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975" yWindow="105" windowWidth="15600" windowHeight="7815"/>
  </bookViews>
  <sheets>
    <sheet name="nilai" sheetId="2" r:id="rId1"/>
    <sheet name="LEDGGER" sheetId="4" r:id="rId2"/>
    <sheet name="Sheet1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0" hidden="1">nilai!$A$1:$EJ$35</definedName>
    <definedName name="nom">[1]angka!$A$1:$B$26</definedName>
    <definedName name="nomr">#REF!</definedName>
  </definedNames>
  <calcPr calcId="124519"/>
</workbook>
</file>

<file path=xl/calcChain.xml><?xml version="1.0" encoding="utf-8"?>
<calcChain xmlns="http://schemas.openxmlformats.org/spreadsheetml/2006/main">
  <c r="B23" i="2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3"/>
  <c r="A23"/>
  <c r="CB23" s="1"/>
  <c r="A24"/>
  <c r="ES24" s="1"/>
  <c r="A25"/>
  <c r="ES25" s="1"/>
  <c r="A26"/>
  <c r="ES26" s="1"/>
  <c r="A27"/>
  <c r="A28"/>
  <c r="A29"/>
  <c r="ES29" s="1"/>
  <c r="A30"/>
  <c r="ES30" s="1"/>
  <c r="A31"/>
  <c r="AK31" s="1"/>
  <c r="A32"/>
  <c r="ES32" s="1"/>
  <c r="A33"/>
  <c r="ES33" s="1"/>
  <c r="A34"/>
  <c r="ES34" s="1"/>
  <c r="A35"/>
  <c r="A36"/>
  <c r="ES36" s="1"/>
  <c r="A37"/>
  <c r="ES37" s="1"/>
  <c r="A38"/>
  <c r="ES38" s="1"/>
  <c r="A39"/>
  <c r="ES39" s="1"/>
  <c r="A40"/>
  <c r="ES40" s="1"/>
  <c r="A41"/>
  <c r="ES41" s="1"/>
  <c r="A42"/>
  <c r="ES42" s="1"/>
  <c r="A43"/>
  <c r="A4"/>
  <c r="ES4" s="1"/>
  <c r="A5"/>
  <c r="ES5" s="1"/>
  <c r="A6"/>
  <c r="ES6" s="1"/>
  <c r="A7"/>
  <c r="ES7" s="1"/>
  <c r="A8"/>
  <c r="ES8" s="1"/>
  <c r="A9"/>
  <c r="ES9" s="1"/>
  <c r="A10"/>
  <c r="A11"/>
  <c r="A12"/>
  <c r="ES12" s="1"/>
  <c r="A13"/>
  <c r="ES13" s="1"/>
  <c r="A14"/>
  <c r="ES14" s="1"/>
  <c r="A15"/>
  <c r="ES15" s="1"/>
  <c r="A16"/>
  <c r="ES16" s="1"/>
  <c r="A17"/>
  <c r="ES17" s="1"/>
  <c r="A18"/>
  <c r="ES18" s="1"/>
  <c r="A19"/>
  <c r="A20"/>
  <c r="ES20" s="1"/>
  <c r="A21"/>
  <c r="ES21" s="1"/>
  <c r="A22"/>
  <c r="ES22" s="1"/>
  <c r="A3"/>
  <c r="ES3" s="1"/>
  <c r="CO4"/>
  <c r="CP5"/>
  <c r="CI23"/>
  <c r="CI24"/>
  <c r="BP23"/>
  <c r="BR26"/>
  <c r="BS40"/>
  <c r="BN26"/>
  <c r="BM36"/>
  <c r="BN42"/>
  <c r="BH12"/>
  <c r="BJ26"/>
  <c r="BK28"/>
  <c r="BJ43"/>
  <c r="BG4"/>
  <c r="BF10"/>
  <c r="BF15"/>
  <c r="BF26"/>
  <c r="BE31"/>
  <c r="BE32"/>
  <c r="BE40"/>
  <c r="BF42"/>
  <c r="AU11"/>
  <c r="AT26"/>
  <c r="AR35"/>
  <c r="AU36"/>
  <c r="AQ4"/>
  <c r="AP10"/>
  <c r="AO19"/>
  <c r="AP26"/>
  <c r="AO31"/>
  <c r="AO32"/>
  <c r="AO40"/>
  <c r="AP42"/>
  <c r="AL15"/>
  <c r="AL26"/>
  <c r="AL27"/>
  <c r="AM28"/>
  <c r="AM36"/>
  <c r="Z8"/>
  <c r="Z16"/>
  <c r="Z24"/>
  <c r="Z26"/>
  <c r="X28"/>
  <c r="Y35"/>
  <c r="AA36"/>
  <c r="Y40"/>
  <c r="Z42"/>
  <c r="V7"/>
  <c r="T15"/>
  <c r="V23"/>
  <c r="V26"/>
  <c r="T27"/>
  <c r="T31"/>
  <c r="T35"/>
  <c r="T39"/>
  <c r="T43"/>
  <c r="P7"/>
  <c r="P11"/>
  <c r="P15"/>
  <c r="P19"/>
  <c r="P23"/>
  <c r="Q26"/>
  <c r="R26"/>
  <c r="S27"/>
  <c r="P28"/>
  <c r="S31"/>
  <c r="Q32"/>
  <c r="S35"/>
  <c r="Q36"/>
  <c r="R39"/>
  <c r="Q42"/>
  <c r="N4"/>
  <c r="O4"/>
  <c r="N7"/>
  <c r="L8"/>
  <c r="M11"/>
  <c r="L15"/>
  <c r="M16"/>
  <c r="M18"/>
  <c r="O19"/>
  <c r="L20"/>
  <c r="M23"/>
  <c r="M24"/>
  <c r="M26"/>
  <c r="N26"/>
  <c r="M27"/>
  <c r="O28"/>
  <c r="O31"/>
  <c r="N32"/>
  <c r="M34"/>
  <c r="L35"/>
  <c r="L36"/>
  <c r="M36"/>
  <c r="M39"/>
  <c r="M40"/>
  <c r="N40"/>
  <c r="M42"/>
  <c r="M43"/>
  <c r="K4"/>
  <c r="K7"/>
  <c r="H8"/>
  <c r="H11"/>
  <c r="I12"/>
  <c r="K16"/>
  <c r="I18"/>
  <c r="J19"/>
  <c r="I23"/>
  <c r="J24"/>
  <c r="K24"/>
  <c r="I26"/>
  <c r="J26"/>
  <c r="H27"/>
  <c r="H28"/>
  <c r="I28"/>
  <c r="I31"/>
  <c r="I32"/>
  <c r="J32"/>
  <c r="I34"/>
  <c r="I35"/>
  <c r="I36"/>
  <c r="K36"/>
  <c r="J39"/>
  <c r="K40"/>
  <c r="I42"/>
  <c r="J43"/>
  <c r="BI19" l="1"/>
  <c r="ES19"/>
  <c r="W11"/>
  <c r="ES11"/>
  <c r="CH43"/>
  <c r="ES43"/>
  <c r="BL35"/>
  <c r="ES35"/>
  <c r="CN27"/>
  <c r="ES27"/>
  <c r="BS28"/>
  <c r="ES28"/>
  <c r="AT27"/>
  <c r="AT15"/>
  <c r="BH23"/>
  <c r="K23"/>
  <c r="K20"/>
  <c r="H19"/>
  <c r="H16"/>
  <c r="J11"/>
  <c r="I8"/>
  <c r="I7"/>
  <c r="O43"/>
  <c r="O23"/>
  <c r="M20"/>
  <c r="L19"/>
  <c r="O15"/>
  <c r="L12"/>
  <c r="O8"/>
  <c r="L7"/>
  <c r="Q43"/>
  <c r="R40"/>
  <c r="R36"/>
  <c r="Q35"/>
  <c r="Q31"/>
  <c r="Q27"/>
  <c r="S23"/>
  <c r="S19"/>
  <c r="S15"/>
  <c r="S11"/>
  <c r="R7"/>
  <c r="V43"/>
  <c r="V39"/>
  <c r="V35"/>
  <c r="V31"/>
  <c r="V27"/>
  <c r="U24"/>
  <c r="U19"/>
  <c r="W8"/>
  <c r="Y43"/>
  <c r="Y39"/>
  <c r="AA31"/>
  <c r="Z27"/>
  <c r="Z23"/>
  <c r="Y12"/>
  <c r="AK43"/>
  <c r="AJ23"/>
  <c r="AO43"/>
  <c r="AN35"/>
  <c r="AQ11"/>
  <c r="AU39"/>
  <c r="AU28"/>
  <c r="AS19"/>
  <c r="BE43"/>
  <c r="BD35"/>
  <c r="BK36"/>
  <c r="BN27"/>
  <c r="BR27"/>
  <c r="CC31"/>
  <c r="ES31"/>
  <c r="BL23"/>
  <c r="ES23"/>
  <c r="Z10"/>
  <c r="ES10"/>
  <c r="K15"/>
  <c r="K43"/>
  <c r="K39"/>
  <c r="J35"/>
  <c r="J31"/>
  <c r="I27"/>
  <c r="J23"/>
  <c r="K19"/>
  <c r="I15"/>
  <c r="I11"/>
  <c r="H7"/>
  <c r="N43"/>
  <c r="N39"/>
  <c r="M35"/>
  <c r="L31"/>
  <c r="N27"/>
  <c r="N23"/>
  <c r="M15"/>
  <c r="O11"/>
  <c r="P43"/>
  <c r="S39"/>
  <c r="Q23"/>
  <c r="Q19"/>
  <c r="Q15"/>
  <c r="Q11"/>
  <c r="Q7"/>
  <c r="U43"/>
  <c r="U39"/>
  <c r="U35"/>
  <c r="U31"/>
  <c r="U27"/>
  <c r="W23"/>
  <c r="U15"/>
  <c r="W7"/>
  <c r="X31"/>
  <c r="X19"/>
  <c r="X11"/>
  <c r="AM39"/>
  <c r="AK19"/>
  <c r="AN23"/>
  <c r="BD23"/>
  <c r="BI31"/>
  <c r="BO39"/>
  <c r="K12"/>
  <c r="H43"/>
  <c r="H40"/>
  <c r="H39"/>
  <c r="K35"/>
  <c r="K31"/>
  <c r="J28"/>
  <c r="J27"/>
  <c r="O39"/>
  <c r="N36"/>
  <c r="N35"/>
  <c r="O32"/>
  <c r="M31"/>
  <c r="O27"/>
  <c r="I43"/>
  <c r="I40"/>
  <c r="I39"/>
  <c r="H36"/>
  <c r="H35"/>
  <c r="H32"/>
  <c r="H31"/>
  <c r="K27"/>
  <c r="H24"/>
  <c r="H23"/>
  <c r="I19"/>
  <c r="I16"/>
  <c r="K11"/>
  <c r="K8"/>
  <c r="J7"/>
  <c r="I4"/>
  <c r="L43"/>
  <c r="L40"/>
  <c r="L39"/>
  <c r="O35"/>
  <c r="N31"/>
  <c r="N28"/>
  <c r="L27"/>
  <c r="L24"/>
  <c r="L23"/>
  <c r="N19"/>
  <c r="L16"/>
  <c r="O12"/>
  <c r="L11"/>
  <c r="M7"/>
  <c r="R43"/>
  <c r="S40"/>
  <c r="Q39"/>
  <c r="R35"/>
  <c r="R31"/>
  <c r="R27"/>
  <c r="Q24"/>
  <c r="P20"/>
  <c r="S16"/>
  <c r="R12"/>
  <c r="R8"/>
  <c r="Q4"/>
  <c r="T40"/>
  <c r="W36"/>
  <c r="V32"/>
  <c r="U28"/>
  <c r="U23"/>
  <c r="V12"/>
  <c r="Z43"/>
  <c r="Z39"/>
  <c r="X35"/>
  <c r="AA27"/>
  <c r="AA23"/>
  <c r="Z15"/>
  <c r="AA7"/>
  <c r="AJ35"/>
  <c r="AM11"/>
  <c r="AQ39"/>
  <c r="AP27"/>
  <c r="AP15"/>
  <c r="AT43"/>
  <c r="AS31"/>
  <c r="AR23"/>
  <c r="AR7"/>
  <c r="BG39"/>
  <c r="BF27"/>
  <c r="BG11"/>
  <c r="BK39"/>
  <c r="BJ27"/>
  <c r="BK11"/>
  <c r="BM28"/>
  <c r="BP35"/>
  <c r="CD27"/>
  <c r="CK23"/>
  <c r="H20"/>
  <c r="J20"/>
  <c r="H12"/>
  <c r="H4"/>
  <c r="H15"/>
  <c r="J15"/>
  <c r="BE19"/>
  <c r="BH35"/>
  <c r="BM43"/>
  <c r="BR43"/>
  <c r="AJ7"/>
  <c r="M10"/>
  <c r="R10"/>
  <c r="BM31"/>
  <c r="CH27"/>
  <c r="BN20"/>
  <c r="EP20"/>
  <c r="EO20"/>
  <c r="EN20"/>
  <c r="ER20"/>
  <c r="EQ20"/>
  <c r="BF16"/>
  <c r="EP16"/>
  <c r="EO16"/>
  <c r="EN16"/>
  <c r="ER16"/>
  <c r="EQ16"/>
  <c r="AR12"/>
  <c r="EP12"/>
  <c r="EO12"/>
  <c r="EN12"/>
  <c r="ER12"/>
  <c r="EQ12"/>
  <c r="BP8"/>
  <c r="EP8"/>
  <c r="EO8"/>
  <c r="EN8"/>
  <c r="ER8"/>
  <c r="EQ8"/>
  <c r="AR4"/>
  <c r="EP4"/>
  <c r="EO4"/>
  <c r="EN4"/>
  <c r="ER4"/>
  <c r="EQ4"/>
  <c r="AM40"/>
  <c r="EP40"/>
  <c r="EO40"/>
  <c r="EN40"/>
  <c r="ER40"/>
  <c r="EQ40"/>
  <c r="BS36"/>
  <c r="EP36"/>
  <c r="EO36"/>
  <c r="EN36"/>
  <c r="ER36"/>
  <c r="EQ36"/>
  <c r="AA32"/>
  <c r="EP32"/>
  <c r="EO32"/>
  <c r="EN32"/>
  <c r="ER32"/>
  <c r="EQ32"/>
  <c r="CC28"/>
  <c r="EP28"/>
  <c r="EO28"/>
  <c r="EN28"/>
  <c r="ER28"/>
  <c r="EQ28"/>
  <c r="BF24"/>
  <c r="EP24"/>
  <c r="EO24"/>
  <c r="EN24"/>
  <c r="ER24"/>
  <c r="EQ24"/>
  <c r="DT21"/>
  <c r="EO21"/>
  <c r="EN21"/>
  <c r="ER21"/>
  <c r="EQ21"/>
  <c r="EP21"/>
  <c r="DT17"/>
  <c r="EO17"/>
  <c r="EN17"/>
  <c r="ER17"/>
  <c r="EQ17"/>
  <c r="EP17"/>
  <c r="DT13"/>
  <c r="EO13"/>
  <c r="EN13"/>
  <c r="ER13"/>
  <c r="EQ13"/>
  <c r="EP13"/>
  <c r="DT9"/>
  <c r="EO9"/>
  <c r="EN9"/>
  <c r="ER9"/>
  <c r="EQ9"/>
  <c r="EP9"/>
  <c r="DT5"/>
  <c r="EO5"/>
  <c r="EN5"/>
  <c r="ER5"/>
  <c r="EQ5"/>
  <c r="EP5"/>
  <c r="DT41"/>
  <c r="EO41"/>
  <c r="EN41"/>
  <c r="ER41"/>
  <c r="EQ41"/>
  <c r="EP41"/>
  <c r="DT37"/>
  <c r="EO37"/>
  <c r="EN37"/>
  <c r="ER37"/>
  <c r="EQ37"/>
  <c r="EP37"/>
  <c r="DT33"/>
  <c r="EO33"/>
  <c r="EN33"/>
  <c r="ER33"/>
  <c r="EQ33"/>
  <c r="EP33"/>
  <c r="DT29"/>
  <c r="EO29"/>
  <c r="EN29"/>
  <c r="ER29"/>
  <c r="EQ29"/>
  <c r="EP29"/>
  <c r="DT25"/>
  <c r="EO25"/>
  <c r="EN25"/>
  <c r="ER25"/>
  <c r="EQ25"/>
  <c r="EP25"/>
  <c r="DT22"/>
  <c r="EN22"/>
  <c r="ER22"/>
  <c r="EQ22"/>
  <c r="EP22"/>
  <c r="EO22"/>
  <c r="DT18"/>
  <c r="EN18"/>
  <c r="ER18"/>
  <c r="EQ18"/>
  <c r="EP18"/>
  <c r="EO18"/>
  <c r="DT14"/>
  <c r="EN14"/>
  <c r="ER14"/>
  <c r="EQ14"/>
  <c r="EP14"/>
  <c r="EO14"/>
  <c r="DT10"/>
  <c r="EN10"/>
  <c r="ER10"/>
  <c r="EQ10"/>
  <c r="EP10"/>
  <c r="EO10"/>
  <c r="DT6"/>
  <c r="EN6"/>
  <c r="ER6"/>
  <c r="EQ6"/>
  <c r="EP6"/>
  <c r="EO6"/>
  <c r="DT42"/>
  <c r="EN42"/>
  <c r="ER42"/>
  <c r="EQ42"/>
  <c r="EP42"/>
  <c r="EO42"/>
  <c r="DT38"/>
  <c r="EN38"/>
  <c r="ER38"/>
  <c r="EQ38"/>
  <c r="EP38"/>
  <c r="EO38"/>
  <c r="DT34"/>
  <c r="EN34"/>
  <c r="ER34"/>
  <c r="EQ34"/>
  <c r="EP34"/>
  <c r="EO34"/>
  <c r="DT30"/>
  <c r="EN30"/>
  <c r="ER30"/>
  <c r="EQ30"/>
  <c r="EP30"/>
  <c r="EO30"/>
  <c r="DT26"/>
  <c r="EN26"/>
  <c r="ER26"/>
  <c r="EQ26"/>
  <c r="EP26"/>
  <c r="EO26"/>
  <c r="DW3"/>
  <c r="EP3"/>
  <c r="EQ3"/>
  <c r="EO3"/>
  <c r="ER3"/>
  <c r="EN3"/>
  <c r="DT19"/>
  <c r="EQ19"/>
  <c r="EP19"/>
  <c r="EO19"/>
  <c r="EN19"/>
  <c r="ER19"/>
  <c r="DT15"/>
  <c r="EQ15"/>
  <c r="EP15"/>
  <c r="EO15"/>
  <c r="EN15"/>
  <c r="ER15"/>
  <c r="DT11"/>
  <c r="EQ11"/>
  <c r="EP11"/>
  <c r="EO11"/>
  <c r="EN11"/>
  <c r="ER11"/>
  <c r="DT7"/>
  <c r="EQ7"/>
  <c r="EP7"/>
  <c r="EO7"/>
  <c r="EN7"/>
  <c r="ER7"/>
  <c r="DT43"/>
  <c r="EQ43"/>
  <c r="EP43"/>
  <c r="EO43"/>
  <c r="EN43"/>
  <c r="ER43"/>
  <c r="DT39"/>
  <c r="EQ39"/>
  <c r="EP39"/>
  <c r="EO39"/>
  <c r="EN39"/>
  <c r="ER39"/>
  <c r="DT35"/>
  <c r="EQ35"/>
  <c r="EP35"/>
  <c r="EO35"/>
  <c r="EN35"/>
  <c r="ER35"/>
  <c r="DT31"/>
  <c r="EQ31"/>
  <c r="EP31"/>
  <c r="EO31"/>
  <c r="EN31"/>
  <c r="ER31"/>
  <c r="DT27"/>
  <c r="EQ27"/>
  <c r="EP27"/>
  <c r="EO27"/>
  <c r="EN27"/>
  <c r="ER27"/>
  <c r="DT23"/>
  <c r="EQ23"/>
  <c r="EP23"/>
  <c r="EO23"/>
  <c r="EN23"/>
  <c r="ER23"/>
  <c r="T11"/>
  <c r="V19"/>
  <c r="T16"/>
  <c r="BE7"/>
  <c r="AO7"/>
  <c r="J40"/>
  <c r="J36"/>
  <c r="K32"/>
  <c r="K28"/>
  <c r="I24"/>
  <c r="I20"/>
  <c r="J16"/>
  <c r="J12"/>
  <c r="J8"/>
  <c r="J4"/>
  <c r="O40"/>
  <c r="O36"/>
  <c r="L32"/>
  <c r="L28"/>
  <c r="N24"/>
  <c r="N20"/>
  <c r="N16"/>
  <c r="M12"/>
  <c r="M8"/>
  <c r="L4"/>
  <c r="P40"/>
  <c r="S36"/>
  <c r="R32"/>
  <c r="Q28"/>
  <c r="R24"/>
  <c r="Q20"/>
  <c r="P16"/>
  <c r="S12"/>
  <c r="S8"/>
  <c r="R4"/>
  <c r="U40"/>
  <c r="T36"/>
  <c r="W32"/>
  <c r="V28"/>
  <c r="V24"/>
  <c r="T20"/>
  <c r="V16"/>
  <c r="W12"/>
  <c r="T4"/>
  <c r="AA40"/>
  <c r="X32"/>
  <c r="Y28"/>
  <c r="Z12"/>
  <c r="AA8"/>
  <c r="Z4"/>
  <c r="AJ24"/>
  <c r="AJ16"/>
  <c r="AJ8"/>
  <c r="AP20"/>
  <c r="AP12"/>
  <c r="AR24"/>
  <c r="AR16"/>
  <c r="AR8"/>
  <c r="BF20"/>
  <c r="BF12"/>
  <c r="BH24"/>
  <c r="BH16"/>
  <c r="BH4"/>
  <c r="BN24"/>
  <c r="BS32"/>
  <c r="BP24"/>
  <c r="CC36"/>
  <c r="CD24"/>
  <c r="CL24"/>
  <c r="M32"/>
  <c r="M28"/>
  <c r="O24"/>
  <c r="O20"/>
  <c r="O16"/>
  <c r="N12"/>
  <c r="N8"/>
  <c r="M4"/>
  <c r="Q40"/>
  <c r="P36"/>
  <c r="S32"/>
  <c r="R28"/>
  <c r="S24"/>
  <c r="R20"/>
  <c r="Q16"/>
  <c r="P12"/>
  <c r="P8"/>
  <c r="S4"/>
  <c r="V40"/>
  <c r="U36"/>
  <c r="T32"/>
  <c r="W28"/>
  <c r="W24"/>
  <c r="V20"/>
  <c r="W16"/>
  <c r="T8"/>
  <c r="V4"/>
  <c r="X36"/>
  <c r="Y32"/>
  <c r="AA28"/>
  <c r="X24"/>
  <c r="Y20"/>
  <c r="AA4"/>
  <c r="AL40"/>
  <c r="AM32"/>
  <c r="AO36"/>
  <c r="AO28"/>
  <c r="AQ8"/>
  <c r="AU40"/>
  <c r="AU32"/>
  <c r="BE36"/>
  <c r="BE28"/>
  <c r="BG8"/>
  <c r="BK40"/>
  <c r="BK32"/>
  <c r="BH8"/>
  <c r="BM40"/>
  <c r="BM32"/>
  <c r="BO8"/>
  <c r="BP4"/>
  <c r="CI36"/>
  <c r="CL28"/>
  <c r="CN24"/>
  <c r="P32"/>
  <c r="S28"/>
  <c r="P24"/>
  <c r="S20"/>
  <c r="R16"/>
  <c r="Q12"/>
  <c r="Q8"/>
  <c r="P4"/>
  <c r="W40"/>
  <c r="V36"/>
  <c r="U32"/>
  <c r="T28"/>
  <c r="T24"/>
  <c r="W20"/>
  <c r="T12"/>
  <c r="V8"/>
  <c r="W4"/>
  <c r="X40"/>
  <c r="Y36"/>
  <c r="Y24"/>
  <c r="Z20"/>
  <c r="Y16"/>
  <c r="AJ20"/>
  <c r="AJ12"/>
  <c r="AJ4"/>
  <c r="AP24"/>
  <c r="AP16"/>
  <c r="AR20"/>
  <c r="BH20"/>
  <c r="CC19"/>
  <c r="CK39"/>
  <c r="CQ35"/>
  <c r="CJ20"/>
  <c r="EE20"/>
  <c r="EA20"/>
  <c r="DW20"/>
  <c r="DS20"/>
  <c r="DO20"/>
  <c r="ED20"/>
  <c r="DZ20"/>
  <c r="DV20"/>
  <c r="DR20"/>
  <c r="DN20"/>
  <c r="EC20"/>
  <c r="DY20"/>
  <c r="DU20"/>
  <c r="DQ20"/>
  <c r="DM20"/>
  <c r="DI20"/>
  <c r="CP16"/>
  <c r="EE16"/>
  <c r="EA16"/>
  <c r="DW16"/>
  <c r="DS16"/>
  <c r="DO16"/>
  <c r="ED16"/>
  <c r="DZ16"/>
  <c r="DV16"/>
  <c r="DR16"/>
  <c r="DN16"/>
  <c r="EC16"/>
  <c r="DY16"/>
  <c r="DU16"/>
  <c r="DQ16"/>
  <c r="DM16"/>
  <c r="DI16"/>
  <c r="CJ12"/>
  <c r="EE12"/>
  <c r="EA12"/>
  <c r="DW12"/>
  <c r="DS12"/>
  <c r="DO12"/>
  <c r="ED12"/>
  <c r="DZ12"/>
  <c r="DV12"/>
  <c r="DR12"/>
  <c r="DN12"/>
  <c r="EC12"/>
  <c r="DY12"/>
  <c r="DU12"/>
  <c r="DQ12"/>
  <c r="DM12"/>
  <c r="DI12"/>
  <c r="DE12"/>
  <c r="CL8"/>
  <c r="EE8"/>
  <c r="EA8"/>
  <c r="DW8"/>
  <c r="DS8"/>
  <c r="DO8"/>
  <c r="ED8"/>
  <c r="DZ8"/>
  <c r="DV8"/>
  <c r="DR8"/>
  <c r="DN8"/>
  <c r="EC8"/>
  <c r="DY8"/>
  <c r="DU8"/>
  <c r="DQ8"/>
  <c r="DM8"/>
  <c r="DI8"/>
  <c r="DE8"/>
  <c r="CJ4"/>
  <c r="EE4"/>
  <c r="EA4"/>
  <c r="DW4"/>
  <c r="DS4"/>
  <c r="DO4"/>
  <c r="DK4"/>
  <c r="ED4"/>
  <c r="DZ4"/>
  <c r="DV4"/>
  <c r="DR4"/>
  <c r="DN4"/>
  <c r="DJ4"/>
  <c r="EC4"/>
  <c r="DY4"/>
  <c r="DU4"/>
  <c r="DQ4"/>
  <c r="DM4"/>
  <c r="DI4"/>
  <c r="DE4"/>
  <c r="CN40"/>
  <c r="EE40"/>
  <c r="EA40"/>
  <c r="DW40"/>
  <c r="DS40"/>
  <c r="DO40"/>
  <c r="ED40"/>
  <c r="DZ40"/>
  <c r="DV40"/>
  <c r="DR40"/>
  <c r="DN40"/>
  <c r="EC40"/>
  <c r="DY40"/>
  <c r="DU40"/>
  <c r="DQ40"/>
  <c r="DM40"/>
  <c r="DI40"/>
  <c r="CN36"/>
  <c r="EE36"/>
  <c r="EA36"/>
  <c r="DW36"/>
  <c r="DS36"/>
  <c r="DO36"/>
  <c r="ED36"/>
  <c r="DZ36"/>
  <c r="DV36"/>
  <c r="DR36"/>
  <c r="DN36"/>
  <c r="EC36"/>
  <c r="DY36"/>
  <c r="DU36"/>
  <c r="DQ36"/>
  <c r="DM36"/>
  <c r="DI36"/>
  <c r="CN32"/>
  <c r="EE32"/>
  <c r="EA32"/>
  <c r="DW32"/>
  <c r="DS32"/>
  <c r="DO32"/>
  <c r="ED32"/>
  <c r="DZ32"/>
  <c r="DV32"/>
  <c r="DR32"/>
  <c r="DN32"/>
  <c r="EC32"/>
  <c r="DY32"/>
  <c r="DU32"/>
  <c r="DQ32"/>
  <c r="DM32"/>
  <c r="DI32"/>
  <c r="CK28"/>
  <c r="EE28"/>
  <c r="EA28"/>
  <c r="DW28"/>
  <c r="DS28"/>
  <c r="DO28"/>
  <c r="ED28"/>
  <c r="DZ28"/>
  <c r="DV28"/>
  <c r="DR28"/>
  <c r="DN28"/>
  <c r="EC28"/>
  <c r="DY28"/>
  <c r="DU28"/>
  <c r="DQ28"/>
  <c r="DM28"/>
  <c r="DI28"/>
  <c r="CO24"/>
  <c r="EE24"/>
  <c r="EA24"/>
  <c r="DW24"/>
  <c r="DS24"/>
  <c r="DO24"/>
  <c r="ED24"/>
  <c r="DZ24"/>
  <c r="DV24"/>
  <c r="DR24"/>
  <c r="DN24"/>
  <c r="EC24"/>
  <c r="DY24"/>
  <c r="DU24"/>
  <c r="DQ24"/>
  <c r="DM24"/>
  <c r="DI24"/>
  <c r="CV3"/>
  <c r="CY43"/>
  <c r="CY39"/>
  <c r="CY35"/>
  <c r="CY31"/>
  <c r="CY27"/>
  <c r="CY23"/>
  <c r="CY19"/>
  <c r="CY15"/>
  <c r="CY11"/>
  <c r="CY7"/>
  <c r="CY3"/>
  <c r="CZ43"/>
  <c r="CZ42"/>
  <c r="CZ41"/>
  <c r="CZ40"/>
  <c r="CZ39"/>
  <c r="CZ38"/>
  <c r="CZ37"/>
  <c r="CZ36"/>
  <c r="CZ35"/>
  <c r="CZ34"/>
  <c r="CZ33"/>
  <c r="CZ32"/>
  <c r="CZ31"/>
  <c r="CZ30"/>
  <c r="CZ29"/>
  <c r="CZ28"/>
  <c r="CZ27"/>
  <c r="CZ26"/>
  <c r="CZ25"/>
  <c r="CZ24"/>
  <c r="CZ23"/>
  <c r="CZ22"/>
  <c r="CZ21"/>
  <c r="CZ20"/>
  <c r="CZ19"/>
  <c r="CZ18"/>
  <c r="CZ17"/>
  <c r="CZ16"/>
  <c r="CZ15"/>
  <c r="CZ14"/>
  <c r="CZ13"/>
  <c r="CZ12"/>
  <c r="CZ11"/>
  <c r="CZ10"/>
  <c r="CZ9"/>
  <c r="CZ8"/>
  <c r="CZ7"/>
  <c r="CZ6"/>
  <c r="CZ5"/>
  <c r="CZ4"/>
  <c r="DC3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G11"/>
  <c r="DF10"/>
  <c r="DD9"/>
  <c r="DG7"/>
  <c r="DF6"/>
  <c r="DD5"/>
  <c r="DD3"/>
  <c r="DJ43"/>
  <c r="DH42"/>
  <c r="DK40"/>
  <c r="DJ39"/>
  <c r="DH38"/>
  <c r="DK36"/>
  <c r="DJ35"/>
  <c r="DH34"/>
  <c r="DK32"/>
  <c r="DJ31"/>
  <c r="DH30"/>
  <c r="DK28"/>
  <c r="DJ27"/>
  <c r="DH26"/>
  <c r="DK24"/>
  <c r="DJ23"/>
  <c r="DH22"/>
  <c r="DK20"/>
  <c r="DJ19"/>
  <c r="DH18"/>
  <c r="DK16"/>
  <c r="DJ15"/>
  <c r="DH14"/>
  <c r="DK12"/>
  <c r="DJ11"/>
  <c r="DH10"/>
  <c r="DK8"/>
  <c r="DJ7"/>
  <c r="DH6"/>
  <c r="DL43"/>
  <c r="DL39"/>
  <c r="DL35"/>
  <c r="DL31"/>
  <c r="DL27"/>
  <c r="DL23"/>
  <c r="DL19"/>
  <c r="DL15"/>
  <c r="DL11"/>
  <c r="DL7"/>
  <c r="DO3"/>
  <c r="DP40"/>
  <c r="DP36"/>
  <c r="DP32"/>
  <c r="DP28"/>
  <c r="DP24"/>
  <c r="DP20"/>
  <c r="DP16"/>
  <c r="DP12"/>
  <c r="DP8"/>
  <c r="DP4"/>
  <c r="DX42"/>
  <c r="DX38"/>
  <c r="DX34"/>
  <c r="DX30"/>
  <c r="DX26"/>
  <c r="DX22"/>
  <c r="DX18"/>
  <c r="DX14"/>
  <c r="DX10"/>
  <c r="DX6"/>
  <c r="EE3"/>
  <c r="EB40"/>
  <c r="EB36"/>
  <c r="EB32"/>
  <c r="EB28"/>
  <c r="EB24"/>
  <c r="EB20"/>
  <c r="EB16"/>
  <c r="EB12"/>
  <c r="EB8"/>
  <c r="EB4"/>
  <c r="EE21"/>
  <c r="EA21"/>
  <c r="DW21"/>
  <c r="DS21"/>
  <c r="DO21"/>
  <c r="ED21"/>
  <c r="DZ21"/>
  <c r="DV21"/>
  <c r="DR21"/>
  <c r="DN21"/>
  <c r="EC21"/>
  <c r="DY21"/>
  <c r="DU21"/>
  <c r="DQ21"/>
  <c r="DM21"/>
  <c r="DI21"/>
  <c r="EE17"/>
  <c r="EA17"/>
  <c r="DW17"/>
  <c r="DS17"/>
  <c r="DO17"/>
  <c r="ED17"/>
  <c r="DZ17"/>
  <c r="DV17"/>
  <c r="DR17"/>
  <c r="DN17"/>
  <c r="EC17"/>
  <c r="DY17"/>
  <c r="DU17"/>
  <c r="DQ17"/>
  <c r="DM17"/>
  <c r="DI17"/>
  <c r="EE13"/>
  <c r="EA13"/>
  <c r="DW13"/>
  <c r="DS13"/>
  <c r="DO13"/>
  <c r="ED13"/>
  <c r="DZ13"/>
  <c r="DV13"/>
  <c r="DR13"/>
  <c r="DN13"/>
  <c r="EC13"/>
  <c r="DY13"/>
  <c r="DU13"/>
  <c r="DQ13"/>
  <c r="DM13"/>
  <c r="DI13"/>
  <c r="EE9"/>
  <c r="EA9"/>
  <c r="DW9"/>
  <c r="DS9"/>
  <c r="DO9"/>
  <c r="ED9"/>
  <c r="DZ9"/>
  <c r="DV9"/>
  <c r="DR9"/>
  <c r="DN9"/>
  <c r="EC9"/>
  <c r="DY9"/>
  <c r="DU9"/>
  <c r="DQ9"/>
  <c r="DM9"/>
  <c r="DI9"/>
  <c r="DE9"/>
  <c r="EE5"/>
  <c r="EA5"/>
  <c r="DW5"/>
  <c r="DS5"/>
  <c r="DO5"/>
  <c r="DK5"/>
  <c r="ED5"/>
  <c r="DZ5"/>
  <c r="DV5"/>
  <c r="DR5"/>
  <c r="DN5"/>
  <c r="DJ5"/>
  <c r="EC5"/>
  <c r="DY5"/>
  <c r="DU5"/>
  <c r="DQ5"/>
  <c r="DM5"/>
  <c r="DI5"/>
  <c r="DE5"/>
  <c r="EE41"/>
  <c r="EA41"/>
  <c r="DW41"/>
  <c r="DS41"/>
  <c r="DO41"/>
  <c r="ED41"/>
  <c r="DZ41"/>
  <c r="DV41"/>
  <c r="DR41"/>
  <c r="DN41"/>
  <c r="EC41"/>
  <c r="DY41"/>
  <c r="DU41"/>
  <c r="DQ41"/>
  <c r="DM41"/>
  <c r="DI41"/>
  <c r="EE37"/>
  <c r="EA37"/>
  <c r="DW37"/>
  <c r="DS37"/>
  <c r="DO37"/>
  <c r="ED37"/>
  <c r="DZ37"/>
  <c r="DV37"/>
  <c r="DR37"/>
  <c r="DN37"/>
  <c r="EC37"/>
  <c r="DY37"/>
  <c r="DU37"/>
  <c r="DQ37"/>
  <c r="DM37"/>
  <c r="DI37"/>
  <c r="EE33"/>
  <c r="EA33"/>
  <c r="DW33"/>
  <c r="DS33"/>
  <c r="DO33"/>
  <c r="ED33"/>
  <c r="DZ33"/>
  <c r="DV33"/>
  <c r="DR33"/>
  <c r="DN33"/>
  <c r="EC33"/>
  <c r="DY33"/>
  <c r="DU33"/>
  <c r="DQ33"/>
  <c r="DM33"/>
  <c r="DI33"/>
  <c r="EE29"/>
  <c r="EA29"/>
  <c r="DW29"/>
  <c r="DS29"/>
  <c r="DO29"/>
  <c r="ED29"/>
  <c r="DZ29"/>
  <c r="DV29"/>
  <c r="DR29"/>
  <c r="DN29"/>
  <c r="EC29"/>
  <c r="DY29"/>
  <c r="DU29"/>
  <c r="DQ29"/>
  <c r="DM29"/>
  <c r="DI29"/>
  <c r="EE25"/>
  <c r="EA25"/>
  <c r="DW25"/>
  <c r="DS25"/>
  <c r="DO25"/>
  <c r="ED25"/>
  <c r="DZ25"/>
  <c r="DV25"/>
  <c r="DR25"/>
  <c r="DN25"/>
  <c r="EC25"/>
  <c r="DY25"/>
  <c r="DU25"/>
  <c r="DQ25"/>
  <c r="DM25"/>
  <c r="DI25"/>
  <c r="CU3"/>
  <c r="CY40"/>
  <c r="CY36"/>
  <c r="CY32"/>
  <c r="CY28"/>
  <c r="CY24"/>
  <c r="CY20"/>
  <c r="CY16"/>
  <c r="CY12"/>
  <c r="CY8"/>
  <c r="CY4"/>
  <c r="DA43"/>
  <c r="DA42"/>
  <c r="DA41"/>
  <c r="DA40"/>
  <c r="DA39"/>
  <c r="DA38"/>
  <c r="DA37"/>
  <c r="DA36"/>
  <c r="DA35"/>
  <c r="DA34"/>
  <c r="DA33"/>
  <c r="DA32"/>
  <c r="DA31"/>
  <c r="DA30"/>
  <c r="DA29"/>
  <c r="DA28"/>
  <c r="DA27"/>
  <c r="DA26"/>
  <c r="DA25"/>
  <c r="DA24"/>
  <c r="DA23"/>
  <c r="DA22"/>
  <c r="DA21"/>
  <c r="DA20"/>
  <c r="DA19"/>
  <c r="DA18"/>
  <c r="DA17"/>
  <c r="DA16"/>
  <c r="DA15"/>
  <c r="DA14"/>
  <c r="DA13"/>
  <c r="DA12"/>
  <c r="DA11"/>
  <c r="DA10"/>
  <c r="DA9"/>
  <c r="DA8"/>
  <c r="DA7"/>
  <c r="DA6"/>
  <c r="DA5"/>
  <c r="DA4"/>
  <c r="DB3"/>
  <c r="DE43"/>
  <c r="DE42"/>
  <c r="DE41"/>
  <c r="DE40"/>
  <c r="DE39"/>
  <c r="DE38"/>
  <c r="DE37"/>
  <c r="DE36"/>
  <c r="DE35"/>
  <c r="DE34"/>
  <c r="DE33"/>
  <c r="DE32"/>
  <c r="DE31"/>
  <c r="DE30"/>
  <c r="DE29"/>
  <c r="DE28"/>
  <c r="DE27"/>
  <c r="DE26"/>
  <c r="DE25"/>
  <c r="DE24"/>
  <c r="DE23"/>
  <c r="DE22"/>
  <c r="DE21"/>
  <c r="DE20"/>
  <c r="DE19"/>
  <c r="DE18"/>
  <c r="DE17"/>
  <c r="DE16"/>
  <c r="DE15"/>
  <c r="DE14"/>
  <c r="DE13"/>
  <c r="DD12"/>
  <c r="DG10"/>
  <c r="DF9"/>
  <c r="DD8"/>
  <c r="DG6"/>
  <c r="DF5"/>
  <c r="DD4"/>
  <c r="DK43"/>
  <c r="DJ42"/>
  <c r="DH41"/>
  <c r="DK39"/>
  <c r="DJ38"/>
  <c r="DH37"/>
  <c r="DK35"/>
  <c r="DJ34"/>
  <c r="DH33"/>
  <c r="DK31"/>
  <c r="DJ30"/>
  <c r="DH29"/>
  <c r="DK27"/>
  <c r="DJ26"/>
  <c r="DH25"/>
  <c r="DK23"/>
  <c r="DJ22"/>
  <c r="DH21"/>
  <c r="DK19"/>
  <c r="DJ18"/>
  <c r="DH17"/>
  <c r="DK15"/>
  <c r="DJ14"/>
  <c r="DH13"/>
  <c r="DK11"/>
  <c r="DJ10"/>
  <c r="DH9"/>
  <c r="DK7"/>
  <c r="DJ6"/>
  <c r="DK3"/>
  <c r="DL40"/>
  <c r="DL36"/>
  <c r="DL32"/>
  <c r="DL28"/>
  <c r="DL24"/>
  <c r="DL20"/>
  <c r="DL16"/>
  <c r="DL12"/>
  <c r="DL8"/>
  <c r="DL4"/>
  <c r="DP41"/>
  <c r="DP37"/>
  <c r="DP33"/>
  <c r="DP29"/>
  <c r="DP25"/>
  <c r="DP21"/>
  <c r="DP17"/>
  <c r="DP13"/>
  <c r="DP9"/>
  <c r="DP5"/>
  <c r="DX43"/>
  <c r="DX39"/>
  <c r="DX35"/>
  <c r="DX31"/>
  <c r="DX27"/>
  <c r="DX23"/>
  <c r="DX19"/>
  <c r="DX15"/>
  <c r="DX11"/>
  <c r="DX7"/>
  <c r="EC3"/>
  <c r="EB41"/>
  <c r="EB37"/>
  <c r="EB33"/>
  <c r="EB29"/>
  <c r="EB25"/>
  <c r="EB21"/>
  <c r="EB17"/>
  <c r="EB13"/>
  <c r="EB9"/>
  <c r="EB5"/>
  <c r="CF22"/>
  <c r="EE22"/>
  <c r="EA22"/>
  <c r="DW22"/>
  <c r="DS22"/>
  <c r="DO22"/>
  <c r="ED22"/>
  <c r="DZ22"/>
  <c r="DV22"/>
  <c r="DR22"/>
  <c r="DN22"/>
  <c r="EC22"/>
  <c r="DY22"/>
  <c r="DU22"/>
  <c r="DQ22"/>
  <c r="DM22"/>
  <c r="DI22"/>
  <c r="CB18"/>
  <c r="EE18"/>
  <c r="EA18"/>
  <c r="DW18"/>
  <c r="DS18"/>
  <c r="DO18"/>
  <c r="ED18"/>
  <c r="DZ18"/>
  <c r="DV18"/>
  <c r="DR18"/>
  <c r="DN18"/>
  <c r="EC18"/>
  <c r="DY18"/>
  <c r="DU18"/>
  <c r="DQ18"/>
  <c r="DM18"/>
  <c r="DI18"/>
  <c r="CF14"/>
  <c r="EE14"/>
  <c r="EA14"/>
  <c r="DW14"/>
  <c r="DS14"/>
  <c r="DO14"/>
  <c r="ED14"/>
  <c r="DZ14"/>
  <c r="DV14"/>
  <c r="DR14"/>
  <c r="DN14"/>
  <c r="EC14"/>
  <c r="DY14"/>
  <c r="DU14"/>
  <c r="DQ14"/>
  <c r="DM14"/>
  <c r="DI14"/>
  <c r="CI10"/>
  <c r="EE10"/>
  <c r="EA10"/>
  <c r="DW10"/>
  <c r="DS10"/>
  <c r="DO10"/>
  <c r="ED10"/>
  <c r="DZ10"/>
  <c r="DV10"/>
  <c r="DR10"/>
  <c r="DN10"/>
  <c r="EC10"/>
  <c r="DY10"/>
  <c r="DU10"/>
  <c r="DQ10"/>
  <c r="DM10"/>
  <c r="DI10"/>
  <c r="DE10"/>
  <c r="CB6"/>
  <c r="EE6"/>
  <c r="EA6"/>
  <c r="DW6"/>
  <c r="DS6"/>
  <c r="DO6"/>
  <c r="ED6"/>
  <c r="DZ6"/>
  <c r="DV6"/>
  <c r="DR6"/>
  <c r="DN6"/>
  <c r="EC6"/>
  <c r="DY6"/>
  <c r="DU6"/>
  <c r="DQ6"/>
  <c r="DM6"/>
  <c r="DI6"/>
  <c r="DE6"/>
  <c r="CQ42"/>
  <c r="EE42"/>
  <c r="EA42"/>
  <c r="DW42"/>
  <c r="DS42"/>
  <c r="DO42"/>
  <c r="ED42"/>
  <c r="DZ42"/>
  <c r="DV42"/>
  <c r="DR42"/>
  <c r="DN42"/>
  <c r="EC42"/>
  <c r="DY42"/>
  <c r="DU42"/>
  <c r="DQ42"/>
  <c r="DM42"/>
  <c r="DI42"/>
  <c r="CH38"/>
  <c r="EE38"/>
  <c r="EA38"/>
  <c r="DW38"/>
  <c r="DS38"/>
  <c r="DO38"/>
  <c r="ED38"/>
  <c r="DZ38"/>
  <c r="DV38"/>
  <c r="DR38"/>
  <c r="DN38"/>
  <c r="EC38"/>
  <c r="DY38"/>
  <c r="DU38"/>
  <c r="DQ38"/>
  <c r="DM38"/>
  <c r="DI38"/>
  <c r="CM34"/>
  <c r="EE34"/>
  <c r="EA34"/>
  <c r="DW34"/>
  <c r="DS34"/>
  <c r="DO34"/>
  <c r="ED34"/>
  <c r="DZ34"/>
  <c r="DV34"/>
  <c r="DR34"/>
  <c r="DN34"/>
  <c r="EC34"/>
  <c r="DY34"/>
  <c r="DU34"/>
  <c r="DQ34"/>
  <c r="DM34"/>
  <c r="DI34"/>
  <c r="CB30"/>
  <c r="EE30"/>
  <c r="EA30"/>
  <c r="DW30"/>
  <c r="DS30"/>
  <c r="DO30"/>
  <c r="ED30"/>
  <c r="DZ30"/>
  <c r="DV30"/>
  <c r="DR30"/>
  <c r="DN30"/>
  <c r="EC30"/>
  <c r="DY30"/>
  <c r="DU30"/>
  <c r="DQ30"/>
  <c r="DM30"/>
  <c r="DI30"/>
  <c r="CH26"/>
  <c r="EE26"/>
  <c r="EA26"/>
  <c r="DW26"/>
  <c r="DS26"/>
  <c r="DO26"/>
  <c r="ED26"/>
  <c r="DZ26"/>
  <c r="DV26"/>
  <c r="DR26"/>
  <c r="DN26"/>
  <c r="EC26"/>
  <c r="DY26"/>
  <c r="DU26"/>
  <c r="DQ26"/>
  <c r="DM26"/>
  <c r="DI26"/>
  <c r="CX3"/>
  <c r="CY41"/>
  <c r="CY37"/>
  <c r="CY33"/>
  <c r="CY29"/>
  <c r="CY25"/>
  <c r="CY21"/>
  <c r="CY17"/>
  <c r="CY13"/>
  <c r="CY9"/>
  <c r="CY5"/>
  <c r="DB43"/>
  <c r="DB42"/>
  <c r="DB41"/>
  <c r="DB40"/>
  <c r="DB39"/>
  <c r="DB38"/>
  <c r="DB37"/>
  <c r="DB36"/>
  <c r="DB35"/>
  <c r="DB34"/>
  <c r="DB33"/>
  <c r="DB32"/>
  <c r="DB31"/>
  <c r="DB30"/>
  <c r="DB29"/>
  <c r="DB28"/>
  <c r="DB27"/>
  <c r="DB26"/>
  <c r="DB25"/>
  <c r="DB24"/>
  <c r="DB23"/>
  <c r="DB22"/>
  <c r="DB21"/>
  <c r="DB20"/>
  <c r="DB19"/>
  <c r="DB18"/>
  <c r="DB17"/>
  <c r="DB16"/>
  <c r="DB15"/>
  <c r="DB14"/>
  <c r="DB13"/>
  <c r="DB12"/>
  <c r="DB11"/>
  <c r="DB10"/>
  <c r="DB9"/>
  <c r="DB8"/>
  <c r="DB7"/>
  <c r="DB6"/>
  <c r="DB5"/>
  <c r="DB4"/>
  <c r="DA3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D11"/>
  <c r="DG9"/>
  <c r="DF8"/>
  <c r="DD7"/>
  <c r="DG5"/>
  <c r="DF4"/>
  <c r="DG3"/>
  <c r="DK42"/>
  <c r="DJ41"/>
  <c r="DH40"/>
  <c r="DK38"/>
  <c r="DJ37"/>
  <c r="DH36"/>
  <c r="DK34"/>
  <c r="DJ33"/>
  <c r="DH32"/>
  <c r="DK30"/>
  <c r="DJ29"/>
  <c r="DH28"/>
  <c r="DK26"/>
  <c r="DJ25"/>
  <c r="DH24"/>
  <c r="DK22"/>
  <c r="DJ21"/>
  <c r="DH20"/>
  <c r="DK18"/>
  <c r="DJ17"/>
  <c r="DH16"/>
  <c r="DK14"/>
  <c r="DJ13"/>
  <c r="DH12"/>
  <c r="DK10"/>
  <c r="DJ9"/>
  <c r="DH8"/>
  <c r="DK6"/>
  <c r="DH4"/>
  <c r="DL41"/>
  <c r="DL37"/>
  <c r="DL33"/>
  <c r="DL29"/>
  <c r="DL25"/>
  <c r="DL21"/>
  <c r="DL17"/>
  <c r="DL13"/>
  <c r="DL9"/>
  <c r="DL5"/>
  <c r="DP42"/>
  <c r="DP38"/>
  <c r="DP34"/>
  <c r="DP30"/>
  <c r="DP26"/>
  <c r="DP22"/>
  <c r="DP18"/>
  <c r="DP14"/>
  <c r="DP10"/>
  <c r="DP6"/>
  <c r="DX40"/>
  <c r="DX36"/>
  <c r="DX32"/>
  <c r="DX28"/>
  <c r="DX24"/>
  <c r="DX20"/>
  <c r="DX16"/>
  <c r="DX12"/>
  <c r="DX8"/>
  <c r="DX4"/>
  <c r="EB42"/>
  <c r="EB38"/>
  <c r="EB34"/>
  <c r="EB30"/>
  <c r="EB26"/>
  <c r="EB22"/>
  <c r="EB18"/>
  <c r="EB14"/>
  <c r="EB10"/>
  <c r="EB6"/>
  <c r="DZ3"/>
  <c r="DX3"/>
  <c r="DT3"/>
  <c r="DP3"/>
  <c r="DL3"/>
  <c r="DH3"/>
  <c r="ED3"/>
  <c r="EB3"/>
  <c r="DU3"/>
  <c r="DQ3"/>
  <c r="DM3"/>
  <c r="DI3"/>
  <c r="EA3"/>
  <c r="DY3"/>
  <c r="DV3"/>
  <c r="DR3"/>
  <c r="DN3"/>
  <c r="DJ3"/>
  <c r="DF3"/>
  <c r="CI19"/>
  <c r="EE19"/>
  <c r="EA19"/>
  <c r="DW19"/>
  <c r="DS19"/>
  <c r="DO19"/>
  <c r="ED19"/>
  <c r="DZ19"/>
  <c r="DV19"/>
  <c r="DR19"/>
  <c r="DN19"/>
  <c r="EC19"/>
  <c r="DY19"/>
  <c r="DU19"/>
  <c r="DQ19"/>
  <c r="DM19"/>
  <c r="DI19"/>
  <c r="CJ15"/>
  <c r="EE15"/>
  <c r="EA15"/>
  <c r="DW15"/>
  <c r="DS15"/>
  <c r="DO15"/>
  <c r="ED15"/>
  <c r="DZ15"/>
  <c r="DV15"/>
  <c r="DR15"/>
  <c r="DN15"/>
  <c r="EC15"/>
  <c r="DY15"/>
  <c r="DU15"/>
  <c r="DQ15"/>
  <c r="DM15"/>
  <c r="DI15"/>
  <c r="CJ11"/>
  <c r="EE11"/>
  <c r="EA11"/>
  <c r="DW11"/>
  <c r="DS11"/>
  <c r="DO11"/>
  <c r="ED11"/>
  <c r="DZ11"/>
  <c r="DV11"/>
  <c r="DR11"/>
  <c r="DN11"/>
  <c r="EC11"/>
  <c r="DY11"/>
  <c r="DU11"/>
  <c r="DQ11"/>
  <c r="DM11"/>
  <c r="DI11"/>
  <c r="DE11"/>
  <c r="CJ7"/>
  <c r="EE7"/>
  <c r="EA7"/>
  <c r="DW7"/>
  <c r="DS7"/>
  <c r="DO7"/>
  <c r="ED7"/>
  <c r="DZ7"/>
  <c r="DV7"/>
  <c r="DR7"/>
  <c r="DN7"/>
  <c r="EC7"/>
  <c r="DY7"/>
  <c r="DU7"/>
  <c r="DQ7"/>
  <c r="DM7"/>
  <c r="DI7"/>
  <c r="DE7"/>
  <c r="CN43"/>
  <c r="EE43"/>
  <c r="EA43"/>
  <c r="DW43"/>
  <c r="DS43"/>
  <c r="DO43"/>
  <c r="ED43"/>
  <c r="DZ43"/>
  <c r="DV43"/>
  <c r="DR43"/>
  <c r="DN43"/>
  <c r="EC43"/>
  <c r="DY43"/>
  <c r="DU43"/>
  <c r="DQ43"/>
  <c r="DM43"/>
  <c r="DI43"/>
  <c r="CN39"/>
  <c r="EE39"/>
  <c r="EA39"/>
  <c r="DW39"/>
  <c r="DS39"/>
  <c r="DO39"/>
  <c r="ED39"/>
  <c r="DZ39"/>
  <c r="DV39"/>
  <c r="DR39"/>
  <c r="DN39"/>
  <c r="EC39"/>
  <c r="DY39"/>
  <c r="DU39"/>
  <c r="DQ39"/>
  <c r="DM39"/>
  <c r="DI39"/>
  <c r="CN35"/>
  <c r="EE35"/>
  <c r="EA35"/>
  <c r="DW35"/>
  <c r="DS35"/>
  <c r="DO35"/>
  <c r="ED35"/>
  <c r="DZ35"/>
  <c r="DV35"/>
  <c r="DR35"/>
  <c r="DN35"/>
  <c r="EC35"/>
  <c r="DY35"/>
  <c r="DU35"/>
  <c r="DQ35"/>
  <c r="DM35"/>
  <c r="DI35"/>
  <c r="CN31"/>
  <c r="EE31"/>
  <c r="EA31"/>
  <c r="DW31"/>
  <c r="DS31"/>
  <c r="DO31"/>
  <c r="ED31"/>
  <c r="DZ31"/>
  <c r="DV31"/>
  <c r="DR31"/>
  <c r="DN31"/>
  <c r="EC31"/>
  <c r="DY31"/>
  <c r="DU31"/>
  <c r="DQ31"/>
  <c r="DM31"/>
  <c r="DI31"/>
  <c r="CQ27"/>
  <c r="EE27"/>
  <c r="EA27"/>
  <c r="DW27"/>
  <c r="DS27"/>
  <c r="DO27"/>
  <c r="ED27"/>
  <c r="DZ27"/>
  <c r="DV27"/>
  <c r="DR27"/>
  <c r="DN27"/>
  <c r="EC27"/>
  <c r="DY27"/>
  <c r="DU27"/>
  <c r="DQ27"/>
  <c r="DM27"/>
  <c r="DI27"/>
  <c r="CN23"/>
  <c r="EE23"/>
  <c r="EA23"/>
  <c r="DW23"/>
  <c r="DS23"/>
  <c r="DO23"/>
  <c r="ED23"/>
  <c r="DZ23"/>
  <c r="DV23"/>
  <c r="DR23"/>
  <c r="DN23"/>
  <c r="EC23"/>
  <c r="DY23"/>
  <c r="DU23"/>
  <c r="DQ23"/>
  <c r="DM23"/>
  <c r="DI23"/>
  <c r="CW3"/>
  <c r="CY42"/>
  <c r="CY38"/>
  <c r="CY34"/>
  <c r="CY30"/>
  <c r="CY26"/>
  <c r="CY22"/>
  <c r="CY18"/>
  <c r="CY14"/>
  <c r="CY10"/>
  <c r="CY6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DC5"/>
  <c r="DC4"/>
  <c r="CZ3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F11"/>
  <c r="DD10"/>
  <c r="DG8"/>
  <c r="DF7"/>
  <c r="DD6"/>
  <c r="DG4"/>
  <c r="DE3"/>
  <c r="DH43"/>
  <c r="DK41"/>
  <c r="DJ40"/>
  <c r="DH39"/>
  <c r="DK37"/>
  <c r="DJ36"/>
  <c r="DH35"/>
  <c r="DK33"/>
  <c r="DJ32"/>
  <c r="DH31"/>
  <c r="DK29"/>
  <c r="DJ28"/>
  <c r="DH27"/>
  <c r="DK25"/>
  <c r="DJ24"/>
  <c r="DH23"/>
  <c r="DK21"/>
  <c r="DJ20"/>
  <c r="DH19"/>
  <c r="DK17"/>
  <c r="DJ16"/>
  <c r="DH15"/>
  <c r="DK13"/>
  <c r="DJ12"/>
  <c r="DH11"/>
  <c r="DK9"/>
  <c r="DJ8"/>
  <c r="DH7"/>
  <c r="DH5"/>
  <c r="DL42"/>
  <c r="DL38"/>
  <c r="DL34"/>
  <c r="DL30"/>
  <c r="DL26"/>
  <c r="DL22"/>
  <c r="DL18"/>
  <c r="DL14"/>
  <c r="DL10"/>
  <c r="DL6"/>
  <c r="DP43"/>
  <c r="DP39"/>
  <c r="DP35"/>
  <c r="DP31"/>
  <c r="DP27"/>
  <c r="DP23"/>
  <c r="DP19"/>
  <c r="DP15"/>
  <c r="DP11"/>
  <c r="DP7"/>
  <c r="DS3"/>
  <c r="DT40"/>
  <c r="DT36"/>
  <c r="DT32"/>
  <c r="DT28"/>
  <c r="DT24"/>
  <c r="DT20"/>
  <c r="DT16"/>
  <c r="DT12"/>
  <c r="DT8"/>
  <c r="DT4"/>
  <c r="DX41"/>
  <c r="DX37"/>
  <c r="DX33"/>
  <c r="DX29"/>
  <c r="DX25"/>
  <c r="DX21"/>
  <c r="DX17"/>
  <c r="DX13"/>
  <c r="DX9"/>
  <c r="DX5"/>
  <c r="EB43"/>
  <c r="EB39"/>
  <c r="EB35"/>
  <c r="EB31"/>
  <c r="EB27"/>
  <c r="EB23"/>
  <c r="EB19"/>
  <c r="EB15"/>
  <c r="EB11"/>
  <c r="EB7"/>
  <c r="BN15"/>
  <c r="BR15"/>
  <c r="CF35"/>
  <c r="CI8"/>
  <c r="BO11"/>
  <c r="BQ19"/>
  <c r="CE39"/>
  <c r="CE11"/>
  <c r="CI4"/>
  <c r="BN12"/>
  <c r="BP7"/>
  <c r="CB35"/>
  <c r="CE8"/>
  <c r="CI32"/>
  <c r="CG15"/>
  <c r="CM31"/>
  <c r="CJ19"/>
  <c r="BJ15"/>
  <c r="BH7"/>
  <c r="BM19"/>
  <c r="BN10"/>
  <c r="BS39"/>
  <c r="BQ31"/>
  <c r="BP12"/>
  <c r="CC40"/>
  <c r="CC32"/>
  <c r="CD26"/>
  <c r="CD15"/>
  <c r="CI40"/>
  <c r="CI28"/>
  <c r="CI16"/>
  <c r="CL40"/>
  <c r="CJ27"/>
  <c r="CJ16"/>
  <c r="BP20"/>
  <c r="BS11"/>
  <c r="CC43"/>
  <c r="CD20"/>
  <c r="CD10"/>
  <c r="CI39"/>
  <c r="CG31"/>
  <c r="CI7"/>
  <c r="CL35"/>
  <c r="CP36"/>
  <c r="CF19"/>
  <c r="CQ39"/>
  <c r="BM7"/>
  <c r="CD12"/>
  <c r="CC7"/>
  <c r="CI20"/>
  <c r="CH11"/>
  <c r="CJ43"/>
  <c r="CL32"/>
  <c r="CM4"/>
  <c r="CP31"/>
  <c r="CQ15"/>
  <c r="Y19"/>
  <c r="AA15"/>
  <c r="Y11"/>
  <c r="X7"/>
  <c r="AL43"/>
  <c r="AJ39"/>
  <c r="AK35"/>
  <c r="AL31"/>
  <c r="AM27"/>
  <c r="AK23"/>
  <c r="AL19"/>
  <c r="AM15"/>
  <c r="AJ11"/>
  <c r="AK7"/>
  <c r="AP43"/>
  <c r="AN39"/>
  <c r="AO35"/>
  <c r="AP31"/>
  <c r="AQ27"/>
  <c r="AO23"/>
  <c r="AP19"/>
  <c r="AQ15"/>
  <c r="AN11"/>
  <c r="AP7"/>
  <c r="AU43"/>
  <c r="AR39"/>
  <c r="AS35"/>
  <c r="AT31"/>
  <c r="AU27"/>
  <c r="AS23"/>
  <c r="AT19"/>
  <c r="AU15"/>
  <c r="AR11"/>
  <c r="AS7"/>
  <c r="BF43"/>
  <c r="BD39"/>
  <c r="BE35"/>
  <c r="BF31"/>
  <c r="BG27"/>
  <c r="BE23"/>
  <c r="BF19"/>
  <c r="BG15"/>
  <c r="BD11"/>
  <c r="BF7"/>
  <c r="BK43"/>
  <c r="BH39"/>
  <c r="BI35"/>
  <c r="BJ31"/>
  <c r="BK27"/>
  <c r="BI23"/>
  <c r="BJ19"/>
  <c r="BK15"/>
  <c r="BH11"/>
  <c r="BI7"/>
  <c r="BN43"/>
  <c r="BL39"/>
  <c r="BM35"/>
  <c r="BN31"/>
  <c r="BO27"/>
  <c r="BM23"/>
  <c r="BN19"/>
  <c r="BO15"/>
  <c r="BL11"/>
  <c r="BN7"/>
  <c r="BS43"/>
  <c r="BP39"/>
  <c r="BQ35"/>
  <c r="BR31"/>
  <c r="BS27"/>
  <c r="BQ23"/>
  <c r="BR19"/>
  <c r="BS15"/>
  <c r="BP11"/>
  <c r="BQ7"/>
  <c r="CD43"/>
  <c r="CB39"/>
  <c r="CC35"/>
  <c r="CD31"/>
  <c r="CE27"/>
  <c r="CC23"/>
  <c r="CD19"/>
  <c r="CE15"/>
  <c r="CB11"/>
  <c r="CD7"/>
  <c r="CI43"/>
  <c r="CF39"/>
  <c r="CG35"/>
  <c r="CH31"/>
  <c r="CI27"/>
  <c r="CF23"/>
  <c r="CG19"/>
  <c r="CH15"/>
  <c r="CI11"/>
  <c r="CF7"/>
  <c r="CK43"/>
  <c r="CL39"/>
  <c r="CM35"/>
  <c r="CJ31"/>
  <c r="CK27"/>
  <c r="CL23"/>
  <c r="CL19"/>
  <c r="CL11"/>
  <c r="CO43"/>
  <c r="CQ31"/>
  <c r="CP27"/>
  <c r="CO23"/>
  <c r="M19"/>
  <c r="N15"/>
  <c r="N11"/>
  <c r="O7"/>
  <c r="S43"/>
  <c r="P39"/>
  <c r="P35"/>
  <c r="P31"/>
  <c r="P27"/>
  <c r="R23"/>
  <c r="R19"/>
  <c r="R15"/>
  <c r="R11"/>
  <c r="S7"/>
  <c r="W43"/>
  <c r="W39"/>
  <c r="W35"/>
  <c r="W31"/>
  <c r="W27"/>
  <c r="T23"/>
  <c r="W19"/>
  <c r="V15"/>
  <c r="U11"/>
  <c r="T7"/>
  <c r="AA43"/>
  <c r="AA39"/>
  <c r="Z35"/>
  <c r="Y31"/>
  <c r="X27"/>
  <c r="X23"/>
  <c r="Z19"/>
  <c r="X15"/>
  <c r="Z11"/>
  <c r="Y7"/>
  <c r="AM43"/>
  <c r="AK39"/>
  <c r="AL35"/>
  <c r="AM31"/>
  <c r="AJ27"/>
  <c r="AL23"/>
  <c r="AM19"/>
  <c r="AJ15"/>
  <c r="AK11"/>
  <c r="AL7"/>
  <c r="AQ43"/>
  <c r="AO39"/>
  <c r="AP35"/>
  <c r="AQ31"/>
  <c r="AN27"/>
  <c r="AP23"/>
  <c r="AQ19"/>
  <c r="AN15"/>
  <c r="AO11"/>
  <c r="AQ7"/>
  <c r="AR43"/>
  <c r="AS39"/>
  <c r="AT35"/>
  <c r="AU31"/>
  <c r="AR27"/>
  <c r="AT23"/>
  <c r="AU19"/>
  <c r="AR15"/>
  <c r="AS11"/>
  <c r="AT7"/>
  <c r="BG43"/>
  <c r="BE39"/>
  <c r="BF35"/>
  <c r="BG31"/>
  <c r="BD27"/>
  <c r="BF23"/>
  <c r="BG19"/>
  <c r="BD15"/>
  <c r="BE11"/>
  <c r="BG7"/>
  <c r="BH43"/>
  <c r="BI39"/>
  <c r="BJ35"/>
  <c r="BK31"/>
  <c r="BH27"/>
  <c r="BJ23"/>
  <c r="BK19"/>
  <c r="BH15"/>
  <c r="BI11"/>
  <c r="BJ7"/>
  <c r="BO43"/>
  <c r="BM39"/>
  <c r="BN35"/>
  <c r="BO31"/>
  <c r="BL27"/>
  <c r="BN23"/>
  <c r="BO19"/>
  <c r="BN16"/>
  <c r="BL15"/>
  <c r="BM11"/>
  <c r="BO7"/>
  <c r="BO4"/>
  <c r="BP43"/>
  <c r="BQ39"/>
  <c r="BR35"/>
  <c r="BS31"/>
  <c r="BP27"/>
  <c r="BR23"/>
  <c r="BS19"/>
  <c r="BP16"/>
  <c r="BP15"/>
  <c r="BQ11"/>
  <c r="BR7"/>
  <c r="CE43"/>
  <c r="CD42"/>
  <c r="CC39"/>
  <c r="CD35"/>
  <c r="CE31"/>
  <c r="CB27"/>
  <c r="CD23"/>
  <c r="CE19"/>
  <c r="CD16"/>
  <c r="CB15"/>
  <c r="CC11"/>
  <c r="CE7"/>
  <c r="CE4"/>
  <c r="CF43"/>
  <c r="CG39"/>
  <c r="CH35"/>
  <c r="CI31"/>
  <c r="CF27"/>
  <c r="CG23"/>
  <c r="CH19"/>
  <c r="CI15"/>
  <c r="CI12"/>
  <c r="CF11"/>
  <c r="CG7"/>
  <c r="CL43"/>
  <c r="CM39"/>
  <c r="CL36"/>
  <c r="CJ35"/>
  <c r="CK31"/>
  <c r="CL27"/>
  <c r="CM23"/>
  <c r="CK20"/>
  <c r="CL15"/>
  <c r="CP43"/>
  <c r="CO39"/>
  <c r="CO35"/>
  <c r="CN28"/>
  <c r="CP23"/>
  <c r="T19"/>
  <c r="W15"/>
  <c r="V11"/>
  <c r="U7"/>
  <c r="X43"/>
  <c r="X39"/>
  <c r="AA35"/>
  <c r="Z31"/>
  <c r="Y27"/>
  <c r="Y23"/>
  <c r="AA19"/>
  <c r="Y15"/>
  <c r="AA11"/>
  <c r="Z7"/>
  <c r="AJ43"/>
  <c r="AL39"/>
  <c r="AM35"/>
  <c r="AJ31"/>
  <c r="AK27"/>
  <c r="AM23"/>
  <c r="AJ19"/>
  <c r="AK15"/>
  <c r="AL11"/>
  <c r="AM7"/>
  <c r="AN43"/>
  <c r="AP39"/>
  <c r="AQ35"/>
  <c r="AN31"/>
  <c r="AO27"/>
  <c r="AQ23"/>
  <c r="AN19"/>
  <c r="AO15"/>
  <c r="AP11"/>
  <c r="AN7"/>
  <c r="AS43"/>
  <c r="AT39"/>
  <c r="AU35"/>
  <c r="AR31"/>
  <c r="AS27"/>
  <c r="AU23"/>
  <c r="AR19"/>
  <c r="AS15"/>
  <c r="AT11"/>
  <c r="AU7"/>
  <c r="BD43"/>
  <c r="BF39"/>
  <c r="BG35"/>
  <c r="BD31"/>
  <c r="BE27"/>
  <c r="BG23"/>
  <c r="BD19"/>
  <c r="BE15"/>
  <c r="BF11"/>
  <c r="BD7"/>
  <c r="BI43"/>
  <c r="BJ39"/>
  <c r="BK35"/>
  <c r="BH31"/>
  <c r="BI27"/>
  <c r="BK23"/>
  <c r="BH19"/>
  <c r="BI15"/>
  <c r="BJ11"/>
  <c r="BK7"/>
  <c r="BL43"/>
  <c r="BN39"/>
  <c r="BO35"/>
  <c r="BL31"/>
  <c r="BM27"/>
  <c r="BO23"/>
  <c r="BL19"/>
  <c r="BM15"/>
  <c r="BN11"/>
  <c r="BL7"/>
  <c r="BQ43"/>
  <c r="BR39"/>
  <c r="BS35"/>
  <c r="BP31"/>
  <c r="BQ27"/>
  <c r="BS23"/>
  <c r="BP19"/>
  <c r="BQ15"/>
  <c r="BR11"/>
  <c r="BS7"/>
  <c r="CB43"/>
  <c r="CD39"/>
  <c r="CE35"/>
  <c r="CB31"/>
  <c r="CC27"/>
  <c r="CE23"/>
  <c r="CB19"/>
  <c r="CC15"/>
  <c r="CD11"/>
  <c r="CB7"/>
  <c r="CG43"/>
  <c r="CH39"/>
  <c r="CI35"/>
  <c r="CF31"/>
  <c r="CG27"/>
  <c r="CH23"/>
  <c r="CF15"/>
  <c r="CG11"/>
  <c r="CH7"/>
  <c r="CM43"/>
  <c r="CJ39"/>
  <c r="CK35"/>
  <c r="CL31"/>
  <c r="CM27"/>
  <c r="CJ23"/>
  <c r="CQ43"/>
  <c r="CP39"/>
  <c r="CP35"/>
  <c r="CO31"/>
  <c r="CQ11"/>
  <c r="U20"/>
  <c r="U16"/>
  <c r="U12"/>
  <c r="U8"/>
  <c r="U4"/>
  <c r="Z40"/>
  <c r="Z36"/>
  <c r="Z32"/>
  <c r="Z28"/>
  <c r="AA24"/>
  <c r="AA20"/>
  <c r="AA16"/>
  <c r="AA12"/>
  <c r="X8"/>
  <c r="X4"/>
  <c r="AJ40"/>
  <c r="AJ36"/>
  <c r="AJ32"/>
  <c r="AJ28"/>
  <c r="AK24"/>
  <c r="AK20"/>
  <c r="AK16"/>
  <c r="AK12"/>
  <c r="AK8"/>
  <c r="AK4"/>
  <c r="AP40"/>
  <c r="AP36"/>
  <c r="AP32"/>
  <c r="AP28"/>
  <c r="AQ24"/>
  <c r="AQ20"/>
  <c r="AQ16"/>
  <c r="AQ12"/>
  <c r="AN8"/>
  <c r="AN4"/>
  <c r="AR40"/>
  <c r="AR36"/>
  <c r="AR32"/>
  <c r="AR28"/>
  <c r="AS24"/>
  <c r="AS20"/>
  <c r="AS16"/>
  <c r="AS12"/>
  <c r="AS8"/>
  <c r="AS4"/>
  <c r="BF40"/>
  <c r="BF36"/>
  <c r="BF32"/>
  <c r="BF28"/>
  <c r="BG24"/>
  <c r="BG20"/>
  <c r="BG16"/>
  <c r="BG12"/>
  <c r="BD8"/>
  <c r="BD4"/>
  <c r="BH40"/>
  <c r="BH36"/>
  <c r="BH32"/>
  <c r="BH28"/>
  <c r="BI24"/>
  <c r="BI20"/>
  <c r="BI16"/>
  <c r="BI12"/>
  <c r="BI8"/>
  <c r="BI4"/>
  <c r="BN40"/>
  <c r="BN36"/>
  <c r="BN32"/>
  <c r="BN28"/>
  <c r="BO24"/>
  <c r="BO20"/>
  <c r="BO16"/>
  <c r="BO12"/>
  <c r="BL8"/>
  <c r="BL4"/>
  <c r="BP40"/>
  <c r="BP36"/>
  <c r="BP32"/>
  <c r="BP28"/>
  <c r="BQ24"/>
  <c r="BQ20"/>
  <c r="BQ16"/>
  <c r="BQ12"/>
  <c r="BQ8"/>
  <c r="BQ4"/>
  <c r="CD40"/>
  <c r="CD36"/>
  <c r="CD32"/>
  <c r="CD28"/>
  <c r="CE24"/>
  <c r="CE20"/>
  <c r="CE16"/>
  <c r="CE12"/>
  <c r="CB8"/>
  <c r="CB4"/>
  <c r="CF40"/>
  <c r="CF36"/>
  <c r="CF32"/>
  <c r="CF28"/>
  <c r="CF24"/>
  <c r="CF20"/>
  <c r="CF16"/>
  <c r="CF12"/>
  <c r="CF8"/>
  <c r="CM40"/>
  <c r="CM36"/>
  <c r="CM32"/>
  <c r="CM28"/>
  <c r="CM24"/>
  <c r="CM20"/>
  <c r="CK16"/>
  <c r="CK12"/>
  <c r="CJ8"/>
  <c r="CO40"/>
  <c r="CQ36"/>
  <c r="CP28"/>
  <c r="CP24"/>
  <c r="CN20"/>
  <c r="X20"/>
  <c r="X16"/>
  <c r="X12"/>
  <c r="Y8"/>
  <c r="Y4"/>
  <c r="AK40"/>
  <c r="AK36"/>
  <c r="AK32"/>
  <c r="AK28"/>
  <c r="AL24"/>
  <c r="AL20"/>
  <c r="AL16"/>
  <c r="AL12"/>
  <c r="AL8"/>
  <c r="AL4"/>
  <c r="AQ40"/>
  <c r="AQ36"/>
  <c r="AQ32"/>
  <c r="AQ28"/>
  <c r="AN24"/>
  <c r="AN20"/>
  <c r="AN16"/>
  <c r="AN12"/>
  <c r="AO8"/>
  <c r="AO4"/>
  <c r="AS40"/>
  <c r="AS36"/>
  <c r="AS32"/>
  <c r="AS28"/>
  <c r="AT24"/>
  <c r="AT20"/>
  <c r="AT16"/>
  <c r="AT12"/>
  <c r="AT8"/>
  <c r="AT4"/>
  <c r="BG40"/>
  <c r="BG36"/>
  <c r="BG32"/>
  <c r="BG28"/>
  <c r="BD24"/>
  <c r="BD20"/>
  <c r="BD16"/>
  <c r="BD12"/>
  <c r="BE8"/>
  <c r="BE4"/>
  <c r="BI40"/>
  <c r="BI36"/>
  <c r="BI32"/>
  <c r="BI28"/>
  <c r="BJ24"/>
  <c r="BJ20"/>
  <c r="BJ16"/>
  <c r="BJ12"/>
  <c r="BJ8"/>
  <c r="BJ4"/>
  <c r="BO40"/>
  <c r="BO36"/>
  <c r="BO32"/>
  <c r="BO28"/>
  <c r="BL24"/>
  <c r="BL20"/>
  <c r="BL16"/>
  <c r="BL12"/>
  <c r="BM8"/>
  <c r="BM4"/>
  <c r="BQ40"/>
  <c r="BQ36"/>
  <c r="BQ32"/>
  <c r="BQ28"/>
  <c r="BR24"/>
  <c r="BR20"/>
  <c r="BR16"/>
  <c r="BR12"/>
  <c r="BR8"/>
  <c r="BR4"/>
  <c r="CE40"/>
  <c r="CE36"/>
  <c r="CE32"/>
  <c r="CE28"/>
  <c r="CB24"/>
  <c r="CB20"/>
  <c r="CB16"/>
  <c r="CB12"/>
  <c r="CC8"/>
  <c r="CC4"/>
  <c r="CG40"/>
  <c r="CG36"/>
  <c r="CG32"/>
  <c r="CG28"/>
  <c r="CG24"/>
  <c r="CG20"/>
  <c r="CG16"/>
  <c r="CG12"/>
  <c r="CG8"/>
  <c r="CF4"/>
  <c r="CJ40"/>
  <c r="CJ36"/>
  <c r="CJ32"/>
  <c r="CJ28"/>
  <c r="CJ24"/>
  <c r="CL12"/>
  <c r="CK8"/>
  <c r="CK4"/>
  <c r="CQ40"/>
  <c r="CO32"/>
  <c r="CQ28"/>
  <c r="CN8"/>
  <c r="AL36"/>
  <c r="AL32"/>
  <c r="AL28"/>
  <c r="AM24"/>
  <c r="AM20"/>
  <c r="AM16"/>
  <c r="AM12"/>
  <c r="AM8"/>
  <c r="AM4"/>
  <c r="AN40"/>
  <c r="AN36"/>
  <c r="AN32"/>
  <c r="AN28"/>
  <c r="AO24"/>
  <c r="AO20"/>
  <c r="AO16"/>
  <c r="AO12"/>
  <c r="AP8"/>
  <c r="AP4"/>
  <c r="AT40"/>
  <c r="AT36"/>
  <c r="AT32"/>
  <c r="AT28"/>
  <c r="AU24"/>
  <c r="AU20"/>
  <c r="AU16"/>
  <c r="AU12"/>
  <c r="AU8"/>
  <c r="AU4"/>
  <c r="BD40"/>
  <c r="BD36"/>
  <c r="BD32"/>
  <c r="BD28"/>
  <c r="BE24"/>
  <c r="BE20"/>
  <c r="BE16"/>
  <c r="BE12"/>
  <c r="BF8"/>
  <c r="BF4"/>
  <c r="BJ40"/>
  <c r="BJ36"/>
  <c r="BJ32"/>
  <c r="BJ28"/>
  <c r="BK24"/>
  <c r="BK20"/>
  <c r="BK16"/>
  <c r="BK12"/>
  <c r="BK8"/>
  <c r="BK4"/>
  <c r="BL40"/>
  <c r="BL36"/>
  <c r="BL32"/>
  <c r="BL28"/>
  <c r="BM24"/>
  <c r="BM20"/>
  <c r="BM16"/>
  <c r="BM12"/>
  <c r="BN8"/>
  <c r="BN4"/>
  <c r="BR40"/>
  <c r="BR36"/>
  <c r="BR32"/>
  <c r="BR28"/>
  <c r="BS24"/>
  <c r="BS20"/>
  <c r="BS16"/>
  <c r="BS12"/>
  <c r="BS8"/>
  <c r="BS4"/>
  <c r="CB40"/>
  <c r="CB36"/>
  <c r="CB32"/>
  <c r="CB28"/>
  <c r="CC24"/>
  <c r="CC20"/>
  <c r="CC16"/>
  <c r="CC12"/>
  <c r="CD8"/>
  <c r="CD4"/>
  <c r="CH40"/>
  <c r="CH36"/>
  <c r="CH32"/>
  <c r="CH28"/>
  <c r="CH24"/>
  <c r="CH20"/>
  <c r="CH16"/>
  <c r="CH12"/>
  <c r="CH8"/>
  <c r="CG4"/>
  <c r="CK40"/>
  <c r="CK36"/>
  <c r="CK32"/>
  <c r="CK24"/>
  <c r="CM8"/>
  <c r="CL4"/>
  <c r="CO36"/>
  <c r="CQ32"/>
  <c r="CL20"/>
  <c r="CM16"/>
  <c r="CM12"/>
  <c r="CL7"/>
  <c r="CP40"/>
  <c r="CP32"/>
  <c r="CQ18"/>
  <c r="CO20"/>
  <c r="CL16"/>
  <c r="V18"/>
  <c r="AL34"/>
  <c r="AT18"/>
  <c r="BJ34"/>
  <c r="BR18"/>
  <c r="CF6"/>
  <c r="CM42"/>
  <c r="I10"/>
  <c r="Q34"/>
  <c r="V34"/>
  <c r="AL18"/>
  <c r="AT34"/>
  <c r="BJ18"/>
  <c r="BR34"/>
  <c r="J34"/>
  <c r="J10"/>
  <c r="N42"/>
  <c r="I38"/>
  <c r="J38"/>
  <c r="J30"/>
  <c r="J22"/>
  <c r="J14"/>
  <c r="J6"/>
  <c r="N38"/>
  <c r="N30"/>
  <c r="N22"/>
  <c r="N14"/>
  <c r="N6"/>
  <c r="R38"/>
  <c r="R30"/>
  <c r="R22"/>
  <c r="R6"/>
  <c r="V30"/>
  <c r="V14"/>
  <c r="Z38"/>
  <c r="Z22"/>
  <c r="Z6"/>
  <c r="AL30"/>
  <c r="AL14"/>
  <c r="AP38"/>
  <c r="AP22"/>
  <c r="AP6"/>
  <c r="AT30"/>
  <c r="AT14"/>
  <c r="BF38"/>
  <c r="BF22"/>
  <c r="BF6"/>
  <c r="BJ30"/>
  <c r="BJ14"/>
  <c r="BN38"/>
  <c r="BN22"/>
  <c r="BN6"/>
  <c r="BR30"/>
  <c r="BR14"/>
  <c r="CD38"/>
  <c r="CD22"/>
  <c r="CD6"/>
  <c r="CQ34"/>
  <c r="J42"/>
  <c r="N34"/>
  <c r="N18"/>
  <c r="N10"/>
  <c r="R42"/>
  <c r="R34"/>
  <c r="R14"/>
  <c r="V38"/>
  <c r="V22"/>
  <c r="V6"/>
  <c r="Z30"/>
  <c r="Z14"/>
  <c r="AL38"/>
  <c r="AL22"/>
  <c r="AL6"/>
  <c r="AP30"/>
  <c r="AP14"/>
  <c r="AT38"/>
  <c r="AT22"/>
  <c r="AT6"/>
  <c r="BF30"/>
  <c r="BF14"/>
  <c r="BJ38"/>
  <c r="BJ22"/>
  <c r="BJ6"/>
  <c r="BN30"/>
  <c r="BN14"/>
  <c r="BR38"/>
  <c r="BR22"/>
  <c r="BR6"/>
  <c r="CD30"/>
  <c r="CD14"/>
  <c r="CH30"/>
  <c r="J18"/>
  <c r="I30"/>
  <c r="I22"/>
  <c r="I14"/>
  <c r="I6"/>
  <c r="M38"/>
  <c r="M30"/>
  <c r="M22"/>
  <c r="M14"/>
  <c r="M6"/>
  <c r="Q38"/>
  <c r="Q30"/>
  <c r="R18"/>
  <c r="V42"/>
  <c r="V10"/>
  <c r="Z34"/>
  <c r="Z18"/>
  <c r="AL42"/>
  <c r="AL10"/>
  <c r="AP34"/>
  <c r="AP18"/>
  <c r="AT42"/>
  <c r="AT10"/>
  <c r="BF34"/>
  <c r="BF18"/>
  <c r="BJ42"/>
  <c r="BJ10"/>
  <c r="BN34"/>
  <c r="BN18"/>
  <c r="BR42"/>
  <c r="BR10"/>
  <c r="CD34"/>
  <c r="CD18"/>
  <c r="CG42"/>
  <c r="Q22"/>
  <c r="Q18"/>
  <c r="Q14"/>
  <c r="Q10"/>
  <c r="Q6"/>
  <c r="U42"/>
  <c r="U38"/>
  <c r="U34"/>
  <c r="U30"/>
  <c r="U26"/>
  <c r="U22"/>
  <c r="U18"/>
  <c r="U14"/>
  <c r="U10"/>
  <c r="U6"/>
  <c r="Y42"/>
  <c r="Y38"/>
  <c r="Y34"/>
  <c r="Y30"/>
  <c r="Y26"/>
  <c r="Y22"/>
  <c r="Y18"/>
  <c r="Y14"/>
  <c r="Y10"/>
  <c r="Y6"/>
  <c r="AK42"/>
  <c r="AK38"/>
  <c r="AK34"/>
  <c r="AK30"/>
  <c r="AK26"/>
  <c r="AK22"/>
  <c r="AK18"/>
  <c r="AK14"/>
  <c r="AK10"/>
  <c r="AK6"/>
  <c r="AO42"/>
  <c r="AO38"/>
  <c r="AO34"/>
  <c r="AO30"/>
  <c r="AO26"/>
  <c r="AO22"/>
  <c r="AO18"/>
  <c r="AO14"/>
  <c r="AO10"/>
  <c r="AO6"/>
  <c r="AS42"/>
  <c r="AS38"/>
  <c r="AS34"/>
  <c r="AS30"/>
  <c r="AS26"/>
  <c r="AS22"/>
  <c r="AS18"/>
  <c r="AS14"/>
  <c r="AS10"/>
  <c r="AS6"/>
  <c r="BE42"/>
  <c r="BE38"/>
  <c r="BE34"/>
  <c r="BE30"/>
  <c r="BE26"/>
  <c r="BE22"/>
  <c r="BE18"/>
  <c r="BE14"/>
  <c r="BE10"/>
  <c r="BE6"/>
  <c r="BI42"/>
  <c r="BI38"/>
  <c r="BI34"/>
  <c r="BI30"/>
  <c r="BI26"/>
  <c r="BI22"/>
  <c r="BI18"/>
  <c r="BI14"/>
  <c r="BI10"/>
  <c r="BI6"/>
  <c r="BM42"/>
  <c r="BM38"/>
  <c r="BM34"/>
  <c r="BM30"/>
  <c r="BM26"/>
  <c r="BM22"/>
  <c r="BM18"/>
  <c r="BM14"/>
  <c r="BM10"/>
  <c r="BM6"/>
  <c r="BQ42"/>
  <c r="BQ38"/>
  <c r="BQ34"/>
  <c r="BQ30"/>
  <c r="BQ26"/>
  <c r="BQ22"/>
  <c r="BQ18"/>
  <c r="BQ14"/>
  <c r="BQ10"/>
  <c r="BQ6"/>
  <c r="CC42"/>
  <c r="CC38"/>
  <c r="CC34"/>
  <c r="CC30"/>
  <c r="CC26"/>
  <c r="CC22"/>
  <c r="CC18"/>
  <c r="CC14"/>
  <c r="CC10"/>
  <c r="CC6"/>
  <c r="CF42"/>
  <c r="CG30"/>
  <c r="CJ42"/>
  <c r="CN34"/>
  <c r="K42"/>
  <c r="K38"/>
  <c r="K34"/>
  <c r="K30"/>
  <c r="K26"/>
  <c r="K22"/>
  <c r="K18"/>
  <c r="K14"/>
  <c r="K10"/>
  <c r="K6"/>
  <c r="O42"/>
  <c r="O38"/>
  <c r="O34"/>
  <c r="O30"/>
  <c r="O26"/>
  <c r="O22"/>
  <c r="O18"/>
  <c r="O14"/>
  <c r="O10"/>
  <c r="O6"/>
  <c r="S42"/>
  <c r="S38"/>
  <c r="S34"/>
  <c r="S30"/>
  <c r="S26"/>
  <c r="S22"/>
  <c r="S18"/>
  <c r="S14"/>
  <c r="S10"/>
  <c r="S6"/>
  <c r="W42"/>
  <c r="W38"/>
  <c r="W34"/>
  <c r="W30"/>
  <c r="W26"/>
  <c r="W22"/>
  <c r="W18"/>
  <c r="W14"/>
  <c r="W10"/>
  <c r="W6"/>
  <c r="AA42"/>
  <c r="AA38"/>
  <c r="AA34"/>
  <c r="AA30"/>
  <c r="AA26"/>
  <c r="AA22"/>
  <c r="AA18"/>
  <c r="AA14"/>
  <c r="AA10"/>
  <c r="AA6"/>
  <c r="AM42"/>
  <c r="AM38"/>
  <c r="AM34"/>
  <c r="AM30"/>
  <c r="AM26"/>
  <c r="AM22"/>
  <c r="AM18"/>
  <c r="AM14"/>
  <c r="AM10"/>
  <c r="AM6"/>
  <c r="AQ42"/>
  <c r="AQ38"/>
  <c r="AQ34"/>
  <c r="AQ30"/>
  <c r="AQ26"/>
  <c r="AQ22"/>
  <c r="AQ18"/>
  <c r="AQ14"/>
  <c r="AQ10"/>
  <c r="AQ6"/>
  <c r="AU42"/>
  <c r="AU38"/>
  <c r="AU34"/>
  <c r="AU30"/>
  <c r="AU26"/>
  <c r="AU22"/>
  <c r="AU18"/>
  <c r="AU14"/>
  <c r="AU10"/>
  <c r="AU6"/>
  <c r="BG42"/>
  <c r="BG38"/>
  <c r="BG34"/>
  <c r="BG30"/>
  <c r="BG26"/>
  <c r="BG22"/>
  <c r="BG18"/>
  <c r="BG14"/>
  <c r="BG10"/>
  <c r="BG6"/>
  <c r="BK42"/>
  <c r="BK38"/>
  <c r="BK34"/>
  <c r="BK30"/>
  <c r="BK26"/>
  <c r="BK22"/>
  <c r="BK18"/>
  <c r="BK14"/>
  <c r="BK10"/>
  <c r="BK6"/>
  <c r="BO42"/>
  <c r="BO38"/>
  <c r="BO34"/>
  <c r="BO30"/>
  <c r="BO26"/>
  <c r="BO22"/>
  <c r="BO18"/>
  <c r="BO14"/>
  <c r="BO10"/>
  <c r="BO6"/>
  <c r="BS42"/>
  <c r="BS38"/>
  <c r="BS34"/>
  <c r="BS30"/>
  <c r="BS26"/>
  <c r="BS22"/>
  <c r="BS18"/>
  <c r="BS14"/>
  <c r="BS10"/>
  <c r="BS6"/>
  <c r="CE42"/>
  <c r="CE38"/>
  <c r="CE34"/>
  <c r="CE30"/>
  <c r="CE26"/>
  <c r="CE22"/>
  <c r="CE18"/>
  <c r="CE14"/>
  <c r="CE10"/>
  <c r="CE6"/>
  <c r="CH42"/>
  <c r="CG38"/>
  <c r="CI18"/>
  <c r="CJ26"/>
  <c r="H42"/>
  <c r="H38"/>
  <c r="H34"/>
  <c r="H30"/>
  <c r="H26"/>
  <c r="H22"/>
  <c r="H18"/>
  <c r="H14"/>
  <c r="H10"/>
  <c r="H6"/>
  <c r="L42"/>
  <c r="L38"/>
  <c r="L34"/>
  <c r="L30"/>
  <c r="L26"/>
  <c r="L22"/>
  <c r="L18"/>
  <c r="L14"/>
  <c r="L10"/>
  <c r="L6"/>
  <c r="P42"/>
  <c r="P38"/>
  <c r="P34"/>
  <c r="P30"/>
  <c r="P26"/>
  <c r="P22"/>
  <c r="P18"/>
  <c r="P14"/>
  <c r="P10"/>
  <c r="P6"/>
  <c r="T42"/>
  <c r="T38"/>
  <c r="T34"/>
  <c r="T30"/>
  <c r="T26"/>
  <c r="T22"/>
  <c r="T18"/>
  <c r="T14"/>
  <c r="T10"/>
  <c r="T6"/>
  <c r="X42"/>
  <c r="X38"/>
  <c r="X34"/>
  <c r="X30"/>
  <c r="X26"/>
  <c r="X22"/>
  <c r="X18"/>
  <c r="X14"/>
  <c r="X10"/>
  <c r="X6"/>
  <c r="AJ42"/>
  <c r="AJ38"/>
  <c r="AJ34"/>
  <c r="AJ30"/>
  <c r="AJ26"/>
  <c r="AJ22"/>
  <c r="AJ18"/>
  <c r="AJ14"/>
  <c r="AJ10"/>
  <c r="AJ6"/>
  <c r="AN42"/>
  <c r="AN38"/>
  <c r="AN34"/>
  <c r="AN30"/>
  <c r="AN26"/>
  <c r="AN22"/>
  <c r="AN18"/>
  <c r="AN14"/>
  <c r="AN10"/>
  <c r="AN6"/>
  <c r="AR42"/>
  <c r="AR38"/>
  <c r="AR34"/>
  <c r="AR30"/>
  <c r="AR26"/>
  <c r="AR22"/>
  <c r="AR18"/>
  <c r="AR14"/>
  <c r="AR10"/>
  <c r="AR6"/>
  <c r="BD42"/>
  <c r="BD38"/>
  <c r="BD34"/>
  <c r="BD30"/>
  <c r="BD26"/>
  <c r="BD22"/>
  <c r="BD18"/>
  <c r="BD14"/>
  <c r="BD10"/>
  <c r="BD6"/>
  <c r="BH42"/>
  <c r="BH38"/>
  <c r="BH34"/>
  <c r="BH30"/>
  <c r="BH26"/>
  <c r="BH22"/>
  <c r="BH18"/>
  <c r="BH14"/>
  <c r="BH10"/>
  <c r="BH6"/>
  <c r="BL42"/>
  <c r="BL38"/>
  <c r="BL34"/>
  <c r="BL30"/>
  <c r="BL26"/>
  <c r="BL22"/>
  <c r="BL18"/>
  <c r="BL14"/>
  <c r="BL10"/>
  <c r="BL6"/>
  <c r="BP42"/>
  <c r="BP38"/>
  <c r="BP34"/>
  <c r="BP30"/>
  <c r="BP26"/>
  <c r="BP22"/>
  <c r="BP18"/>
  <c r="BP14"/>
  <c r="BP10"/>
  <c r="BP6"/>
  <c r="CB42"/>
  <c r="CB38"/>
  <c r="CB34"/>
  <c r="CB26"/>
  <c r="CB22"/>
  <c r="CB14"/>
  <c r="CB10"/>
  <c r="CM26"/>
  <c r="CG34"/>
  <c r="CG26"/>
  <c r="CJ34"/>
  <c r="CN42"/>
  <c r="CH34"/>
  <c r="CU21"/>
  <c r="CT21"/>
  <c r="CX21"/>
  <c r="CV21"/>
  <c r="CS21"/>
  <c r="CW21"/>
  <c r="CR21"/>
  <c r="CU13"/>
  <c r="CT13"/>
  <c r="CX13"/>
  <c r="CV13"/>
  <c r="CS13"/>
  <c r="CW13"/>
  <c r="CR13"/>
  <c r="CH5"/>
  <c r="CU5"/>
  <c r="CT5"/>
  <c r="CX5"/>
  <c r="CR5"/>
  <c r="CS5"/>
  <c r="CW5"/>
  <c r="CI5"/>
  <c r="CV5"/>
  <c r="CU37"/>
  <c r="CV37"/>
  <c r="CT37"/>
  <c r="CX37"/>
  <c r="CS37"/>
  <c r="CW37"/>
  <c r="CR37"/>
  <c r="CU33"/>
  <c r="CT33"/>
  <c r="CX33"/>
  <c r="CV33"/>
  <c r="CS33"/>
  <c r="CW33"/>
  <c r="CR33"/>
  <c r="CU25"/>
  <c r="CT25"/>
  <c r="CX25"/>
  <c r="CR25"/>
  <c r="CS25"/>
  <c r="CW25"/>
  <c r="CV25"/>
  <c r="CU22"/>
  <c r="CT22"/>
  <c r="CX22"/>
  <c r="CV22"/>
  <c r="CS22"/>
  <c r="CW22"/>
  <c r="CR22"/>
  <c r="CU18"/>
  <c r="CT18"/>
  <c r="CX18"/>
  <c r="CV18"/>
  <c r="CS18"/>
  <c r="CW18"/>
  <c r="CR18"/>
  <c r="CU14"/>
  <c r="CR14"/>
  <c r="CT14"/>
  <c r="CX14"/>
  <c r="CV14"/>
  <c r="CS14"/>
  <c r="CW14"/>
  <c r="CU10"/>
  <c r="CT10"/>
  <c r="CX10"/>
  <c r="CV10"/>
  <c r="CS10"/>
  <c r="CW10"/>
  <c r="CR10"/>
  <c r="CU6"/>
  <c r="CT6"/>
  <c r="CX6"/>
  <c r="CR6"/>
  <c r="CS6"/>
  <c r="CW6"/>
  <c r="CV6"/>
  <c r="CU42"/>
  <c r="CT42"/>
  <c r="CX42"/>
  <c r="CV42"/>
  <c r="CS42"/>
  <c r="CW42"/>
  <c r="CR42"/>
  <c r="CU38"/>
  <c r="CT38"/>
  <c r="CX38"/>
  <c r="CR38"/>
  <c r="CS38"/>
  <c r="CW38"/>
  <c r="CV38"/>
  <c r="CU34"/>
  <c r="CT34"/>
  <c r="CX34"/>
  <c r="CV34"/>
  <c r="CS34"/>
  <c r="CW34"/>
  <c r="CR34"/>
  <c r="CU30"/>
  <c r="CT30"/>
  <c r="CX30"/>
  <c r="CR30"/>
  <c r="CS30"/>
  <c r="CW30"/>
  <c r="CV30"/>
  <c r="CU26"/>
  <c r="CR26"/>
  <c r="CT26"/>
  <c r="CX26"/>
  <c r="CV26"/>
  <c r="CS26"/>
  <c r="CW26"/>
  <c r="CU17"/>
  <c r="CT17"/>
  <c r="CX17"/>
  <c r="CV17"/>
  <c r="CS17"/>
  <c r="CW17"/>
  <c r="CR17"/>
  <c r="CU9"/>
  <c r="CT9"/>
  <c r="CX9"/>
  <c r="CV9"/>
  <c r="CS9"/>
  <c r="CW9"/>
  <c r="CR9"/>
  <c r="CU41"/>
  <c r="CT41"/>
  <c r="CX41"/>
  <c r="CV41"/>
  <c r="CS41"/>
  <c r="CW41"/>
  <c r="CR41"/>
  <c r="CU29"/>
  <c r="CR29"/>
  <c r="CT29"/>
  <c r="CX29"/>
  <c r="CS29"/>
  <c r="CW29"/>
  <c r="CV29"/>
  <c r="CT3"/>
  <c r="CN3"/>
  <c r="CO3"/>
  <c r="CQ3"/>
  <c r="CH3"/>
  <c r="CR3"/>
  <c r="CS3"/>
  <c r="CP3"/>
  <c r="CP19"/>
  <c r="CU19"/>
  <c r="CR19"/>
  <c r="CT19"/>
  <c r="CX19"/>
  <c r="CS19"/>
  <c r="CW19"/>
  <c r="CV19"/>
  <c r="CU15"/>
  <c r="CT15"/>
  <c r="CX15"/>
  <c r="CV15"/>
  <c r="CS15"/>
  <c r="CW15"/>
  <c r="CR15"/>
  <c r="CU11"/>
  <c r="CT11"/>
  <c r="CX11"/>
  <c r="CV11"/>
  <c r="CS11"/>
  <c r="CW11"/>
  <c r="CR11"/>
  <c r="CU7"/>
  <c r="CT7"/>
  <c r="CX7"/>
  <c r="CV7"/>
  <c r="CS7"/>
  <c r="CW7"/>
  <c r="CR7"/>
  <c r="CU43"/>
  <c r="CR43"/>
  <c r="CT43"/>
  <c r="CX43"/>
  <c r="CS43"/>
  <c r="CW43"/>
  <c r="CV43"/>
  <c r="CU39"/>
  <c r="CT39"/>
  <c r="CX39"/>
  <c r="CR39"/>
  <c r="CS39"/>
  <c r="CW39"/>
  <c r="CV39"/>
  <c r="CU35"/>
  <c r="CR35"/>
  <c r="CT35"/>
  <c r="CX35"/>
  <c r="CS35"/>
  <c r="CW35"/>
  <c r="CV35"/>
  <c r="CU31"/>
  <c r="CT31"/>
  <c r="CX31"/>
  <c r="CR31"/>
  <c r="CS31"/>
  <c r="CW31"/>
  <c r="CV31"/>
  <c r="CO27"/>
  <c r="CU27"/>
  <c r="CT27"/>
  <c r="CX27"/>
  <c r="CV27"/>
  <c r="CS27"/>
  <c r="CW27"/>
  <c r="CR27"/>
  <c r="CQ23"/>
  <c r="CU23"/>
  <c r="CR23"/>
  <c r="CT23"/>
  <c r="CX23"/>
  <c r="CS23"/>
  <c r="CW23"/>
  <c r="CV23"/>
  <c r="CI42"/>
  <c r="CI38"/>
  <c r="CI34"/>
  <c r="CI30"/>
  <c r="CI26"/>
  <c r="CI22"/>
  <c r="CI14"/>
  <c r="CI6"/>
  <c r="CJ38"/>
  <c r="CJ30"/>
  <c r="CJ22"/>
  <c r="CJ18"/>
  <c r="CJ14"/>
  <c r="CJ10"/>
  <c r="CJ6"/>
  <c r="CN38"/>
  <c r="CN30"/>
  <c r="CN26"/>
  <c r="CQ20"/>
  <c r="CU20"/>
  <c r="CT20"/>
  <c r="CX20"/>
  <c r="CR20"/>
  <c r="CV20"/>
  <c r="CS20"/>
  <c r="CW20"/>
  <c r="CO16"/>
  <c r="CU16"/>
  <c r="CT16"/>
  <c r="CX16"/>
  <c r="CV16"/>
  <c r="CS16"/>
  <c r="CW16"/>
  <c r="CR16"/>
  <c r="CP12"/>
  <c r="CU12"/>
  <c r="CT12"/>
  <c r="CX12"/>
  <c r="CV12"/>
  <c r="CS12"/>
  <c r="CW12"/>
  <c r="CR12"/>
  <c r="CP8"/>
  <c r="CU8"/>
  <c r="CT8"/>
  <c r="CX8"/>
  <c r="CV8"/>
  <c r="CS8"/>
  <c r="CW8"/>
  <c r="CR8"/>
  <c r="CN4"/>
  <c r="CU4"/>
  <c r="CV4"/>
  <c r="CH4"/>
  <c r="CT4"/>
  <c r="CX4"/>
  <c r="CR4"/>
  <c r="CS4"/>
  <c r="CW4"/>
  <c r="CU40"/>
  <c r="CR40"/>
  <c r="CT40"/>
  <c r="CX40"/>
  <c r="CV40"/>
  <c r="CS40"/>
  <c r="CW40"/>
  <c r="CU36"/>
  <c r="CT36"/>
  <c r="CX36"/>
  <c r="CR36"/>
  <c r="CV36"/>
  <c r="CS36"/>
  <c r="CW36"/>
  <c r="CU32"/>
  <c r="CR32"/>
  <c r="CT32"/>
  <c r="CX32"/>
  <c r="CV32"/>
  <c r="CS32"/>
  <c r="CW32"/>
  <c r="CO28"/>
  <c r="CU28"/>
  <c r="CT28"/>
  <c r="CX28"/>
  <c r="CV28"/>
  <c r="CS28"/>
  <c r="CW28"/>
  <c r="CR28"/>
  <c r="CQ24"/>
  <c r="CU24"/>
  <c r="CT24"/>
  <c r="CX24"/>
  <c r="CR24"/>
  <c r="CS24"/>
  <c r="CW24"/>
  <c r="CV24"/>
  <c r="CF38"/>
  <c r="CF34"/>
  <c r="CF30"/>
  <c r="CF26"/>
  <c r="CF18"/>
  <c r="CF10"/>
  <c r="CM38"/>
  <c r="CM30"/>
  <c r="CM22"/>
  <c r="CM18"/>
  <c r="CM14"/>
  <c r="CM10"/>
  <c r="CM6"/>
  <c r="CQ38"/>
  <c r="CQ30"/>
  <c r="CQ26"/>
  <c r="CP20"/>
  <c r="CQ16"/>
  <c r="CN12"/>
  <c r="CQ12"/>
  <c r="CQ4"/>
  <c r="CN16"/>
  <c r="CO12"/>
  <c r="CO8"/>
  <c r="CP22"/>
  <c r="BZ22"/>
  <c r="BW22"/>
  <c r="BY22"/>
  <c r="BV22"/>
  <c r="BX22"/>
  <c r="BU22"/>
  <c r="CA22"/>
  <c r="BT22"/>
  <c r="CP18"/>
  <c r="BZ18"/>
  <c r="BW18"/>
  <c r="BY18"/>
  <c r="BV18"/>
  <c r="BX18"/>
  <c r="BU18"/>
  <c r="CA18"/>
  <c r="BT18"/>
  <c r="CP14"/>
  <c r="BZ14"/>
  <c r="BW14"/>
  <c r="BY14"/>
  <c r="BV14"/>
  <c r="BX14"/>
  <c r="BU14"/>
  <c r="CA14"/>
  <c r="BT14"/>
  <c r="CP10"/>
  <c r="BZ10"/>
  <c r="BW10"/>
  <c r="BY10"/>
  <c r="BV10"/>
  <c r="BX10"/>
  <c r="BU10"/>
  <c r="CA10"/>
  <c r="BT10"/>
  <c r="CQ6"/>
  <c r="BZ6"/>
  <c r="BW6"/>
  <c r="BY6"/>
  <c r="BV6"/>
  <c r="BX6"/>
  <c r="BU6"/>
  <c r="CA6"/>
  <c r="BT6"/>
  <c r="CP42"/>
  <c r="BZ42"/>
  <c r="BY42"/>
  <c r="BV42"/>
  <c r="BX42"/>
  <c r="BU42"/>
  <c r="BW42"/>
  <c r="CA42"/>
  <c r="BT42"/>
  <c r="CP38"/>
  <c r="BZ38"/>
  <c r="BY38"/>
  <c r="BV38"/>
  <c r="BX38"/>
  <c r="BU38"/>
  <c r="BW38"/>
  <c r="CA38"/>
  <c r="BT38"/>
  <c r="CP34"/>
  <c r="BZ34"/>
  <c r="BW34"/>
  <c r="BY34"/>
  <c r="BV34"/>
  <c r="BX34"/>
  <c r="BU34"/>
  <c r="CA34"/>
  <c r="BT34"/>
  <c r="CP30"/>
  <c r="BZ30"/>
  <c r="BW30"/>
  <c r="BY30"/>
  <c r="BV30"/>
  <c r="BX30"/>
  <c r="BU30"/>
  <c r="CA30"/>
  <c r="BT30"/>
  <c r="CP26"/>
  <c r="BZ26"/>
  <c r="BW26"/>
  <c r="BY26"/>
  <c r="BV26"/>
  <c r="BX26"/>
  <c r="BU26"/>
  <c r="CA26"/>
  <c r="BT26"/>
  <c r="CQ17"/>
  <c r="BZ17"/>
  <c r="BW17"/>
  <c r="BY17"/>
  <c r="BV17"/>
  <c r="BX17"/>
  <c r="BU17"/>
  <c r="CA17"/>
  <c r="BT17"/>
  <c r="CQ9"/>
  <c r="BZ9"/>
  <c r="BW9"/>
  <c r="BY9"/>
  <c r="BV9"/>
  <c r="BX9"/>
  <c r="BU9"/>
  <c r="CA9"/>
  <c r="BT9"/>
  <c r="CQ41"/>
  <c r="BZ41"/>
  <c r="BY41"/>
  <c r="BX41"/>
  <c r="BU41"/>
  <c r="BV41"/>
  <c r="CA41"/>
  <c r="BT41"/>
  <c r="BW41"/>
  <c r="CQ33"/>
  <c r="BZ33"/>
  <c r="BW33"/>
  <c r="BY33"/>
  <c r="BV33"/>
  <c r="BX33"/>
  <c r="BU33"/>
  <c r="CA33"/>
  <c r="BT33"/>
  <c r="CQ25"/>
  <c r="BZ25"/>
  <c r="BW25"/>
  <c r="BY25"/>
  <c r="BV25"/>
  <c r="BX25"/>
  <c r="BU25"/>
  <c r="CA25"/>
  <c r="BT25"/>
  <c r="AX3"/>
  <c r="BV3"/>
  <c r="BT3"/>
  <c r="BZ3"/>
  <c r="BX3"/>
  <c r="BW3"/>
  <c r="BU3"/>
  <c r="BR3"/>
  <c r="BQ3"/>
  <c r="CA3"/>
  <c r="BY3"/>
  <c r="BS3"/>
  <c r="BP3"/>
  <c r="AI19"/>
  <c r="BZ19"/>
  <c r="BW19"/>
  <c r="BY19"/>
  <c r="BV19"/>
  <c r="BX19"/>
  <c r="BU19"/>
  <c r="CA19"/>
  <c r="BT19"/>
  <c r="AI15"/>
  <c r="BZ15"/>
  <c r="BW15"/>
  <c r="BY15"/>
  <c r="BV15"/>
  <c r="BX15"/>
  <c r="BU15"/>
  <c r="CA15"/>
  <c r="BT15"/>
  <c r="AI11"/>
  <c r="BZ11"/>
  <c r="BW11"/>
  <c r="BY11"/>
  <c r="BV11"/>
  <c r="BX11"/>
  <c r="BU11"/>
  <c r="CA11"/>
  <c r="BT11"/>
  <c r="CP7"/>
  <c r="BZ7"/>
  <c r="BW7"/>
  <c r="BY7"/>
  <c r="BV7"/>
  <c r="BX7"/>
  <c r="BU7"/>
  <c r="CA7"/>
  <c r="BT7"/>
  <c r="AI43"/>
  <c r="BZ43"/>
  <c r="BW43"/>
  <c r="BY43"/>
  <c r="BX43"/>
  <c r="BU43"/>
  <c r="CA43"/>
  <c r="BT43"/>
  <c r="BV43"/>
  <c r="AI39"/>
  <c r="BZ39"/>
  <c r="BW39"/>
  <c r="BY39"/>
  <c r="BV39"/>
  <c r="BX39"/>
  <c r="BU39"/>
  <c r="CA39"/>
  <c r="BT39"/>
  <c r="AI35"/>
  <c r="BZ35"/>
  <c r="BW35"/>
  <c r="BY35"/>
  <c r="BV35"/>
  <c r="BX35"/>
  <c r="BU35"/>
  <c r="CA35"/>
  <c r="BT35"/>
  <c r="AI31"/>
  <c r="BZ31"/>
  <c r="BW31"/>
  <c r="BY31"/>
  <c r="BV31"/>
  <c r="BX31"/>
  <c r="BU31"/>
  <c r="CA31"/>
  <c r="BT31"/>
  <c r="AI27"/>
  <c r="BZ27"/>
  <c r="BW27"/>
  <c r="BY27"/>
  <c r="BV27"/>
  <c r="BX27"/>
  <c r="BU27"/>
  <c r="CA27"/>
  <c r="BT27"/>
  <c r="AI23"/>
  <c r="BZ23"/>
  <c r="BW23"/>
  <c r="BY23"/>
  <c r="BV23"/>
  <c r="BX23"/>
  <c r="BU23"/>
  <c r="CA23"/>
  <c r="BT23"/>
  <c r="P17"/>
  <c r="CQ21"/>
  <c r="BZ21"/>
  <c r="BW21"/>
  <c r="BY21"/>
  <c r="BV21"/>
  <c r="BX21"/>
  <c r="BU21"/>
  <c r="CA21"/>
  <c r="BT21"/>
  <c r="CQ13"/>
  <c r="BZ13"/>
  <c r="BW13"/>
  <c r="BY13"/>
  <c r="BV13"/>
  <c r="BX13"/>
  <c r="BU13"/>
  <c r="CA13"/>
  <c r="BT13"/>
  <c r="CQ5"/>
  <c r="BZ5"/>
  <c r="BW5"/>
  <c r="BY5"/>
  <c r="BV5"/>
  <c r="BX5"/>
  <c r="BU5"/>
  <c r="CA5"/>
  <c r="BT5"/>
  <c r="CQ37"/>
  <c r="BZ37"/>
  <c r="BY37"/>
  <c r="BV37"/>
  <c r="BX37"/>
  <c r="BU37"/>
  <c r="CA37"/>
  <c r="BT37"/>
  <c r="BW37"/>
  <c r="CQ29"/>
  <c r="BZ29"/>
  <c r="BW29"/>
  <c r="BY29"/>
  <c r="BV29"/>
  <c r="BX29"/>
  <c r="BU29"/>
  <c r="CA29"/>
  <c r="BT29"/>
  <c r="AI20"/>
  <c r="BZ20"/>
  <c r="BW20"/>
  <c r="BY20"/>
  <c r="BV20"/>
  <c r="BX20"/>
  <c r="BU20"/>
  <c r="CA20"/>
  <c r="BT20"/>
  <c r="AI16"/>
  <c r="BZ16"/>
  <c r="BW16"/>
  <c r="BY16"/>
  <c r="BV16"/>
  <c r="BX16"/>
  <c r="BU16"/>
  <c r="CA16"/>
  <c r="BT16"/>
  <c r="AI12"/>
  <c r="BZ12"/>
  <c r="BW12"/>
  <c r="BY12"/>
  <c r="BV12"/>
  <c r="BX12"/>
  <c r="BU12"/>
  <c r="CA12"/>
  <c r="BT12"/>
  <c r="CQ8"/>
  <c r="BZ8"/>
  <c r="BW8"/>
  <c r="BY8"/>
  <c r="BV8"/>
  <c r="BX8"/>
  <c r="BU8"/>
  <c r="CA8"/>
  <c r="BT8"/>
  <c r="CP4"/>
  <c r="BZ4"/>
  <c r="BW4"/>
  <c r="BY4"/>
  <c r="BV4"/>
  <c r="BX4"/>
  <c r="BU4"/>
  <c r="CA4"/>
  <c r="BT4"/>
  <c r="AI40"/>
  <c r="BZ40"/>
  <c r="BW40"/>
  <c r="BY40"/>
  <c r="BV40"/>
  <c r="BX40"/>
  <c r="BU40"/>
  <c r="CA40"/>
  <c r="BT40"/>
  <c r="AI36"/>
  <c r="BZ36"/>
  <c r="BW36"/>
  <c r="BY36"/>
  <c r="BV36"/>
  <c r="BX36"/>
  <c r="BU36"/>
  <c r="CA36"/>
  <c r="BT36"/>
  <c r="AI32"/>
  <c r="BZ32"/>
  <c r="BW32"/>
  <c r="BY32"/>
  <c r="BV32"/>
  <c r="BX32"/>
  <c r="BU32"/>
  <c r="CA32"/>
  <c r="BT32"/>
  <c r="AI28"/>
  <c r="BZ28"/>
  <c r="BW28"/>
  <c r="BY28"/>
  <c r="BV28"/>
  <c r="BX28"/>
  <c r="BU28"/>
  <c r="CA28"/>
  <c r="BT28"/>
  <c r="AI24"/>
  <c r="BZ24"/>
  <c r="BW24"/>
  <c r="BY24"/>
  <c r="BV24"/>
  <c r="BX24"/>
  <c r="BU24"/>
  <c r="CA24"/>
  <c r="BT24"/>
  <c r="J41"/>
  <c r="CN19"/>
  <c r="CO15"/>
  <c r="CO11"/>
  <c r="AU3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Y4"/>
  <c r="AV3"/>
  <c r="BA3"/>
  <c r="BC3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CM19"/>
  <c r="CK15"/>
  <c r="CM11"/>
  <c r="CK7"/>
  <c r="CO19"/>
  <c r="CP15"/>
  <c r="CP11"/>
  <c r="AT3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V5"/>
  <c r="AV4"/>
  <c r="AW3"/>
  <c r="AY3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BA4"/>
  <c r="AS3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W4"/>
  <c r="AW5"/>
  <c r="BB3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CK19"/>
  <c r="CM15"/>
  <c r="CK11"/>
  <c r="CM7"/>
  <c r="CQ19"/>
  <c r="CN15"/>
  <c r="CN11"/>
  <c r="CO7"/>
  <c r="AR3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Y15"/>
  <c r="AY14"/>
  <c r="AY13"/>
  <c r="AY12"/>
  <c r="AY11"/>
  <c r="AY10"/>
  <c r="AY9"/>
  <c r="AY8"/>
  <c r="AY7"/>
  <c r="AY6"/>
  <c r="AY5"/>
  <c r="AX4"/>
  <c r="AZ3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AA3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G3"/>
  <c r="AI3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Z3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E3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Y3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F3"/>
  <c r="AH3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CO6"/>
  <c r="X3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B3"/>
  <c r="AD3"/>
  <c r="AI42"/>
  <c r="AI41"/>
  <c r="AI38"/>
  <c r="AI37"/>
  <c r="AI34"/>
  <c r="AI33"/>
  <c r="AI30"/>
  <c r="AI29"/>
  <c r="AI26"/>
  <c r="AI25"/>
  <c r="AI22"/>
  <c r="AI21"/>
  <c r="AI18"/>
  <c r="AI17"/>
  <c r="AI14"/>
  <c r="AI13"/>
  <c r="AI10"/>
  <c r="AI9"/>
  <c r="AI8"/>
  <c r="AI7"/>
  <c r="AI6"/>
  <c r="AI5"/>
  <c r="AI4"/>
  <c r="CN6"/>
  <c r="CN14"/>
  <c r="CN22"/>
  <c r="CQ10"/>
  <c r="CQ22"/>
  <c r="CQ14"/>
  <c r="CN18"/>
  <c r="CN10"/>
  <c r="O5"/>
  <c r="BP37"/>
  <c r="AN25"/>
  <c r="CG22"/>
  <c r="CG18"/>
  <c r="CG14"/>
  <c r="CG10"/>
  <c r="CG6"/>
  <c r="CK42"/>
  <c r="CK38"/>
  <c r="CK34"/>
  <c r="CK30"/>
  <c r="CK26"/>
  <c r="CK22"/>
  <c r="CK18"/>
  <c r="CK14"/>
  <c r="CK10"/>
  <c r="CK6"/>
  <c r="CO42"/>
  <c r="CO38"/>
  <c r="CO34"/>
  <c r="CO30"/>
  <c r="CO26"/>
  <c r="CO22"/>
  <c r="CO18"/>
  <c r="CO14"/>
  <c r="CO10"/>
  <c r="CP6"/>
  <c r="L33"/>
  <c r="J25"/>
  <c r="AA37"/>
  <c r="CH22"/>
  <c r="CH18"/>
  <c r="CH14"/>
  <c r="CH10"/>
  <c r="CH6"/>
  <c r="CL42"/>
  <c r="CL38"/>
  <c r="CL34"/>
  <c r="CL30"/>
  <c r="CL26"/>
  <c r="CL22"/>
  <c r="CL18"/>
  <c r="CL14"/>
  <c r="CL10"/>
  <c r="CL6"/>
  <c r="W13"/>
  <c r="AJ17"/>
  <c r="BH5"/>
  <c r="CJ25"/>
  <c r="I29"/>
  <c r="I13"/>
  <c r="L17"/>
  <c r="S25"/>
  <c r="I37"/>
  <c r="J17"/>
  <c r="O21"/>
  <c r="S29"/>
  <c r="W25"/>
  <c r="AJ41"/>
  <c r="BD13"/>
  <c r="CF25"/>
  <c r="I25"/>
  <c r="O29"/>
  <c r="P41"/>
  <c r="T41"/>
  <c r="X25"/>
  <c r="AR21"/>
  <c r="CB29"/>
  <c r="J33"/>
  <c r="I21"/>
  <c r="I5"/>
  <c r="O37"/>
  <c r="L25"/>
  <c r="L9"/>
  <c r="P33"/>
  <c r="S21"/>
  <c r="S5"/>
  <c r="W29"/>
  <c r="T17"/>
  <c r="X41"/>
  <c r="AA25"/>
  <c r="X9"/>
  <c r="AJ25"/>
  <c r="AN29"/>
  <c r="AR25"/>
  <c r="BD25"/>
  <c r="BH21"/>
  <c r="BL13"/>
  <c r="BP5"/>
  <c r="CF37"/>
  <c r="CJ29"/>
  <c r="CN25"/>
  <c r="J9"/>
  <c r="L41"/>
  <c r="O25"/>
  <c r="O13"/>
  <c r="S37"/>
  <c r="P25"/>
  <c r="P9"/>
  <c r="T33"/>
  <c r="W21"/>
  <c r="W5"/>
  <c r="AA29"/>
  <c r="X17"/>
  <c r="AM25"/>
  <c r="AN41"/>
  <c r="AR37"/>
  <c r="BD29"/>
  <c r="BH25"/>
  <c r="BL25"/>
  <c r="BP21"/>
  <c r="CB13"/>
  <c r="CF5"/>
  <c r="CN37"/>
  <c r="S13"/>
  <c r="W37"/>
  <c r="T25"/>
  <c r="T9"/>
  <c r="X33"/>
  <c r="AA21"/>
  <c r="AJ33"/>
  <c r="AJ9"/>
  <c r="AN13"/>
  <c r="AR5"/>
  <c r="BH37"/>
  <c r="BL29"/>
  <c r="BP25"/>
  <c r="CB25"/>
  <c r="CF21"/>
  <c r="CJ13"/>
  <c r="J37"/>
  <c r="J29"/>
  <c r="J21"/>
  <c r="J5"/>
  <c r="O41"/>
  <c r="O33"/>
  <c r="S33"/>
  <c r="S17"/>
  <c r="S9"/>
  <c r="W41"/>
  <c r="W33"/>
  <c r="W17"/>
  <c r="W9"/>
  <c r="AA41"/>
  <c r="AA33"/>
  <c r="AA17"/>
  <c r="AA9"/>
  <c r="AM41"/>
  <c r="AM33"/>
  <c r="AM17"/>
  <c r="AM9"/>
  <c r="AQ41"/>
  <c r="AN33"/>
  <c r="AN17"/>
  <c r="AR41"/>
  <c r="AR9"/>
  <c r="BD33"/>
  <c r="BD17"/>
  <c r="BH41"/>
  <c r="BH9"/>
  <c r="BL33"/>
  <c r="BL17"/>
  <c r="BP41"/>
  <c r="BP9"/>
  <c r="CB33"/>
  <c r="CB17"/>
  <c r="CF41"/>
  <c r="CF9"/>
  <c r="CJ33"/>
  <c r="CJ17"/>
  <c r="CN41"/>
  <c r="J13"/>
  <c r="O17"/>
  <c r="O9"/>
  <c r="S41"/>
  <c r="I41"/>
  <c r="I33"/>
  <c r="I17"/>
  <c r="I9"/>
  <c r="L37"/>
  <c r="L29"/>
  <c r="L21"/>
  <c r="L13"/>
  <c r="L5"/>
  <c r="P37"/>
  <c r="P29"/>
  <c r="P21"/>
  <c r="P13"/>
  <c r="P5"/>
  <c r="T37"/>
  <c r="T29"/>
  <c r="T21"/>
  <c r="T13"/>
  <c r="T5"/>
  <c r="X37"/>
  <c r="X29"/>
  <c r="X21"/>
  <c r="X13"/>
  <c r="X5"/>
  <c r="AJ37"/>
  <c r="AJ29"/>
  <c r="AJ21"/>
  <c r="AJ13"/>
  <c r="AJ5"/>
  <c r="AN37"/>
  <c r="AN21"/>
  <c r="AN5"/>
  <c r="AR29"/>
  <c r="AR13"/>
  <c r="BD37"/>
  <c r="BD21"/>
  <c r="BD5"/>
  <c r="BH29"/>
  <c r="BH13"/>
  <c r="BL37"/>
  <c r="BL21"/>
  <c r="BL5"/>
  <c r="BP29"/>
  <c r="BP13"/>
  <c r="CB37"/>
  <c r="CB21"/>
  <c r="CB5"/>
  <c r="CF29"/>
  <c r="CF13"/>
  <c r="CJ37"/>
  <c r="CJ21"/>
  <c r="CJ5"/>
  <c r="CN29"/>
  <c r="AA13"/>
  <c r="AA5"/>
  <c r="AM37"/>
  <c r="AM29"/>
  <c r="AM21"/>
  <c r="AM13"/>
  <c r="AM5"/>
  <c r="AQ37"/>
  <c r="AN9"/>
  <c r="AR33"/>
  <c r="AR17"/>
  <c r="BD41"/>
  <c r="BD9"/>
  <c r="BH33"/>
  <c r="BH17"/>
  <c r="BL41"/>
  <c r="BL9"/>
  <c r="BP33"/>
  <c r="BP17"/>
  <c r="CB41"/>
  <c r="CB9"/>
  <c r="CF33"/>
  <c r="CF17"/>
  <c r="CJ41"/>
  <c r="CJ9"/>
  <c r="CN33"/>
  <c r="CN13"/>
  <c r="CN17"/>
  <c r="CN21"/>
  <c r="K37"/>
  <c r="K33"/>
  <c r="K21"/>
  <c r="K17"/>
  <c r="K13"/>
  <c r="K9"/>
  <c r="K5"/>
  <c r="M41"/>
  <c r="M37"/>
  <c r="M33"/>
  <c r="M29"/>
  <c r="M25"/>
  <c r="M21"/>
  <c r="M17"/>
  <c r="M13"/>
  <c r="M9"/>
  <c r="M5"/>
  <c r="Q41"/>
  <c r="Q37"/>
  <c r="Q33"/>
  <c r="Q29"/>
  <c r="Q25"/>
  <c r="Q21"/>
  <c r="Q17"/>
  <c r="Q13"/>
  <c r="Q9"/>
  <c r="Q5"/>
  <c r="U41"/>
  <c r="U37"/>
  <c r="U33"/>
  <c r="U29"/>
  <c r="U25"/>
  <c r="U21"/>
  <c r="U17"/>
  <c r="U13"/>
  <c r="U9"/>
  <c r="U5"/>
  <c r="Y41"/>
  <c r="Y37"/>
  <c r="Y33"/>
  <c r="Y29"/>
  <c r="Y25"/>
  <c r="Y21"/>
  <c r="Y17"/>
  <c r="Y13"/>
  <c r="Y9"/>
  <c r="Y5"/>
  <c r="AK41"/>
  <c r="AK37"/>
  <c r="AK33"/>
  <c r="AK29"/>
  <c r="AK25"/>
  <c r="AK21"/>
  <c r="AK17"/>
  <c r="AK13"/>
  <c r="AK9"/>
  <c r="AK5"/>
  <c r="AO41"/>
  <c r="AO37"/>
  <c r="AO33"/>
  <c r="AO29"/>
  <c r="AO25"/>
  <c r="AO21"/>
  <c r="AO17"/>
  <c r="AO13"/>
  <c r="AO9"/>
  <c r="AO5"/>
  <c r="AS41"/>
  <c r="AS37"/>
  <c r="AS33"/>
  <c r="AS29"/>
  <c r="AS25"/>
  <c r="AS21"/>
  <c r="AS17"/>
  <c r="AS13"/>
  <c r="AS9"/>
  <c r="AS5"/>
  <c r="BE41"/>
  <c r="BE37"/>
  <c r="BE33"/>
  <c r="BE29"/>
  <c r="BE25"/>
  <c r="BE21"/>
  <c r="BE17"/>
  <c r="BE13"/>
  <c r="BE9"/>
  <c r="BE5"/>
  <c r="BI41"/>
  <c r="BI37"/>
  <c r="BI33"/>
  <c r="BI29"/>
  <c r="BI25"/>
  <c r="BI21"/>
  <c r="BI17"/>
  <c r="BI13"/>
  <c r="BI9"/>
  <c r="BI5"/>
  <c r="BM41"/>
  <c r="BM37"/>
  <c r="BM33"/>
  <c r="BM29"/>
  <c r="BM25"/>
  <c r="BM21"/>
  <c r="BM17"/>
  <c r="BM13"/>
  <c r="BM9"/>
  <c r="BM5"/>
  <c r="BQ41"/>
  <c r="BQ37"/>
  <c r="BQ33"/>
  <c r="BQ29"/>
  <c r="BQ25"/>
  <c r="BQ21"/>
  <c r="BQ17"/>
  <c r="BQ13"/>
  <c r="BQ9"/>
  <c r="BQ5"/>
  <c r="CC41"/>
  <c r="CC37"/>
  <c r="CC33"/>
  <c r="CC29"/>
  <c r="CC25"/>
  <c r="CC21"/>
  <c r="CC17"/>
  <c r="CC13"/>
  <c r="CC9"/>
  <c r="CC5"/>
  <c r="CG41"/>
  <c r="CG37"/>
  <c r="CG33"/>
  <c r="CG29"/>
  <c r="CG25"/>
  <c r="CG21"/>
  <c r="CG17"/>
  <c r="CG13"/>
  <c r="CG9"/>
  <c r="CG5"/>
  <c r="CK41"/>
  <c r="CK37"/>
  <c r="CK33"/>
  <c r="CK29"/>
  <c r="CK25"/>
  <c r="CK21"/>
  <c r="CK17"/>
  <c r="CK13"/>
  <c r="CK9"/>
  <c r="CK5"/>
  <c r="CO41"/>
  <c r="CO37"/>
  <c r="CO33"/>
  <c r="CO29"/>
  <c r="CO25"/>
  <c r="CO21"/>
  <c r="CO17"/>
  <c r="CO13"/>
  <c r="CO5"/>
  <c r="CP9"/>
  <c r="K41"/>
  <c r="K29"/>
  <c r="K25"/>
  <c r="H41"/>
  <c r="H37"/>
  <c r="H33"/>
  <c r="H29"/>
  <c r="H25"/>
  <c r="H21"/>
  <c r="H17"/>
  <c r="H13"/>
  <c r="H9"/>
  <c r="H5"/>
  <c r="N41"/>
  <c r="N37"/>
  <c r="N33"/>
  <c r="N29"/>
  <c r="N25"/>
  <c r="N21"/>
  <c r="N17"/>
  <c r="N13"/>
  <c r="N9"/>
  <c r="N5"/>
  <c r="R41"/>
  <c r="R37"/>
  <c r="R33"/>
  <c r="R29"/>
  <c r="R25"/>
  <c r="R21"/>
  <c r="R17"/>
  <c r="R13"/>
  <c r="R9"/>
  <c r="R5"/>
  <c r="V41"/>
  <c r="V37"/>
  <c r="V33"/>
  <c r="V29"/>
  <c r="V25"/>
  <c r="V21"/>
  <c r="V17"/>
  <c r="V13"/>
  <c r="V9"/>
  <c r="V5"/>
  <c r="Z41"/>
  <c r="Z37"/>
  <c r="Z33"/>
  <c r="Z29"/>
  <c r="Z25"/>
  <c r="Z21"/>
  <c r="Z17"/>
  <c r="Z13"/>
  <c r="Z9"/>
  <c r="Z5"/>
  <c r="AL41"/>
  <c r="AL37"/>
  <c r="AL33"/>
  <c r="AL29"/>
  <c r="AL25"/>
  <c r="AL21"/>
  <c r="AL17"/>
  <c r="AL13"/>
  <c r="AL9"/>
  <c r="AL5"/>
  <c r="AP41"/>
  <c r="AP37"/>
  <c r="AP33"/>
  <c r="AP29"/>
  <c r="AP25"/>
  <c r="AP21"/>
  <c r="AP17"/>
  <c r="AP13"/>
  <c r="AP9"/>
  <c r="AP5"/>
  <c r="AT41"/>
  <c r="AT37"/>
  <c r="AT33"/>
  <c r="AT29"/>
  <c r="AT25"/>
  <c r="AT21"/>
  <c r="AT17"/>
  <c r="AT13"/>
  <c r="AT9"/>
  <c r="AT5"/>
  <c r="BF41"/>
  <c r="BF37"/>
  <c r="BF33"/>
  <c r="BF29"/>
  <c r="BF25"/>
  <c r="BF21"/>
  <c r="BF17"/>
  <c r="BF13"/>
  <c r="BF9"/>
  <c r="BF5"/>
  <c r="BJ41"/>
  <c r="BJ37"/>
  <c r="BJ33"/>
  <c r="BJ29"/>
  <c r="BJ25"/>
  <c r="BJ21"/>
  <c r="BJ17"/>
  <c r="BJ13"/>
  <c r="BJ9"/>
  <c r="BJ5"/>
  <c r="BN41"/>
  <c r="BN37"/>
  <c r="BN33"/>
  <c r="BN29"/>
  <c r="BN25"/>
  <c r="BN21"/>
  <c r="BN17"/>
  <c r="BN13"/>
  <c r="BN9"/>
  <c r="BN5"/>
  <c r="BR41"/>
  <c r="BR37"/>
  <c r="BR33"/>
  <c r="BR29"/>
  <c r="BR25"/>
  <c r="BR21"/>
  <c r="BR17"/>
  <c r="BR13"/>
  <c r="BR9"/>
  <c r="BR5"/>
  <c r="CD41"/>
  <c r="CD37"/>
  <c r="CD33"/>
  <c r="CD29"/>
  <c r="CD25"/>
  <c r="CD21"/>
  <c r="CD17"/>
  <c r="CD13"/>
  <c r="CD9"/>
  <c r="CD5"/>
  <c r="CH41"/>
  <c r="CH37"/>
  <c r="CH33"/>
  <c r="CH29"/>
  <c r="CH25"/>
  <c r="CH21"/>
  <c r="CH17"/>
  <c r="CH13"/>
  <c r="CH9"/>
  <c r="CL41"/>
  <c r="CL37"/>
  <c r="CL33"/>
  <c r="CL29"/>
  <c r="CL25"/>
  <c r="CL21"/>
  <c r="CL17"/>
  <c r="CL13"/>
  <c r="CL9"/>
  <c r="CL5"/>
  <c r="CP41"/>
  <c r="CP37"/>
  <c r="CP33"/>
  <c r="CP29"/>
  <c r="CP25"/>
  <c r="CP21"/>
  <c r="CP17"/>
  <c r="CP13"/>
  <c r="AQ33"/>
  <c r="AQ29"/>
  <c r="AQ25"/>
  <c r="AQ21"/>
  <c r="AQ17"/>
  <c r="AQ13"/>
  <c r="AQ9"/>
  <c r="AQ5"/>
  <c r="AU41"/>
  <c r="AU37"/>
  <c r="AU33"/>
  <c r="AU29"/>
  <c r="AU25"/>
  <c r="AU21"/>
  <c r="AU17"/>
  <c r="AU13"/>
  <c r="AU9"/>
  <c r="AU5"/>
  <c r="BG41"/>
  <c r="BG37"/>
  <c r="BG33"/>
  <c r="BG29"/>
  <c r="BG25"/>
  <c r="BG21"/>
  <c r="BG17"/>
  <c r="BG13"/>
  <c r="BG9"/>
  <c r="BG5"/>
  <c r="BK41"/>
  <c r="BK37"/>
  <c r="BK33"/>
  <c r="BK29"/>
  <c r="BK25"/>
  <c r="BK21"/>
  <c r="BK17"/>
  <c r="BK13"/>
  <c r="BK9"/>
  <c r="BK5"/>
  <c r="BO41"/>
  <c r="BO37"/>
  <c r="BO33"/>
  <c r="BO29"/>
  <c r="BO25"/>
  <c r="BO21"/>
  <c r="BO17"/>
  <c r="BO13"/>
  <c r="BO9"/>
  <c r="BO5"/>
  <c r="BS41"/>
  <c r="BS37"/>
  <c r="BS33"/>
  <c r="BS29"/>
  <c r="BS25"/>
  <c r="BS21"/>
  <c r="BS17"/>
  <c r="BS13"/>
  <c r="BS9"/>
  <c r="BS5"/>
  <c r="CE41"/>
  <c r="CE37"/>
  <c r="CE33"/>
  <c r="CE29"/>
  <c r="CE25"/>
  <c r="CE21"/>
  <c r="CE17"/>
  <c r="CE13"/>
  <c r="CE9"/>
  <c r="CE5"/>
  <c r="CI41"/>
  <c r="CI37"/>
  <c r="CI33"/>
  <c r="CI29"/>
  <c r="CI25"/>
  <c r="CI21"/>
  <c r="CI17"/>
  <c r="CI13"/>
  <c r="CI9"/>
  <c r="CM41"/>
  <c r="CM37"/>
  <c r="CM33"/>
  <c r="CM29"/>
  <c r="CM25"/>
  <c r="CM21"/>
  <c r="CM17"/>
  <c r="CM13"/>
  <c r="CM9"/>
  <c r="CM5"/>
  <c r="CO9"/>
  <c r="CQ7"/>
  <c r="Q3"/>
  <c r="AO3"/>
  <c r="I3"/>
  <c r="M3"/>
  <c r="AK3"/>
  <c r="T3"/>
  <c r="CN9"/>
  <c r="CN7"/>
  <c r="CN5"/>
  <c r="W3"/>
  <c r="AN3"/>
  <c r="BD3"/>
  <c r="CB3"/>
  <c r="H3"/>
  <c r="O3"/>
  <c r="S3"/>
  <c r="V3"/>
  <c r="AM3"/>
  <c r="AQ3"/>
  <c r="BG3"/>
  <c r="BK3"/>
  <c r="BO3"/>
  <c r="CE3"/>
  <c r="CI3"/>
  <c r="CM3"/>
  <c r="BE3"/>
  <c r="BI3"/>
  <c r="BM3"/>
  <c r="CC3"/>
  <c r="CF3"/>
  <c r="CK3"/>
  <c r="K3"/>
  <c r="L3"/>
  <c r="P3"/>
  <c r="AJ3"/>
  <c r="BH3"/>
  <c r="BL3"/>
  <c r="CG3"/>
  <c r="CJ3"/>
  <c r="J3"/>
  <c r="N3"/>
  <c r="R3"/>
  <c r="U3"/>
  <c r="AL3"/>
  <c r="AP3"/>
  <c r="BF3"/>
  <c r="BJ3"/>
  <c r="BN3"/>
  <c r="CD3"/>
  <c r="CL3"/>
  <c r="B27" i="4" l="1"/>
  <c r="B28"/>
  <c r="B29"/>
  <c r="B30"/>
  <c r="B31"/>
  <c r="B32"/>
  <c r="B33"/>
  <c r="B34"/>
  <c r="B35"/>
  <c r="B36"/>
  <c r="B37"/>
  <c r="B38"/>
  <c r="B39"/>
  <c r="B40"/>
  <c r="B41"/>
  <c r="B42"/>
  <c r="B43"/>
  <c r="B44"/>
  <c r="B8" l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7"/>
  <c r="G26" i="2" l="1"/>
  <c r="G30"/>
  <c r="G34"/>
  <c r="G38"/>
  <c r="G42"/>
  <c r="F24"/>
  <c r="F28"/>
  <c r="F32"/>
  <c r="F36"/>
  <c r="F40"/>
  <c r="E4"/>
  <c r="E12"/>
  <c r="E16"/>
  <c r="E20"/>
  <c r="E24"/>
  <c r="E28"/>
  <c r="E32"/>
  <c r="E36"/>
  <c r="E40"/>
  <c r="D25"/>
  <c r="D29"/>
  <c r="D33"/>
  <c r="D37"/>
  <c r="D41"/>
  <c r="D24"/>
  <c r="E30"/>
  <c r="E42"/>
  <c r="D31"/>
  <c r="D43"/>
  <c r="G27"/>
  <c r="G35"/>
  <c r="G43"/>
  <c r="F33"/>
  <c r="E25"/>
  <c r="E33"/>
  <c r="D26"/>
  <c r="D34"/>
  <c r="G25"/>
  <c r="G29"/>
  <c r="G33"/>
  <c r="G37"/>
  <c r="G41"/>
  <c r="F23"/>
  <c r="F27"/>
  <c r="F31"/>
  <c r="F35"/>
  <c r="F39"/>
  <c r="F43"/>
  <c r="E11"/>
  <c r="E15"/>
  <c r="E19"/>
  <c r="E23"/>
  <c r="E27"/>
  <c r="E31"/>
  <c r="E35"/>
  <c r="E39"/>
  <c r="E43"/>
  <c r="D28"/>
  <c r="D32"/>
  <c r="D36"/>
  <c r="D40"/>
  <c r="D23"/>
  <c r="E26"/>
  <c r="E38"/>
  <c r="D27"/>
  <c r="D39"/>
  <c r="G23"/>
  <c r="G39"/>
  <c r="F25"/>
  <c r="F37"/>
  <c r="E9"/>
  <c r="E21"/>
  <c r="E37"/>
  <c r="D30"/>
  <c r="D38"/>
  <c r="G24"/>
  <c r="G28"/>
  <c r="G32"/>
  <c r="G36"/>
  <c r="G40"/>
  <c r="E3"/>
  <c r="F26"/>
  <c r="F30"/>
  <c r="F34"/>
  <c r="F38"/>
  <c r="F42"/>
  <c r="E18"/>
  <c r="E22"/>
  <c r="E34"/>
  <c r="D35"/>
  <c r="G31"/>
  <c r="F29"/>
  <c r="F41"/>
  <c r="E17"/>
  <c r="E29"/>
  <c r="E41"/>
  <c r="D42"/>
  <c r="D12"/>
  <c r="D22"/>
  <c r="D20"/>
  <c r="D18"/>
  <c r="D17"/>
  <c r="D16"/>
  <c r="D15"/>
  <c r="D4"/>
  <c r="F18"/>
  <c r="D21"/>
  <c r="G18"/>
  <c r="D19"/>
  <c r="F22"/>
  <c r="F12"/>
  <c r="G20"/>
  <c r="G12"/>
  <c r="F20"/>
  <c r="G22"/>
  <c r="D11"/>
  <c r="D3"/>
  <c r="D9"/>
  <c r="F3"/>
  <c r="F9"/>
  <c r="F4"/>
  <c r="F21"/>
  <c r="F17"/>
  <c r="G3"/>
  <c r="G9"/>
  <c r="G4"/>
  <c r="G21"/>
  <c r="G17"/>
  <c r="F15"/>
  <c r="F11"/>
  <c r="F16"/>
  <c r="F19"/>
  <c r="G11"/>
  <c r="G19"/>
  <c r="G15"/>
  <c r="G16"/>
  <c r="E13" l="1"/>
  <c r="E6"/>
  <c r="E5"/>
  <c r="E8"/>
  <c r="E10"/>
  <c r="E14"/>
  <c r="E7"/>
  <c r="D6" l="1"/>
  <c r="D10" l="1"/>
  <c r="D8"/>
  <c r="F6"/>
  <c r="G6"/>
  <c r="D7"/>
  <c r="D5"/>
  <c r="D13"/>
  <c r="D14"/>
  <c r="G10" l="1"/>
  <c r="F10"/>
  <c r="F5"/>
  <c r="G5"/>
  <c r="G13"/>
  <c r="F13"/>
  <c r="G7"/>
  <c r="F7"/>
  <c r="G8"/>
  <c r="F8"/>
  <c r="G14"/>
  <c r="F14"/>
</calcChain>
</file>

<file path=xl/sharedStrings.xml><?xml version="1.0" encoding="utf-8"?>
<sst xmlns="http://schemas.openxmlformats.org/spreadsheetml/2006/main" count="3154" uniqueCount="193">
  <si>
    <t>nama</t>
  </si>
  <si>
    <t>S</t>
  </si>
  <si>
    <t>I</t>
  </si>
  <si>
    <t>A</t>
  </si>
  <si>
    <t>catatan</t>
  </si>
  <si>
    <t>LEDGER NILAI SISWA</t>
  </si>
  <si>
    <t>Nama</t>
  </si>
  <si>
    <t>nisn</t>
  </si>
  <si>
    <t>NIS</t>
  </si>
  <si>
    <t>Nomor</t>
  </si>
  <si>
    <t>Mohon ditingkatkan belajar mandiri dirumah</t>
  </si>
  <si>
    <t>A1-P</t>
  </si>
  <si>
    <t>A1-K</t>
  </si>
  <si>
    <t>A1-NA</t>
  </si>
  <si>
    <t>A1-PRED</t>
  </si>
  <si>
    <t>A2-P</t>
  </si>
  <si>
    <t>A2-K</t>
  </si>
  <si>
    <t>A2-NA</t>
  </si>
  <si>
    <t>A2-PRED</t>
  </si>
  <si>
    <t>A3-P</t>
  </si>
  <si>
    <t>A3-K</t>
  </si>
  <si>
    <t>A3-NA</t>
  </si>
  <si>
    <t>A3-PRED</t>
  </si>
  <si>
    <t>A4-P</t>
  </si>
  <si>
    <t>A4-K</t>
  </si>
  <si>
    <t>A4-NA</t>
  </si>
  <si>
    <t>A4-PRED</t>
  </si>
  <si>
    <t>A5-P</t>
  </si>
  <si>
    <t>A5-K</t>
  </si>
  <si>
    <t>A5-NA</t>
  </si>
  <si>
    <t>A5-PRED</t>
  </si>
  <si>
    <t>A6-P</t>
  </si>
  <si>
    <t>A6-K</t>
  </si>
  <si>
    <t>A6-NA</t>
  </si>
  <si>
    <t>A6-PRED</t>
  </si>
  <si>
    <t>B1-P</t>
  </si>
  <si>
    <t>B1-K</t>
  </si>
  <si>
    <t>B1-NA</t>
  </si>
  <si>
    <t>B1-PRED</t>
  </si>
  <si>
    <t>B2-P</t>
  </si>
  <si>
    <t>B2-K</t>
  </si>
  <si>
    <t>B2-NA</t>
  </si>
  <si>
    <t>B2-PRED</t>
  </si>
  <si>
    <t>B3-P</t>
  </si>
  <si>
    <t>B3-K</t>
  </si>
  <si>
    <t>B3-NA</t>
  </si>
  <si>
    <t>B3-PRED</t>
  </si>
  <si>
    <t>C1.1-P</t>
  </si>
  <si>
    <t>C1.1-K</t>
  </si>
  <si>
    <t>C1.1-NA</t>
  </si>
  <si>
    <t>C1.1-PRED</t>
  </si>
  <si>
    <t>C1.2-P</t>
  </si>
  <si>
    <t>C1.2-K</t>
  </si>
  <si>
    <t>C1.2-NA</t>
  </si>
  <si>
    <t>C1.2-PRED</t>
  </si>
  <si>
    <t>C1.3-P</t>
  </si>
  <si>
    <t>C1.3-K</t>
  </si>
  <si>
    <t>C1.3-NA</t>
  </si>
  <si>
    <t>C1.3-PRED</t>
  </si>
  <si>
    <t>C1.4-P</t>
  </si>
  <si>
    <t>C1.4-K</t>
  </si>
  <si>
    <t>C1.4-PRED</t>
  </si>
  <si>
    <t>C1.4-NA</t>
  </si>
  <si>
    <t>C2.1-P</t>
  </si>
  <si>
    <t>C2.1-K</t>
  </si>
  <si>
    <t>C2.1-NA</t>
  </si>
  <si>
    <t>C2.1-PRED</t>
  </si>
  <si>
    <t>C2.2-P</t>
  </si>
  <si>
    <t>C2.2-K</t>
  </si>
  <si>
    <t>C2.2-NA</t>
  </si>
  <si>
    <t>C2.2-PRED</t>
  </si>
  <si>
    <t>C2.3-P</t>
  </si>
  <si>
    <t>C2.3-K</t>
  </si>
  <si>
    <t>C2.3-NA</t>
  </si>
  <si>
    <t>C2.3-PRED</t>
  </si>
  <si>
    <t>C2.4-P</t>
  </si>
  <si>
    <t>C2.4-K</t>
  </si>
  <si>
    <t>C2.4-NA</t>
  </si>
  <si>
    <t>C2.4-PRED</t>
  </si>
  <si>
    <t>extra1</t>
  </si>
  <si>
    <t>extra2</t>
  </si>
  <si>
    <t>integritas</t>
  </si>
  <si>
    <t>religius</t>
  </si>
  <si>
    <t>nasionalis</t>
  </si>
  <si>
    <t>mandiri</t>
  </si>
  <si>
    <t>gotong-royong</t>
  </si>
  <si>
    <t>catatan-ppk</t>
  </si>
  <si>
    <t>#</t>
  </si>
  <si>
    <t>Pengatahuan</t>
  </si>
  <si>
    <t>SKM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</si>
  <si>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</si>
  <si>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</si>
  <si>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</si>
  <si>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</si>
  <si>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</si>
  <si>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</si>
  <si>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</si>
  <si>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</si>
  <si>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</si>
  <si>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</si>
  <si>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KD 3.11</t>
  </si>
  <si>
    <t>KD 3.12</t>
  </si>
  <si>
    <t>Keterampilan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</si>
  <si>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</si>
  <si>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</si>
  <si>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</si>
  <si>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</si>
  <si>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</si>
  <si>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</si>
  <si>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</si>
  <si>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</si>
  <si>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</si>
  <si>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</si>
  <si>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KD 4.11</t>
  </si>
  <si>
    <t>KD 4.12</t>
  </si>
  <si>
    <t>RATA-RATA</t>
  </si>
  <si>
    <t>naik/tinggal</t>
  </si>
  <si>
    <t xml:space="preserve">mitra-DU-DI </t>
  </si>
  <si>
    <t>lokasi</t>
  </si>
  <si>
    <t xml:space="preserve">lamanya </t>
  </si>
  <si>
    <t>keterangan</t>
  </si>
  <si>
    <t>KELAS:</t>
  </si>
  <si>
    <t>:</t>
  </si>
  <si>
    <t xml:space="preserve">Pendidikan Agama dan Budi Pekerti  </t>
  </si>
  <si>
    <t xml:space="preserve">KD 3.1 </t>
  </si>
  <si>
    <t xml:space="preserve">KD 4.1 </t>
  </si>
  <si>
    <t/>
  </si>
  <si>
    <t>A7-P</t>
  </si>
  <si>
    <t>A7-K</t>
  </si>
  <si>
    <t>A7-NA</t>
  </si>
  <si>
    <t>A7-PRED</t>
  </si>
  <si>
    <t>A8-P</t>
  </si>
  <si>
    <t>A8-K</t>
  </si>
  <si>
    <t>A8-NA</t>
  </si>
  <si>
    <t>A8-PRED</t>
  </si>
  <si>
    <t>B4-P</t>
  </si>
  <si>
    <t>B4-K</t>
  </si>
  <si>
    <t>B4-NA</t>
  </si>
  <si>
    <t>B4-PRED</t>
  </si>
  <si>
    <t>B5-P</t>
  </si>
  <si>
    <t>B5-K</t>
  </si>
  <si>
    <t>B5-NA</t>
  </si>
  <si>
    <t>B5-PRED</t>
  </si>
  <si>
    <t>C1.5-P</t>
  </si>
  <si>
    <t>C1.5-K</t>
  </si>
  <si>
    <t>C1.5-NA</t>
  </si>
  <si>
    <t>C1.5-PRED</t>
  </si>
  <si>
    <t>C1.6-P</t>
  </si>
  <si>
    <t>C1.6-K</t>
  </si>
  <si>
    <t>C1.6-NA</t>
  </si>
  <si>
    <t>C1.6-PRED</t>
  </si>
  <si>
    <t>C2.5-P</t>
  </si>
  <si>
    <t>C2.5-K</t>
  </si>
  <si>
    <t>C2.5-NA</t>
  </si>
  <si>
    <t>C2.5-PRED</t>
  </si>
  <si>
    <t>C2.6-P</t>
  </si>
  <si>
    <t>C2.6-K</t>
  </si>
  <si>
    <t>C2.6-NA</t>
  </si>
  <si>
    <t>C2.6-PRED</t>
  </si>
  <si>
    <t>C3.1-P</t>
  </si>
  <si>
    <t>C3.1-K</t>
  </si>
  <si>
    <t>C3.1-NA</t>
  </si>
  <si>
    <t>C3.1-PRED</t>
  </si>
  <si>
    <t>C3.2-P</t>
  </si>
  <si>
    <t>C3.2-K</t>
  </si>
  <si>
    <t>C3.2-NA</t>
  </si>
  <si>
    <t>C3.2-PRED</t>
  </si>
  <si>
    <t>C3.3-P</t>
  </si>
  <si>
    <t>C3.3-K</t>
  </si>
  <si>
    <t>C3.3-NA</t>
  </si>
  <si>
    <t>C3.3-PRED</t>
  </si>
  <si>
    <t>C3.4-P</t>
  </si>
  <si>
    <t>C3.4-K</t>
  </si>
  <si>
    <t>C3.4-NA</t>
  </si>
  <si>
    <t>C3.4-PRED</t>
  </si>
  <si>
    <t>C3.5-P</t>
  </si>
  <si>
    <t>C3.5-K</t>
  </si>
  <si>
    <t>C3.5-NA</t>
  </si>
  <si>
    <t>C3.5-PRED</t>
  </si>
  <si>
    <t>C3.6-P</t>
  </si>
  <si>
    <t>C3.6-K</t>
  </si>
  <si>
    <t>C3.6-NA</t>
  </si>
  <si>
    <t>C3.6-PRED</t>
  </si>
  <si>
    <t>C3.7-P</t>
  </si>
  <si>
    <t>C3.7-K</t>
  </si>
  <si>
    <t>C3.7-NA</t>
  </si>
  <si>
    <t>C3.7-PRED</t>
  </si>
  <si>
    <t>C3.8-P</t>
  </si>
  <si>
    <t>C3.8-K</t>
  </si>
  <si>
    <t>C3.8-NA</t>
  </si>
  <si>
    <t>C3.8-PRED</t>
  </si>
  <si>
    <t>Mohon orang tua memperhatikan kehadiran anaknya ke sekolah, dan mohon ditingkatkan belajar mandiri dirumah</t>
  </si>
  <si>
    <t>TOTAL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</si>
</sst>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ndara"/>
      <family val="2"/>
    </font>
    <font>
      <sz val="10"/>
      <color theme="1"/>
      <name val="Candara"/>
      <family val="2"/>
    </font>
    <font>
      <b/>
      <sz val="8"/>
      <color rgb="FF000000"/>
      <name val="Candara"/>
      <family val="2"/>
    </font>
    <font>
      <b/>
      <sz val="10"/>
      <color rgb="FF000000"/>
      <name val="Candara"/>
      <family val="2"/>
    </font>
    <font>
      <sz val="11"/>
      <color rgb="FF000000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ndar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b/>
      <sz val="11"/>
      <color theme="0"/>
      <name val="Candara"/>
      <family val="2"/>
    </font>
    <font>
      <b/>
      <sz val="11"/>
      <color rgb="FFC00000"/>
      <name val="Candara"/>
      <family val="2"/>
    </font>
    <font>
      <b/>
      <sz val="11"/>
      <color theme="1"/>
      <name val="Candara"/>
      <family val="2"/>
    </font>
    <font>
      <b/>
      <sz val="11"/>
      <color rgb="FFFF0000"/>
      <name val="Candara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2060"/>
      <name val="Candara"/>
      <family val="2"/>
    </font>
    <font>
      <b/>
      <sz val="14"/>
      <color rgb="FF002060"/>
      <name val="Calibri"/>
      <family val="2"/>
      <scheme val="minor"/>
    </font>
    <font>
      <b/>
      <i/>
      <sz val="14"/>
      <color rgb="FF002060"/>
      <name val="Arial"/>
      <family val="2"/>
    </font>
    <font>
      <sz val="11"/>
      <color theme="0" tint="-4.9989318521683403E-2"/>
      <name val="Candara"/>
      <family val="2"/>
    </font>
    <font>
      <b/>
      <sz val="11"/>
      <color theme="0" tint="-4.9989318521683403E-2"/>
      <name val="Candara"/>
      <family val="2"/>
    </font>
    <font>
      <sz val="12"/>
      <color theme="1"/>
      <name val="Candara"/>
      <family val="2"/>
    </font>
    <font>
      <b/>
      <sz val="14"/>
      <color rgb="FF7030A0"/>
      <name val="Candara"/>
      <family val="2"/>
    </font>
    <font>
      <b/>
      <sz val="11"/>
      <color rgb="FF7030A0"/>
      <name val="Candara"/>
      <family val="2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2"/>
      <color rgb="FF7030A0"/>
      <name val="Candara"/>
      <family val="2"/>
    </font>
    <font>
      <sz val="11"/>
      <color rgb="FF7030A0"/>
      <name val="Candara"/>
      <family val="2"/>
    </font>
  </fonts>
  <fills count="2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Border="1"/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41" fontId="5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0" xfId="0" applyFont="1" applyBorder="1" applyAlignment="1">
      <alignment horizontal="center" vertical="center"/>
    </xf>
    <xf numFmtId="41" fontId="5" fillId="0" borderId="0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textRotation="90"/>
    </xf>
    <xf numFmtId="41" fontId="5" fillId="0" borderId="1" xfId="0" applyNumberFormat="1" applyFont="1" applyFill="1" applyBorder="1" applyAlignment="1" applyProtection="1">
      <alignment horizontal="center" vertical="center"/>
    </xf>
    <xf numFmtId="41" fontId="24" fillId="19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textRotation="90" wrapText="1"/>
    </xf>
    <xf numFmtId="0" fontId="3" fillId="0" borderId="0" xfId="0" applyFont="1" applyAlignment="1"/>
    <xf numFmtId="0" fontId="2" fillId="0" borderId="0" xfId="0" applyFont="1" applyAlignment="1"/>
    <xf numFmtId="0" fontId="25" fillId="8" borderId="1" xfId="0" applyFont="1" applyFill="1" applyBorder="1" applyAlignment="1">
      <alignment textRotation="90" wrapText="1"/>
    </xf>
    <xf numFmtId="0" fontId="5" fillId="8" borderId="1" xfId="0" applyFont="1" applyFill="1" applyBorder="1" applyAlignment="1">
      <alignment horizontal="center" vertical="center"/>
    </xf>
    <xf numFmtId="0" fontId="23" fillId="20" borderId="1" xfId="0" applyFont="1" applyFill="1" applyBorder="1" applyProtection="1"/>
    <xf numFmtId="0" fontId="22" fillId="20" borderId="1" xfId="0" applyFont="1" applyFill="1" applyBorder="1" applyProtection="1"/>
    <xf numFmtId="0" fontId="0" fillId="0" borderId="1" xfId="0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1" fontId="1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/>
    </xf>
    <xf numFmtId="0" fontId="21" fillId="20" borderId="1" xfId="0" applyFont="1" applyFill="1" applyBorder="1" applyAlignment="1" applyProtection="1">
      <alignment horizontal="center" vertical="center"/>
      <protection locked="0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 applyProtection="1">
      <alignment horizontal="center" vertical="center"/>
      <protection locked="0"/>
    </xf>
    <xf numFmtId="0" fontId="16" fillId="10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center"/>
      <protection locked="0"/>
    </xf>
    <xf numFmtId="0" fontId="15" fillId="14" borderId="1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8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13" borderId="1" xfId="0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5" fillId="26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5" fillId="16" borderId="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18" borderId="1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3" borderId="1" xfId="0" applyFont="1" applyFill="1" applyBorder="1" applyAlignment="1" applyProtection="1">
      <alignment horizontal="center" vertical="center"/>
      <protection locked="0"/>
    </xf>
    <xf numFmtId="0" fontId="15" fillId="17" borderId="1" xfId="0" applyFont="1" applyFill="1" applyBorder="1" applyAlignment="1" applyProtection="1">
      <alignment horizontal="center" vertical="center"/>
      <protection locked="0"/>
    </xf>
    <xf numFmtId="0" fontId="15" fillId="12" borderId="1" xfId="0" applyFont="1" applyFill="1" applyBorder="1" applyAlignment="1" applyProtection="1">
      <alignment horizontal="center" vertical="center"/>
      <protection locked="0"/>
    </xf>
    <xf numFmtId="0" fontId="15" fillId="24" borderId="1" xfId="0" applyFont="1" applyFill="1" applyBorder="1" applyAlignment="1" applyProtection="1">
      <alignment horizontal="center" vertical="center"/>
      <protection locked="0"/>
    </xf>
    <xf numFmtId="0" fontId="15" fillId="24" borderId="4" xfId="0" applyFont="1" applyFill="1" applyBorder="1" applyAlignment="1" applyProtection="1">
      <alignment horizontal="center" vertical="center"/>
      <protection locked="0"/>
    </xf>
    <xf numFmtId="0" fontId="15" fillId="27" borderId="1" xfId="0" applyFont="1" applyFill="1" applyBorder="1" applyAlignment="1" applyProtection="1">
      <alignment horizontal="center" vertical="center"/>
      <protection locked="0"/>
    </xf>
    <xf numFmtId="0" fontId="15" fillId="27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center" vertical="center"/>
      <protection locked="0"/>
    </xf>
    <xf numFmtId="0" fontId="15" fillId="23" borderId="0" xfId="0" applyFont="1" applyFill="1" applyBorder="1" applyAlignment="1" applyProtection="1">
      <alignment horizontal="center" vertical="center"/>
      <protection locked="0"/>
    </xf>
    <xf numFmtId="0" fontId="19" fillId="22" borderId="5" xfId="0" applyFont="1" applyFill="1" applyBorder="1" applyAlignment="1" applyProtection="1">
      <alignment horizontal="center" vertical="center"/>
      <protection locked="0"/>
    </xf>
    <xf numFmtId="0" fontId="19" fillId="22" borderId="1" xfId="0" applyFont="1" applyFill="1" applyBorder="1" applyAlignment="1" applyProtection="1">
      <alignment horizontal="center" vertical="center"/>
      <protection locked="0"/>
    </xf>
    <xf numFmtId="0" fontId="20" fillId="22" borderId="1" xfId="0" applyFont="1" applyFill="1" applyBorder="1" applyAlignment="1" applyProtection="1">
      <alignment horizontal="center" vertical="center"/>
      <protection locked="0"/>
    </xf>
    <xf numFmtId="0" fontId="20" fillId="22" borderId="3" xfId="0" applyFont="1" applyFill="1" applyBorder="1" applyAlignment="1" applyProtection="1">
      <alignment horizontal="center" vertical="center"/>
      <protection locked="0"/>
    </xf>
    <xf numFmtId="0" fontId="20" fillId="22" borderId="6" xfId="0" applyFont="1" applyFill="1" applyBorder="1" applyAlignment="1" applyProtection="1">
      <alignment horizontal="center" vertical="center"/>
      <protection locked="0"/>
    </xf>
    <xf numFmtId="0" fontId="26" fillId="22" borderId="1" xfId="0" applyFont="1" applyFill="1" applyBorder="1" applyAlignment="1" applyProtection="1">
      <alignment horizontal="center" vertical="center" wrapText="1"/>
      <protection locked="0"/>
    </xf>
    <xf numFmtId="0" fontId="5" fillId="2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7" fillId="25" borderId="1" xfId="0" applyFont="1" applyFill="1" applyBorder="1" applyAlignment="1" applyProtection="1">
      <alignment horizontal="center" vertical="center"/>
      <protection locked="0"/>
    </xf>
    <xf numFmtId="0" fontId="28" fillId="25" borderId="1" xfId="0" applyFont="1" applyFill="1" applyBorder="1" applyAlignment="1" applyProtection="1">
      <alignment horizontal="center" vertical="center"/>
      <protection locked="0"/>
    </xf>
    <xf numFmtId="0" fontId="28" fillId="25" borderId="4" xfId="0" applyFont="1" applyFill="1" applyBorder="1" applyAlignment="1" applyProtection="1">
      <alignment horizontal="center" vertical="center"/>
      <protection locked="0"/>
    </xf>
    <xf numFmtId="0" fontId="28" fillId="25" borderId="0" xfId="0" applyFont="1" applyFill="1" applyBorder="1" applyAlignment="1" applyProtection="1">
      <alignment horizontal="center" vertical="center"/>
      <protection locked="0"/>
    </xf>
    <xf numFmtId="0" fontId="29" fillId="25" borderId="5" xfId="0" applyFont="1" applyFill="1" applyBorder="1" applyAlignment="1" applyProtection="1">
      <alignment horizontal="center" vertical="center"/>
      <protection locked="0"/>
    </xf>
    <xf numFmtId="0" fontId="29" fillId="25" borderId="1" xfId="0" applyFont="1" applyFill="1" applyBorder="1" applyAlignment="1" applyProtection="1">
      <alignment horizontal="center" vertical="center"/>
      <protection locked="0"/>
    </xf>
    <xf numFmtId="0" fontId="30" fillId="25" borderId="1" xfId="0" applyFont="1" applyFill="1" applyBorder="1" applyAlignment="1" applyProtection="1">
      <alignment horizontal="center" vertical="center"/>
      <protection locked="0"/>
    </xf>
    <xf numFmtId="0" fontId="30" fillId="25" borderId="3" xfId="0" applyFont="1" applyFill="1" applyBorder="1" applyAlignment="1" applyProtection="1">
      <alignment horizontal="center" vertical="center"/>
      <protection locked="0"/>
    </xf>
    <xf numFmtId="0" fontId="30" fillId="25" borderId="6" xfId="0" applyFont="1" applyFill="1" applyBorder="1" applyAlignment="1" applyProtection="1">
      <alignment horizontal="center" vertical="center"/>
      <protection locked="0"/>
    </xf>
    <xf numFmtId="0" fontId="31" fillId="25" borderId="1" xfId="0" applyFont="1" applyFill="1" applyBorder="1" applyAlignment="1" applyProtection="1">
      <alignment horizontal="center" vertical="center" wrapText="1"/>
      <protection locked="0"/>
    </xf>
    <xf numFmtId="0" fontId="32" fillId="25" borderId="1" xfId="0" applyFont="1" applyFill="1" applyBorder="1" applyAlignment="1" applyProtection="1">
      <alignment horizontal="center" vertical="center" wrapText="1"/>
      <protection locked="0"/>
    </xf>
    <xf numFmtId="0" fontId="0" fillId="23" borderId="0" xfId="0" applyFill="1" applyBorder="1" applyAlignment="1" applyProtection="1">
      <alignment horizontal="center" vertical="center"/>
      <protection locked="0"/>
    </xf>
    <xf numFmtId="0" fontId="4" fillId="21" borderId="5" xfId="0" quotePrefix="1" applyFont="1" applyFill="1" applyBorder="1" applyAlignment="1" applyProtection="1">
      <alignment horizontal="center" vertical="center"/>
      <protection locked="0"/>
    </xf>
    <xf numFmtId="0" fontId="4" fillId="21" borderId="1" xfId="0" quotePrefix="1" applyFont="1" applyFill="1" applyBorder="1" applyAlignment="1" applyProtection="1">
      <alignment horizontal="center" vertical="center"/>
      <protection locked="0"/>
    </xf>
    <xf numFmtId="0" fontId="4" fillId="21" borderId="1" xfId="0" applyFont="1" applyFill="1" applyBorder="1" applyAlignment="1" applyProtection="1">
      <alignment horizontal="left" vertical="center" wrapText="1"/>
      <protection locked="0"/>
    </xf>
    <xf numFmtId="0" fontId="0" fillId="15" borderId="1" xfId="0" applyFill="1" applyBorder="1" applyAlignment="1" applyProtection="1">
      <alignment wrapText="1"/>
      <protection locked="0"/>
    </xf>
    <xf numFmtId="0" fontId="0" fillId="21" borderId="4" xfId="0" applyFill="1" applyBorder="1" applyAlignment="1" applyProtection="1">
      <alignment wrapText="1"/>
      <protection locked="0"/>
    </xf>
    <xf numFmtId="0" fontId="0" fillId="21" borderId="1" xfId="0" applyFill="1" applyBorder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15" fillId="23" borderId="4" xfId="0" applyFont="1" applyFill="1" applyBorder="1" applyAlignment="1" applyProtection="1">
      <alignment horizontal="center" vertical="center"/>
      <protection locked="0"/>
    </xf>
    <xf numFmtId="0" fontId="15" fillId="8" borderId="4" xfId="0" applyFont="1" applyFill="1" applyBorder="1" applyAlignment="1" applyProtection="1">
      <alignment horizontal="center" vertical="center"/>
      <protection locked="0"/>
    </xf>
    <xf numFmtId="0" fontId="15" fillId="28" borderId="4" xfId="0" applyFont="1" applyFill="1" applyBorder="1" applyAlignment="1" applyProtection="1">
      <alignment horizontal="center" vertical="center"/>
      <protection locked="0"/>
    </xf>
    <xf numFmtId="0" fontId="15" fillId="4" borderId="4" xfId="0" applyFont="1" applyFill="1" applyBorder="1" applyAlignment="1" applyProtection="1">
      <alignment horizontal="center" vertical="center"/>
      <protection locked="0"/>
    </xf>
    <xf numFmtId="0" fontId="15" fillId="16" borderId="4" xfId="0" applyFont="1" applyFill="1" applyBorder="1" applyAlignment="1" applyProtection="1">
      <alignment horizontal="center" vertical="center"/>
      <protection locked="0"/>
    </xf>
    <xf numFmtId="0" fontId="15" fillId="18" borderId="4" xfId="0" applyFont="1" applyFill="1" applyBorder="1" applyAlignment="1" applyProtection="1">
      <alignment horizontal="center" vertical="center"/>
      <protection locked="0"/>
    </xf>
    <xf numFmtId="0" fontId="15" fillId="12" borderId="4" xfId="0" applyFont="1" applyFill="1" applyBorder="1" applyAlignment="1" applyProtection="1">
      <alignment horizontal="center" vertical="center"/>
      <protection locked="0"/>
    </xf>
    <xf numFmtId="0" fontId="15" fillId="28" borderId="1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>
      <alignment horizontal="center" vertical="top" textRotation="90" wrapText="1"/>
    </xf>
    <xf numFmtId="0" fontId="5" fillId="2" borderId="3" xfId="0" applyFont="1" applyFill="1" applyBorder="1" applyAlignment="1">
      <alignment horizontal="center" vertical="top" textRotation="90" wrapText="1"/>
    </xf>
    <xf numFmtId="0" fontId="5" fillId="2" borderId="2" xfId="0" applyFont="1" applyFill="1" applyBorder="1" applyAlignment="1">
      <alignment horizontal="center" vertical="top" textRotation="90" wrapText="1"/>
    </xf>
    <xf numFmtId="0" fontId="25" fillId="19" borderId="4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10</xdr:col>
      <xdr:colOff>0</xdr:colOff>
      <xdr:row>4</xdr:row>
      <xdr:rowOff>1588</xdr:rowOff>
    </xdr:to>
    <xdr:cxnSp macro="">
      <xdr:nvCxnSpPr>
        <xdr:cNvPr id="2" name="Straight Connector 1"/>
        <xdr:cNvCxnSpPr/>
      </xdr:nvCxnSpPr>
      <xdr:spPr>
        <a:xfrm>
          <a:off x="2286000" y="885825"/>
          <a:ext cx="29622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</xdr:colOff>
      <xdr:row>46</xdr:row>
      <xdr:rowOff>152398</xdr:rowOff>
    </xdr:from>
    <xdr:to>
      <xdr:col>9</xdr:col>
      <xdr:colOff>11906</xdr:colOff>
      <xdr:row>56</xdr:row>
      <xdr:rowOff>23811</xdr:rowOff>
    </xdr:to>
    <xdr:sp macro="" textlink="">
      <xdr:nvSpPr>
        <xdr:cNvPr id="6" name="TextBox 5"/>
        <xdr:cNvSpPr txBox="1"/>
      </xdr:nvSpPr>
      <xdr:spPr>
        <a:xfrm>
          <a:off x="2697956" y="8772523"/>
          <a:ext cx="2338388" cy="1776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Linggang</a:t>
          </a:r>
          <a:r>
            <a:rPr lang="en-US" sz="1100" baseline="0"/>
            <a:t> bigung</a:t>
          </a:r>
          <a:r>
            <a:rPr lang="en-US" sz="1100"/>
            <a:t>,</a:t>
          </a:r>
          <a:r>
            <a:rPr lang="en-US" sz="1100" baseline="0"/>
            <a:t> 16 Desember 2019</a:t>
          </a:r>
        </a:p>
        <a:p>
          <a:r>
            <a:rPr lang="en-US" sz="1100" baseline="0"/>
            <a:t>Wali Kelas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Martinus Mai,S.Kom</a:t>
          </a:r>
        </a:p>
        <a:p>
          <a:r>
            <a:rPr lang="en-US" sz="1100" baseline="0"/>
            <a:t>NIP. 19871102 201903 1 005</a:t>
          </a:r>
        </a:p>
        <a:p>
          <a:endParaRPr lang="en-US" sz="1100"/>
        </a:p>
      </xdr:txBody>
    </xdr:sp>
    <xdr:clientData/>
  </xdr:twoCellAnchor>
  <xdr:twoCellAnchor>
    <xdr:from>
      <xdr:col>28</xdr:col>
      <xdr:colOff>0</xdr:colOff>
      <xdr:row>4</xdr:row>
      <xdr:rowOff>0</xdr:rowOff>
    </xdr:from>
    <xdr:to>
      <xdr:col>36</xdr:col>
      <xdr:colOff>495300</xdr:colOff>
      <xdr:row>4</xdr:row>
      <xdr:rowOff>1588</xdr:rowOff>
    </xdr:to>
    <xdr:cxnSp macro="">
      <xdr:nvCxnSpPr>
        <xdr:cNvPr id="4" name="Straight Connector 3"/>
        <xdr:cNvCxnSpPr/>
      </xdr:nvCxnSpPr>
      <xdr:spPr>
        <a:xfrm>
          <a:off x="2655094" y="892969"/>
          <a:ext cx="2974181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0</xdr:rowOff>
    </xdr:from>
    <xdr:to>
      <xdr:col>36</xdr:col>
      <xdr:colOff>495300</xdr:colOff>
      <xdr:row>4</xdr:row>
      <xdr:rowOff>1588</xdr:rowOff>
    </xdr:to>
    <xdr:cxnSp macro="">
      <xdr:nvCxnSpPr>
        <xdr:cNvPr id="5" name="Straight Connector 4"/>
        <xdr:cNvCxnSpPr/>
      </xdr:nvCxnSpPr>
      <xdr:spPr>
        <a:xfrm>
          <a:off x="2655094" y="892969"/>
          <a:ext cx="29146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0</xdr:rowOff>
    </xdr:from>
    <xdr:to>
      <xdr:col>36</xdr:col>
      <xdr:colOff>495300</xdr:colOff>
      <xdr:row>4</xdr:row>
      <xdr:rowOff>1588</xdr:rowOff>
    </xdr:to>
    <xdr:cxnSp macro="">
      <xdr:nvCxnSpPr>
        <xdr:cNvPr id="7" name="Straight Connector 6"/>
        <xdr:cNvCxnSpPr/>
      </xdr:nvCxnSpPr>
      <xdr:spPr>
        <a:xfrm>
          <a:off x="2655094" y="892969"/>
          <a:ext cx="31051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</xdr:row>
      <xdr:rowOff>0</xdr:rowOff>
    </xdr:from>
    <xdr:to>
      <xdr:col>63</xdr:col>
      <xdr:colOff>495300</xdr:colOff>
      <xdr:row>4</xdr:row>
      <xdr:rowOff>1588</xdr:rowOff>
    </xdr:to>
    <xdr:cxnSp macro="">
      <xdr:nvCxnSpPr>
        <xdr:cNvPr id="8" name="Straight Connector 7"/>
        <xdr:cNvCxnSpPr/>
      </xdr:nvCxnSpPr>
      <xdr:spPr>
        <a:xfrm>
          <a:off x="11513344" y="892969"/>
          <a:ext cx="3459956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</xdr:row>
      <xdr:rowOff>0</xdr:rowOff>
    </xdr:from>
    <xdr:to>
      <xdr:col>63</xdr:col>
      <xdr:colOff>495300</xdr:colOff>
      <xdr:row>4</xdr:row>
      <xdr:rowOff>1588</xdr:rowOff>
    </xdr:to>
    <xdr:cxnSp macro="">
      <xdr:nvCxnSpPr>
        <xdr:cNvPr id="9" name="Straight Connector 8"/>
        <xdr:cNvCxnSpPr/>
      </xdr:nvCxnSpPr>
      <xdr:spPr>
        <a:xfrm>
          <a:off x="11513344" y="892969"/>
          <a:ext cx="3459956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</xdr:row>
      <xdr:rowOff>0</xdr:rowOff>
    </xdr:from>
    <xdr:to>
      <xdr:col>63</xdr:col>
      <xdr:colOff>495300</xdr:colOff>
      <xdr:row>4</xdr:row>
      <xdr:rowOff>1588</xdr:rowOff>
    </xdr:to>
    <xdr:cxnSp macro="">
      <xdr:nvCxnSpPr>
        <xdr:cNvPr id="10" name="Straight Connector 9"/>
        <xdr:cNvCxnSpPr/>
      </xdr:nvCxnSpPr>
      <xdr:spPr>
        <a:xfrm>
          <a:off x="11513344" y="892969"/>
          <a:ext cx="3459956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4</xdr:row>
      <xdr:rowOff>0</xdr:rowOff>
    </xdr:from>
    <xdr:to>
      <xdr:col>90</xdr:col>
      <xdr:colOff>495300</xdr:colOff>
      <xdr:row>4</xdr:row>
      <xdr:rowOff>1588</xdr:rowOff>
    </xdr:to>
    <xdr:cxnSp macro="">
      <xdr:nvCxnSpPr>
        <xdr:cNvPr id="11" name="Straight Connector 10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4</xdr:row>
      <xdr:rowOff>0</xdr:rowOff>
    </xdr:from>
    <xdr:to>
      <xdr:col>90</xdr:col>
      <xdr:colOff>495300</xdr:colOff>
      <xdr:row>4</xdr:row>
      <xdr:rowOff>1588</xdr:rowOff>
    </xdr:to>
    <xdr:cxnSp macro="">
      <xdr:nvCxnSpPr>
        <xdr:cNvPr id="12" name="Straight Connector 11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4</xdr:row>
      <xdr:rowOff>0</xdr:rowOff>
    </xdr:from>
    <xdr:to>
      <xdr:col>90</xdr:col>
      <xdr:colOff>495300</xdr:colOff>
      <xdr:row>4</xdr:row>
      <xdr:rowOff>1588</xdr:rowOff>
    </xdr:to>
    <xdr:cxnSp macro="">
      <xdr:nvCxnSpPr>
        <xdr:cNvPr id="13" name="Straight Connector 12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0</xdr:colOff>
      <xdr:row>4</xdr:row>
      <xdr:rowOff>0</xdr:rowOff>
    </xdr:from>
    <xdr:to>
      <xdr:col>117</xdr:col>
      <xdr:colOff>495300</xdr:colOff>
      <xdr:row>4</xdr:row>
      <xdr:rowOff>1588</xdr:rowOff>
    </xdr:to>
    <xdr:cxnSp macro="">
      <xdr:nvCxnSpPr>
        <xdr:cNvPr id="14" name="Straight Connector 13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0</xdr:colOff>
      <xdr:row>4</xdr:row>
      <xdr:rowOff>0</xdr:rowOff>
    </xdr:from>
    <xdr:to>
      <xdr:col>117</xdr:col>
      <xdr:colOff>495300</xdr:colOff>
      <xdr:row>4</xdr:row>
      <xdr:rowOff>1588</xdr:rowOff>
    </xdr:to>
    <xdr:cxnSp macro="">
      <xdr:nvCxnSpPr>
        <xdr:cNvPr id="15" name="Straight Connector 14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0</xdr:colOff>
      <xdr:row>4</xdr:row>
      <xdr:rowOff>0</xdr:rowOff>
    </xdr:from>
    <xdr:to>
      <xdr:col>117</xdr:col>
      <xdr:colOff>495300</xdr:colOff>
      <xdr:row>4</xdr:row>
      <xdr:rowOff>1588</xdr:rowOff>
    </xdr:to>
    <xdr:cxnSp macro="">
      <xdr:nvCxnSpPr>
        <xdr:cNvPr id="16" name="Straight Connector 15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4</xdr:row>
      <xdr:rowOff>0</xdr:rowOff>
    </xdr:from>
    <xdr:to>
      <xdr:col>144</xdr:col>
      <xdr:colOff>495300</xdr:colOff>
      <xdr:row>4</xdr:row>
      <xdr:rowOff>1588</xdr:rowOff>
    </xdr:to>
    <xdr:cxnSp macro="">
      <xdr:nvCxnSpPr>
        <xdr:cNvPr id="17" name="Straight Connector 16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4</xdr:row>
      <xdr:rowOff>0</xdr:rowOff>
    </xdr:from>
    <xdr:to>
      <xdr:col>144</xdr:col>
      <xdr:colOff>495300</xdr:colOff>
      <xdr:row>4</xdr:row>
      <xdr:rowOff>1588</xdr:rowOff>
    </xdr:to>
    <xdr:cxnSp macro="">
      <xdr:nvCxnSpPr>
        <xdr:cNvPr id="18" name="Straight Connector 17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4</xdr:row>
      <xdr:rowOff>0</xdr:rowOff>
    </xdr:from>
    <xdr:to>
      <xdr:col>144</xdr:col>
      <xdr:colOff>495300</xdr:colOff>
      <xdr:row>4</xdr:row>
      <xdr:rowOff>1588</xdr:rowOff>
    </xdr:to>
    <xdr:cxnSp macro="">
      <xdr:nvCxnSpPr>
        <xdr:cNvPr id="19" name="Straight Connector 18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0</xdr:colOff>
      <xdr:row>4</xdr:row>
      <xdr:rowOff>0</xdr:rowOff>
    </xdr:from>
    <xdr:to>
      <xdr:col>171</xdr:col>
      <xdr:colOff>495300</xdr:colOff>
      <xdr:row>4</xdr:row>
      <xdr:rowOff>1588</xdr:rowOff>
    </xdr:to>
    <xdr:cxnSp macro="">
      <xdr:nvCxnSpPr>
        <xdr:cNvPr id="20" name="Straight Connector 19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0</xdr:colOff>
      <xdr:row>4</xdr:row>
      <xdr:rowOff>0</xdr:rowOff>
    </xdr:from>
    <xdr:to>
      <xdr:col>171</xdr:col>
      <xdr:colOff>495300</xdr:colOff>
      <xdr:row>4</xdr:row>
      <xdr:rowOff>1588</xdr:rowOff>
    </xdr:to>
    <xdr:cxnSp macro="">
      <xdr:nvCxnSpPr>
        <xdr:cNvPr id="21" name="Straight Connector 20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0</xdr:colOff>
      <xdr:row>4</xdr:row>
      <xdr:rowOff>0</xdr:rowOff>
    </xdr:from>
    <xdr:to>
      <xdr:col>171</xdr:col>
      <xdr:colOff>495300</xdr:colOff>
      <xdr:row>4</xdr:row>
      <xdr:rowOff>1588</xdr:rowOff>
    </xdr:to>
    <xdr:cxnSp macro="">
      <xdr:nvCxnSpPr>
        <xdr:cNvPr id="22" name="Straight Connector 21"/>
        <xdr:cNvCxnSpPr/>
      </xdr:nvCxnSpPr>
      <xdr:spPr>
        <a:xfrm>
          <a:off x="2096690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0</xdr:colOff>
      <xdr:row>4</xdr:row>
      <xdr:rowOff>0</xdr:rowOff>
    </xdr:from>
    <xdr:to>
      <xdr:col>198</xdr:col>
      <xdr:colOff>495300</xdr:colOff>
      <xdr:row>4</xdr:row>
      <xdr:rowOff>1588</xdr:rowOff>
    </xdr:to>
    <xdr:cxnSp macro="">
      <xdr:nvCxnSpPr>
        <xdr:cNvPr id="23" name="Straight Connector 2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0</xdr:colOff>
      <xdr:row>4</xdr:row>
      <xdr:rowOff>0</xdr:rowOff>
    </xdr:from>
    <xdr:to>
      <xdr:col>198</xdr:col>
      <xdr:colOff>495300</xdr:colOff>
      <xdr:row>4</xdr:row>
      <xdr:rowOff>1588</xdr:rowOff>
    </xdr:to>
    <xdr:cxnSp macro="">
      <xdr:nvCxnSpPr>
        <xdr:cNvPr id="24" name="Straight Connector 23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0</xdr:colOff>
      <xdr:row>4</xdr:row>
      <xdr:rowOff>0</xdr:rowOff>
    </xdr:from>
    <xdr:to>
      <xdr:col>198</xdr:col>
      <xdr:colOff>495300</xdr:colOff>
      <xdr:row>4</xdr:row>
      <xdr:rowOff>1588</xdr:rowOff>
    </xdr:to>
    <xdr:cxnSp macro="">
      <xdr:nvCxnSpPr>
        <xdr:cNvPr id="25" name="Straight Connector 24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0</xdr:colOff>
      <xdr:row>4</xdr:row>
      <xdr:rowOff>0</xdr:rowOff>
    </xdr:from>
    <xdr:to>
      <xdr:col>225</xdr:col>
      <xdr:colOff>495300</xdr:colOff>
      <xdr:row>4</xdr:row>
      <xdr:rowOff>1588</xdr:rowOff>
    </xdr:to>
    <xdr:cxnSp macro="">
      <xdr:nvCxnSpPr>
        <xdr:cNvPr id="26" name="Straight Connector 25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0</xdr:colOff>
      <xdr:row>4</xdr:row>
      <xdr:rowOff>0</xdr:rowOff>
    </xdr:from>
    <xdr:to>
      <xdr:col>225</xdr:col>
      <xdr:colOff>495300</xdr:colOff>
      <xdr:row>4</xdr:row>
      <xdr:rowOff>1588</xdr:rowOff>
    </xdr:to>
    <xdr:cxnSp macro="">
      <xdr:nvCxnSpPr>
        <xdr:cNvPr id="27" name="Straight Connector 26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0</xdr:colOff>
      <xdr:row>4</xdr:row>
      <xdr:rowOff>0</xdr:rowOff>
    </xdr:from>
    <xdr:to>
      <xdr:col>225</xdr:col>
      <xdr:colOff>495300</xdr:colOff>
      <xdr:row>4</xdr:row>
      <xdr:rowOff>1588</xdr:rowOff>
    </xdr:to>
    <xdr:cxnSp macro="">
      <xdr:nvCxnSpPr>
        <xdr:cNvPr id="28" name="Straight Connector 27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0</xdr:colOff>
      <xdr:row>4</xdr:row>
      <xdr:rowOff>0</xdr:rowOff>
    </xdr:from>
    <xdr:to>
      <xdr:col>252</xdr:col>
      <xdr:colOff>495300</xdr:colOff>
      <xdr:row>4</xdr:row>
      <xdr:rowOff>1588</xdr:rowOff>
    </xdr:to>
    <xdr:cxnSp macro="">
      <xdr:nvCxnSpPr>
        <xdr:cNvPr id="29" name="Straight Connector 28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0</xdr:colOff>
      <xdr:row>4</xdr:row>
      <xdr:rowOff>0</xdr:rowOff>
    </xdr:from>
    <xdr:to>
      <xdr:col>252</xdr:col>
      <xdr:colOff>495300</xdr:colOff>
      <xdr:row>4</xdr:row>
      <xdr:rowOff>1588</xdr:rowOff>
    </xdr:to>
    <xdr:cxnSp macro="">
      <xdr:nvCxnSpPr>
        <xdr:cNvPr id="30" name="Straight Connector 29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0</xdr:colOff>
      <xdr:row>4</xdr:row>
      <xdr:rowOff>0</xdr:rowOff>
    </xdr:from>
    <xdr:to>
      <xdr:col>252</xdr:col>
      <xdr:colOff>495300</xdr:colOff>
      <xdr:row>4</xdr:row>
      <xdr:rowOff>1588</xdr:rowOff>
    </xdr:to>
    <xdr:cxnSp macro="">
      <xdr:nvCxnSpPr>
        <xdr:cNvPr id="31" name="Straight Connector 30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271</xdr:col>
      <xdr:colOff>0</xdr:colOff>
      <xdr:row>4</xdr:row>
      <xdr:rowOff>0</xdr:rowOff>
    </xdr:from>
    <xdr:to>
      <xdr:col>279</xdr:col>
      <xdr:colOff>495300</xdr:colOff>
      <xdr:row>4</xdr:row>
      <xdr:rowOff>1588</xdr:rowOff>
    </xdr:to>
    <xdr:cxnSp macro="">
      <xdr:nvCxnSpPr>
        <xdr:cNvPr id="32" name="Straight Connector 31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271</xdr:col>
      <xdr:colOff>0</xdr:colOff>
      <xdr:row>4</xdr:row>
      <xdr:rowOff>0</xdr:rowOff>
    </xdr:from>
    <xdr:to>
      <xdr:col>279</xdr:col>
      <xdr:colOff>495300</xdr:colOff>
      <xdr:row>4</xdr:row>
      <xdr:rowOff>1588</xdr:rowOff>
    </xdr:to>
    <xdr:cxnSp macro="">
      <xdr:nvCxnSpPr>
        <xdr:cNvPr id="33" name="Straight Connector 3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271</xdr:col>
      <xdr:colOff>0</xdr:colOff>
      <xdr:row>4</xdr:row>
      <xdr:rowOff>0</xdr:rowOff>
    </xdr:from>
    <xdr:to>
      <xdr:col>279</xdr:col>
      <xdr:colOff>495300</xdr:colOff>
      <xdr:row>4</xdr:row>
      <xdr:rowOff>1588</xdr:rowOff>
    </xdr:to>
    <xdr:cxnSp macro="">
      <xdr:nvCxnSpPr>
        <xdr:cNvPr id="34" name="Straight Connector 33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298</xdr:col>
      <xdr:colOff>0</xdr:colOff>
      <xdr:row>4</xdr:row>
      <xdr:rowOff>0</xdr:rowOff>
    </xdr:from>
    <xdr:to>
      <xdr:col>306</xdr:col>
      <xdr:colOff>495300</xdr:colOff>
      <xdr:row>4</xdr:row>
      <xdr:rowOff>1588</xdr:rowOff>
    </xdr:to>
    <xdr:cxnSp macro="">
      <xdr:nvCxnSpPr>
        <xdr:cNvPr id="35" name="Straight Connector 34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298</xdr:col>
      <xdr:colOff>0</xdr:colOff>
      <xdr:row>4</xdr:row>
      <xdr:rowOff>0</xdr:rowOff>
    </xdr:from>
    <xdr:to>
      <xdr:col>306</xdr:col>
      <xdr:colOff>495300</xdr:colOff>
      <xdr:row>4</xdr:row>
      <xdr:rowOff>1588</xdr:rowOff>
    </xdr:to>
    <xdr:cxnSp macro="">
      <xdr:nvCxnSpPr>
        <xdr:cNvPr id="36" name="Straight Connector 35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298</xdr:col>
      <xdr:colOff>0</xdr:colOff>
      <xdr:row>4</xdr:row>
      <xdr:rowOff>0</xdr:rowOff>
    </xdr:from>
    <xdr:to>
      <xdr:col>306</xdr:col>
      <xdr:colOff>495300</xdr:colOff>
      <xdr:row>4</xdr:row>
      <xdr:rowOff>1588</xdr:rowOff>
    </xdr:to>
    <xdr:cxnSp macro="">
      <xdr:nvCxnSpPr>
        <xdr:cNvPr id="37" name="Straight Connector 36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325</xdr:col>
      <xdr:colOff>0</xdr:colOff>
      <xdr:row>4</xdr:row>
      <xdr:rowOff>0</xdr:rowOff>
    </xdr:from>
    <xdr:to>
      <xdr:col>333</xdr:col>
      <xdr:colOff>495300</xdr:colOff>
      <xdr:row>4</xdr:row>
      <xdr:rowOff>1588</xdr:rowOff>
    </xdr:to>
    <xdr:cxnSp macro="">
      <xdr:nvCxnSpPr>
        <xdr:cNvPr id="38" name="Straight Connector 37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325</xdr:col>
      <xdr:colOff>0</xdr:colOff>
      <xdr:row>4</xdr:row>
      <xdr:rowOff>0</xdr:rowOff>
    </xdr:from>
    <xdr:to>
      <xdr:col>333</xdr:col>
      <xdr:colOff>495300</xdr:colOff>
      <xdr:row>4</xdr:row>
      <xdr:rowOff>1588</xdr:rowOff>
    </xdr:to>
    <xdr:cxnSp macro="">
      <xdr:nvCxnSpPr>
        <xdr:cNvPr id="39" name="Straight Connector 38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325</xdr:col>
      <xdr:colOff>0</xdr:colOff>
      <xdr:row>4</xdr:row>
      <xdr:rowOff>0</xdr:rowOff>
    </xdr:from>
    <xdr:to>
      <xdr:col>333</xdr:col>
      <xdr:colOff>495300</xdr:colOff>
      <xdr:row>4</xdr:row>
      <xdr:rowOff>1588</xdr:rowOff>
    </xdr:to>
    <xdr:cxnSp macro="">
      <xdr:nvCxnSpPr>
        <xdr:cNvPr id="40" name="Straight Connector 39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352</xdr:col>
      <xdr:colOff>0</xdr:colOff>
      <xdr:row>4</xdr:row>
      <xdr:rowOff>0</xdr:rowOff>
    </xdr:from>
    <xdr:to>
      <xdr:col>360</xdr:col>
      <xdr:colOff>495300</xdr:colOff>
      <xdr:row>4</xdr:row>
      <xdr:rowOff>1588</xdr:rowOff>
    </xdr:to>
    <xdr:cxnSp macro="">
      <xdr:nvCxnSpPr>
        <xdr:cNvPr id="41" name="Straight Connector 40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352</xdr:col>
      <xdr:colOff>0</xdr:colOff>
      <xdr:row>4</xdr:row>
      <xdr:rowOff>0</xdr:rowOff>
    </xdr:from>
    <xdr:to>
      <xdr:col>360</xdr:col>
      <xdr:colOff>495300</xdr:colOff>
      <xdr:row>4</xdr:row>
      <xdr:rowOff>1588</xdr:rowOff>
    </xdr:to>
    <xdr:cxnSp macro="">
      <xdr:nvCxnSpPr>
        <xdr:cNvPr id="42" name="Straight Connector 41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352</xdr:col>
      <xdr:colOff>0</xdr:colOff>
      <xdr:row>4</xdr:row>
      <xdr:rowOff>0</xdr:rowOff>
    </xdr:from>
    <xdr:to>
      <xdr:col>360</xdr:col>
      <xdr:colOff>495300</xdr:colOff>
      <xdr:row>4</xdr:row>
      <xdr:rowOff>1588</xdr:rowOff>
    </xdr:to>
    <xdr:cxnSp macro="">
      <xdr:nvCxnSpPr>
        <xdr:cNvPr id="43" name="Straight Connector 4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379</xdr:col>
      <xdr:colOff>0</xdr:colOff>
      <xdr:row>4</xdr:row>
      <xdr:rowOff>0</xdr:rowOff>
    </xdr:from>
    <xdr:to>
      <xdr:col>387</xdr:col>
      <xdr:colOff>495300</xdr:colOff>
      <xdr:row>4</xdr:row>
      <xdr:rowOff>1588</xdr:rowOff>
    </xdr:to>
    <xdr:cxnSp macro="">
      <xdr:nvCxnSpPr>
        <xdr:cNvPr id="44" name="Straight Connector 43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379</xdr:col>
      <xdr:colOff>0</xdr:colOff>
      <xdr:row>4</xdr:row>
      <xdr:rowOff>0</xdr:rowOff>
    </xdr:from>
    <xdr:to>
      <xdr:col>387</xdr:col>
      <xdr:colOff>495300</xdr:colOff>
      <xdr:row>4</xdr:row>
      <xdr:rowOff>1588</xdr:rowOff>
    </xdr:to>
    <xdr:cxnSp macro="">
      <xdr:nvCxnSpPr>
        <xdr:cNvPr id="45" name="Straight Connector 44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379</xdr:col>
      <xdr:colOff>0</xdr:colOff>
      <xdr:row>4</xdr:row>
      <xdr:rowOff>0</xdr:rowOff>
    </xdr:from>
    <xdr:to>
      <xdr:col>387</xdr:col>
      <xdr:colOff>495300</xdr:colOff>
      <xdr:row>4</xdr:row>
      <xdr:rowOff>1588</xdr:rowOff>
    </xdr:to>
    <xdr:cxnSp macro="">
      <xdr:nvCxnSpPr>
        <xdr:cNvPr id="46" name="Straight Connector 45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406</xdr:col>
      <xdr:colOff>0</xdr:colOff>
      <xdr:row>4</xdr:row>
      <xdr:rowOff>0</xdr:rowOff>
    </xdr:from>
    <xdr:to>
      <xdr:col>414</xdr:col>
      <xdr:colOff>495300</xdr:colOff>
      <xdr:row>4</xdr:row>
      <xdr:rowOff>1588</xdr:rowOff>
    </xdr:to>
    <xdr:cxnSp macro="">
      <xdr:nvCxnSpPr>
        <xdr:cNvPr id="47" name="Straight Connector 46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406</xdr:col>
      <xdr:colOff>0</xdr:colOff>
      <xdr:row>4</xdr:row>
      <xdr:rowOff>0</xdr:rowOff>
    </xdr:from>
    <xdr:to>
      <xdr:col>414</xdr:col>
      <xdr:colOff>495300</xdr:colOff>
      <xdr:row>4</xdr:row>
      <xdr:rowOff>1588</xdr:rowOff>
    </xdr:to>
    <xdr:cxnSp macro="">
      <xdr:nvCxnSpPr>
        <xdr:cNvPr id="48" name="Straight Connector 47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406</xdr:col>
      <xdr:colOff>0</xdr:colOff>
      <xdr:row>4</xdr:row>
      <xdr:rowOff>0</xdr:rowOff>
    </xdr:from>
    <xdr:to>
      <xdr:col>414</xdr:col>
      <xdr:colOff>495300</xdr:colOff>
      <xdr:row>4</xdr:row>
      <xdr:rowOff>1588</xdr:rowOff>
    </xdr:to>
    <xdr:cxnSp macro="">
      <xdr:nvCxnSpPr>
        <xdr:cNvPr id="49" name="Straight Connector 48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433</xdr:col>
      <xdr:colOff>0</xdr:colOff>
      <xdr:row>4</xdr:row>
      <xdr:rowOff>0</xdr:rowOff>
    </xdr:from>
    <xdr:to>
      <xdr:col>441</xdr:col>
      <xdr:colOff>495300</xdr:colOff>
      <xdr:row>4</xdr:row>
      <xdr:rowOff>1588</xdr:rowOff>
    </xdr:to>
    <xdr:cxnSp macro="">
      <xdr:nvCxnSpPr>
        <xdr:cNvPr id="50" name="Straight Connector 49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433</xdr:col>
      <xdr:colOff>0</xdr:colOff>
      <xdr:row>4</xdr:row>
      <xdr:rowOff>0</xdr:rowOff>
    </xdr:from>
    <xdr:to>
      <xdr:col>441</xdr:col>
      <xdr:colOff>495300</xdr:colOff>
      <xdr:row>4</xdr:row>
      <xdr:rowOff>1588</xdr:rowOff>
    </xdr:to>
    <xdr:cxnSp macro="">
      <xdr:nvCxnSpPr>
        <xdr:cNvPr id="51" name="Straight Connector 50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433</xdr:col>
      <xdr:colOff>0</xdr:colOff>
      <xdr:row>4</xdr:row>
      <xdr:rowOff>0</xdr:rowOff>
    </xdr:from>
    <xdr:to>
      <xdr:col>441</xdr:col>
      <xdr:colOff>495300</xdr:colOff>
      <xdr:row>4</xdr:row>
      <xdr:rowOff>1588</xdr:rowOff>
    </xdr:to>
    <xdr:cxnSp macro="">
      <xdr:nvCxnSpPr>
        <xdr:cNvPr id="52" name="Straight Connector 51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460</xdr:col>
      <xdr:colOff>0</xdr:colOff>
      <xdr:row>4</xdr:row>
      <xdr:rowOff>0</xdr:rowOff>
    </xdr:from>
    <xdr:to>
      <xdr:col>468</xdr:col>
      <xdr:colOff>495300</xdr:colOff>
      <xdr:row>4</xdr:row>
      <xdr:rowOff>1588</xdr:rowOff>
    </xdr:to>
    <xdr:cxnSp macro="">
      <xdr:nvCxnSpPr>
        <xdr:cNvPr id="53" name="Straight Connector 5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460</xdr:col>
      <xdr:colOff>0</xdr:colOff>
      <xdr:row>4</xdr:row>
      <xdr:rowOff>0</xdr:rowOff>
    </xdr:from>
    <xdr:to>
      <xdr:col>468</xdr:col>
      <xdr:colOff>495300</xdr:colOff>
      <xdr:row>4</xdr:row>
      <xdr:rowOff>1588</xdr:rowOff>
    </xdr:to>
    <xdr:cxnSp macro="">
      <xdr:nvCxnSpPr>
        <xdr:cNvPr id="54" name="Straight Connector 53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460</xdr:col>
      <xdr:colOff>0</xdr:colOff>
      <xdr:row>4</xdr:row>
      <xdr:rowOff>0</xdr:rowOff>
    </xdr:from>
    <xdr:to>
      <xdr:col>468</xdr:col>
      <xdr:colOff>495300</xdr:colOff>
      <xdr:row>4</xdr:row>
      <xdr:rowOff>1588</xdr:rowOff>
    </xdr:to>
    <xdr:cxnSp macro="">
      <xdr:nvCxnSpPr>
        <xdr:cNvPr id="55" name="Straight Connector 54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487</xdr:col>
      <xdr:colOff>0</xdr:colOff>
      <xdr:row>4</xdr:row>
      <xdr:rowOff>0</xdr:rowOff>
    </xdr:from>
    <xdr:to>
      <xdr:col>495</xdr:col>
      <xdr:colOff>495300</xdr:colOff>
      <xdr:row>4</xdr:row>
      <xdr:rowOff>1588</xdr:rowOff>
    </xdr:to>
    <xdr:cxnSp macro="">
      <xdr:nvCxnSpPr>
        <xdr:cNvPr id="56" name="Straight Connector 55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487</xdr:col>
      <xdr:colOff>0</xdr:colOff>
      <xdr:row>4</xdr:row>
      <xdr:rowOff>0</xdr:rowOff>
    </xdr:from>
    <xdr:to>
      <xdr:col>495</xdr:col>
      <xdr:colOff>495300</xdr:colOff>
      <xdr:row>4</xdr:row>
      <xdr:rowOff>1588</xdr:rowOff>
    </xdr:to>
    <xdr:cxnSp macro="">
      <xdr:nvCxnSpPr>
        <xdr:cNvPr id="57" name="Straight Connector 56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487</xdr:col>
      <xdr:colOff>0</xdr:colOff>
      <xdr:row>4</xdr:row>
      <xdr:rowOff>0</xdr:rowOff>
    </xdr:from>
    <xdr:to>
      <xdr:col>495</xdr:col>
      <xdr:colOff>495300</xdr:colOff>
      <xdr:row>4</xdr:row>
      <xdr:rowOff>1588</xdr:rowOff>
    </xdr:to>
    <xdr:cxnSp macro="">
      <xdr:nvCxnSpPr>
        <xdr:cNvPr id="58" name="Straight Connector 57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514</xdr:col>
      <xdr:colOff>0</xdr:colOff>
      <xdr:row>4</xdr:row>
      <xdr:rowOff>0</xdr:rowOff>
    </xdr:from>
    <xdr:to>
      <xdr:col>522</xdr:col>
      <xdr:colOff>495300</xdr:colOff>
      <xdr:row>4</xdr:row>
      <xdr:rowOff>1588</xdr:rowOff>
    </xdr:to>
    <xdr:cxnSp macro="">
      <xdr:nvCxnSpPr>
        <xdr:cNvPr id="59" name="Straight Connector 58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514</xdr:col>
      <xdr:colOff>0</xdr:colOff>
      <xdr:row>4</xdr:row>
      <xdr:rowOff>0</xdr:rowOff>
    </xdr:from>
    <xdr:to>
      <xdr:col>522</xdr:col>
      <xdr:colOff>495300</xdr:colOff>
      <xdr:row>4</xdr:row>
      <xdr:rowOff>1588</xdr:rowOff>
    </xdr:to>
    <xdr:cxnSp macro="">
      <xdr:nvCxnSpPr>
        <xdr:cNvPr id="60" name="Straight Connector 59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514</xdr:col>
      <xdr:colOff>0</xdr:colOff>
      <xdr:row>4</xdr:row>
      <xdr:rowOff>0</xdr:rowOff>
    </xdr:from>
    <xdr:to>
      <xdr:col>522</xdr:col>
      <xdr:colOff>495300</xdr:colOff>
      <xdr:row>4</xdr:row>
      <xdr:rowOff>1588</xdr:rowOff>
    </xdr:to>
    <xdr:cxnSp macro="">
      <xdr:nvCxnSpPr>
        <xdr:cNvPr id="61" name="Straight Connector 60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541</xdr:col>
      <xdr:colOff>0</xdr:colOff>
      <xdr:row>4</xdr:row>
      <xdr:rowOff>0</xdr:rowOff>
    </xdr:from>
    <xdr:to>
      <xdr:col>549</xdr:col>
      <xdr:colOff>495300</xdr:colOff>
      <xdr:row>4</xdr:row>
      <xdr:rowOff>1588</xdr:rowOff>
    </xdr:to>
    <xdr:cxnSp macro="">
      <xdr:nvCxnSpPr>
        <xdr:cNvPr id="62" name="Straight Connector 61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541</xdr:col>
      <xdr:colOff>0</xdr:colOff>
      <xdr:row>4</xdr:row>
      <xdr:rowOff>0</xdr:rowOff>
    </xdr:from>
    <xdr:to>
      <xdr:col>549</xdr:col>
      <xdr:colOff>495300</xdr:colOff>
      <xdr:row>4</xdr:row>
      <xdr:rowOff>1588</xdr:rowOff>
    </xdr:to>
    <xdr:cxnSp macro="">
      <xdr:nvCxnSpPr>
        <xdr:cNvPr id="63" name="Straight Connector 6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541</xdr:col>
      <xdr:colOff>0</xdr:colOff>
      <xdr:row>4</xdr:row>
      <xdr:rowOff>0</xdr:rowOff>
    </xdr:from>
    <xdr:to>
      <xdr:col>549</xdr:col>
      <xdr:colOff>495300</xdr:colOff>
      <xdr:row>4</xdr:row>
      <xdr:rowOff>1588</xdr:rowOff>
    </xdr:to>
    <xdr:cxnSp macro="">
      <xdr:nvCxnSpPr>
        <xdr:cNvPr id="64" name="Straight Connector 63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568</xdr:col>
      <xdr:colOff>0</xdr:colOff>
      <xdr:row>4</xdr:row>
      <xdr:rowOff>0</xdr:rowOff>
    </xdr:from>
    <xdr:to>
      <xdr:col>576</xdr:col>
      <xdr:colOff>495300</xdr:colOff>
      <xdr:row>4</xdr:row>
      <xdr:rowOff>1588</xdr:rowOff>
    </xdr:to>
    <xdr:cxnSp macro="">
      <xdr:nvCxnSpPr>
        <xdr:cNvPr id="65" name="Straight Connector 64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568</xdr:col>
      <xdr:colOff>0</xdr:colOff>
      <xdr:row>4</xdr:row>
      <xdr:rowOff>0</xdr:rowOff>
    </xdr:from>
    <xdr:to>
      <xdr:col>576</xdr:col>
      <xdr:colOff>495300</xdr:colOff>
      <xdr:row>4</xdr:row>
      <xdr:rowOff>1588</xdr:rowOff>
    </xdr:to>
    <xdr:cxnSp macro="">
      <xdr:nvCxnSpPr>
        <xdr:cNvPr id="66" name="Straight Connector 65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568</xdr:col>
      <xdr:colOff>0</xdr:colOff>
      <xdr:row>4</xdr:row>
      <xdr:rowOff>0</xdr:rowOff>
    </xdr:from>
    <xdr:to>
      <xdr:col>576</xdr:col>
      <xdr:colOff>495300</xdr:colOff>
      <xdr:row>4</xdr:row>
      <xdr:rowOff>1588</xdr:rowOff>
    </xdr:to>
    <xdr:cxnSp macro="">
      <xdr:nvCxnSpPr>
        <xdr:cNvPr id="67" name="Straight Connector 66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595</xdr:col>
      <xdr:colOff>0</xdr:colOff>
      <xdr:row>4</xdr:row>
      <xdr:rowOff>0</xdr:rowOff>
    </xdr:from>
    <xdr:to>
      <xdr:col>603</xdr:col>
      <xdr:colOff>495300</xdr:colOff>
      <xdr:row>4</xdr:row>
      <xdr:rowOff>1588</xdr:rowOff>
    </xdr:to>
    <xdr:cxnSp macro="">
      <xdr:nvCxnSpPr>
        <xdr:cNvPr id="68" name="Straight Connector 67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595</xdr:col>
      <xdr:colOff>0</xdr:colOff>
      <xdr:row>4</xdr:row>
      <xdr:rowOff>0</xdr:rowOff>
    </xdr:from>
    <xdr:to>
      <xdr:col>603</xdr:col>
      <xdr:colOff>495300</xdr:colOff>
      <xdr:row>4</xdr:row>
      <xdr:rowOff>1588</xdr:rowOff>
    </xdr:to>
    <xdr:cxnSp macro="">
      <xdr:nvCxnSpPr>
        <xdr:cNvPr id="69" name="Straight Connector 68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595</xdr:col>
      <xdr:colOff>0</xdr:colOff>
      <xdr:row>4</xdr:row>
      <xdr:rowOff>0</xdr:rowOff>
    </xdr:from>
    <xdr:to>
      <xdr:col>603</xdr:col>
      <xdr:colOff>495300</xdr:colOff>
      <xdr:row>4</xdr:row>
      <xdr:rowOff>1588</xdr:rowOff>
    </xdr:to>
    <xdr:cxnSp macro="">
      <xdr:nvCxnSpPr>
        <xdr:cNvPr id="70" name="Straight Connector 69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622</xdr:col>
      <xdr:colOff>0</xdr:colOff>
      <xdr:row>4</xdr:row>
      <xdr:rowOff>0</xdr:rowOff>
    </xdr:from>
    <xdr:to>
      <xdr:col>630</xdr:col>
      <xdr:colOff>495300</xdr:colOff>
      <xdr:row>4</xdr:row>
      <xdr:rowOff>1588</xdr:rowOff>
    </xdr:to>
    <xdr:cxnSp macro="">
      <xdr:nvCxnSpPr>
        <xdr:cNvPr id="71" name="Straight Connector 70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622</xdr:col>
      <xdr:colOff>0</xdr:colOff>
      <xdr:row>4</xdr:row>
      <xdr:rowOff>0</xdr:rowOff>
    </xdr:from>
    <xdr:to>
      <xdr:col>630</xdr:col>
      <xdr:colOff>495300</xdr:colOff>
      <xdr:row>4</xdr:row>
      <xdr:rowOff>1588</xdr:rowOff>
    </xdr:to>
    <xdr:cxnSp macro="">
      <xdr:nvCxnSpPr>
        <xdr:cNvPr id="72" name="Straight Connector 71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622</xdr:col>
      <xdr:colOff>0</xdr:colOff>
      <xdr:row>4</xdr:row>
      <xdr:rowOff>0</xdr:rowOff>
    </xdr:from>
    <xdr:to>
      <xdr:col>630</xdr:col>
      <xdr:colOff>495300</xdr:colOff>
      <xdr:row>4</xdr:row>
      <xdr:rowOff>1588</xdr:rowOff>
    </xdr:to>
    <xdr:cxnSp macro="">
      <xdr:nvCxnSpPr>
        <xdr:cNvPr id="73" name="Straight Connector 72"/>
        <xdr:cNvCxnSpPr/>
      </xdr:nvCxnSpPr>
      <xdr:spPr>
        <a:xfrm>
          <a:off x="59543156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649</xdr:col>
      <xdr:colOff>0</xdr:colOff>
      <xdr:row>4</xdr:row>
      <xdr:rowOff>0</xdr:rowOff>
    </xdr:from>
    <xdr:to>
      <xdr:col>657</xdr:col>
      <xdr:colOff>495300</xdr:colOff>
      <xdr:row>4</xdr:row>
      <xdr:rowOff>1588</xdr:rowOff>
    </xdr:to>
    <xdr:cxnSp macro="">
      <xdr:nvCxnSpPr>
        <xdr:cNvPr id="74" name="Straight Connector 73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649</xdr:col>
      <xdr:colOff>0</xdr:colOff>
      <xdr:row>4</xdr:row>
      <xdr:rowOff>0</xdr:rowOff>
    </xdr:from>
    <xdr:to>
      <xdr:col>657</xdr:col>
      <xdr:colOff>495300</xdr:colOff>
      <xdr:row>4</xdr:row>
      <xdr:rowOff>1588</xdr:rowOff>
    </xdr:to>
    <xdr:cxnSp macro="">
      <xdr:nvCxnSpPr>
        <xdr:cNvPr id="75" name="Straight Connector 74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649</xdr:col>
      <xdr:colOff>0</xdr:colOff>
      <xdr:row>4</xdr:row>
      <xdr:rowOff>0</xdr:rowOff>
    </xdr:from>
    <xdr:to>
      <xdr:col>657</xdr:col>
      <xdr:colOff>495300</xdr:colOff>
      <xdr:row>4</xdr:row>
      <xdr:rowOff>1588</xdr:rowOff>
    </xdr:to>
    <xdr:cxnSp macro="">
      <xdr:nvCxnSpPr>
        <xdr:cNvPr id="76" name="Straight Connector 75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676</xdr:col>
      <xdr:colOff>0</xdr:colOff>
      <xdr:row>4</xdr:row>
      <xdr:rowOff>0</xdr:rowOff>
    </xdr:from>
    <xdr:to>
      <xdr:col>684</xdr:col>
      <xdr:colOff>495300</xdr:colOff>
      <xdr:row>4</xdr:row>
      <xdr:rowOff>1588</xdr:rowOff>
    </xdr:to>
    <xdr:cxnSp macro="">
      <xdr:nvCxnSpPr>
        <xdr:cNvPr id="77" name="Straight Connector 76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676</xdr:col>
      <xdr:colOff>0</xdr:colOff>
      <xdr:row>4</xdr:row>
      <xdr:rowOff>0</xdr:rowOff>
    </xdr:from>
    <xdr:to>
      <xdr:col>684</xdr:col>
      <xdr:colOff>495300</xdr:colOff>
      <xdr:row>4</xdr:row>
      <xdr:rowOff>1588</xdr:rowOff>
    </xdr:to>
    <xdr:cxnSp macro="">
      <xdr:nvCxnSpPr>
        <xdr:cNvPr id="78" name="Straight Connector 77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676</xdr:col>
      <xdr:colOff>0</xdr:colOff>
      <xdr:row>4</xdr:row>
      <xdr:rowOff>0</xdr:rowOff>
    </xdr:from>
    <xdr:to>
      <xdr:col>684</xdr:col>
      <xdr:colOff>495300</xdr:colOff>
      <xdr:row>4</xdr:row>
      <xdr:rowOff>1588</xdr:rowOff>
    </xdr:to>
    <xdr:cxnSp macro="">
      <xdr:nvCxnSpPr>
        <xdr:cNvPr id="79" name="Straight Connector 78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703</xdr:col>
      <xdr:colOff>0</xdr:colOff>
      <xdr:row>4</xdr:row>
      <xdr:rowOff>0</xdr:rowOff>
    </xdr:from>
    <xdr:to>
      <xdr:col>711</xdr:col>
      <xdr:colOff>495300</xdr:colOff>
      <xdr:row>4</xdr:row>
      <xdr:rowOff>1588</xdr:rowOff>
    </xdr:to>
    <xdr:cxnSp macro="">
      <xdr:nvCxnSpPr>
        <xdr:cNvPr id="80" name="Straight Connector 79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703</xdr:col>
      <xdr:colOff>0</xdr:colOff>
      <xdr:row>4</xdr:row>
      <xdr:rowOff>0</xdr:rowOff>
    </xdr:from>
    <xdr:to>
      <xdr:col>711</xdr:col>
      <xdr:colOff>495300</xdr:colOff>
      <xdr:row>4</xdr:row>
      <xdr:rowOff>1588</xdr:rowOff>
    </xdr:to>
    <xdr:cxnSp macro="">
      <xdr:nvCxnSpPr>
        <xdr:cNvPr id="81" name="Straight Connector 80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703</xdr:col>
      <xdr:colOff>0</xdr:colOff>
      <xdr:row>4</xdr:row>
      <xdr:rowOff>0</xdr:rowOff>
    </xdr:from>
    <xdr:to>
      <xdr:col>711</xdr:col>
      <xdr:colOff>495300</xdr:colOff>
      <xdr:row>4</xdr:row>
      <xdr:rowOff>1588</xdr:rowOff>
    </xdr:to>
    <xdr:cxnSp macro="">
      <xdr:nvCxnSpPr>
        <xdr:cNvPr id="82" name="Straight Connector 81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730</xdr:col>
      <xdr:colOff>0</xdr:colOff>
      <xdr:row>4</xdr:row>
      <xdr:rowOff>0</xdr:rowOff>
    </xdr:from>
    <xdr:to>
      <xdr:col>738</xdr:col>
      <xdr:colOff>495300</xdr:colOff>
      <xdr:row>4</xdr:row>
      <xdr:rowOff>1588</xdr:rowOff>
    </xdr:to>
    <xdr:cxnSp macro="">
      <xdr:nvCxnSpPr>
        <xdr:cNvPr id="83" name="Straight Connector 82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730</xdr:col>
      <xdr:colOff>0</xdr:colOff>
      <xdr:row>4</xdr:row>
      <xdr:rowOff>0</xdr:rowOff>
    </xdr:from>
    <xdr:to>
      <xdr:col>738</xdr:col>
      <xdr:colOff>495300</xdr:colOff>
      <xdr:row>4</xdr:row>
      <xdr:rowOff>1588</xdr:rowOff>
    </xdr:to>
    <xdr:cxnSp macro="">
      <xdr:nvCxnSpPr>
        <xdr:cNvPr id="84" name="Straight Connector 83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730</xdr:col>
      <xdr:colOff>0</xdr:colOff>
      <xdr:row>4</xdr:row>
      <xdr:rowOff>0</xdr:rowOff>
    </xdr:from>
    <xdr:to>
      <xdr:col>738</xdr:col>
      <xdr:colOff>495300</xdr:colOff>
      <xdr:row>4</xdr:row>
      <xdr:rowOff>1588</xdr:rowOff>
    </xdr:to>
    <xdr:cxnSp macro="">
      <xdr:nvCxnSpPr>
        <xdr:cNvPr id="85" name="Straight Connector 84"/>
        <xdr:cNvCxnSpPr/>
      </xdr:nvCxnSpPr>
      <xdr:spPr>
        <a:xfrm>
          <a:off x="223492219" y="892969"/>
          <a:ext cx="32099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XIITKJ3/mailing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1.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1.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1.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B%20-%20SISW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1.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1.6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2.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C2.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C2.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C2.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C2.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C2.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C3.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C3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C3.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C3.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C3.5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C3.6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C3.7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C3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ledger"/>
      <sheetName val="angka"/>
    </sheetNames>
    <sheetDataSet>
      <sheetData sheetId="0" refreshError="1"/>
      <sheetData sheetId="1" refreshError="1"/>
      <sheetData sheetId="2">
        <row r="1">
          <cell r="A1">
            <v>70</v>
          </cell>
          <cell r="B1" t="str">
            <v>Tujuh Puluh</v>
          </cell>
        </row>
        <row r="2">
          <cell r="A2">
            <v>71</v>
          </cell>
          <cell r="B2" t="str">
            <v>Tujuh Puluh Satu</v>
          </cell>
        </row>
        <row r="3">
          <cell r="A3">
            <v>72</v>
          </cell>
          <cell r="B3" t="str">
            <v>Tujuh Puluh Dua</v>
          </cell>
        </row>
        <row r="4">
          <cell r="A4">
            <v>73</v>
          </cell>
          <cell r="B4" t="str">
            <v>Tujuh Puluh Tiga</v>
          </cell>
        </row>
        <row r="5">
          <cell r="A5">
            <v>74</v>
          </cell>
          <cell r="B5" t="str">
            <v>Tujuh Puluh Empat</v>
          </cell>
        </row>
        <row r="6">
          <cell r="A6">
            <v>75</v>
          </cell>
          <cell r="B6" t="str">
            <v>Tujuh Puluh Lima</v>
          </cell>
        </row>
        <row r="7">
          <cell r="A7">
            <v>76</v>
          </cell>
          <cell r="B7" t="str">
            <v>Tujuh Puluh Enam</v>
          </cell>
        </row>
        <row r="8">
          <cell r="A8">
            <v>77</v>
          </cell>
          <cell r="B8" t="str">
            <v>Tujuh Puluh Tujuh</v>
          </cell>
        </row>
        <row r="9">
          <cell r="A9">
            <v>78</v>
          </cell>
          <cell r="B9" t="str">
            <v>Tujuh Puluh Delapan</v>
          </cell>
        </row>
        <row r="10">
          <cell r="A10">
            <v>79</v>
          </cell>
          <cell r="B10" t="str">
            <v>Tujuh Puluh Sembilan</v>
          </cell>
        </row>
        <row r="11">
          <cell r="A11">
            <v>80</v>
          </cell>
          <cell r="B11" t="str">
            <v>Delapan Puluh</v>
          </cell>
        </row>
        <row r="12">
          <cell r="A12">
            <v>81</v>
          </cell>
          <cell r="B12" t="str">
            <v>Delapan Puluh Satu</v>
          </cell>
        </row>
        <row r="13">
          <cell r="A13">
            <v>82</v>
          </cell>
          <cell r="B13" t="str">
            <v>Delapan Puluh Dua</v>
          </cell>
        </row>
        <row r="14">
          <cell r="A14">
            <v>83</v>
          </cell>
          <cell r="B14" t="str">
            <v>Delapan Puluh Tiga</v>
          </cell>
        </row>
        <row r="15">
          <cell r="A15">
            <v>84</v>
          </cell>
          <cell r="B15" t="str">
            <v>Delapan Puluh Empat</v>
          </cell>
        </row>
        <row r="16">
          <cell r="A16">
            <v>85</v>
          </cell>
          <cell r="B16" t="str">
            <v>Delapan Puluh Lima</v>
          </cell>
        </row>
        <row r="17">
          <cell r="A17">
            <v>86</v>
          </cell>
          <cell r="B17" t="str">
            <v>Delapan Puluh Enam</v>
          </cell>
        </row>
        <row r="18">
          <cell r="A18">
            <v>87</v>
          </cell>
          <cell r="B18" t="str">
            <v>Delapan Puluh Tujuh</v>
          </cell>
        </row>
        <row r="19">
          <cell r="A19">
            <v>88</v>
          </cell>
          <cell r="B19" t="str">
            <v>Delapan Puluh Delapan</v>
          </cell>
        </row>
        <row r="20">
          <cell r="A20">
            <v>89</v>
          </cell>
          <cell r="B20" t="str">
            <v>Delapan Puluh Sembilan</v>
          </cell>
        </row>
        <row r="21">
          <cell r="A21">
            <v>90</v>
          </cell>
          <cell r="B21" t="str">
            <v>Sembilan Puluh</v>
          </cell>
        </row>
        <row r="22">
          <cell r="A22">
            <v>91</v>
          </cell>
          <cell r="B22" t="str">
            <v>Sembilan Puluh Satu</v>
          </cell>
        </row>
        <row r="23">
          <cell r="A23">
            <v>92</v>
          </cell>
          <cell r="B23" t="str">
            <v>Sembilan Puluh Dua</v>
          </cell>
        </row>
        <row r="24">
          <cell r="A24">
            <v>93</v>
          </cell>
          <cell r="B24" t="str">
            <v>Sembilan Puluh Tiga</v>
          </cell>
        </row>
        <row r="25">
          <cell r="A25">
            <v>94</v>
          </cell>
          <cell r="B25" t="str">
            <v>Sembilan Puluh Empat</v>
          </cell>
        </row>
        <row r="26">
          <cell r="A26">
            <v>95</v>
          </cell>
          <cell r="B26" t="str">
            <v>Sembilan Puluh Lima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84</v>
          </cell>
          <cell r="F11">
            <v>84</v>
          </cell>
          <cell r="G11">
            <v>84</v>
          </cell>
          <cell r="H11" t="str">
            <v>B</v>
          </cell>
        </row>
        <row r="12">
          <cell r="D12" t="str">
            <v>Andika Aditama</v>
          </cell>
          <cell r="E12">
            <v>83</v>
          </cell>
          <cell r="F12">
            <v>83</v>
          </cell>
          <cell r="G12">
            <v>83</v>
          </cell>
          <cell r="H12" t="str">
            <v>B-</v>
          </cell>
        </row>
        <row r="13">
          <cell r="D13" t="str">
            <v>Doni Susanto</v>
          </cell>
          <cell r="E13">
            <v>84</v>
          </cell>
          <cell r="F13">
            <v>84</v>
          </cell>
          <cell r="G13">
            <v>84</v>
          </cell>
          <cell r="H13" t="str">
            <v>B</v>
          </cell>
        </row>
        <row r="14">
          <cell r="D14" t="str">
            <v>Jose Andreas</v>
          </cell>
          <cell r="E14">
            <v>83</v>
          </cell>
          <cell r="F14">
            <v>80</v>
          </cell>
          <cell r="G14">
            <v>81</v>
          </cell>
          <cell r="H14" t="str">
            <v>B-</v>
          </cell>
        </row>
        <row r="15">
          <cell r="D15" t="str">
            <v>Kalvinus Kevin</v>
          </cell>
          <cell r="E15">
            <v>83</v>
          </cell>
          <cell r="F15">
            <v>82</v>
          </cell>
          <cell r="G15">
            <v>82</v>
          </cell>
          <cell r="H15" t="str">
            <v>B-</v>
          </cell>
        </row>
        <row r="16">
          <cell r="D16" t="str">
            <v>Marselinus Yulto Fery</v>
          </cell>
          <cell r="E16">
            <v>84</v>
          </cell>
          <cell r="F16">
            <v>82</v>
          </cell>
          <cell r="G16">
            <v>83</v>
          </cell>
          <cell r="H16" t="str">
            <v>B-</v>
          </cell>
        </row>
        <row r="17">
          <cell r="D17" t="str">
            <v>Meriza Rahel</v>
          </cell>
          <cell r="E17">
            <v>85</v>
          </cell>
          <cell r="F17">
            <v>81</v>
          </cell>
          <cell r="G17">
            <v>82</v>
          </cell>
          <cell r="H17" t="str">
            <v>B-</v>
          </cell>
        </row>
        <row r="18">
          <cell r="D18" t="str">
            <v>Muhammad Abdi Murdiono</v>
          </cell>
          <cell r="E18">
            <v>84</v>
          </cell>
          <cell r="F18">
            <v>82</v>
          </cell>
          <cell r="G18">
            <v>83</v>
          </cell>
          <cell r="H18" t="str">
            <v>B-</v>
          </cell>
        </row>
        <row r="19">
          <cell r="D19" t="str">
            <v>Muhammad Syahrizal</v>
          </cell>
          <cell r="E19">
            <v>84</v>
          </cell>
          <cell r="F19">
            <v>83</v>
          </cell>
          <cell r="G19">
            <v>83</v>
          </cell>
          <cell r="H19" t="str">
            <v>B-</v>
          </cell>
        </row>
        <row r="20">
          <cell r="D20" t="str">
            <v>Oji Ade Saputra Huluy</v>
          </cell>
          <cell r="E20">
            <v>83</v>
          </cell>
          <cell r="F20">
            <v>82</v>
          </cell>
          <cell r="G20">
            <v>82</v>
          </cell>
          <cell r="H20" t="str">
            <v>B-</v>
          </cell>
        </row>
        <row r="21">
          <cell r="D21" t="str">
            <v>Rado</v>
          </cell>
          <cell r="E21">
            <v>83</v>
          </cell>
          <cell r="F21">
            <v>80</v>
          </cell>
          <cell r="G21">
            <v>81</v>
          </cell>
          <cell r="H21" t="str">
            <v>B-</v>
          </cell>
        </row>
        <row r="22">
          <cell r="D22" t="str">
            <v>Randika</v>
          </cell>
          <cell r="E22">
            <v>84</v>
          </cell>
          <cell r="F22">
            <v>84</v>
          </cell>
          <cell r="G22">
            <v>84</v>
          </cell>
          <cell r="H22" t="str">
            <v>B</v>
          </cell>
        </row>
        <row r="23">
          <cell r="D23" t="str">
            <v>Reymba Gunawan</v>
          </cell>
          <cell r="E23">
            <v>84</v>
          </cell>
          <cell r="F23">
            <v>82</v>
          </cell>
          <cell r="G23">
            <v>83</v>
          </cell>
          <cell r="H23" t="str">
            <v>B-</v>
          </cell>
        </row>
        <row r="24">
          <cell r="D24" t="str">
            <v>Rivaldi</v>
          </cell>
          <cell r="E24">
            <v>82</v>
          </cell>
          <cell r="F24">
            <v>80</v>
          </cell>
          <cell r="G24">
            <v>81</v>
          </cell>
          <cell r="H24" t="str">
            <v>B-</v>
          </cell>
        </row>
        <row r="25">
          <cell r="D25" t="str">
            <v>Sarli Asael</v>
          </cell>
          <cell r="E25">
            <v>83</v>
          </cell>
          <cell r="F25">
            <v>83</v>
          </cell>
          <cell r="G25">
            <v>83</v>
          </cell>
          <cell r="H25" t="str">
            <v>B-</v>
          </cell>
        </row>
        <row r="26">
          <cell r="D26" t="str">
            <v>Sufiati</v>
          </cell>
          <cell r="E26">
            <v>84</v>
          </cell>
          <cell r="F26">
            <v>80</v>
          </cell>
          <cell r="G26">
            <v>81</v>
          </cell>
          <cell r="H26" t="str">
            <v>B-</v>
          </cell>
        </row>
        <row r="27">
          <cell r="D27" t="str">
            <v>Yandi Arwanda</v>
          </cell>
          <cell r="E27">
            <v>84</v>
          </cell>
          <cell r="F27">
            <v>84</v>
          </cell>
          <cell r="G27">
            <v>84</v>
          </cell>
          <cell r="H27" t="str">
            <v>B</v>
          </cell>
        </row>
        <row r="28">
          <cell r="D28" t="str">
            <v>Alfrigo</v>
          </cell>
          <cell r="E28">
            <v>83</v>
          </cell>
          <cell r="F28">
            <v>83</v>
          </cell>
          <cell r="G28">
            <v>83</v>
          </cell>
          <cell r="H28" t="str">
            <v>B-</v>
          </cell>
        </row>
        <row r="29">
          <cell r="D29" t="str">
            <v>Pramana Okta</v>
          </cell>
          <cell r="E29">
            <v>83</v>
          </cell>
          <cell r="F29">
            <v>81</v>
          </cell>
          <cell r="G29">
            <v>82</v>
          </cell>
          <cell r="H29" t="str">
            <v>B-</v>
          </cell>
        </row>
        <row r="30">
          <cell r="D30" t="str">
            <v>Widianto S.</v>
          </cell>
          <cell r="E30">
            <v>82</v>
          </cell>
          <cell r="F30">
            <v>80</v>
          </cell>
          <cell r="G30">
            <v>81</v>
          </cell>
          <cell r="H30" t="str">
            <v>B-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b-siswa"/>
    </sheetNames>
    <sheetDataSet>
      <sheetData sheetId="0">
        <row r="3">
          <cell r="B3" t="str">
            <v>Aldi</v>
          </cell>
          <cell r="C3">
            <v>626</v>
          </cell>
          <cell r="D3" t="str">
            <v>0027661772</v>
          </cell>
        </row>
        <row r="4">
          <cell r="B4" t="str">
            <v>Andika Aditama</v>
          </cell>
          <cell r="C4">
            <v>627</v>
          </cell>
          <cell r="D4" t="str">
            <v>0026725928</v>
          </cell>
        </row>
        <row r="5">
          <cell r="B5" t="str">
            <v>Doni Susanto</v>
          </cell>
          <cell r="C5">
            <v>629</v>
          </cell>
          <cell r="D5" t="str">
            <v>0028568896</v>
          </cell>
        </row>
        <row r="6">
          <cell r="B6" t="str">
            <v>Jose Andreas</v>
          </cell>
          <cell r="C6">
            <v>633</v>
          </cell>
          <cell r="D6">
            <v>0</v>
          </cell>
        </row>
        <row r="7">
          <cell r="B7" t="str">
            <v>Kalvinus Kevin</v>
          </cell>
          <cell r="C7">
            <v>634</v>
          </cell>
          <cell r="D7" t="str">
            <v>003250275</v>
          </cell>
        </row>
        <row r="8">
          <cell r="B8" t="str">
            <v>Marselinus Yulto Fery</v>
          </cell>
          <cell r="C8">
            <v>635</v>
          </cell>
          <cell r="D8" t="str">
            <v>0013575166</v>
          </cell>
        </row>
        <row r="9">
          <cell r="B9" t="str">
            <v>Muhammad Abdi Murdiono</v>
          </cell>
          <cell r="C9">
            <v>636</v>
          </cell>
          <cell r="D9">
            <v>0</v>
          </cell>
        </row>
        <row r="10">
          <cell r="B10" t="str">
            <v>Oji Ade Saputra Huluy</v>
          </cell>
          <cell r="C10">
            <v>638</v>
          </cell>
          <cell r="D10" t="str">
            <v>0029277130</v>
          </cell>
        </row>
        <row r="11">
          <cell r="B11" t="str">
            <v>Rado</v>
          </cell>
          <cell r="C11">
            <v>639</v>
          </cell>
          <cell r="D11">
            <v>0</v>
          </cell>
        </row>
        <row r="12">
          <cell r="B12" t="str">
            <v>Randika</v>
          </cell>
          <cell r="C12">
            <v>640</v>
          </cell>
          <cell r="D12" t="str">
            <v>0015362126</v>
          </cell>
        </row>
        <row r="13">
          <cell r="B13" t="str">
            <v>Alfrigo</v>
          </cell>
          <cell r="C13">
            <v>658</v>
          </cell>
          <cell r="D13">
            <v>0</v>
          </cell>
        </row>
        <row r="14">
          <cell r="B14" t="str">
            <v>Rivaldi</v>
          </cell>
          <cell r="C14">
            <v>643</v>
          </cell>
          <cell r="D14" t="str">
            <v>0027366223</v>
          </cell>
        </row>
        <row r="15">
          <cell r="B15" t="str">
            <v>Sarli Asael</v>
          </cell>
          <cell r="C15">
            <v>644</v>
          </cell>
          <cell r="D15" t="str">
            <v>0013705329</v>
          </cell>
        </row>
        <row r="16">
          <cell r="B16" t="str">
            <v>Sufiati</v>
          </cell>
          <cell r="C16">
            <v>645</v>
          </cell>
          <cell r="D16" t="str">
            <v>0022201272</v>
          </cell>
        </row>
        <row r="17">
          <cell r="B17" t="str">
            <v>Widianto S.</v>
          </cell>
          <cell r="C17">
            <v>646</v>
          </cell>
          <cell r="D17" t="str">
            <v>0026229546</v>
          </cell>
        </row>
        <row r="18">
          <cell r="B18" t="str">
            <v>Yandi Arwanda</v>
          </cell>
          <cell r="C18">
            <v>647</v>
          </cell>
          <cell r="D18">
            <v>0</v>
          </cell>
        </row>
        <row r="19">
          <cell r="B19" t="str">
            <v>Reymba Gunawan</v>
          </cell>
          <cell r="C19">
            <v>648</v>
          </cell>
          <cell r="D19" t="str">
            <v>0023488439</v>
          </cell>
        </row>
        <row r="20">
          <cell r="B20" t="str">
            <v>Meriza Rahel</v>
          </cell>
          <cell r="C20">
            <v>657</v>
          </cell>
          <cell r="D20" t="str">
            <v>0034925645</v>
          </cell>
        </row>
        <row r="21">
          <cell r="B21" t="str">
            <v>Muhammad Syahrizal</v>
          </cell>
          <cell r="C21">
            <v>0</v>
          </cell>
          <cell r="D21">
            <v>0</v>
          </cell>
        </row>
        <row r="22">
          <cell r="B22" t="str">
            <v>Pramana Okta</v>
          </cell>
          <cell r="C22">
            <v>734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76</v>
          </cell>
          <cell r="F11">
            <v>77</v>
          </cell>
          <cell r="G11">
            <v>77</v>
          </cell>
          <cell r="H11" t="str">
            <v>B-</v>
          </cell>
        </row>
        <row r="12">
          <cell r="D12" t="str">
            <v>Andika Aditama</v>
          </cell>
          <cell r="E12">
            <v>76</v>
          </cell>
          <cell r="F12">
            <v>77</v>
          </cell>
          <cell r="G12">
            <v>77</v>
          </cell>
          <cell r="H12" t="str">
            <v>B-</v>
          </cell>
        </row>
        <row r="13">
          <cell r="D13" t="str">
            <v>Doni Susanto</v>
          </cell>
          <cell r="E13">
            <v>76</v>
          </cell>
          <cell r="F13">
            <v>77</v>
          </cell>
          <cell r="G13">
            <v>77</v>
          </cell>
          <cell r="H13" t="str">
            <v>B-</v>
          </cell>
        </row>
        <row r="14">
          <cell r="D14" t="str">
            <v>Jose Andreas</v>
          </cell>
          <cell r="E14">
            <v>76</v>
          </cell>
          <cell r="F14">
            <v>77</v>
          </cell>
          <cell r="G14">
            <v>77</v>
          </cell>
          <cell r="H14" t="str">
            <v>B-</v>
          </cell>
        </row>
        <row r="15">
          <cell r="D15" t="str">
            <v>Kalvinus Kevin</v>
          </cell>
          <cell r="E15">
            <v>76</v>
          </cell>
          <cell r="F15">
            <v>77</v>
          </cell>
          <cell r="G15">
            <v>77</v>
          </cell>
          <cell r="H15" t="str">
            <v>B-</v>
          </cell>
        </row>
        <row r="16">
          <cell r="D16" t="str">
            <v>Marselinus Yulto Fery</v>
          </cell>
          <cell r="E16">
            <v>77</v>
          </cell>
          <cell r="F16">
            <v>78</v>
          </cell>
          <cell r="G16">
            <v>78</v>
          </cell>
          <cell r="H16" t="str">
            <v>B-</v>
          </cell>
        </row>
        <row r="17">
          <cell r="D17" t="str">
            <v>Muhammad Abdi Murdiono</v>
          </cell>
          <cell r="E17">
            <v>76</v>
          </cell>
          <cell r="F17">
            <v>77</v>
          </cell>
          <cell r="G17">
            <v>77</v>
          </cell>
          <cell r="H17" t="str">
            <v>B-</v>
          </cell>
        </row>
        <row r="18">
          <cell r="D18" t="str">
            <v>Muhammad Syahrizal</v>
          </cell>
          <cell r="E18">
            <v>89</v>
          </cell>
          <cell r="F18">
            <v>90</v>
          </cell>
          <cell r="G18">
            <v>90</v>
          </cell>
          <cell r="H18" t="str">
            <v>B+</v>
          </cell>
        </row>
        <row r="19">
          <cell r="D19" t="str">
            <v>Oji Ade Saputra Huluy</v>
          </cell>
          <cell r="E19">
            <v>76</v>
          </cell>
          <cell r="F19">
            <v>77</v>
          </cell>
          <cell r="G19">
            <v>77</v>
          </cell>
          <cell r="H19" t="str">
            <v>B-</v>
          </cell>
        </row>
        <row r="20">
          <cell r="D20" t="str">
            <v>Rado</v>
          </cell>
          <cell r="E20">
            <v>75</v>
          </cell>
          <cell r="F20">
            <v>76</v>
          </cell>
          <cell r="G20">
            <v>76</v>
          </cell>
          <cell r="H20" t="str">
            <v>B-</v>
          </cell>
        </row>
        <row r="21">
          <cell r="D21" t="str">
            <v>Randika</v>
          </cell>
          <cell r="E21">
            <v>78</v>
          </cell>
          <cell r="F21">
            <v>79</v>
          </cell>
          <cell r="G21">
            <v>79</v>
          </cell>
          <cell r="H21" t="str">
            <v>B-</v>
          </cell>
        </row>
        <row r="22">
          <cell r="D22" t="str">
            <v>Alfrigo</v>
          </cell>
          <cell r="E22">
            <v>76</v>
          </cell>
          <cell r="F22">
            <v>77</v>
          </cell>
          <cell r="G22">
            <v>77</v>
          </cell>
          <cell r="H22" t="str">
            <v>B-</v>
          </cell>
        </row>
        <row r="23">
          <cell r="D23" t="str">
            <v>Rivaldi</v>
          </cell>
          <cell r="E23">
            <v>75</v>
          </cell>
          <cell r="F23">
            <v>76</v>
          </cell>
          <cell r="G23">
            <v>76</v>
          </cell>
          <cell r="H23" t="str">
            <v>B-</v>
          </cell>
        </row>
        <row r="24">
          <cell r="D24" t="str">
            <v>Sarli Asael</v>
          </cell>
          <cell r="E24">
            <v>75</v>
          </cell>
          <cell r="F24">
            <v>76</v>
          </cell>
          <cell r="G24">
            <v>76</v>
          </cell>
          <cell r="H24" t="str">
            <v>B-</v>
          </cell>
        </row>
        <row r="25">
          <cell r="D25" t="str">
            <v>Sufiati</v>
          </cell>
          <cell r="E25">
            <v>76</v>
          </cell>
          <cell r="F25">
            <v>77</v>
          </cell>
          <cell r="G25">
            <v>77</v>
          </cell>
          <cell r="H25" t="str">
            <v>B-</v>
          </cell>
        </row>
        <row r="26">
          <cell r="D26" t="str">
            <v>Widianto S.</v>
          </cell>
          <cell r="E26">
            <v>88</v>
          </cell>
          <cell r="F26">
            <v>89</v>
          </cell>
          <cell r="G26">
            <v>89</v>
          </cell>
          <cell r="H26" t="str">
            <v>B+</v>
          </cell>
        </row>
        <row r="27">
          <cell r="D27" t="str">
            <v>Yandi Arwanda</v>
          </cell>
          <cell r="E27">
            <v>76</v>
          </cell>
          <cell r="F27">
            <v>77</v>
          </cell>
          <cell r="G27">
            <v>77</v>
          </cell>
          <cell r="H27" t="str">
            <v>B-</v>
          </cell>
        </row>
        <row r="28">
          <cell r="D28" t="str">
            <v>Reymba Gunawan</v>
          </cell>
          <cell r="E28">
            <v>85</v>
          </cell>
          <cell r="F28">
            <v>86</v>
          </cell>
          <cell r="G28">
            <v>86</v>
          </cell>
          <cell r="H28" t="str">
            <v>B+</v>
          </cell>
        </row>
        <row r="29">
          <cell r="D29" t="str">
            <v>Meriza Rahel</v>
          </cell>
          <cell r="E29">
            <v>81</v>
          </cell>
          <cell r="F29">
            <v>82</v>
          </cell>
          <cell r="G29">
            <v>82</v>
          </cell>
          <cell r="H29" t="str">
            <v>B</v>
          </cell>
        </row>
        <row r="30">
          <cell r="D30" t="str">
            <v>Pramana Okta</v>
          </cell>
          <cell r="E30">
            <v>81</v>
          </cell>
          <cell r="F30">
            <v>82</v>
          </cell>
          <cell r="G30">
            <v>82</v>
          </cell>
          <cell r="H30" t="str">
            <v>B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80</v>
          </cell>
          <cell r="F11">
            <v>78</v>
          </cell>
          <cell r="G11">
            <v>79</v>
          </cell>
          <cell r="H11" t="str">
            <v>B-</v>
          </cell>
        </row>
        <row r="12">
          <cell r="D12" t="str">
            <v>Andika Aditama</v>
          </cell>
          <cell r="E12">
            <v>82</v>
          </cell>
          <cell r="F12">
            <v>80</v>
          </cell>
          <cell r="G12">
            <v>81</v>
          </cell>
          <cell r="H12" t="str">
            <v>B</v>
          </cell>
        </row>
        <row r="13">
          <cell r="D13" t="str">
            <v>Arya Darma Putra</v>
          </cell>
          <cell r="E13" t="e">
            <v>#VALUE!</v>
          </cell>
          <cell r="F13">
            <v>0</v>
          </cell>
          <cell r="G13" t="e">
            <v>#VALUE!</v>
          </cell>
          <cell r="H13" t="e">
            <v>#VALUE!</v>
          </cell>
        </row>
        <row r="14">
          <cell r="D14" t="str">
            <v>Doni Susanto</v>
          </cell>
          <cell r="E14">
            <v>80</v>
          </cell>
          <cell r="F14">
            <v>78</v>
          </cell>
          <cell r="G14">
            <v>79</v>
          </cell>
          <cell r="H14" t="str">
            <v>B-</v>
          </cell>
        </row>
        <row r="15">
          <cell r="D15" t="str">
            <v>Jeri Mateo</v>
          </cell>
          <cell r="E15">
            <v>80</v>
          </cell>
          <cell r="F15">
            <v>78</v>
          </cell>
          <cell r="G15">
            <v>79</v>
          </cell>
          <cell r="H15" t="str">
            <v>B-</v>
          </cell>
        </row>
        <row r="16">
          <cell r="D16" t="str">
            <v>Jose Andreas</v>
          </cell>
          <cell r="E16">
            <v>82</v>
          </cell>
          <cell r="F16">
            <v>80</v>
          </cell>
          <cell r="G16">
            <v>81</v>
          </cell>
          <cell r="H16" t="str">
            <v>B</v>
          </cell>
        </row>
        <row r="17">
          <cell r="D17" t="str">
            <v>Kalvinus Kevin</v>
          </cell>
          <cell r="E17">
            <v>80</v>
          </cell>
          <cell r="F17">
            <v>78</v>
          </cell>
          <cell r="G17">
            <v>79</v>
          </cell>
          <cell r="H17" t="str">
            <v>B-</v>
          </cell>
        </row>
        <row r="18">
          <cell r="D18" t="str">
            <v>Marselinus Yulto Fery</v>
          </cell>
          <cell r="E18">
            <v>82</v>
          </cell>
          <cell r="F18">
            <v>80</v>
          </cell>
          <cell r="G18">
            <v>81</v>
          </cell>
          <cell r="H18" t="str">
            <v>B</v>
          </cell>
        </row>
        <row r="19">
          <cell r="D19" t="str">
            <v>Meriza Rahel</v>
          </cell>
          <cell r="E19">
            <v>82</v>
          </cell>
          <cell r="F19">
            <v>80</v>
          </cell>
          <cell r="G19">
            <v>81</v>
          </cell>
          <cell r="H19" t="str">
            <v>B</v>
          </cell>
        </row>
        <row r="20">
          <cell r="D20" t="str">
            <v>Muhammad Abdi Murdiono</v>
          </cell>
          <cell r="E20">
            <v>82</v>
          </cell>
          <cell r="F20">
            <v>80</v>
          </cell>
          <cell r="G20">
            <v>81</v>
          </cell>
          <cell r="H20" t="str">
            <v>B</v>
          </cell>
        </row>
        <row r="21">
          <cell r="D21" t="str">
            <v>Muhammad Syahrizal</v>
          </cell>
          <cell r="E21">
            <v>82</v>
          </cell>
          <cell r="F21">
            <v>80</v>
          </cell>
          <cell r="G21">
            <v>81</v>
          </cell>
          <cell r="H21" t="str">
            <v>B</v>
          </cell>
        </row>
        <row r="22">
          <cell r="D22" t="str">
            <v>Oji Ade Saputra Huluy</v>
          </cell>
          <cell r="E22">
            <v>82</v>
          </cell>
          <cell r="F22">
            <v>80</v>
          </cell>
          <cell r="G22">
            <v>81</v>
          </cell>
          <cell r="H22" t="str">
            <v>B</v>
          </cell>
        </row>
        <row r="23">
          <cell r="D23" t="str">
            <v>Rado</v>
          </cell>
          <cell r="E23">
            <v>80</v>
          </cell>
          <cell r="F23">
            <v>78</v>
          </cell>
          <cell r="G23">
            <v>79</v>
          </cell>
          <cell r="H23" t="str">
            <v>B-</v>
          </cell>
        </row>
        <row r="24">
          <cell r="D24" t="str">
            <v>Randika</v>
          </cell>
          <cell r="E24">
            <v>82</v>
          </cell>
          <cell r="F24">
            <v>80</v>
          </cell>
          <cell r="G24">
            <v>81</v>
          </cell>
          <cell r="H24" t="str">
            <v>B</v>
          </cell>
        </row>
        <row r="25">
          <cell r="D25" t="str">
            <v>Reymba Gunawan</v>
          </cell>
          <cell r="E25">
            <v>82</v>
          </cell>
          <cell r="F25">
            <v>80</v>
          </cell>
          <cell r="G25">
            <v>81</v>
          </cell>
          <cell r="H25" t="str">
            <v>B</v>
          </cell>
        </row>
        <row r="26">
          <cell r="D26" t="str">
            <v>Rivaldi</v>
          </cell>
          <cell r="E26">
            <v>80</v>
          </cell>
          <cell r="F26">
            <v>78</v>
          </cell>
          <cell r="G26">
            <v>79</v>
          </cell>
          <cell r="H26" t="str">
            <v>B-</v>
          </cell>
        </row>
        <row r="27">
          <cell r="D27" t="str">
            <v>Sarli Asael</v>
          </cell>
          <cell r="E27">
            <v>82</v>
          </cell>
          <cell r="F27">
            <v>80</v>
          </cell>
          <cell r="G27">
            <v>81</v>
          </cell>
          <cell r="H27" t="str">
            <v>B</v>
          </cell>
        </row>
        <row r="28">
          <cell r="D28" t="str">
            <v>Sufiati</v>
          </cell>
          <cell r="E28">
            <v>81</v>
          </cell>
          <cell r="F28">
            <v>78</v>
          </cell>
          <cell r="G28">
            <v>79</v>
          </cell>
          <cell r="H28" t="str">
            <v>B-</v>
          </cell>
        </row>
        <row r="29">
          <cell r="D29" t="str">
            <v>Widianto S.</v>
          </cell>
          <cell r="E29">
            <v>83</v>
          </cell>
          <cell r="F29">
            <v>81</v>
          </cell>
          <cell r="G29">
            <v>82</v>
          </cell>
          <cell r="H29" t="str">
            <v>B</v>
          </cell>
        </row>
        <row r="30">
          <cell r="D30" t="str">
            <v>Yandi Arwanda</v>
          </cell>
          <cell r="E30">
            <v>81</v>
          </cell>
          <cell r="F30">
            <v>80</v>
          </cell>
          <cell r="G30">
            <v>80</v>
          </cell>
          <cell r="H30" t="str">
            <v>B-</v>
          </cell>
        </row>
        <row r="31">
          <cell r="D31" t="str">
            <v>Alfrigo</v>
          </cell>
          <cell r="E31">
            <v>82</v>
          </cell>
          <cell r="F31">
            <v>78</v>
          </cell>
          <cell r="G31">
            <v>79</v>
          </cell>
          <cell r="H31" t="str">
            <v>B-</v>
          </cell>
        </row>
        <row r="32">
          <cell r="D32" t="str">
            <v>Pramana Okta</v>
          </cell>
          <cell r="E32">
            <v>81</v>
          </cell>
          <cell r="F32">
            <v>78</v>
          </cell>
          <cell r="G32">
            <v>79</v>
          </cell>
          <cell r="H32" t="str">
            <v>B-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DONI SUSANTO</v>
          </cell>
          <cell r="E11">
            <v>84</v>
          </cell>
          <cell r="F11">
            <v>80</v>
          </cell>
          <cell r="G11">
            <v>82</v>
          </cell>
          <cell r="H11" t="str">
            <v>B-</v>
          </cell>
        </row>
        <row r="12">
          <cell r="D12" t="str">
            <v>JOSE ANDREAS</v>
          </cell>
          <cell r="E12">
            <v>84</v>
          </cell>
          <cell r="F12">
            <v>81</v>
          </cell>
          <cell r="G12">
            <v>83</v>
          </cell>
          <cell r="H12" t="str">
            <v>B-</v>
          </cell>
        </row>
        <row r="13">
          <cell r="D13" t="str">
            <v>Kalvinus Kevin</v>
          </cell>
          <cell r="E13">
            <v>84</v>
          </cell>
          <cell r="F13">
            <v>81</v>
          </cell>
          <cell r="G13">
            <v>83</v>
          </cell>
          <cell r="H13" t="str">
            <v>B-</v>
          </cell>
        </row>
        <row r="14">
          <cell r="D14" t="str">
            <v>MARSELINUS YULTO FERY</v>
          </cell>
          <cell r="E14">
            <v>85</v>
          </cell>
          <cell r="F14">
            <v>81</v>
          </cell>
          <cell r="G14">
            <v>83</v>
          </cell>
          <cell r="H14" t="str">
            <v>B-</v>
          </cell>
        </row>
        <row r="15">
          <cell r="D15" t="str">
            <v>OJI ADE SAPUTRA HULUY</v>
          </cell>
          <cell r="E15">
            <v>85</v>
          </cell>
          <cell r="F15">
            <v>81</v>
          </cell>
          <cell r="G15">
            <v>83</v>
          </cell>
          <cell r="H15" t="str">
            <v>B-</v>
          </cell>
        </row>
        <row r="16">
          <cell r="D16" t="str">
            <v>RIVALDI</v>
          </cell>
          <cell r="E16">
            <v>85</v>
          </cell>
          <cell r="F16">
            <v>81</v>
          </cell>
          <cell r="G16">
            <v>83</v>
          </cell>
          <cell r="H16" t="str">
            <v>B-</v>
          </cell>
        </row>
        <row r="17">
          <cell r="D17" t="str">
            <v>ALFRIGO</v>
          </cell>
          <cell r="E17">
            <v>85</v>
          </cell>
          <cell r="F17">
            <v>81</v>
          </cell>
          <cell r="G17">
            <v>83</v>
          </cell>
          <cell r="H17" t="str">
            <v>B-</v>
          </cell>
        </row>
        <row r="18">
          <cell r="D18" t="str">
            <v>Aldi</v>
          </cell>
          <cell r="E18">
            <v>83</v>
          </cell>
          <cell r="F18">
            <v>83</v>
          </cell>
          <cell r="G18">
            <v>83</v>
          </cell>
          <cell r="H18" t="str">
            <v>B-</v>
          </cell>
        </row>
        <row r="19">
          <cell r="D19" t="str">
            <v>Andika Aditama</v>
          </cell>
          <cell r="E19">
            <v>84</v>
          </cell>
          <cell r="F19">
            <v>83</v>
          </cell>
          <cell r="G19">
            <v>84</v>
          </cell>
          <cell r="H19" t="str">
            <v>B</v>
          </cell>
        </row>
        <row r="20">
          <cell r="D20" t="str">
            <v>Rado</v>
          </cell>
          <cell r="E20">
            <v>80</v>
          </cell>
          <cell r="F20">
            <v>83</v>
          </cell>
          <cell r="G20">
            <v>82</v>
          </cell>
          <cell r="H20" t="str">
            <v>B-</v>
          </cell>
        </row>
        <row r="21">
          <cell r="D21" t="str">
            <v>Sarli Asael</v>
          </cell>
          <cell r="E21">
            <v>84</v>
          </cell>
          <cell r="F21">
            <v>83</v>
          </cell>
          <cell r="G21">
            <v>84</v>
          </cell>
          <cell r="H21" t="str">
            <v>B</v>
          </cell>
        </row>
        <row r="22">
          <cell r="D22" t="str">
            <v>Meriza Rahel</v>
          </cell>
          <cell r="E22">
            <v>85</v>
          </cell>
          <cell r="F22">
            <v>83</v>
          </cell>
          <cell r="G22">
            <v>84</v>
          </cell>
          <cell r="H22" t="str">
            <v>B</v>
          </cell>
        </row>
        <row r="23">
          <cell r="D23" t="str">
            <v>Yandi Arwanda</v>
          </cell>
          <cell r="E23">
            <v>84</v>
          </cell>
          <cell r="F23">
            <v>83</v>
          </cell>
          <cell r="G23">
            <v>84</v>
          </cell>
          <cell r="H23" t="str">
            <v>B</v>
          </cell>
        </row>
        <row r="24">
          <cell r="D24" t="str">
            <v>Pramana Okta</v>
          </cell>
          <cell r="E24">
            <v>83</v>
          </cell>
          <cell r="F24">
            <v>83</v>
          </cell>
          <cell r="G24">
            <v>83</v>
          </cell>
          <cell r="H24" t="str">
            <v>B-</v>
          </cell>
        </row>
        <row r="25">
          <cell r="D25" t="str">
            <v>Muhammad Abdi Murdiono</v>
          </cell>
          <cell r="E25">
            <v>77</v>
          </cell>
          <cell r="F25">
            <v>85</v>
          </cell>
          <cell r="G25">
            <v>83</v>
          </cell>
          <cell r="H25" t="str">
            <v>B-</v>
          </cell>
        </row>
        <row r="26">
          <cell r="D26" t="str">
            <v>Muhammad Syahrizal</v>
          </cell>
          <cell r="E26">
            <v>83</v>
          </cell>
          <cell r="F26">
            <v>84</v>
          </cell>
          <cell r="G26">
            <v>84</v>
          </cell>
          <cell r="H26" t="str">
            <v>B</v>
          </cell>
        </row>
        <row r="27">
          <cell r="D27" t="str">
            <v>Randika</v>
          </cell>
          <cell r="E27">
            <v>75</v>
          </cell>
          <cell r="F27">
            <v>83</v>
          </cell>
          <cell r="G27">
            <v>81</v>
          </cell>
          <cell r="H27" t="str">
            <v>B-</v>
          </cell>
        </row>
        <row r="28">
          <cell r="D28" t="str">
            <v>Reymba Gunawan</v>
          </cell>
          <cell r="E28">
            <v>77</v>
          </cell>
          <cell r="F28">
            <v>84</v>
          </cell>
          <cell r="G28">
            <v>82</v>
          </cell>
          <cell r="H28" t="str">
            <v>B-</v>
          </cell>
        </row>
        <row r="29">
          <cell r="D29" t="str">
            <v>Sufiati</v>
          </cell>
          <cell r="E29">
            <v>75</v>
          </cell>
          <cell r="F29">
            <v>82</v>
          </cell>
          <cell r="G29">
            <v>80</v>
          </cell>
          <cell r="H29" t="str">
            <v>B-</v>
          </cell>
        </row>
        <row r="30">
          <cell r="D30" t="str">
            <v>Widianto S.</v>
          </cell>
          <cell r="E30">
            <v>83</v>
          </cell>
          <cell r="F30">
            <v>83</v>
          </cell>
          <cell r="G30">
            <v>83</v>
          </cell>
          <cell r="H30" t="str">
            <v>B-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79</v>
          </cell>
          <cell r="F11">
            <v>80</v>
          </cell>
          <cell r="G11">
            <v>80</v>
          </cell>
          <cell r="H11" t="str">
            <v>B-</v>
          </cell>
        </row>
        <row r="12">
          <cell r="D12" t="str">
            <v>Andika Aditama</v>
          </cell>
          <cell r="E12">
            <v>79</v>
          </cell>
          <cell r="F12">
            <v>80</v>
          </cell>
          <cell r="G12">
            <v>80</v>
          </cell>
          <cell r="H12" t="str">
            <v>B-</v>
          </cell>
        </row>
        <row r="13">
          <cell r="D13" t="str">
            <v>Doni Susanto</v>
          </cell>
          <cell r="E13">
            <v>76</v>
          </cell>
          <cell r="F13">
            <v>77</v>
          </cell>
          <cell r="G13">
            <v>77</v>
          </cell>
          <cell r="H13" t="str">
            <v>B-</v>
          </cell>
        </row>
        <row r="14">
          <cell r="D14" t="str">
            <v>Jose Andreas</v>
          </cell>
          <cell r="E14">
            <v>79</v>
          </cell>
          <cell r="F14">
            <v>80</v>
          </cell>
          <cell r="G14">
            <v>80</v>
          </cell>
          <cell r="H14" t="str">
            <v>B-</v>
          </cell>
        </row>
        <row r="15">
          <cell r="D15" t="str">
            <v>Kalvinus Kevin</v>
          </cell>
          <cell r="E15">
            <v>76</v>
          </cell>
          <cell r="F15">
            <v>77</v>
          </cell>
          <cell r="G15">
            <v>77</v>
          </cell>
          <cell r="H15" t="str">
            <v>B-</v>
          </cell>
        </row>
        <row r="16">
          <cell r="D16" t="str">
            <v>Marselinus Yulto Fery</v>
          </cell>
          <cell r="E16">
            <v>78</v>
          </cell>
          <cell r="F16">
            <v>79</v>
          </cell>
          <cell r="G16">
            <v>79</v>
          </cell>
          <cell r="H16" t="str">
            <v>B-</v>
          </cell>
        </row>
        <row r="17">
          <cell r="D17" t="str">
            <v>Muhammad Abdi Murdiono</v>
          </cell>
          <cell r="E17">
            <v>79</v>
          </cell>
          <cell r="F17">
            <v>80</v>
          </cell>
          <cell r="G17">
            <v>80</v>
          </cell>
          <cell r="H17" t="str">
            <v>B-</v>
          </cell>
        </row>
        <row r="18">
          <cell r="D18" t="str">
            <v>Muhammad Syahrizal</v>
          </cell>
          <cell r="E18">
            <v>84</v>
          </cell>
          <cell r="F18">
            <v>85</v>
          </cell>
          <cell r="G18">
            <v>85</v>
          </cell>
          <cell r="H18" t="str">
            <v>B</v>
          </cell>
        </row>
        <row r="19">
          <cell r="D19" t="str">
            <v>Oji Ade Saputra Huluy</v>
          </cell>
          <cell r="E19">
            <v>78</v>
          </cell>
          <cell r="F19">
            <v>79</v>
          </cell>
          <cell r="G19">
            <v>79</v>
          </cell>
          <cell r="H19" t="str">
            <v>B-</v>
          </cell>
        </row>
        <row r="20">
          <cell r="D20" t="str">
            <v>Rado</v>
          </cell>
          <cell r="E20">
            <v>75</v>
          </cell>
          <cell r="F20">
            <v>76</v>
          </cell>
          <cell r="G20">
            <v>76</v>
          </cell>
          <cell r="H20" t="str">
            <v>B-</v>
          </cell>
        </row>
        <row r="21">
          <cell r="D21" t="str">
            <v>Randika</v>
          </cell>
          <cell r="E21">
            <v>80</v>
          </cell>
          <cell r="F21">
            <v>81</v>
          </cell>
          <cell r="G21">
            <v>81</v>
          </cell>
          <cell r="H21" t="str">
            <v>B</v>
          </cell>
        </row>
        <row r="22">
          <cell r="D22" t="str">
            <v>Alfrigo</v>
          </cell>
          <cell r="E22">
            <v>75</v>
          </cell>
          <cell r="F22">
            <v>76</v>
          </cell>
          <cell r="G22">
            <v>76</v>
          </cell>
          <cell r="H22" t="str">
            <v>B-</v>
          </cell>
        </row>
        <row r="23">
          <cell r="D23" t="str">
            <v>Rivaldi</v>
          </cell>
          <cell r="E23">
            <v>75</v>
          </cell>
          <cell r="F23">
            <v>76</v>
          </cell>
          <cell r="G23">
            <v>76</v>
          </cell>
          <cell r="H23" t="str">
            <v>B-</v>
          </cell>
        </row>
        <row r="24">
          <cell r="D24" t="str">
            <v>Sarli Asael</v>
          </cell>
          <cell r="E24">
            <v>75</v>
          </cell>
          <cell r="F24">
            <v>76</v>
          </cell>
          <cell r="G24">
            <v>76</v>
          </cell>
          <cell r="H24" t="str">
            <v>B-</v>
          </cell>
        </row>
        <row r="25">
          <cell r="D25" t="str">
            <v>Sufiati</v>
          </cell>
          <cell r="E25">
            <v>75</v>
          </cell>
          <cell r="F25">
            <v>76</v>
          </cell>
          <cell r="G25">
            <v>76</v>
          </cell>
          <cell r="H25" t="str">
            <v>B-</v>
          </cell>
        </row>
        <row r="26">
          <cell r="D26" t="str">
            <v>Widianto S.</v>
          </cell>
          <cell r="E26">
            <v>84</v>
          </cell>
          <cell r="F26">
            <v>85</v>
          </cell>
          <cell r="G26">
            <v>85</v>
          </cell>
          <cell r="H26" t="str">
            <v>B</v>
          </cell>
        </row>
        <row r="27">
          <cell r="D27" t="str">
            <v>Yandi Arwanda</v>
          </cell>
          <cell r="E27">
            <v>76</v>
          </cell>
          <cell r="F27">
            <v>77</v>
          </cell>
          <cell r="G27">
            <v>77</v>
          </cell>
          <cell r="H27" t="str">
            <v>B-</v>
          </cell>
        </row>
        <row r="28">
          <cell r="D28" t="str">
            <v>Reymba Gunawan</v>
          </cell>
          <cell r="E28">
            <v>82</v>
          </cell>
          <cell r="F28">
            <v>83</v>
          </cell>
          <cell r="G28">
            <v>83</v>
          </cell>
          <cell r="H28" t="str">
            <v>B</v>
          </cell>
        </row>
        <row r="29">
          <cell r="D29" t="str">
            <v>Meriza Rahel</v>
          </cell>
          <cell r="E29">
            <v>78</v>
          </cell>
          <cell r="F29">
            <v>79</v>
          </cell>
          <cell r="G29">
            <v>79</v>
          </cell>
          <cell r="H29" t="str">
            <v>B-</v>
          </cell>
        </row>
        <row r="30">
          <cell r="D30" t="str">
            <v>Pramana Okta</v>
          </cell>
          <cell r="E30">
            <v>78</v>
          </cell>
          <cell r="F30">
            <v>79</v>
          </cell>
          <cell r="G30">
            <v>79</v>
          </cell>
          <cell r="H30" t="str">
            <v>B-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80</v>
          </cell>
          <cell r="F11">
            <v>78</v>
          </cell>
          <cell r="G11">
            <v>79</v>
          </cell>
          <cell r="H11" t="str">
            <v>B-</v>
          </cell>
        </row>
        <row r="12">
          <cell r="D12" t="str">
            <v>Andika Aditama</v>
          </cell>
          <cell r="E12">
            <v>82</v>
          </cell>
          <cell r="F12">
            <v>80</v>
          </cell>
          <cell r="G12">
            <v>81</v>
          </cell>
          <cell r="H12" t="str">
            <v>B</v>
          </cell>
        </row>
        <row r="13">
          <cell r="D13" t="str">
            <v>Arya Darma Putra</v>
          </cell>
          <cell r="E13" t="e">
            <v>#VALUE!</v>
          </cell>
          <cell r="F13">
            <v>0</v>
          </cell>
          <cell r="G13" t="e">
            <v>#VALUE!</v>
          </cell>
          <cell r="H13" t="e">
            <v>#VALUE!</v>
          </cell>
        </row>
        <row r="14">
          <cell r="D14" t="str">
            <v>Doni Susanto</v>
          </cell>
          <cell r="E14">
            <v>80</v>
          </cell>
          <cell r="F14">
            <v>78</v>
          </cell>
          <cell r="G14">
            <v>79</v>
          </cell>
          <cell r="H14" t="str">
            <v>B-</v>
          </cell>
        </row>
        <row r="15">
          <cell r="D15" t="str">
            <v>Jeri Mateo</v>
          </cell>
          <cell r="E15">
            <v>80</v>
          </cell>
          <cell r="F15">
            <v>78</v>
          </cell>
          <cell r="G15">
            <v>79</v>
          </cell>
          <cell r="H15" t="str">
            <v>B-</v>
          </cell>
        </row>
        <row r="16">
          <cell r="D16" t="str">
            <v>Jose Andreas</v>
          </cell>
          <cell r="E16">
            <v>82</v>
          </cell>
          <cell r="F16">
            <v>80</v>
          </cell>
          <cell r="G16">
            <v>81</v>
          </cell>
          <cell r="H16" t="str">
            <v>B</v>
          </cell>
        </row>
        <row r="17">
          <cell r="D17" t="str">
            <v>Kalvinus Kevin</v>
          </cell>
          <cell r="E17">
            <v>80</v>
          </cell>
          <cell r="F17">
            <v>78</v>
          </cell>
          <cell r="G17">
            <v>79</v>
          </cell>
          <cell r="H17" t="str">
            <v>B-</v>
          </cell>
        </row>
        <row r="18">
          <cell r="D18" t="str">
            <v>Marselinus Yulto Fery</v>
          </cell>
          <cell r="E18">
            <v>82</v>
          </cell>
          <cell r="F18">
            <v>80</v>
          </cell>
          <cell r="G18">
            <v>81</v>
          </cell>
          <cell r="H18" t="str">
            <v>B</v>
          </cell>
        </row>
        <row r="19">
          <cell r="D19" t="str">
            <v>Meriza Rahel</v>
          </cell>
          <cell r="E19">
            <v>82</v>
          </cell>
          <cell r="F19">
            <v>80</v>
          </cell>
          <cell r="G19">
            <v>81</v>
          </cell>
          <cell r="H19" t="str">
            <v>B</v>
          </cell>
        </row>
        <row r="20">
          <cell r="D20" t="str">
            <v>Muhammad Abdi Murdiono</v>
          </cell>
          <cell r="E20">
            <v>82</v>
          </cell>
          <cell r="F20">
            <v>80</v>
          </cell>
          <cell r="G20">
            <v>81</v>
          </cell>
          <cell r="H20" t="str">
            <v>B</v>
          </cell>
        </row>
        <row r="21">
          <cell r="D21" t="str">
            <v>Muhammad Syahrizal</v>
          </cell>
          <cell r="E21">
            <v>82</v>
          </cell>
          <cell r="F21">
            <v>80</v>
          </cell>
          <cell r="G21">
            <v>81</v>
          </cell>
          <cell r="H21" t="str">
            <v>B</v>
          </cell>
        </row>
        <row r="22">
          <cell r="D22" t="str">
            <v>Oji Ade Saputra Huluy</v>
          </cell>
          <cell r="E22">
            <v>82</v>
          </cell>
          <cell r="F22">
            <v>80</v>
          </cell>
          <cell r="G22">
            <v>81</v>
          </cell>
          <cell r="H22" t="str">
            <v>B</v>
          </cell>
        </row>
        <row r="23">
          <cell r="D23" t="str">
            <v>Rado</v>
          </cell>
          <cell r="E23">
            <v>80</v>
          </cell>
          <cell r="F23">
            <v>78</v>
          </cell>
          <cell r="G23">
            <v>79</v>
          </cell>
          <cell r="H23" t="str">
            <v>B-</v>
          </cell>
        </row>
        <row r="24">
          <cell r="D24" t="str">
            <v>Randika</v>
          </cell>
          <cell r="E24">
            <v>82</v>
          </cell>
          <cell r="F24">
            <v>80</v>
          </cell>
          <cell r="G24">
            <v>81</v>
          </cell>
          <cell r="H24" t="str">
            <v>B</v>
          </cell>
        </row>
        <row r="25">
          <cell r="D25" t="str">
            <v>Reymba Gunawan</v>
          </cell>
          <cell r="E25">
            <v>82</v>
          </cell>
          <cell r="F25">
            <v>80</v>
          </cell>
          <cell r="G25">
            <v>81</v>
          </cell>
          <cell r="H25" t="str">
            <v>B</v>
          </cell>
        </row>
        <row r="26">
          <cell r="D26" t="str">
            <v>Rivaldi</v>
          </cell>
          <cell r="E26">
            <v>80</v>
          </cell>
          <cell r="F26">
            <v>78</v>
          </cell>
          <cell r="G26">
            <v>79</v>
          </cell>
          <cell r="H26" t="str">
            <v>B-</v>
          </cell>
        </row>
        <row r="27">
          <cell r="D27" t="str">
            <v>Sarli Asael</v>
          </cell>
          <cell r="E27">
            <v>82</v>
          </cell>
          <cell r="F27">
            <v>80</v>
          </cell>
          <cell r="G27">
            <v>81</v>
          </cell>
          <cell r="H27" t="str">
            <v>B</v>
          </cell>
        </row>
        <row r="28">
          <cell r="D28" t="str">
            <v>Sufiati</v>
          </cell>
          <cell r="E28">
            <v>81</v>
          </cell>
          <cell r="F28">
            <v>78</v>
          </cell>
          <cell r="G28">
            <v>79</v>
          </cell>
          <cell r="H28" t="str">
            <v>B-</v>
          </cell>
        </row>
        <row r="29">
          <cell r="D29" t="str">
            <v>Widianto S.</v>
          </cell>
          <cell r="E29">
            <v>83</v>
          </cell>
          <cell r="F29">
            <v>81</v>
          </cell>
          <cell r="G29">
            <v>82</v>
          </cell>
          <cell r="H29" t="str">
            <v>B</v>
          </cell>
        </row>
        <row r="30">
          <cell r="D30" t="str">
            <v>Yandi Arwanda</v>
          </cell>
          <cell r="E30">
            <v>81</v>
          </cell>
          <cell r="F30">
            <v>80</v>
          </cell>
          <cell r="G30">
            <v>80</v>
          </cell>
          <cell r="H30" t="str">
            <v>B-</v>
          </cell>
        </row>
        <row r="31">
          <cell r="D31" t="str">
            <v>Alfrigo</v>
          </cell>
          <cell r="E31">
            <v>82</v>
          </cell>
          <cell r="F31">
            <v>78</v>
          </cell>
          <cell r="G31">
            <v>79</v>
          </cell>
          <cell r="H31" t="str">
            <v>B-</v>
          </cell>
        </row>
        <row r="32">
          <cell r="D32" t="str">
            <v>Pramana Okta</v>
          </cell>
          <cell r="E32">
            <v>81</v>
          </cell>
          <cell r="F32">
            <v>78</v>
          </cell>
          <cell r="G32">
            <v>79</v>
          </cell>
          <cell r="H32" t="str">
            <v>B-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81</v>
          </cell>
          <cell r="F11">
            <v>79</v>
          </cell>
          <cell r="G11">
            <v>80</v>
          </cell>
          <cell r="H11" t="str">
            <v>B-</v>
          </cell>
        </row>
        <row r="12">
          <cell r="D12" t="str">
            <v>Andika Aditama</v>
          </cell>
          <cell r="E12">
            <v>82</v>
          </cell>
          <cell r="F12">
            <v>80</v>
          </cell>
          <cell r="G12">
            <v>81</v>
          </cell>
          <cell r="H12" t="str">
            <v>B</v>
          </cell>
        </row>
        <row r="13">
          <cell r="D13" t="str">
            <v>Doni Susanto</v>
          </cell>
          <cell r="E13">
            <v>81</v>
          </cell>
          <cell r="F13">
            <v>79</v>
          </cell>
          <cell r="G13">
            <v>80</v>
          </cell>
          <cell r="H13" t="str">
            <v>B-</v>
          </cell>
        </row>
        <row r="14">
          <cell r="D14" t="str">
            <v>Jose Andreas</v>
          </cell>
          <cell r="E14">
            <v>81</v>
          </cell>
          <cell r="F14">
            <v>79</v>
          </cell>
          <cell r="G14">
            <v>80</v>
          </cell>
          <cell r="H14" t="str">
            <v>B-</v>
          </cell>
        </row>
        <row r="15">
          <cell r="D15" t="str">
            <v>Kalvinus Kevin</v>
          </cell>
          <cell r="E15">
            <v>81</v>
          </cell>
          <cell r="F15">
            <v>79</v>
          </cell>
          <cell r="G15">
            <v>80</v>
          </cell>
          <cell r="H15" t="str">
            <v>B-</v>
          </cell>
        </row>
        <row r="16">
          <cell r="D16" t="str">
            <v>Marselinus Yulto Fery</v>
          </cell>
          <cell r="E16">
            <v>82</v>
          </cell>
          <cell r="F16">
            <v>80</v>
          </cell>
          <cell r="G16">
            <v>81</v>
          </cell>
          <cell r="H16" t="str">
            <v>B</v>
          </cell>
        </row>
        <row r="17">
          <cell r="D17" t="str">
            <v>Muhammad Abdi Murdiono</v>
          </cell>
          <cell r="E17">
            <v>84</v>
          </cell>
          <cell r="F17">
            <v>81</v>
          </cell>
          <cell r="G17">
            <v>82</v>
          </cell>
          <cell r="H17" t="str">
            <v>B</v>
          </cell>
        </row>
        <row r="18">
          <cell r="D18" t="str">
            <v>Oji Ade Saputra Huluy</v>
          </cell>
          <cell r="E18">
            <v>82</v>
          </cell>
          <cell r="F18">
            <v>80</v>
          </cell>
          <cell r="G18">
            <v>81</v>
          </cell>
          <cell r="H18" t="str">
            <v>B</v>
          </cell>
        </row>
        <row r="19">
          <cell r="D19" t="str">
            <v>Rado</v>
          </cell>
          <cell r="E19">
            <v>81</v>
          </cell>
          <cell r="F19">
            <v>80</v>
          </cell>
          <cell r="G19">
            <v>80</v>
          </cell>
          <cell r="H19" t="str">
            <v>B-</v>
          </cell>
        </row>
        <row r="20">
          <cell r="D20" t="str">
            <v>Randika</v>
          </cell>
          <cell r="E20">
            <v>82</v>
          </cell>
          <cell r="F20">
            <v>80</v>
          </cell>
          <cell r="G20">
            <v>81</v>
          </cell>
          <cell r="H20" t="str">
            <v>B</v>
          </cell>
        </row>
        <row r="21">
          <cell r="D21" t="str">
            <v>Alfrigo</v>
          </cell>
          <cell r="E21">
            <v>80</v>
          </cell>
          <cell r="F21">
            <v>78</v>
          </cell>
          <cell r="G21">
            <v>79</v>
          </cell>
          <cell r="H21" t="str">
            <v>B-</v>
          </cell>
        </row>
        <row r="22">
          <cell r="D22" t="str">
            <v>Rivaldi</v>
          </cell>
          <cell r="E22">
            <v>81</v>
          </cell>
          <cell r="F22">
            <v>79</v>
          </cell>
          <cell r="G22">
            <v>80</v>
          </cell>
          <cell r="H22" t="str">
            <v>B-</v>
          </cell>
        </row>
        <row r="23">
          <cell r="D23" t="str">
            <v>Sarli Asael</v>
          </cell>
          <cell r="E23">
            <v>83</v>
          </cell>
          <cell r="F23">
            <v>81</v>
          </cell>
          <cell r="G23">
            <v>82</v>
          </cell>
          <cell r="H23" t="str">
            <v>B</v>
          </cell>
        </row>
        <row r="24">
          <cell r="D24" t="str">
            <v>Sufiati</v>
          </cell>
          <cell r="E24">
            <v>81</v>
          </cell>
          <cell r="F24">
            <v>80</v>
          </cell>
          <cell r="G24">
            <v>80</v>
          </cell>
          <cell r="H24" t="str">
            <v>B-</v>
          </cell>
        </row>
        <row r="25">
          <cell r="D25" t="str">
            <v>Widianto S.</v>
          </cell>
          <cell r="E25">
            <v>84</v>
          </cell>
          <cell r="F25">
            <v>81</v>
          </cell>
          <cell r="G25">
            <v>82</v>
          </cell>
          <cell r="H25" t="str">
            <v>B</v>
          </cell>
        </row>
        <row r="26">
          <cell r="D26" t="str">
            <v>Yandi Arwanda</v>
          </cell>
          <cell r="E26">
            <v>81</v>
          </cell>
          <cell r="F26">
            <v>79</v>
          </cell>
          <cell r="G26">
            <v>80</v>
          </cell>
          <cell r="H26" t="str">
            <v>B-</v>
          </cell>
        </row>
        <row r="27">
          <cell r="D27" t="str">
            <v>Reymba Gunawan</v>
          </cell>
          <cell r="E27">
            <v>83</v>
          </cell>
          <cell r="F27">
            <v>81</v>
          </cell>
          <cell r="G27">
            <v>82</v>
          </cell>
          <cell r="H27" t="str">
            <v>B</v>
          </cell>
        </row>
        <row r="28">
          <cell r="D28" t="str">
            <v>Meriza Rahel</v>
          </cell>
          <cell r="E28">
            <v>82</v>
          </cell>
          <cell r="F28">
            <v>81</v>
          </cell>
          <cell r="G28">
            <v>81</v>
          </cell>
          <cell r="H28" t="str">
            <v>B</v>
          </cell>
        </row>
        <row r="29">
          <cell r="D29" t="str">
            <v>Pramana Okta</v>
          </cell>
          <cell r="E29">
            <v>81</v>
          </cell>
          <cell r="F29">
            <v>77</v>
          </cell>
          <cell r="G29">
            <v>78</v>
          </cell>
          <cell r="H29" t="str">
            <v>B-</v>
          </cell>
        </row>
        <row r="30">
          <cell r="D30" t="str">
            <v>Muhammad Syahrizal</v>
          </cell>
          <cell r="E30">
            <v>82</v>
          </cell>
          <cell r="F30">
            <v>80</v>
          </cell>
          <cell r="G30">
            <v>81</v>
          </cell>
          <cell r="H30" t="str">
            <v>B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82</v>
          </cell>
          <cell r="F11">
            <v>80</v>
          </cell>
          <cell r="G11">
            <v>81</v>
          </cell>
          <cell r="H11" t="str">
            <v>B-</v>
          </cell>
        </row>
        <row r="12">
          <cell r="D12" t="str">
            <v>Andika Aditama</v>
          </cell>
          <cell r="E12">
            <v>83</v>
          </cell>
          <cell r="F12">
            <v>81</v>
          </cell>
          <cell r="G12">
            <v>82</v>
          </cell>
          <cell r="H12" t="str">
            <v>B-</v>
          </cell>
        </row>
        <row r="13">
          <cell r="D13" t="str">
            <v>Arya Darma Putra</v>
          </cell>
          <cell r="E13">
            <v>83</v>
          </cell>
          <cell r="F13">
            <v>81</v>
          </cell>
          <cell r="G13">
            <v>82</v>
          </cell>
          <cell r="H13" t="str">
            <v>B-</v>
          </cell>
        </row>
        <row r="14">
          <cell r="D14" t="str">
            <v>Doni Susanto</v>
          </cell>
          <cell r="E14">
            <v>84</v>
          </cell>
          <cell r="F14">
            <v>82</v>
          </cell>
          <cell r="G14">
            <v>83</v>
          </cell>
          <cell r="H14" t="str">
            <v>B-</v>
          </cell>
        </row>
        <row r="15">
          <cell r="D15" t="str">
            <v>Jose Andreas</v>
          </cell>
          <cell r="E15">
            <v>82</v>
          </cell>
          <cell r="F15">
            <v>80</v>
          </cell>
          <cell r="G15">
            <v>81</v>
          </cell>
          <cell r="H15" t="str">
            <v>B-</v>
          </cell>
        </row>
        <row r="16">
          <cell r="D16" t="str">
            <v>Kalvinus Kevin</v>
          </cell>
          <cell r="E16">
            <v>82</v>
          </cell>
          <cell r="F16">
            <v>80</v>
          </cell>
          <cell r="G16">
            <v>81</v>
          </cell>
          <cell r="H16" t="str">
            <v>B-</v>
          </cell>
        </row>
        <row r="17">
          <cell r="D17" t="str">
            <v>Marselinus Yulto Fery</v>
          </cell>
          <cell r="E17">
            <v>82</v>
          </cell>
          <cell r="F17">
            <v>80</v>
          </cell>
          <cell r="G17">
            <v>81</v>
          </cell>
          <cell r="H17" t="str">
            <v>B-</v>
          </cell>
        </row>
        <row r="18">
          <cell r="D18" t="str">
            <v>Meriza Rahel</v>
          </cell>
          <cell r="E18">
            <v>84</v>
          </cell>
          <cell r="F18">
            <v>82</v>
          </cell>
          <cell r="G18">
            <v>83</v>
          </cell>
          <cell r="H18" t="str">
            <v>B-</v>
          </cell>
        </row>
        <row r="19">
          <cell r="D19" t="str">
            <v>Muhammad Abdi Murdiono</v>
          </cell>
          <cell r="E19">
            <v>82</v>
          </cell>
          <cell r="F19">
            <v>80</v>
          </cell>
          <cell r="G19">
            <v>81</v>
          </cell>
          <cell r="H19" t="str">
            <v>B-</v>
          </cell>
        </row>
        <row r="20">
          <cell r="D20" t="str">
            <v>Muhammad Syahrizal</v>
          </cell>
          <cell r="E20">
            <v>82</v>
          </cell>
          <cell r="F20">
            <v>80</v>
          </cell>
          <cell r="G20">
            <v>81</v>
          </cell>
          <cell r="H20" t="str">
            <v>B-</v>
          </cell>
        </row>
        <row r="21">
          <cell r="D21" t="str">
            <v>Oji Ade Saputra Huluy</v>
          </cell>
          <cell r="E21">
            <v>83</v>
          </cell>
          <cell r="F21">
            <v>81</v>
          </cell>
          <cell r="G21">
            <v>82</v>
          </cell>
          <cell r="H21" t="str">
            <v>B-</v>
          </cell>
        </row>
        <row r="22">
          <cell r="D22" t="str">
            <v>Rado</v>
          </cell>
          <cell r="E22">
            <v>83</v>
          </cell>
          <cell r="F22">
            <v>81</v>
          </cell>
          <cell r="G22">
            <v>82</v>
          </cell>
          <cell r="H22" t="str">
            <v>B-</v>
          </cell>
        </row>
        <row r="23">
          <cell r="D23" t="str">
            <v>Randika</v>
          </cell>
          <cell r="E23">
            <v>83</v>
          </cell>
          <cell r="F23">
            <v>81</v>
          </cell>
          <cell r="G23">
            <v>82</v>
          </cell>
          <cell r="H23" t="str">
            <v>B-</v>
          </cell>
        </row>
        <row r="24">
          <cell r="D24" t="str">
            <v>Reymba Gunawan</v>
          </cell>
          <cell r="E24">
            <v>84</v>
          </cell>
          <cell r="F24">
            <v>82</v>
          </cell>
          <cell r="G24">
            <v>83</v>
          </cell>
          <cell r="H24" t="str">
            <v>B-</v>
          </cell>
        </row>
        <row r="25">
          <cell r="D25" t="str">
            <v>Rivaldi</v>
          </cell>
          <cell r="E25">
            <v>82</v>
          </cell>
          <cell r="F25">
            <v>80</v>
          </cell>
          <cell r="G25">
            <v>81</v>
          </cell>
          <cell r="H25" t="str">
            <v>B-</v>
          </cell>
        </row>
        <row r="26">
          <cell r="D26" t="str">
            <v>Sarli Asael</v>
          </cell>
          <cell r="E26">
            <v>82</v>
          </cell>
          <cell r="F26">
            <v>80</v>
          </cell>
          <cell r="G26">
            <v>81</v>
          </cell>
          <cell r="H26" t="str">
            <v>B-</v>
          </cell>
        </row>
        <row r="27">
          <cell r="D27" t="str">
            <v>Sufiati</v>
          </cell>
          <cell r="E27">
            <v>81</v>
          </cell>
          <cell r="F27">
            <v>79</v>
          </cell>
          <cell r="G27">
            <v>80</v>
          </cell>
          <cell r="H27" t="str">
            <v>B-</v>
          </cell>
        </row>
        <row r="28">
          <cell r="D28" t="str">
            <v>Widianto S.</v>
          </cell>
          <cell r="E28">
            <v>82</v>
          </cell>
          <cell r="F28">
            <v>80</v>
          </cell>
          <cell r="G28">
            <v>81</v>
          </cell>
          <cell r="H28" t="str">
            <v>B-</v>
          </cell>
        </row>
        <row r="29">
          <cell r="D29" t="str">
            <v>Yandi Arwanda</v>
          </cell>
          <cell r="E29">
            <v>83</v>
          </cell>
          <cell r="F29">
            <v>81</v>
          </cell>
          <cell r="G29">
            <v>82</v>
          </cell>
          <cell r="H29" t="str">
            <v>B-</v>
          </cell>
        </row>
        <row r="30">
          <cell r="D30" t="str">
            <v>Alfrigo</v>
          </cell>
          <cell r="E30">
            <v>82</v>
          </cell>
          <cell r="F30">
            <v>80</v>
          </cell>
          <cell r="G30">
            <v>81</v>
          </cell>
          <cell r="H30" t="str">
            <v>B-</v>
          </cell>
        </row>
        <row r="31">
          <cell r="D31" t="str">
            <v>Sebastianus Hendi</v>
          </cell>
          <cell r="E31">
            <v>82</v>
          </cell>
          <cell r="F31">
            <v>80</v>
          </cell>
          <cell r="G31">
            <v>81</v>
          </cell>
          <cell r="H31" t="str">
            <v>B-</v>
          </cell>
        </row>
        <row r="32">
          <cell r="D32" t="str">
            <v>Pramana Okta</v>
          </cell>
          <cell r="E32">
            <v>82</v>
          </cell>
          <cell r="F32">
            <v>80</v>
          </cell>
          <cell r="G32">
            <v>81</v>
          </cell>
          <cell r="H32" t="str">
            <v>B-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75</v>
          </cell>
          <cell r="F11">
            <v>80</v>
          </cell>
          <cell r="G11">
            <v>77</v>
          </cell>
          <cell r="H11" t="str">
            <v>C</v>
          </cell>
        </row>
        <row r="12">
          <cell r="D12" t="str">
            <v>Andika Aditama</v>
          </cell>
          <cell r="E12">
            <v>78</v>
          </cell>
          <cell r="F12">
            <v>81</v>
          </cell>
          <cell r="G12">
            <v>79</v>
          </cell>
          <cell r="H12" t="str">
            <v>C</v>
          </cell>
        </row>
        <row r="13">
          <cell r="D13" t="str">
            <v>Doni Susanto</v>
          </cell>
          <cell r="E13">
            <v>75</v>
          </cell>
          <cell r="F13">
            <v>81</v>
          </cell>
          <cell r="G13">
            <v>77</v>
          </cell>
          <cell r="H13" t="str">
            <v>C</v>
          </cell>
        </row>
        <row r="14">
          <cell r="D14" t="str">
            <v>Jose Andreas</v>
          </cell>
          <cell r="E14">
            <v>79</v>
          </cell>
          <cell r="F14">
            <v>82</v>
          </cell>
          <cell r="G14">
            <v>80</v>
          </cell>
          <cell r="H14" t="str">
            <v>B-</v>
          </cell>
        </row>
        <row r="15">
          <cell r="D15" t="str">
            <v>Kalvinus Kevin</v>
          </cell>
          <cell r="E15">
            <v>77</v>
          </cell>
          <cell r="F15">
            <v>80</v>
          </cell>
          <cell r="G15">
            <v>78</v>
          </cell>
          <cell r="H15" t="str">
            <v>C</v>
          </cell>
        </row>
        <row r="16">
          <cell r="D16" t="str">
            <v>Marselinus Yulto Fery</v>
          </cell>
          <cell r="E16">
            <v>80</v>
          </cell>
          <cell r="F16">
            <v>82</v>
          </cell>
          <cell r="G16">
            <v>81</v>
          </cell>
          <cell r="H16" t="str">
            <v>B-</v>
          </cell>
        </row>
        <row r="17">
          <cell r="D17" t="str">
            <v>Muhammad Abdi Murdiono</v>
          </cell>
          <cell r="E17">
            <v>78</v>
          </cell>
          <cell r="F17">
            <v>82</v>
          </cell>
          <cell r="G17">
            <v>80</v>
          </cell>
          <cell r="H17" t="str">
            <v>B-</v>
          </cell>
        </row>
        <row r="18">
          <cell r="D18" t="str">
            <v>Oji Ade Saputra Huluy</v>
          </cell>
          <cell r="E18">
            <v>79</v>
          </cell>
          <cell r="F18">
            <v>81</v>
          </cell>
          <cell r="G18">
            <v>80</v>
          </cell>
          <cell r="H18" t="str">
            <v>B-</v>
          </cell>
        </row>
        <row r="19">
          <cell r="D19" t="str">
            <v>Rado</v>
          </cell>
          <cell r="E19">
            <v>79</v>
          </cell>
          <cell r="F19">
            <v>82</v>
          </cell>
          <cell r="G19">
            <v>80</v>
          </cell>
          <cell r="H19" t="str">
            <v>B-</v>
          </cell>
        </row>
        <row r="20">
          <cell r="D20" t="str">
            <v>Randika</v>
          </cell>
          <cell r="E20">
            <v>77</v>
          </cell>
          <cell r="F20">
            <v>81</v>
          </cell>
          <cell r="G20">
            <v>79</v>
          </cell>
          <cell r="H20" t="str">
            <v>C</v>
          </cell>
        </row>
        <row r="21">
          <cell r="D21" t="str">
            <v>Alfrigo</v>
          </cell>
          <cell r="E21">
            <v>78</v>
          </cell>
          <cell r="F21">
            <v>82</v>
          </cell>
          <cell r="G21">
            <v>80</v>
          </cell>
          <cell r="H21" t="str">
            <v>B-</v>
          </cell>
        </row>
        <row r="22">
          <cell r="D22" t="str">
            <v>Rivaldi</v>
          </cell>
          <cell r="E22">
            <v>75</v>
          </cell>
          <cell r="F22">
            <v>79</v>
          </cell>
          <cell r="G22">
            <v>77</v>
          </cell>
          <cell r="H22" t="str">
            <v>C</v>
          </cell>
        </row>
        <row r="23">
          <cell r="D23" t="str">
            <v>Sarli Asael</v>
          </cell>
          <cell r="E23">
            <v>84</v>
          </cell>
          <cell r="F23">
            <v>84</v>
          </cell>
          <cell r="G23">
            <v>84</v>
          </cell>
          <cell r="H23" t="str">
            <v>B</v>
          </cell>
        </row>
        <row r="24">
          <cell r="D24" t="str">
            <v>Sufiati</v>
          </cell>
          <cell r="E24">
            <v>79</v>
          </cell>
          <cell r="F24">
            <v>82</v>
          </cell>
          <cell r="G24">
            <v>80</v>
          </cell>
          <cell r="H24" t="str">
            <v>B-</v>
          </cell>
        </row>
        <row r="25">
          <cell r="D25" t="str">
            <v>Widianto S.</v>
          </cell>
          <cell r="E25">
            <v>85</v>
          </cell>
          <cell r="F25">
            <v>84</v>
          </cell>
          <cell r="G25">
            <v>85</v>
          </cell>
          <cell r="H25" t="str">
            <v>B</v>
          </cell>
        </row>
        <row r="26">
          <cell r="D26" t="str">
            <v>Yandi Arwanda</v>
          </cell>
          <cell r="E26">
            <v>78</v>
          </cell>
          <cell r="F26">
            <v>82</v>
          </cell>
          <cell r="G26">
            <v>80</v>
          </cell>
          <cell r="H26" t="str">
            <v>B-</v>
          </cell>
        </row>
        <row r="27">
          <cell r="D27" t="str">
            <v>Reymba Gunawan</v>
          </cell>
          <cell r="E27">
            <v>84</v>
          </cell>
          <cell r="F27">
            <v>85</v>
          </cell>
          <cell r="G27">
            <v>84</v>
          </cell>
          <cell r="H27" t="str">
            <v>B</v>
          </cell>
        </row>
        <row r="28">
          <cell r="D28" t="str">
            <v>Meriza Rahel</v>
          </cell>
          <cell r="E28">
            <v>84</v>
          </cell>
          <cell r="F28">
            <v>84</v>
          </cell>
          <cell r="G28">
            <v>84</v>
          </cell>
          <cell r="H28" t="str">
            <v>B</v>
          </cell>
        </row>
        <row r="29">
          <cell r="D29" t="str">
            <v>Pramana okta</v>
          </cell>
          <cell r="E29">
            <v>76</v>
          </cell>
          <cell r="F29">
            <v>81</v>
          </cell>
          <cell r="G29">
            <v>78</v>
          </cell>
          <cell r="H29" t="str">
            <v>C</v>
          </cell>
        </row>
        <row r="30">
          <cell r="D30" t="str">
            <v>Muhammad Syahrizal</v>
          </cell>
          <cell r="E30">
            <v>83</v>
          </cell>
          <cell r="F30">
            <v>83</v>
          </cell>
          <cell r="G30">
            <v>83</v>
          </cell>
          <cell r="H30" t="str">
            <v>B-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69</v>
          </cell>
          <cell r="F11">
            <v>73</v>
          </cell>
          <cell r="G11">
            <v>70</v>
          </cell>
          <cell r="H11" t="str">
            <v>C</v>
          </cell>
        </row>
        <row r="12">
          <cell r="D12" t="str">
            <v>Andika Aditama</v>
          </cell>
          <cell r="E12">
            <v>74</v>
          </cell>
          <cell r="F12">
            <v>75</v>
          </cell>
          <cell r="G12">
            <v>74</v>
          </cell>
          <cell r="H12" t="str">
            <v>C</v>
          </cell>
        </row>
        <row r="13">
          <cell r="D13" t="str">
            <v>Doni Susanto</v>
          </cell>
          <cell r="E13">
            <v>31</v>
          </cell>
          <cell r="F13">
            <v>70</v>
          </cell>
          <cell r="G13">
            <v>43</v>
          </cell>
          <cell r="H13" t="str">
            <v>D</v>
          </cell>
        </row>
        <row r="14">
          <cell r="D14" t="str">
            <v>Jose Andreas</v>
          </cell>
          <cell r="E14">
            <v>74</v>
          </cell>
          <cell r="F14">
            <v>75</v>
          </cell>
          <cell r="G14">
            <v>74</v>
          </cell>
          <cell r="H14" t="str">
            <v>C</v>
          </cell>
        </row>
        <row r="15">
          <cell r="D15" t="str">
            <v>Kalvinus Kevin</v>
          </cell>
          <cell r="E15">
            <v>70</v>
          </cell>
          <cell r="F15">
            <v>73</v>
          </cell>
          <cell r="G15">
            <v>71</v>
          </cell>
          <cell r="H15" t="str">
            <v>C</v>
          </cell>
        </row>
        <row r="16">
          <cell r="D16" t="str">
            <v>Marselinus Yulto Fery</v>
          </cell>
          <cell r="E16">
            <v>76</v>
          </cell>
          <cell r="F16">
            <v>77</v>
          </cell>
          <cell r="G16">
            <v>76</v>
          </cell>
          <cell r="H16" t="str">
            <v>B -</v>
          </cell>
        </row>
        <row r="17">
          <cell r="D17" t="str">
            <v>Muhammad Abdi Murdiono</v>
          </cell>
          <cell r="E17">
            <v>71</v>
          </cell>
          <cell r="F17">
            <v>75</v>
          </cell>
          <cell r="G17">
            <v>72</v>
          </cell>
          <cell r="H17" t="str">
            <v>C</v>
          </cell>
        </row>
        <row r="18">
          <cell r="D18" t="str">
            <v>Muhammad Syahrizal</v>
          </cell>
          <cell r="E18">
            <v>66</v>
          </cell>
          <cell r="F18">
            <v>73</v>
          </cell>
          <cell r="G18">
            <v>68</v>
          </cell>
          <cell r="H18" t="str">
            <v>D</v>
          </cell>
        </row>
        <row r="19">
          <cell r="D19" t="str">
            <v>Oji Ade Saputra Huluy</v>
          </cell>
          <cell r="E19">
            <v>67</v>
          </cell>
          <cell r="F19">
            <v>73</v>
          </cell>
          <cell r="G19">
            <v>69</v>
          </cell>
          <cell r="H19" t="str">
            <v>D</v>
          </cell>
        </row>
        <row r="20">
          <cell r="D20" t="str">
            <v>Rado</v>
          </cell>
          <cell r="E20">
            <v>39</v>
          </cell>
          <cell r="F20">
            <v>70</v>
          </cell>
          <cell r="G20">
            <v>48</v>
          </cell>
          <cell r="H20" t="str">
            <v>D</v>
          </cell>
        </row>
        <row r="21">
          <cell r="D21" t="str">
            <v>Randika</v>
          </cell>
          <cell r="E21">
            <v>73</v>
          </cell>
          <cell r="F21">
            <v>73</v>
          </cell>
          <cell r="G21">
            <v>73</v>
          </cell>
          <cell r="H21" t="str">
            <v>C</v>
          </cell>
        </row>
        <row r="22">
          <cell r="D22" t="str">
            <v>Alfrigo</v>
          </cell>
          <cell r="E22">
            <v>45</v>
          </cell>
          <cell r="F22">
            <v>73</v>
          </cell>
          <cell r="G22">
            <v>53</v>
          </cell>
          <cell r="H22" t="str">
            <v>D</v>
          </cell>
        </row>
        <row r="23">
          <cell r="D23" t="str">
            <v>Rivaldi</v>
          </cell>
          <cell r="E23">
            <v>46</v>
          </cell>
          <cell r="F23">
            <v>70</v>
          </cell>
          <cell r="G23">
            <v>53</v>
          </cell>
          <cell r="H23" t="str">
            <v>D</v>
          </cell>
        </row>
        <row r="24">
          <cell r="D24" t="str">
            <v>Sarli Asael</v>
          </cell>
          <cell r="E24">
            <v>76</v>
          </cell>
          <cell r="F24">
            <v>78</v>
          </cell>
          <cell r="G24">
            <v>77</v>
          </cell>
          <cell r="H24" t="str">
            <v>B -</v>
          </cell>
        </row>
        <row r="25">
          <cell r="D25" t="str">
            <v>Sufiati</v>
          </cell>
          <cell r="E25">
            <v>72</v>
          </cell>
          <cell r="F25">
            <v>73</v>
          </cell>
          <cell r="G25">
            <v>72</v>
          </cell>
          <cell r="H25" t="str">
            <v>C</v>
          </cell>
        </row>
        <row r="26">
          <cell r="D26" t="str">
            <v>Widianto S.</v>
          </cell>
          <cell r="E26">
            <v>76</v>
          </cell>
          <cell r="F26">
            <v>77</v>
          </cell>
          <cell r="G26">
            <v>76</v>
          </cell>
          <cell r="H26" t="str">
            <v>B -</v>
          </cell>
        </row>
        <row r="27">
          <cell r="D27" t="str">
            <v>Yandi Arwanda</v>
          </cell>
          <cell r="E27">
            <v>73</v>
          </cell>
          <cell r="F27">
            <v>73</v>
          </cell>
          <cell r="G27">
            <v>73</v>
          </cell>
          <cell r="H27" t="str">
            <v>C</v>
          </cell>
        </row>
        <row r="28">
          <cell r="D28" t="str">
            <v>Reymba Gunawan</v>
          </cell>
          <cell r="E28">
            <v>75</v>
          </cell>
          <cell r="F28">
            <v>73</v>
          </cell>
          <cell r="G28">
            <v>74</v>
          </cell>
          <cell r="H28" t="str">
            <v>C</v>
          </cell>
        </row>
        <row r="29">
          <cell r="D29" t="str">
            <v>Meriza Rahel</v>
          </cell>
          <cell r="E29">
            <v>72</v>
          </cell>
          <cell r="F29">
            <v>73</v>
          </cell>
          <cell r="G29">
            <v>72</v>
          </cell>
          <cell r="H29" t="str">
            <v>C</v>
          </cell>
        </row>
        <row r="30">
          <cell r="D30" t="str">
            <v>Pramana Okta</v>
          </cell>
          <cell r="E30">
            <v>72</v>
          </cell>
          <cell r="F30">
            <v>73</v>
          </cell>
          <cell r="G30">
            <v>72</v>
          </cell>
          <cell r="H30" t="str">
            <v>C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Aldi</v>
          </cell>
          <cell r="E11">
            <v>86</v>
          </cell>
          <cell r="F11">
            <v>83</v>
          </cell>
          <cell r="G11">
            <v>85</v>
          </cell>
          <cell r="H11" t="str">
            <v>B</v>
          </cell>
        </row>
        <row r="12">
          <cell r="D12" t="str">
            <v>Andika Aditama</v>
          </cell>
          <cell r="E12">
            <v>80</v>
          </cell>
          <cell r="F12">
            <v>78</v>
          </cell>
          <cell r="G12">
            <v>79</v>
          </cell>
          <cell r="H12" t="str">
            <v>C</v>
          </cell>
        </row>
        <row r="13">
          <cell r="D13" t="str">
            <v>Doni Susanto</v>
          </cell>
          <cell r="E13">
            <v>79</v>
          </cell>
          <cell r="F13">
            <v>77</v>
          </cell>
          <cell r="G13">
            <v>78</v>
          </cell>
          <cell r="H13" t="str">
            <v>C</v>
          </cell>
        </row>
        <row r="14">
          <cell r="D14" t="str">
            <v>Jose Andreas</v>
          </cell>
          <cell r="E14">
            <v>84</v>
          </cell>
          <cell r="F14">
            <v>82</v>
          </cell>
          <cell r="G14">
            <v>83</v>
          </cell>
          <cell r="H14" t="str">
            <v>B-</v>
          </cell>
        </row>
        <row r="15">
          <cell r="D15" t="str">
            <v>Kalvinus Kevin</v>
          </cell>
          <cell r="E15">
            <v>80</v>
          </cell>
          <cell r="F15">
            <v>77</v>
          </cell>
          <cell r="G15">
            <v>79</v>
          </cell>
          <cell r="H15" t="str">
            <v>C</v>
          </cell>
        </row>
        <row r="16">
          <cell r="D16" t="str">
            <v>Marselinus Yulto Fery</v>
          </cell>
          <cell r="E16">
            <v>80</v>
          </cell>
          <cell r="F16">
            <v>78</v>
          </cell>
          <cell r="G16">
            <v>79</v>
          </cell>
          <cell r="H16" t="str">
            <v>C</v>
          </cell>
        </row>
        <row r="17">
          <cell r="D17" t="str">
            <v>Meriza Rahel</v>
          </cell>
          <cell r="E17">
            <v>86</v>
          </cell>
          <cell r="F17">
            <v>83</v>
          </cell>
          <cell r="G17">
            <v>85</v>
          </cell>
          <cell r="H17" t="str">
            <v>B</v>
          </cell>
        </row>
        <row r="18">
          <cell r="D18" t="str">
            <v>Muhammad Abdi Murdiono</v>
          </cell>
          <cell r="E18">
            <v>81</v>
          </cell>
          <cell r="F18">
            <v>78</v>
          </cell>
          <cell r="G18">
            <v>80</v>
          </cell>
          <cell r="H18" t="str">
            <v>B-</v>
          </cell>
        </row>
        <row r="19">
          <cell r="D19" t="str">
            <v>Muhammad Syahrizal</v>
          </cell>
          <cell r="E19">
            <v>82</v>
          </cell>
          <cell r="F19">
            <v>78</v>
          </cell>
          <cell r="G19">
            <v>80</v>
          </cell>
          <cell r="H19" t="str">
            <v>B-</v>
          </cell>
        </row>
        <row r="20">
          <cell r="D20" t="str">
            <v>Oji Ade Saputra Huluy</v>
          </cell>
          <cell r="E20">
            <v>79</v>
          </cell>
          <cell r="F20">
            <v>77</v>
          </cell>
          <cell r="G20">
            <v>78</v>
          </cell>
          <cell r="H20" t="str">
            <v>C</v>
          </cell>
        </row>
        <row r="21">
          <cell r="D21" t="str">
            <v>Rado</v>
          </cell>
          <cell r="E21">
            <v>78</v>
          </cell>
          <cell r="F21">
            <v>78</v>
          </cell>
          <cell r="G21">
            <v>78</v>
          </cell>
          <cell r="H21" t="str">
            <v>C</v>
          </cell>
        </row>
        <row r="22">
          <cell r="D22" t="str">
            <v>Randika</v>
          </cell>
          <cell r="E22">
            <v>79</v>
          </cell>
          <cell r="F22">
            <v>78</v>
          </cell>
          <cell r="G22">
            <v>79</v>
          </cell>
          <cell r="H22" t="str">
            <v>C</v>
          </cell>
        </row>
        <row r="23">
          <cell r="D23" t="str">
            <v>Reymba Gunawan</v>
          </cell>
          <cell r="E23">
            <v>84</v>
          </cell>
          <cell r="F23">
            <v>80</v>
          </cell>
          <cell r="G23">
            <v>82</v>
          </cell>
          <cell r="H23" t="str">
            <v>B-</v>
          </cell>
        </row>
        <row r="24">
          <cell r="D24" t="str">
            <v>Rivaldi</v>
          </cell>
          <cell r="E24">
            <v>78</v>
          </cell>
          <cell r="F24">
            <v>78</v>
          </cell>
          <cell r="G24">
            <v>78</v>
          </cell>
          <cell r="H24" t="str">
            <v>C</v>
          </cell>
        </row>
        <row r="25">
          <cell r="D25" t="str">
            <v>Sarli Asael</v>
          </cell>
          <cell r="E25">
            <v>80</v>
          </cell>
          <cell r="F25">
            <v>78</v>
          </cell>
          <cell r="G25">
            <v>79</v>
          </cell>
          <cell r="H25" t="str">
            <v>C</v>
          </cell>
        </row>
        <row r="26">
          <cell r="D26" t="str">
            <v>Sufiati</v>
          </cell>
          <cell r="E26">
            <v>82</v>
          </cell>
          <cell r="F26">
            <v>78</v>
          </cell>
          <cell r="G26">
            <v>80</v>
          </cell>
          <cell r="H26" t="str">
            <v>B-</v>
          </cell>
        </row>
        <row r="27">
          <cell r="D27" t="str">
            <v>Widianto S.</v>
          </cell>
          <cell r="E27">
            <v>85</v>
          </cell>
          <cell r="F27">
            <v>80</v>
          </cell>
          <cell r="G27">
            <v>83</v>
          </cell>
          <cell r="H27" t="str">
            <v>B-</v>
          </cell>
        </row>
        <row r="28">
          <cell r="D28" t="str">
            <v>Yandi Arwanda</v>
          </cell>
          <cell r="E28">
            <v>80</v>
          </cell>
          <cell r="F28">
            <v>78</v>
          </cell>
          <cell r="G28">
            <v>79</v>
          </cell>
          <cell r="H28" t="str">
            <v>C</v>
          </cell>
        </row>
        <row r="29">
          <cell r="D29" t="str">
            <v>Alfrigo</v>
          </cell>
          <cell r="E29">
            <v>80</v>
          </cell>
          <cell r="F29">
            <v>78</v>
          </cell>
          <cell r="G29">
            <v>79</v>
          </cell>
          <cell r="H29" t="str">
            <v>C</v>
          </cell>
        </row>
        <row r="30">
          <cell r="D30" t="str">
            <v>Pramana Okta</v>
          </cell>
          <cell r="E30">
            <v>78</v>
          </cell>
          <cell r="F30">
            <v>78</v>
          </cell>
          <cell r="G30">
            <v>78</v>
          </cell>
          <cell r="H30" t="str">
            <v>C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ATA BASE"/>
      <sheetName val="N. Sikap"/>
      <sheetName val="IDENTITAS"/>
      <sheetName val="N.Peng"/>
      <sheetName val="R.N.Peng"/>
      <sheetName val="N.Ketram"/>
      <sheetName val="R.N.Ketram"/>
      <sheetName val="Rentang"/>
      <sheetName val="REKAP NILAI SPK"/>
      <sheetName val="Desk.Pengatahuan"/>
      <sheetName val="Desk.Keterampilan"/>
      <sheetName val="Obs Sikap"/>
      <sheetName val="SIKAP"/>
      <sheetName val="SIKAP 2"/>
      <sheetName val="PD"/>
      <sheetName val="F.Teman (2)"/>
      <sheetName val="Help"/>
      <sheetName val="Des.P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 t="str">
            <v>Ajai Darman Fauji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</row>
        <row r="12">
          <cell r="D12" t="str">
            <v>Ananda Dwi Lestari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</row>
        <row r="13">
          <cell r="D13" t="str">
            <v>Antonius Vebri Alupan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</row>
        <row r="14">
          <cell r="D14" t="str">
            <v>Dendi Saputra Endi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</row>
        <row r="15">
          <cell r="D15" t="str">
            <v>Dennis Cristian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</row>
        <row r="16">
          <cell r="D16" t="str">
            <v>Ermalia Ayu Erlani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</row>
        <row r="17">
          <cell r="D17" t="str">
            <v>Erwanda Ryandaru Krishna Murty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</row>
        <row r="18">
          <cell r="D18" t="str">
            <v>Fadwi Birgita Jayanti L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</row>
        <row r="19">
          <cell r="D19" t="str">
            <v>Imannuel Kanni Kalianda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</row>
        <row r="20">
          <cell r="D20" t="str">
            <v>Kholid Rizqi Awaludin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</row>
        <row r="21">
          <cell r="D21" t="str">
            <v>M. Jimi Wandani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</row>
        <row r="22">
          <cell r="D22" t="str">
            <v>Mila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</row>
        <row r="23">
          <cell r="D23" t="str">
            <v>Panggih Sutrisno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</row>
        <row r="24">
          <cell r="D24" t="str">
            <v>Rahel Tirsa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</row>
        <row r="25">
          <cell r="D25" t="str">
            <v>Rendi Alvianto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</row>
        <row r="26">
          <cell r="D26" t="str">
            <v>Rick Hezkiel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</row>
        <row r="27">
          <cell r="D27" t="str">
            <v>Sahwa Jonea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</row>
        <row r="28">
          <cell r="D28" t="str">
            <v>Sri Wulan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</row>
        <row r="29">
          <cell r="D29" t="str">
            <v>Thomas Trie Irawan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</row>
        <row r="30">
          <cell r="D30" t="str">
            <v>Yunpi Sugandi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</row>
        <row r="31">
          <cell r="D31" t="str">
            <v/>
          </cell>
          <cell r="E31" t="e">
            <v>#VALUE!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2">
          <cell r="D32" t="str">
            <v/>
          </cell>
          <cell r="E32" t="e">
            <v>#VALUE!</v>
          </cell>
          <cell r="F32" t="e">
            <v>#VALUE!</v>
          </cell>
          <cell r="G32" t="e">
            <v>#VALUE!</v>
          </cell>
          <cell r="H32" t="e">
            <v>#VALUE!</v>
          </cell>
        </row>
        <row r="33">
          <cell r="D33" t="str">
            <v/>
          </cell>
          <cell r="E33" t="e">
            <v>#VALUE!</v>
          </cell>
          <cell r="F33" t="e">
            <v>#VALUE!</v>
          </cell>
          <cell r="G33" t="e">
            <v>#VALUE!</v>
          </cell>
          <cell r="H33" t="e">
            <v>#VALUE!</v>
          </cell>
        </row>
        <row r="34">
          <cell r="D34" t="str">
            <v/>
          </cell>
          <cell r="E34" t="e">
            <v>#VALUE!</v>
          </cell>
          <cell r="F34" t="e">
            <v>#VALUE!</v>
          </cell>
          <cell r="G34" t="e">
            <v>#VALUE!</v>
          </cell>
          <cell r="H34" t="e">
            <v>#VALUE!</v>
          </cell>
        </row>
        <row r="35">
          <cell r="D35" t="str">
            <v/>
          </cell>
          <cell r="E35" t="e">
            <v>#VALUE!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6">
          <cell r="D36" t="str">
            <v/>
          </cell>
          <cell r="E36" t="e">
            <v>#VALUE!</v>
          </cell>
          <cell r="F36" t="e">
            <v>#VALUE!</v>
          </cell>
          <cell r="G36" t="e">
            <v>#VALUE!</v>
          </cell>
          <cell r="H36" t="e">
            <v>#VALUE!</v>
          </cell>
        </row>
        <row r="37">
          <cell r="D37" t="str">
            <v/>
          </cell>
          <cell r="E37" t="e">
            <v>#VALUE!</v>
          </cell>
          <cell r="F37" t="e">
            <v>#VALUE!</v>
          </cell>
          <cell r="G37" t="e">
            <v>#VALUE!</v>
          </cell>
          <cell r="H37" t="e">
            <v>#VALUE!</v>
          </cell>
        </row>
        <row r="38">
          <cell r="D38" t="str">
            <v/>
          </cell>
          <cell r="E38" t="e">
            <v>#VALUE!</v>
          </cell>
          <cell r="F38" t="e">
            <v>#VALUE!</v>
          </cell>
          <cell r="G38" t="e">
            <v>#VALUE!</v>
          </cell>
          <cell r="H38" t="e">
            <v>#VALUE!</v>
          </cell>
        </row>
        <row r="39">
          <cell r="D39" t="str">
            <v/>
          </cell>
          <cell r="E39" t="e">
            <v>#VALUE!</v>
          </cell>
          <cell r="F39" t="e">
            <v>#VALUE!</v>
          </cell>
          <cell r="G39" t="e">
            <v>#VALUE!</v>
          </cell>
          <cell r="H39" t="e">
            <v>#VALUE!</v>
          </cell>
        </row>
        <row r="40">
          <cell r="D40" t="str">
            <v/>
          </cell>
          <cell r="E40" t="e">
            <v>#VALUE!</v>
          </cell>
          <cell r="F40" t="e">
            <v>#VALUE!</v>
          </cell>
          <cell r="G40" t="e">
            <v>#VALUE!</v>
          </cell>
          <cell r="H40" t="e">
            <v>#VALUE!</v>
          </cell>
        </row>
        <row r="41">
          <cell r="D41" t="str">
            <v/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</row>
        <row r="42">
          <cell r="D42" t="str">
            <v/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</row>
        <row r="43">
          <cell r="D43" t="str">
            <v/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</row>
        <row r="44">
          <cell r="D44" t="str">
            <v/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</row>
        <row r="45">
          <cell r="D45" t="str">
            <v/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</row>
        <row r="46">
          <cell r="D46" t="str">
            <v/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</row>
        <row r="47">
          <cell r="D47" t="str">
            <v/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</row>
        <row r="48">
          <cell r="D48" t="str">
            <v/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</row>
        <row r="49">
          <cell r="D49" t="str">
            <v/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</row>
        <row r="50">
          <cell r="D50" t="str">
            <v/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</row>
        <row r="51">
          <cell r="D51" t="str">
            <v/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</row>
        <row r="52">
          <cell r="D52" t="str">
            <v/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</row>
        <row r="53">
          <cell r="D53" t="str">
            <v/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</row>
        <row r="54">
          <cell r="D54" t="str">
            <v/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</row>
        <row r="55">
          <cell r="D55" t="str">
            <v/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</row>
        <row r="56">
          <cell r="D56" t="str">
            <v/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</row>
        <row r="57">
          <cell r="D57" t="str">
            <v/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</row>
        <row r="58">
          <cell r="D58" t="str">
            <v/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</row>
        <row r="59">
          <cell r="D59" t="str">
            <v/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</row>
        <row r="60">
          <cell r="D60" t="str">
            <v/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X72"/>
  <sheetViews>
    <sheetView showGridLines="0" tabSelected="1" zoomScale="80" zoomScaleNormal="80" workbookViewId="0">
      <pane xSplit="1" topLeftCell="B1" activePane="topRight" state="frozen"/>
      <selection pane="topRight" activeCell="EF5" sqref="EF5"/>
    </sheetView>
  </sheetViews>
  <sheetFormatPr defaultRowHeight="15"/>
  <cols>
    <col min="1" max="1" width="38.28515625" style="69" bestFit="1" customWidth="1"/>
    <col min="2" max="2" width="7" style="69" bestFit="1" customWidth="1"/>
    <col min="3" max="3" width="15.85546875" style="69" bestFit="1" customWidth="1"/>
    <col min="4" max="5" width="9.140625" style="69" bestFit="1" customWidth="1"/>
    <col min="6" max="6" width="10.5703125" style="69" bestFit="1" customWidth="1"/>
    <col min="7" max="7" width="12.85546875" style="88" bestFit="1" customWidth="1"/>
    <col min="8" max="9" width="9.7109375" style="69" customWidth="1"/>
    <col min="10" max="10" width="9.7109375" style="88" customWidth="1"/>
    <col min="11" max="11" width="9.7109375" style="69" customWidth="1"/>
    <col min="12" max="12" width="9.7109375" style="88" customWidth="1"/>
    <col min="13" max="13" width="9.7109375" style="69" customWidth="1"/>
    <col min="14" max="15" width="9.7109375" style="88" customWidth="1"/>
    <col min="16" max="16" width="9.7109375" style="69" customWidth="1"/>
    <col min="17" max="18" width="9.7109375" style="88" customWidth="1"/>
    <col min="19" max="19" width="9.7109375" style="69" customWidth="1"/>
    <col min="20" max="21" width="9.85546875" style="88" bestFit="1" customWidth="1"/>
    <col min="22" max="22" width="11.42578125" style="69" bestFit="1" customWidth="1"/>
    <col min="23" max="23" width="13.5703125" style="88" bestFit="1" customWidth="1"/>
    <col min="24" max="24" width="7.28515625" style="88" bestFit="1" customWidth="1"/>
    <col min="25" max="25" width="7.28515625" style="69" bestFit="1" customWidth="1"/>
    <col min="26" max="26" width="8.85546875" style="88" bestFit="1" customWidth="1"/>
    <col min="27" max="27" width="11" style="88" bestFit="1" customWidth="1"/>
    <col min="28" max="35" width="11" style="88" customWidth="1"/>
    <col min="36" max="37" width="6.7109375" style="69" bestFit="1" customWidth="1"/>
    <col min="38" max="38" width="8.42578125" style="88" bestFit="1" customWidth="1"/>
    <col min="39" max="39" width="10.5703125" style="69" bestFit="1" customWidth="1"/>
    <col min="40" max="43" width="10.5703125" style="69" customWidth="1"/>
    <col min="44" max="44" width="10" style="69" bestFit="1" customWidth="1"/>
    <col min="45" max="45" width="10" style="88" bestFit="1" customWidth="1"/>
    <col min="46" max="46" width="11.5703125" style="88" bestFit="1" customWidth="1"/>
    <col min="47" max="47" width="13.7109375" style="88" bestFit="1" customWidth="1"/>
    <col min="48" max="55" width="13.7109375" style="88" customWidth="1"/>
    <col min="56" max="56" width="9.28515625" style="88" bestFit="1" customWidth="1"/>
    <col min="57" max="57" width="9.7109375" style="88" customWidth="1"/>
    <col min="58" max="58" width="10.85546875" style="88" bestFit="1" customWidth="1"/>
    <col min="59" max="59" width="13" style="88" bestFit="1" customWidth="1"/>
    <col min="60" max="60" width="7.85546875" style="69" bestFit="1" customWidth="1"/>
    <col min="61" max="61" width="7.85546875" style="88" bestFit="1" customWidth="1"/>
    <col min="62" max="62" width="9.42578125" style="88" bestFit="1" customWidth="1"/>
    <col min="63" max="63" width="11.5703125" style="69" bestFit="1" customWidth="1"/>
    <col min="64" max="65" width="9.7109375" style="88" customWidth="1"/>
    <col min="66" max="66" width="9.5703125" style="69" bestFit="1" customWidth="1"/>
    <col min="67" max="67" width="11.7109375" style="69" bestFit="1" customWidth="1"/>
    <col min="68" max="68" width="9.7109375" style="88" customWidth="1"/>
    <col min="69" max="70" width="9.7109375" style="69" customWidth="1"/>
    <col min="71" max="81" width="9.7109375" style="88" customWidth="1"/>
    <col min="82" max="82" width="9.7109375" style="69" customWidth="1"/>
    <col min="83" max="84" width="9.7109375" style="88" customWidth="1"/>
    <col min="85" max="139" width="9.7109375" style="69" customWidth="1"/>
    <col min="140" max="140" width="22.7109375" style="69" customWidth="1"/>
    <col min="141" max="141" width="16" style="69" customWidth="1"/>
    <col min="142" max="142" width="12.42578125" style="69" customWidth="1"/>
    <col min="143" max="143" width="14.5703125" style="69" bestFit="1" customWidth="1"/>
    <col min="144" max="149" width="40.7109375" style="69" customWidth="1"/>
    <col min="150" max="150" width="29.85546875" style="69" customWidth="1"/>
    <col min="151" max="151" width="18.85546875" style="69" customWidth="1"/>
    <col min="152" max="152" width="14.7109375" style="69" customWidth="1"/>
    <col min="153" max="153" width="22" style="69" customWidth="1"/>
    <col min="154" max="16384" width="9.140625" style="69"/>
  </cols>
  <sheetData>
    <row r="1" spans="1:154" ht="36" customHeight="1">
      <c r="A1" s="35" t="s">
        <v>0</v>
      </c>
      <c r="B1" s="35" t="s">
        <v>8</v>
      </c>
      <c r="C1" s="35" t="s">
        <v>7</v>
      </c>
      <c r="D1" s="36" t="s">
        <v>11</v>
      </c>
      <c r="E1" s="36" t="s">
        <v>12</v>
      </c>
      <c r="F1" s="36" t="s">
        <v>13</v>
      </c>
      <c r="G1" s="36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8" t="s">
        <v>19</v>
      </c>
      <c r="M1" s="38" t="s">
        <v>20</v>
      </c>
      <c r="N1" s="38" t="s">
        <v>21</v>
      </c>
      <c r="O1" s="38" t="s">
        <v>22</v>
      </c>
      <c r="P1" s="39" t="s">
        <v>23</v>
      </c>
      <c r="Q1" s="39" t="s">
        <v>24</v>
      </c>
      <c r="R1" s="39" t="s">
        <v>25</v>
      </c>
      <c r="S1" s="39" t="s">
        <v>26</v>
      </c>
      <c r="T1" s="40" t="s">
        <v>27</v>
      </c>
      <c r="U1" s="40" t="s">
        <v>28</v>
      </c>
      <c r="V1" s="40" t="s">
        <v>29</v>
      </c>
      <c r="W1" s="40" t="s">
        <v>30</v>
      </c>
      <c r="X1" s="41" t="s">
        <v>31</v>
      </c>
      <c r="Y1" s="41" t="s">
        <v>32</v>
      </c>
      <c r="Z1" s="41" t="s">
        <v>33</v>
      </c>
      <c r="AA1" s="41" t="s">
        <v>34</v>
      </c>
      <c r="AB1" s="42" t="s">
        <v>127</v>
      </c>
      <c r="AC1" s="42" t="s">
        <v>128</v>
      </c>
      <c r="AD1" s="42" t="s">
        <v>129</v>
      </c>
      <c r="AE1" s="42" t="s">
        <v>130</v>
      </c>
      <c r="AF1" s="43" t="s">
        <v>131</v>
      </c>
      <c r="AG1" s="43" t="s">
        <v>132</v>
      </c>
      <c r="AH1" s="43" t="s">
        <v>133</v>
      </c>
      <c r="AI1" s="43" t="s">
        <v>134</v>
      </c>
      <c r="AJ1" s="44" t="s">
        <v>35</v>
      </c>
      <c r="AK1" s="44" t="s">
        <v>36</v>
      </c>
      <c r="AL1" s="44" t="s">
        <v>37</v>
      </c>
      <c r="AM1" s="44" t="s">
        <v>38</v>
      </c>
      <c r="AN1" s="45" t="s">
        <v>39</v>
      </c>
      <c r="AO1" s="45" t="s">
        <v>40</v>
      </c>
      <c r="AP1" s="45" t="s">
        <v>41</v>
      </c>
      <c r="AQ1" s="45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37" t="s">
        <v>135</v>
      </c>
      <c r="AW1" s="37" t="s">
        <v>136</v>
      </c>
      <c r="AX1" s="37" t="s">
        <v>137</v>
      </c>
      <c r="AY1" s="37" t="s">
        <v>138</v>
      </c>
      <c r="AZ1" s="47" t="s">
        <v>139</v>
      </c>
      <c r="BA1" s="47" t="s">
        <v>140</v>
      </c>
      <c r="BB1" s="47" t="s">
        <v>141</v>
      </c>
      <c r="BC1" s="47" t="s">
        <v>142</v>
      </c>
      <c r="BD1" s="48" t="s">
        <v>47</v>
      </c>
      <c r="BE1" s="48" t="s">
        <v>48</v>
      </c>
      <c r="BF1" s="48" t="s">
        <v>49</v>
      </c>
      <c r="BG1" s="48" t="s">
        <v>50</v>
      </c>
      <c r="BH1" s="49" t="s">
        <v>51</v>
      </c>
      <c r="BI1" s="49" t="s">
        <v>52</v>
      </c>
      <c r="BJ1" s="49" t="s">
        <v>53</v>
      </c>
      <c r="BK1" s="49" t="s">
        <v>54</v>
      </c>
      <c r="BL1" s="50" t="s">
        <v>55</v>
      </c>
      <c r="BM1" s="50" t="s">
        <v>56</v>
      </c>
      <c r="BN1" s="50" t="s">
        <v>57</v>
      </c>
      <c r="BO1" s="50" t="s">
        <v>58</v>
      </c>
      <c r="BP1" s="51" t="s">
        <v>59</v>
      </c>
      <c r="BQ1" s="51" t="s">
        <v>60</v>
      </c>
      <c r="BR1" s="51" t="s">
        <v>62</v>
      </c>
      <c r="BS1" s="51" t="s">
        <v>61</v>
      </c>
      <c r="BT1" s="52" t="s">
        <v>143</v>
      </c>
      <c r="BU1" s="52" t="s">
        <v>144</v>
      </c>
      <c r="BV1" s="52" t="s">
        <v>145</v>
      </c>
      <c r="BW1" s="52" t="s">
        <v>146</v>
      </c>
      <c r="BX1" s="53" t="s">
        <v>147</v>
      </c>
      <c r="BY1" s="53" t="s">
        <v>148</v>
      </c>
      <c r="BZ1" s="53" t="s">
        <v>149</v>
      </c>
      <c r="CA1" s="53" t="s">
        <v>150</v>
      </c>
      <c r="CB1" s="46" t="s">
        <v>63</v>
      </c>
      <c r="CC1" s="46" t="s">
        <v>64</v>
      </c>
      <c r="CD1" s="46" t="s">
        <v>65</v>
      </c>
      <c r="CE1" s="46" t="s">
        <v>66</v>
      </c>
      <c r="CF1" s="54" t="s">
        <v>67</v>
      </c>
      <c r="CG1" s="54" t="s">
        <v>68</v>
      </c>
      <c r="CH1" s="54" t="s">
        <v>69</v>
      </c>
      <c r="CI1" s="54" t="s">
        <v>70</v>
      </c>
      <c r="CJ1" s="55" t="s">
        <v>71</v>
      </c>
      <c r="CK1" s="55" t="s">
        <v>72</v>
      </c>
      <c r="CL1" s="55" t="s">
        <v>73</v>
      </c>
      <c r="CM1" s="55" t="s">
        <v>74</v>
      </c>
      <c r="CN1" s="56" t="s">
        <v>75</v>
      </c>
      <c r="CO1" s="56" t="s">
        <v>76</v>
      </c>
      <c r="CP1" s="56" t="s">
        <v>77</v>
      </c>
      <c r="CQ1" s="57" t="s">
        <v>78</v>
      </c>
      <c r="CR1" s="58" t="s">
        <v>151</v>
      </c>
      <c r="CS1" s="58" t="s">
        <v>152</v>
      </c>
      <c r="CT1" s="58" t="s">
        <v>153</v>
      </c>
      <c r="CU1" s="59" t="s">
        <v>154</v>
      </c>
      <c r="CV1" s="36" t="s">
        <v>155</v>
      </c>
      <c r="CW1" s="36" t="s">
        <v>156</v>
      </c>
      <c r="CX1" s="36" t="s">
        <v>157</v>
      </c>
      <c r="CY1" s="60" t="s">
        <v>158</v>
      </c>
      <c r="CZ1" s="46" t="s">
        <v>159</v>
      </c>
      <c r="DA1" s="92" t="s">
        <v>160</v>
      </c>
      <c r="DB1" s="92" t="s">
        <v>161</v>
      </c>
      <c r="DC1" s="92" t="s">
        <v>162</v>
      </c>
      <c r="DD1" s="37" t="s">
        <v>163</v>
      </c>
      <c r="DE1" s="90" t="s">
        <v>164</v>
      </c>
      <c r="DF1" s="90" t="s">
        <v>165</v>
      </c>
      <c r="DG1" s="90" t="s">
        <v>166</v>
      </c>
      <c r="DH1" s="49" t="s">
        <v>167</v>
      </c>
      <c r="DI1" s="93" t="s">
        <v>168</v>
      </c>
      <c r="DJ1" s="93" t="s">
        <v>169</v>
      </c>
      <c r="DK1" s="93" t="s">
        <v>170</v>
      </c>
      <c r="DL1" s="36" t="s">
        <v>171</v>
      </c>
      <c r="DM1" s="60" t="s">
        <v>172</v>
      </c>
      <c r="DN1" s="60" t="s">
        <v>173</v>
      </c>
      <c r="DO1" s="60" t="s">
        <v>174</v>
      </c>
      <c r="DP1" s="53" t="s">
        <v>175</v>
      </c>
      <c r="DQ1" s="89" t="s">
        <v>176</v>
      </c>
      <c r="DR1" s="89" t="s">
        <v>177</v>
      </c>
      <c r="DS1" s="89" t="s">
        <v>178</v>
      </c>
      <c r="DT1" s="51" t="s">
        <v>179</v>
      </c>
      <c r="DU1" s="94" t="s">
        <v>180</v>
      </c>
      <c r="DV1" s="94" t="s">
        <v>181</v>
      </c>
      <c r="DW1" s="94" t="s">
        <v>182</v>
      </c>
      <c r="DX1" s="55" t="s">
        <v>183</v>
      </c>
      <c r="DY1" s="95" t="s">
        <v>184</v>
      </c>
      <c r="DZ1" s="95" t="s">
        <v>185</v>
      </c>
      <c r="EA1" s="95" t="s">
        <v>186</v>
      </c>
      <c r="EB1" s="96" t="s">
        <v>187</v>
      </c>
      <c r="EC1" s="91" t="s">
        <v>188</v>
      </c>
      <c r="ED1" s="91" t="s">
        <v>189</v>
      </c>
      <c r="EE1" s="91" t="s">
        <v>190</v>
      </c>
      <c r="EF1" s="61"/>
      <c r="EG1" s="62" t="s">
        <v>1</v>
      </c>
      <c r="EH1" s="63" t="s">
        <v>2</v>
      </c>
      <c r="EI1" s="63" t="s">
        <v>3</v>
      </c>
      <c r="EJ1" s="64" t="s">
        <v>4</v>
      </c>
      <c r="EK1" s="64" t="s">
        <v>79</v>
      </c>
      <c r="EL1" s="64" t="s">
        <v>80</v>
      </c>
      <c r="EM1" s="65" t="s">
        <v>116</v>
      </c>
      <c r="EN1" s="65" t="s">
        <v>81</v>
      </c>
      <c r="EO1" s="65" t="s">
        <v>82</v>
      </c>
      <c r="EP1" s="65" t="s">
        <v>83</v>
      </c>
      <c r="EQ1" s="65" t="s">
        <v>84</v>
      </c>
      <c r="ER1" s="65" t="s">
        <v>85</v>
      </c>
      <c r="ES1" s="66" t="s">
        <v>86</v>
      </c>
      <c r="ET1" s="67" t="s">
        <v>117</v>
      </c>
      <c r="EU1" s="68" t="s">
        <v>118</v>
      </c>
      <c r="EV1" s="68" t="s">
        <v>119</v>
      </c>
      <c r="EW1" s="68" t="s">
        <v>120</v>
      </c>
      <c r="EX1" s="68" t="s">
        <v>192</v>
      </c>
    </row>
    <row r="2" spans="1:154" ht="10.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2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4"/>
      <c r="EH2" s="75"/>
      <c r="EI2" s="75"/>
      <c r="EJ2" s="76"/>
      <c r="EK2" s="76"/>
      <c r="EL2" s="76"/>
      <c r="EM2" s="77"/>
      <c r="EN2" s="77"/>
      <c r="EO2" s="77"/>
      <c r="EP2" s="77"/>
      <c r="EQ2" s="77"/>
      <c r="ER2" s="77"/>
      <c r="ES2" s="78"/>
      <c r="ET2" s="79"/>
      <c r="EU2" s="80"/>
      <c r="EV2" s="80"/>
      <c r="EW2" s="80"/>
      <c r="EX2" s="80"/>
    </row>
    <row r="3" spans="1:154" ht="38.1" customHeight="1">
      <c r="A3" s="18" t="str">
        <f>'[2]db-siswa'!B3</f>
        <v>Aldi</v>
      </c>
      <c r="B3" s="19">
        <f>'[2]db-siswa'!C3</f>
        <v>626</v>
      </c>
      <c r="C3" s="19" t="str">
        <f>'[2]db-siswa'!D3</f>
        <v>0027661772</v>
      </c>
      <c r="D3" s="20">
        <f>VLOOKUP(A3,'[3]REKAP NILAI SPK'!D$11:H$60,2,0)</f>
        <v>83</v>
      </c>
      <c r="E3" s="21">
        <f>VLOOKUP(A3,'[3]REKAP NILAI SPK'!$D$11:$H$60,3,0)</f>
        <v>83</v>
      </c>
      <c r="F3" s="22">
        <f>VLOOKUP(A3,'[3]REKAP NILAI SPK'!$D$11:$H$60,4,0)</f>
        <v>83</v>
      </c>
      <c r="G3" s="20" t="str">
        <f>VLOOKUP(A3,'[3]REKAP NILAI SPK'!$D$11:$H$60,5,0)</f>
        <v>B-</v>
      </c>
      <c r="H3" s="21">
        <f>VLOOKUP(A3,'[4]REKAP NILAI SPK'!D$11:H$60,2,0)</f>
        <v>82</v>
      </c>
      <c r="I3" s="23">
        <f>VLOOKUP(A3,'[4]REKAP NILAI SPK'!D$11:H$60,3,0)</f>
        <v>80</v>
      </c>
      <c r="J3" s="24">
        <f>VLOOKUP(A3,'[4]REKAP NILAI SPK'!D$11:H$60,4,0)</f>
        <v>81</v>
      </c>
      <c r="K3" s="25" t="str">
        <f>VLOOKUP(A3,'[4]REKAP NILAI SPK'!D$11:H$60,5,0)</f>
        <v>B-</v>
      </c>
      <c r="L3" s="21">
        <f>VLOOKUP(A3,'[5]REKAP NILAI SPK'!D$11:H$60,2,0)</f>
        <v>75</v>
      </c>
      <c r="M3" s="23">
        <f>VLOOKUP(A3,'[5]REKAP NILAI SPK'!D$11:H$60,3,0)</f>
        <v>80</v>
      </c>
      <c r="N3" s="26">
        <f>VLOOKUP(A3,'[5]REKAP NILAI SPK'!D$11:H$60,4,0)</f>
        <v>77</v>
      </c>
      <c r="O3" s="21" t="str">
        <f>VLOOKUP(A3,'[5]REKAP NILAI SPK'!D$11:H$60,5,0)</f>
        <v>C</v>
      </c>
      <c r="P3" s="27">
        <f>VLOOKUP(A3,'[6]REKAP NILAI SPK'!D$11:H$60,2,0)</f>
        <v>69</v>
      </c>
      <c r="Q3" s="10">
        <f>VLOOKUP(A3,'[6]REKAP NILAI SPK'!D$11:H$60,3,0)</f>
        <v>73</v>
      </c>
      <c r="R3" s="21">
        <f>VLOOKUP(A3,'[6]REKAP NILAI SPK'!D$11:H$60,4,0)</f>
        <v>70</v>
      </c>
      <c r="S3" s="27" t="str">
        <f>VLOOKUP(A3,'[6]REKAP NILAI SPK'!D$11:H$60,5,0)</f>
        <v>C</v>
      </c>
      <c r="T3" s="10">
        <f>VLOOKUP(A3,'[7]REKAP NILAI SPK'!D$11:H$60,2,0)</f>
        <v>86</v>
      </c>
      <c r="U3" s="21">
        <f>VLOOKUP(A3,'[7]REKAP NILAI SPK'!D$11:H$60,3,0)</f>
        <v>83</v>
      </c>
      <c r="V3" s="21">
        <f>VLOOKUP(A3,'[7]REKAP NILAI SPK'!D$11:H$60,4,0)</f>
        <v>85</v>
      </c>
      <c r="W3" s="21" t="str">
        <f>VLOOKUP(A3,'[7]REKAP NILAI SPK'!D$11:H$60,5,0)</f>
        <v>B</v>
      </c>
      <c r="X3" s="21" t="e">
        <f>VLOOKUP(A3,'[8]REKAP NILAI SPK'!D$11:H$60,2,0)</f>
        <v>#N/A</v>
      </c>
      <c r="Y3" s="21" t="e">
        <f>VLOOKUP(A3,'[8]REKAP NILAI SPK'!D$11:H$60,3,0)</f>
        <v>#N/A</v>
      </c>
      <c r="Z3" s="10" t="e">
        <f>VLOOKUP(A3,'[8]REKAP NILAI SPK'!D$11:H$60,4,0)</f>
        <v>#N/A</v>
      </c>
      <c r="AA3" s="21" t="e">
        <f>VLOOKUP(A3,'[8]REKAP NILAI SPK'!D$11:H$60,5,0)</f>
        <v>#N/A</v>
      </c>
      <c r="AB3" s="21" t="e">
        <f>VLOOKUP(A3,'[9]REKAP NILAI SPK'!D$11:H$60,2,0)</f>
        <v>#N/A</v>
      </c>
      <c r="AC3" s="21" t="e">
        <f>VLOOKUP(A3,'[9]REKAP NILAI SPK'!D$11:H$60,3,0)</f>
        <v>#N/A</v>
      </c>
      <c r="AD3" s="21" t="e">
        <f>VLOOKUP(A3,'[9]REKAP NILAI SPK'!D$11:H$60,4,0)</f>
        <v>#N/A</v>
      </c>
      <c r="AE3" s="21" t="e">
        <f>VLOOKUP(A3,'[9]REKAP NILAI SPK'!D$11:H$60,5,0)</f>
        <v>#N/A</v>
      </c>
      <c r="AF3" s="21" t="e">
        <f>VLOOKUP(A3,'[10]REKAP NILAI SPK'!D$11:H$60,2,0)</f>
        <v>#N/A</v>
      </c>
      <c r="AG3" s="21" t="e">
        <f>VLOOKUP(A3,'[10]REKAP NILAI SPK'!D$11:H$60,3,0)</f>
        <v>#N/A</v>
      </c>
      <c r="AH3" s="21" t="e">
        <f>VLOOKUP(A3,'[10]REKAP NILAI SPK'!D$11:H$60,4,0)</f>
        <v>#N/A</v>
      </c>
      <c r="AI3" s="21" t="e">
        <f>VLOOKUP(A3,'[10]REKAP NILAI SPK'!D$11:H$60,5,0)</f>
        <v>#N/A</v>
      </c>
      <c r="AJ3" s="28">
        <f>VLOOKUP(A3,'[11]REKAP NILAI SPK'!D$11:H$60,2,0)</f>
        <v>84</v>
      </c>
      <c r="AK3" s="29">
        <f>VLOOKUP(A3,'[11]REKAP NILAI SPK'!D$11:H$60,3,0)</f>
        <v>84</v>
      </c>
      <c r="AL3" s="21">
        <f>VLOOKUP(A3,'[11]REKAP NILAI SPK'!D$11:H$60,4,0)</f>
        <v>84</v>
      </c>
      <c r="AM3" s="28" t="str">
        <f>VLOOKUP(A3,'[11]REKAP NILAI SPK'!D$11:H$60,5,0)</f>
        <v>B</v>
      </c>
      <c r="AN3" s="30" t="e">
        <f>VLOOKUP(A3,'[12]REKAP NILAI SPK'!D$11:H$60,2,0)</f>
        <v>#N/A</v>
      </c>
      <c r="AO3" s="30" t="e">
        <f>VLOOKUP(A3,'[12]REKAP NILAI SPK'!D$11:H$60,3,0)</f>
        <v>#N/A</v>
      </c>
      <c r="AP3" s="30" t="e">
        <f>VLOOKUP(A3,'[12]REKAP NILAI SPK'!D$11:H$60,4,0)</f>
        <v>#N/A</v>
      </c>
      <c r="AQ3" s="30" t="e">
        <f>VLOOKUP(A3,'[12]REKAP NILAI SPK'!D$11:H$60,5,0)</f>
        <v>#N/A</v>
      </c>
      <c r="AR3" s="29" t="e">
        <f>VLOOKUP(A3,'[13]REKAP NILAI SPK'!D$11:H$60,2,0)</f>
        <v>#N/A</v>
      </c>
      <c r="AS3" s="21" t="e">
        <f>VLOOKUP(A3,'[13]REKAP NILAI SPK'!D$11:H$60,3,0)</f>
        <v>#N/A</v>
      </c>
      <c r="AT3" s="31" t="e">
        <f>VLOOKUP(A3,'[13]REKAP NILAI SPK'!D$11:H$60,4,0)</f>
        <v>#N/A</v>
      </c>
      <c r="AU3" s="10" t="e">
        <f>VLOOKUP(A3,'[13]REKAP NILAI SPK'!D$11:H$60,5,0)</f>
        <v>#N/A</v>
      </c>
      <c r="AV3" s="10" t="e">
        <f>VLOOKUP(A3,'[14]REKAP NILAI SPK'!D$11:H$60,2,0)</f>
        <v>#N/A</v>
      </c>
      <c r="AW3" s="10" t="e">
        <f>VLOOKUP(A3,'[14]REKAP NILAI SPK'!D$11:H$60,3,0)</f>
        <v>#N/A</v>
      </c>
      <c r="AX3" s="10" t="e">
        <f>VLOOKUP(A3,'[14]REKAP NILAI SPK'!D$11:H$60,4,0)</f>
        <v>#N/A</v>
      </c>
      <c r="AY3" s="10" t="e">
        <f>VLOOKUP(A3,'[14]REKAP NILAI SPK'!D$11:H$60,5,0)</f>
        <v>#N/A</v>
      </c>
      <c r="AZ3" s="10" t="e">
        <f>VLOOKUP(A3,'[15]REKAP NILAI SPK'!D$11:H$60,2,0)</f>
        <v>#N/A</v>
      </c>
      <c r="BA3" s="10" t="e">
        <f>VLOOKUP(A3,'[15]REKAP NILAI SPK'!D$11:H$60,3,0)</f>
        <v>#N/A</v>
      </c>
      <c r="BB3" s="10" t="e">
        <f>VLOOKUP(A3,'[15]REKAP NILAI SPK'!D$11:H$60,4,0)</f>
        <v>#N/A</v>
      </c>
      <c r="BC3" s="10" t="e">
        <f>VLOOKUP(A3,'[15]REKAP NILAI SPK'!D$11:H$60,5,0)</f>
        <v>#N/A</v>
      </c>
      <c r="BD3" s="21" t="e">
        <f>VLOOKUP(A3,'[16]REKAP NILAI SPK'!D$11:H$60,2,0)</f>
        <v>#N/A</v>
      </c>
      <c r="BE3" s="32" t="e">
        <f>VLOOKUP(A3,'[16]REKAP NILAI SPK'!D$11:H$60,3,0)</f>
        <v>#N/A</v>
      </c>
      <c r="BF3" s="10" t="e">
        <f>VLOOKUP(A3,'[16]REKAP NILAI SPK'!D$11:H$60,4,0)</f>
        <v>#N/A</v>
      </c>
      <c r="BG3" s="21" t="e">
        <f>VLOOKUP(A3,'[16]REKAP NILAI SPK'!D$11:H$60,5,0)</f>
        <v>#N/A</v>
      </c>
      <c r="BH3" s="24" t="e">
        <f>VLOOKUP(A3,'[17]REKAP NILAI SPK'!D$11:H$60,2,0)</f>
        <v>#N/A</v>
      </c>
      <c r="BI3" s="10" t="e">
        <f>VLOOKUP(A3,'[17]REKAP NILAI SPK'!D$11:H$60,3,0)</f>
        <v>#N/A</v>
      </c>
      <c r="BJ3" s="21" t="e">
        <f>VLOOKUP(A3,'[17]REKAP NILAI SPK'!D$11:H$60,4,0)</f>
        <v>#N/A</v>
      </c>
      <c r="BK3" s="24" t="e">
        <f>VLOOKUP(A3,'[17]REKAP NILAI SPK'!D$11:H$60,5,0)</f>
        <v>#N/A</v>
      </c>
      <c r="BL3" s="10" t="e">
        <f>VLOOKUP(A3,'[18]REKAP NILAI SPK'!D$11:H$60,2,0)</f>
        <v>#N/A</v>
      </c>
      <c r="BM3" s="21" t="e">
        <f>VLOOKUP(A3,'[18]REKAP NILAI SPK'!D$11:H$60,3,0)</f>
        <v>#N/A</v>
      </c>
      <c r="BN3" s="30" t="e">
        <f>VLOOKUP(A3,'[18]REKAP NILAI SPK'!D$11:H$60,4,0)</f>
        <v>#N/A</v>
      </c>
      <c r="BO3" s="33" t="e">
        <f>VLOOKUP(A3,'[18]REKAP NILAI SPK'!D$11:H$60,5,0)</f>
        <v>#N/A</v>
      </c>
      <c r="BP3" s="21" t="e">
        <f>VLOOKUP(A3,'[19]REKAP NILAI SPK'!D$11:H$60,2,0)</f>
        <v>#N/A</v>
      </c>
      <c r="BQ3" s="24" t="e">
        <f>VLOOKUP(A3,'[19]REKAP NILAI SPK'!D$11:H$60,3,0)</f>
        <v>#N/A</v>
      </c>
      <c r="BR3" s="33" t="e">
        <f>VLOOKUP(A3,'[19]REKAP NILAI SPK'!D$11:H$60,4,0)</f>
        <v>#N/A</v>
      </c>
      <c r="BS3" s="21" t="e">
        <f>VLOOKUP(A3,'[19]REKAP NILAI SPK'!D$11:H$60,5,0)</f>
        <v>#N/A</v>
      </c>
      <c r="BT3" s="21" t="e">
        <f>VLOOKUP(A3,'[20]REKAP NILAI SPK'!D$11:H$60,2,0)</f>
        <v>#N/A</v>
      </c>
      <c r="BU3" s="21" t="e">
        <f>VLOOKUP(A3,'[20]REKAP NILAI SPK'!D$11:H$60,3,0)</f>
        <v>#N/A</v>
      </c>
      <c r="BV3" s="21" t="e">
        <f>VLOOKUP(A3,'[20]REKAP NILAI SPK'!D$11:H$60,4,0)</f>
        <v>#N/A</v>
      </c>
      <c r="BW3" s="21" t="e">
        <f>VLOOKUP(A3,'[20]REKAP NILAI SPK'!D$11:H$60,5,0)</f>
        <v>#N/A</v>
      </c>
      <c r="BX3" s="21" t="e">
        <f>VLOOKUP(A3,'[21]REKAP NILAI SPK'!D$11:H$60,2,0)</f>
        <v>#N/A</v>
      </c>
      <c r="BY3" s="21" t="e">
        <f>VLOOKUP(A3,'[21]REKAP NILAI SPK'!D$11:H$60,3,0)</f>
        <v>#N/A</v>
      </c>
      <c r="BZ3" s="21" t="e">
        <f>VLOOKUP(A3,'[21]REKAP NILAI SPK'!D$11:H$60,4,0)</f>
        <v>#N/A</v>
      </c>
      <c r="CA3" s="21" t="e">
        <f>VLOOKUP(A3,'[21]REKAP NILAI SPK'!D$11:H$60,5,0)</f>
        <v>#N/A</v>
      </c>
      <c r="CB3" s="10" t="e">
        <f>VLOOKUP(A3,'[22]REKAP NILAI SPK'!D$11:H$60,2,0)</f>
        <v>#N/A</v>
      </c>
      <c r="CC3" s="21" t="e">
        <f>VLOOKUP(A3,'[22]REKAP NILAI SPK'!D$11:H$60,3,0)</f>
        <v>#N/A</v>
      </c>
      <c r="CD3" s="24" t="e">
        <f>VLOOKUP(A3,'[22]REKAP NILAI SPK'!D$11:H$60,4,0)</f>
        <v>#N/A</v>
      </c>
      <c r="CE3" s="10" t="e">
        <f>VLOOKUP(A3,'[22]REKAP NILAI SPK'!D$11:H$60,5,0)</f>
        <v>#N/A</v>
      </c>
      <c r="CF3" s="21" t="e">
        <f>VLOOKUP(A3,'[23]REKAP NILAI SPK'!D$11:H$60,2,0)</f>
        <v>#N/A</v>
      </c>
      <c r="CG3" s="30" t="e">
        <f>VLOOKUP(A3,'[23]REKAP NILAI SPK'!D$11:H$60,3,0)</f>
        <v>#N/A</v>
      </c>
      <c r="CH3" s="29" t="e">
        <f>VLOOKUP(A3,'[23]REKAP NILAI SPK'!D$11:H$60,4,0)</f>
        <v>#N/A</v>
      </c>
      <c r="CI3" s="21" t="e">
        <f>VLOOKUP(A3,'[23]REKAP NILAI SPK'!D$11:H$60,5,0)</f>
        <v>#N/A</v>
      </c>
      <c r="CJ3" s="30" t="e">
        <f>VLOOKUP(A3,'[24]REKAP NILAI SPK'!D$11:H$60,2,0)</f>
        <v>#N/A</v>
      </c>
      <c r="CK3" s="29" t="e">
        <f>VLOOKUP(A3,'[24]REKAP NILAI SPK'!D$11:H$60,3,0)</f>
        <v>#N/A</v>
      </c>
      <c r="CL3" s="21" t="e">
        <f>VLOOKUP(A3,'[24]REKAP NILAI SPK'!D$11:H$60,4,0)</f>
        <v>#N/A</v>
      </c>
      <c r="CM3" s="20" t="e">
        <f>VLOOKUP(A3,'[24]REKAP NILAI SPK'!D$11:H$60,5,0)</f>
        <v>#N/A</v>
      </c>
      <c r="CN3" s="20" t="e">
        <f>VLOOKUP(A3,'[25]REKAP NILAI SPK'!D$11:H$60,2,0)</f>
        <v>#N/A</v>
      </c>
      <c r="CO3" s="21" t="e">
        <f>VLOOKUP(A3,'[25]REKAP NILAI SPK'!D$11:H$60,3,0)</f>
        <v>#N/A</v>
      </c>
      <c r="CP3" s="20" t="e">
        <f>VLOOKUP(A3,'[25]REKAP NILAI SPK'!D$11:H$60,4,0)</f>
        <v>#N/A</v>
      </c>
      <c r="CQ3" s="34" t="e">
        <f>VLOOKUP(A3,'[25]REKAP NILAI SPK'!D$11:H$60,5,0)</f>
        <v>#N/A</v>
      </c>
      <c r="CR3" s="20" t="e">
        <f>VLOOKUP(A3,'[26]REKAP NILAI SPK'!D$11:H$60,2,0)</f>
        <v>#N/A</v>
      </c>
      <c r="CS3" s="20" t="e">
        <f>VLOOKUP(A3,'[26]REKAP NILAI SPK'!D$11:H$60,3,0)</f>
        <v>#N/A</v>
      </c>
      <c r="CT3" s="20" t="e">
        <f>VLOOKUP(A3,'[26]REKAP NILAI SPK'!D$11:H$60,4,0)</f>
        <v>#N/A</v>
      </c>
      <c r="CU3" s="20" t="e">
        <f>VLOOKUP(A3,'[26]REKAP NILAI SPK'!D$11:H$60,5,0)</f>
        <v>#N/A</v>
      </c>
      <c r="CV3" s="20" t="e">
        <f>VLOOKUP(A3,'[27]REKAP NILAI SPK'!D$11:H$60,2,0)</f>
        <v>#N/A</v>
      </c>
      <c r="CW3" s="20" t="e">
        <f>VLOOKUP(A3,'[27]REKAP NILAI SPK'!D$11:H$60,3,0)</f>
        <v>#N/A</v>
      </c>
      <c r="CX3" s="20" t="e">
        <f>VLOOKUP(A3,'[27]REKAP NILAI SPK'!D$11:H$60,4,0)</f>
        <v>#N/A</v>
      </c>
      <c r="CY3" s="20" t="e">
        <f>VLOOKUP(A3,'[27]REKAP NILAI SPK'!D$11:H$60,5,0)</f>
        <v>#N/A</v>
      </c>
      <c r="CZ3" s="20">
        <f>VLOOKUP(A3,'[28]REKAP NILAI SPK'!D$11:H$60,2,0)</f>
        <v>76</v>
      </c>
      <c r="DA3" s="20">
        <f>VLOOKUP(A3,'[28]REKAP NILAI SPK'!D$11:H$60,3,0)</f>
        <v>77</v>
      </c>
      <c r="DB3" s="20">
        <f>VLOOKUP(A3,'[28]REKAP NILAI SPK'!D$11:H$60,4,0)</f>
        <v>77</v>
      </c>
      <c r="DC3" s="20" t="str">
        <f>VLOOKUP(A3,'[28]REKAP NILAI SPK'!D$11:H$60,5,0)</f>
        <v>B-</v>
      </c>
      <c r="DD3" s="20">
        <f>VLOOKUP(A3,'[29]REKAP NILAI SPK'!D$11:H$60,2,0)</f>
        <v>80</v>
      </c>
      <c r="DE3" s="20">
        <f>VLOOKUP(A3,'[29]REKAP NILAI SPK'!D$11:H$60,3,0)</f>
        <v>78</v>
      </c>
      <c r="DF3" s="20">
        <f>VLOOKUP(A3,'[29]REKAP NILAI SPK'!D$11:H$60,4,0)</f>
        <v>79</v>
      </c>
      <c r="DG3" s="20" t="str">
        <f>VLOOKUP(A3,'[29]REKAP NILAI SPK'!D$11:H$60,5,0)</f>
        <v>B-</v>
      </c>
      <c r="DH3" s="20">
        <f>VLOOKUP(A3,'[30]REKAP NILAI SPK'!D$11:H$60,2,0)</f>
        <v>79</v>
      </c>
      <c r="DI3" s="20">
        <f>VLOOKUP(A3,'[30]REKAP NILAI SPK'!D$11:H$60,3,0)</f>
        <v>80</v>
      </c>
      <c r="DJ3" s="20">
        <f>VLOOKUP(A3,'[30]REKAP NILAI SPK'!D$11:H$60,4,0)</f>
        <v>80</v>
      </c>
      <c r="DK3" s="20" t="str">
        <f>VLOOKUP(A3,'[30]REKAP NILAI SPK'!D$11:H$60,5,0)</f>
        <v>B-</v>
      </c>
      <c r="DL3" s="20">
        <f>VLOOKUP(A3,'[31]REKAP NILAI SPK'!D$11:H$60,2,0)</f>
        <v>80</v>
      </c>
      <c r="DM3" s="20">
        <f>VLOOKUP(A3,'[31]REKAP NILAI SPK'!D$11:H$60,3,0)</f>
        <v>78</v>
      </c>
      <c r="DN3" s="20">
        <f>VLOOKUP(A3,'[31]REKAP NILAI SPK'!D$11:H$60,4,0)</f>
        <v>79</v>
      </c>
      <c r="DO3" s="20" t="str">
        <f>VLOOKUP(A3,'[31]REKAP NILAI SPK'!D$11:H$60,5,0)</f>
        <v>B-</v>
      </c>
      <c r="DP3" s="20">
        <f>VLOOKUP(A3,'[32]REKAP NILAI SPK'!D$11:H$60,2,0)</f>
        <v>81</v>
      </c>
      <c r="DQ3" s="20">
        <f>VLOOKUP(A3,'[32]REKAP NILAI SPK'!D$11:H$60,3,0)</f>
        <v>79</v>
      </c>
      <c r="DR3" s="20">
        <f>VLOOKUP(A3,'[32]REKAP NILAI SPK'!D$11:H$60,4,0)</f>
        <v>80</v>
      </c>
      <c r="DS3" s="20" t="str">
        <f>VLOOKUP(A3,'[32]REKAP NILAI SPK'!D$11:H$60,5,0)</f>
        <v>B-</v>
      </c>
      <c r="DT3" s="20" t="e">
        <f>VLOOKUP(A3,'[33]REKAP NILAI SPK'!D$11:H$60,2,0)</f>
        <v>#N/A</v>
      </c>
      <c r="DU3" s="20" t="e">
        <f>VLOOKUP(A3,'[33]REKAP NILAI SPK'!D$11:H$60,3,0)</f>
        <v>#N/A</v>
      </c>
      <c r="DV3" s="20" t="e">
        <f>VLOOKUP(A3,'[33]REKAP NILAI SPK'!D$11:H$60,4,0)</f>
        <v>#N/A</v>
      </c>
      <c r="DW3" s="20" t="e">
        <f>VLOOKUP(A3,'[33]REKAP NILAI SPK'!D$11:H$60,5,0)</f>
        <v>#N/A</v>
      </c>
      <c r="DX3" s="20" t="e">
        <f>VLOOKUP(A3,'[34]REKAP NILAI SPK'!D$11:H$60,2,0)</f>
        <v>#N/A</v>
      </c>
      <c r="DY3" s="20" t="e">
        <f>VLOOKUP(A3,'[34]REKAP NILAI SPK'!D$11:H$60,3,0)</f>
        <v>#N/A</v>
      </c>
      <c r="DZ3" s="20" t="e">
        <f>VLOOKUP(A3,'[34]REKAP NILAI SPK'!D$11:H$60,4,0)</f>
        <v>#N/A</v>
      </c>
      <c r="EA3" s="20" t="e">
        <f>VLOOKUP(A3,'[34]REKAP NILAI SPK'!D$11:H$60,5,0)</f>
        <v>#N/A</v>
      </c>
      <c r="EB3" s="20" t="e">
        <f>VLOOKUP(A3,'[35]REKAP NILAI SPK'!D$11:H$60,2,0)</f>
        <v>#N/A</v>
      </c>
      <c r="EC3" s="20" t="e">
        <f>VLOOKUP(A3,'[35]REKAP NILAI SPK'!D$11:H$60,3,0)</f>
        <v>#N/A</v>
      </c>
      <c r="ED3" s="20" t="e">
        <f>VLOOKUP(A3,'[35]REKAP NILAI SPK'!D$11:H$60,4,0)</f>
        <v>#N/A</v>
      </c>
      <c r="EE3" s="20" t="e">
        <f>VLOOKUP(A3,'[35]REKAP NILAI SPK'!D$11:H$60,5,0)</f>
        <v>#N/A</v>
      </c>
      <c r="EF3" s="81"/>
      <c r="EG3" s="82">
        <v>0</v>
      </c>
      <c r="EH3" s="83">
        <v>6</v>
      </c>
      <c r="EI3" s="83">
        <v>30</v>
      </c>
      <c r="EJ3" s="84" t="s">
        <v>191</v>
      </c>
      <c r="EK3" s="84"/>
      <c r="EL3" s="84"/>
      <c r="EM3" s="84"/>
      <c r="EN3" s="85" t="str">
        <f>A3 &amp;" menunjukan sikap jujur saat ulangan"</f>
        <v>Aldi menunjukan sikap jujur saat ulangan</v>
      </c>
      <c r="EO3" s="85" t="str">
        <f>A3 &amp;" belum konsisten mengawali kegiatan belajar dengan berdoa"</f>
        <v>Aldi belum konsisten mengawali kegiatan belajar dengan berdoa</v>
      </c>
      <c r="EP3" s="85" t="str">
        <f>A3 &amp;" perlu tingkatkan berkomunikasi dalam diskusi kelompk menggunakan bahasa indonesia dengan baik"</f>
        <v>Aldi perlu tingkatkan berkomunikasi dalam diskusi kelompk menggunakan bahasa indonesia dengan baik</v>
      </c>
      <c r="EQ3" s="85" t="str">
        <f>A3 &amp;" perlu tingkatkan inisiatif mencari tahu informasi terkait dengan topik pelajaran yang akan dibahas pada pertemuan selanjutnya"</f>
        <v>Aldi perlu tingkatkan inisiatif mencari tahu informasi terkait dengan topik pelajaran yang akan dibahas pada pertemuan selanjutnya</v>
      </c>
      <c r="ER3" s="85" t="str">
        <f>A3 &amp;" perlu konsisten ikut terlibat dalam kegiatan jumat bersih"</f>
        <v>Aldi perlu konsisten ikut terlibat dalam kegiatan jumat bersih</v>
      </c>
      <c r="ES3" s="86" t="str">
        <f>A3 &amp;" perlu belajar belajar menjadi pribadi mandiri, menggunakan bahasa indonesia dengan baik, membantu orang tua mengerjakan pekerjaan secara bersama, serta perlu disiplin diri dalam berbagai kegiatan disekolah"</f>
        <v>Aldi perlu belajar belajar menjadi pribadi mandiri, menggunakan bahasa indonesia dengan baik, membantu orang tua mengerjakan pekerjaan secara bersama, serta perlu disiplin diri dalam berbagai kegiatan disekolah</v>
      </c>
      <c r="ET3" s="87"/>
      <c r="EU3" s="87"/>
      <c r="EV3" s="87"/>
      <c r="EW3" s="87"/>
      <c r="EX3" s="87"/>
    </row>
    <row r="4" spans="1:154" ht="38.1" customHeight="1">
      <c r="A4" s="18" t="str">
        <f>'[2]db-siswa'!B4</f>
        <v>Andika Aditama</v>
      </c>
      <c r="B4" s="19">
        <f>'[2]db-siswa'!C4</f>
        <v>627</v>
      </c>
      <c r="C4" s="19" t="str">
        <f>'[2]db-siswa'!D4</f>
        <v>0026725928</v>
      </c>
      <c r="D4" s="20">
        <f>VLOOKUP(A4,'[3]REKAP NILAI SPK'!$D$11:$H$60,2,0)</f>
        <v>84</v>
      </c>
      <c r="E4" s="21">
        <f>VLOOKUP(A4,'[3]REKAP NILAI SPK'!$D$11:$H$60,3,0)</f>
        <v>83</v>
      </c>
      <c r="F4" s="22">
        <f>VLOOKUP(A4,'[3]REKAP NILAI SPK'!$D$11:$H$60,4,0)</f>
        <v>84</v>
      </c>
      <c r="G4" s="20" t="str">
        <f>VLOOKUP(A4,'[3]REKAP NILAI SPK'!$D$11:$H$60,5,0)</f>
        <v>B</v>
      </c>
      <c r="H4" s="21">
        <f>VLOOKUP(A4,'[4]REKAP NILAI SPK'!D$11:H$60,2,0)</f>
        <v>83</v>
      </c>
      <c r="I4" s="23">
        <f>VLOOKUP(A4,'[4]REKAP NILAI SPK'!D$11:H$60,3,0)</f>
        <v>81</v>
      </c>
      <c r="J4" s="24">
        <f>VLOOKUP(A4,'[4]REKAP NILAI SPK'!D$11:H$60,4,0)</f>
        <v>82</v>
      </c>
      <c r="K4" s="25" t="str">
        <f>VLOOKUP(A4,'[4]REKAP NILAI SPK'!D$11:H$60,5,0)</f>
        <v>B-</v>
      </c>
      <c r="L4" s="21">
        <f>VLOOKUP(A4,'[5]REKAP NILAI SPK'!D$11:H$60,2,0)</f>
        <v>78</v>
      </c>
      <c r="M4" s="23">
        <f>VLOOKUP(A4,'[5]REKAP NILAI SPK'!D$11:H$60,3,0)</f>
        <v>81</v>
      </c>
      <c r="N4" s="26">
        <f>VLOOKUP(A4,'[5]REKAP NILAI SPK'!D$11:H$60,4,0)</f>
        <v>79</v>
      </c>
      <c r="O4" s="21" t="str">
        <f>VLOOKUP(A4,'[5]REKAP NILAI SPK'!D$11:H$60,5,0)</f>
        <v>C</v>
      </c>
      <c r="P4" s="27">
        <f>VLOOKUP(A4,'[6]REKAP NILAI SPK'!D$11:H$60,2,0)</f>
        <v>74</v>
      </c>
      <c r="Q4" s="10">
        <f>VLOOKUP(A4,'[6]REKAP NILAI SPK'!D$11:H$60,3,0)</f>
        <v>75</v>
      </c>
      <c r="R4" s="21">
        <f>VLOOKUP(A4,'[6]REKAP NILAI SPK'!D$11:H$60,4,0)</f>
        <v>74</v>
      </c>
      <c r="S4" s="27" t="str">
        <f>VLOOKUP(A4,'[6]REKAP NILAI SPK'!D$11:H$60,5,0)</f>
        <v>C</v>
      </c>
      <c r="T4" s="10">
        <f>VLOOKUP(A4,'[7]REKAP NILAI SPK'!D$11:H$60,2,0)</f>
        <v>80</v>
      </c>
      <c r="U4" s="21">
        <f>VLOOKUP(A4,'[7]REKAP NILAI SPK'!D$11:H$60,3,0)</f>
        <v>78</v>
      </c>
      <c r="V4" s="21">
        <f>VLOOKUP(A4,'[7]REKAP NILAI SPK'!D$11:H$60,4,0)</f>
        <v>79</v>
      </c>
      <c r="W4" s="21" t="str">
        <f>VLOOKUP(A4,'[7]REKAP NILAI SPK'!D$11:H$60,5,0)</f>
        <v>C</v>
      </c>
      <c r="X4" s="21" t="e">
        <f>VLOOKUP(A4,'[8]REKAP NILAI SPK'!D$11:H$60,2,0)</f>
        <v>#N/A</v>
      </c>
      <c r="Y4" s="21" t="e">
        <f>VLOOKUP(A4,'[8]REKAP NILAI SPK'!D$11:H$60,3,0)</f>
        <v>#N/A</v>
      </c>
      <c r="Z4" s="10" t="e">
        <f>VLOOKUP(A4,'[8]REKAP NILAI SPK'!D$11:H$60,4,0)</f>
        <v>#N/A</v>
      </c>
      <c r="AA4" s="21" t="e">
        <f>VLOOKUP(A4,'[8]REKAP NILAI SPK'!D$11:H$60,5,0)</f>
        <v>#N/A</v>
      </c>
      <c r="AB4" s="21" t="e">
        <f>VLOOKUP(A4,'[9]REKAP NILAI SPK'!D$11:H$60,2,0)</f>
        <v>#N/A</v>
      </c>
      <c r="AC4" s="21" t="e">
        <f>VLOOKUP(A4,'[9]REKAP NILAI SPK'!D$11:H$60,3,0)</f>
        <v>#N/A</v>
      </c>
      <c r="AD4" s="21" t="e">
        <f>VLOOKUP(A4,'[9]REKAP NILAI SPK'!D$11:H$60,4,0)</f>
        <v>#N/A</v>
      </c>
      <c r="AE4" s="21" t="e">
        <f>VLOOKUP(A4,'[9]REKAP NILAI SPK'!D$11:H$60,5,0)</f>
        <v>#N/A</v>
      </c>
      <c r="AF4" s="21" t="e">
        <f>VLOOKUP(A4,'[10]REKAP NILAI SPK'!D$11:H$60,2,0)</f>
        <v>#N/A</v>
      </c>
      <c r="AG4" s="21" t="e">
        <f>VLOOKUP(A4,'[10]REKAP NILAI SPK'!D$11:H$60,3,0)</f>
        <v>#N/A</v>
      </c>
      <c r="AH4" s="21" t="e">
        <f>VLOOKUP(A4,'[10]REKAP NILAI SPK'!D$11:H$60,4,0)</f>
        <v>#N/A</v>
      </c>
      <c r="AI4" s="21" t="e">
        <f>VLOOKUP(A4,'[10]REKAP NILAI SPK'!D$11:H$60,5,0)</f>
        <v>#N/A</v>
      </c>
      <c r="AJ4" s="28">
        <f>VLOOKUP(A4,'[11]REKAP NILAI SPK'!D$11:H$60,2,0)</f>
        <v>83</v>
      </c>
      <c r="AK4" s="29">
        <f>VLOOKUP(A4,'[11]REKAP NILAI SPK'!D$11:H$60,3,0)</f>
        <v>83</v>
      </c>
      <c r="AL4" s="21">
        <f>VLOOKUP(A4,'[11]REKAP NILAI SPK'!D$11:H$60,4,0)</f>
        <v>83</v>
      </c>
      <c r="AM4" s="28" t="str">
        <f>VLOOKUP(A4,'[11]REKAP NILAI SPK'!D$11:H$60,5,0)</f>
        <v>B-</v>
      </c>
      <c r="AN4" s="30" t="e">
        <f>VLOOKUP(A4,'[12]REKAP NILAI SPK'!D$11:H$60,2,0)</f>
        <v>#N/A</v>
      </c>
      <c r="AO4" s="30" t="e">
        <f>VLOOKUP(A4,'[12]REKAP NILAI SPK'!D$11:H$60,3,0)</f>
        <v>#N/A</v>
      </c>
      <c r="AP4" s="30" t="e">
        <f>VLOOKUP(A4,'[12]REKAP NILAI SPK'!D$11:H$60,4,0)</f>
        <v>#N/A</v>
      </c>
      <c r="AQ4" s="30" t="e">
        <f>VLOOKUP(A4,'[12]REKAP NILAI SPK'!D$11:H$60,5,0)</f>
        <v>#N/A</v>
      </c>
      <c r="AR4" s="29" t="e">
        <f>VLOOKUP(A4,'[13]REKAP NILAI SPK'!D$11:H$60,2,0)</f>
        <v>#N/A</v>
      </c>
      <c r="AS4" s="21" t="e">
        <f>VLOOKUP(A4,'[13]REKAP NILAI SPK'!D$11:H$60,3,0)</f>
        <v>#N/A</v>
      </c>
      <c r="AT4" s="31" t="e">
        <f>VLOOKUP(A4,'[13]REKAP NILAI SPK'!D$11:H$60,4,0)</f>
        <v>#N/A</v>
      </c>
      <c r="AU4" s="10" t="e">
        <f>VLOOKUP(A4,'[13]REKAP NILAI SPK'!D$11:H$60,5,0)</f>
        <v>#N/A</v>
      </c>
      <c r="AV4" s="10" t="e">
        <f>VLOOKUP(A4,'[14]REKAP NILAI SPK'!D$11:H$60,2,0)</f>
        <v>#N/A</v>
      </c>
      <c r="AW4" s="10" t="e">
        <f>VLOOKUP(A4,'[14]REKAP NILAI SPK'!D$11:H$60,3,0)</f>
        <v>#N/A</v>
      </c>
      <c r="AX4" s="10" t="e">
        <f>VLOOKUP(A4,'[14]REKAP NILAI SPK'!D$11:H$60,4,0)</f>
        <v>#N/A</v>
      </c>
      <c r="AY4" s="10" t="e">
        <f>VLOOKUP(A4,'[14]REKAP NILAI SPK'!D$11:H$60,5,0)</f>
        <v>#N/A</v>
      </c>
      <c r="AZ4" s="10" t="e">
        <f>VLOOKUP(A4,'[15]REKAP NILAI SPK'!D$11:H$60,2,0)</f>
        <v>#N/A</v>
      </c>
      <c r="BA4" s="10" t="e">
        <f>VLOOKUP(A4,'[15]REKAP NILAI SPK'!D$11:H$60,3,0)</f>
        <v>#N/A</v>
      </c>
      <c r="BB4" s="10" t="e">
        <f>VLOOKUP(A4,'[15]REKAP NILAI SPK'!D$11:H$60,4,0)</f>
        <v>#N/A</v>
      </c>
      <c r="BC4" s="10" t="e">
        <f>VLOOKUP(A4,'[15]REKAP NILAI SPK'!D$11:H$60,5,0)</f>
        <v>#N/A</v>
      </c>
      <c r="BD4" s="21" t="e">
        <f>VLOOKUP(A4,'[16]REKAP NILAI SPK'!D$11:H$60,2,0)</f>
        <v>#N/A</v>
      </c>
      <c r="BE4" s="32" t="e">
        <f>VLOOKUP(A4,'[16]REKAP NILAI SPK'!D$11:H$60,3,0)</f>
        <v>#N/A</v>
      </c>
      <c r="BF4" s="10" t="e">
        <f>VLOOKUP(A4,'[16]REKAP NILAI SPK'!D$11:H$60,4,0)</f>
        <v>#N/A</v>
      </c>
      <c r="BG4" s="21" t="e">
        <f>VLOOKUP(A4,'[16]REKAP NILAI SPK'!D$11:H$60,5,0)</f>
        <v>#N/A</v>
      </c>
      <c r="BH4" s="24" t="e">
        <f>VLOOKUP(A4,'[17]REKAP NILAI SPK'!D$11:H$60,2,0)</f>
        <v>#N/A</v>
      </c>
      <c r="BI4" s="10" t="e">
        <f>VLOOKUP(A4,'[17]REKAP NILAI SPK'!D$11:H$60,3,0)</f>
        <v>#N/A</v>
      </c>
      <c r="BJ4" s="21" t="e">
        <f>VLOOKUP(A4,'[17]REKAP NILAI SPK'!D$11:H$60,4,0)</f>
        <v>#N/A</v>
      </c>
      <c r="BK4" s="24" t="e">
        <f>VLOOKUP(A4,'[17]REKAP NILAI SPK'!D$11:H$60,5,0)</f>
        <v>#N/A</v>
      </c>
      <c r="BL4" s="10" t="e">
        <f>VLOOKUP(A4,'[18]REKAP NILAI SPK'!D$11:H$60,2,0)</f>
        <v>#N/A</v>
      </c>
      <c r="BM4" s="21" t="e">
        <f>VLOOKUP(A4,'[18]REKAP NILAI SPK'!D$11:H$60,3,0)</f>
        <v>#N/A</v>
      </c>
      <c r="BN4" s="30" t="e">
        <f>VLOOKUP(A4,'[18]REKAP NILAI SPK'!D$11:H$60,4,0)</f>
        <v>#N/A</v>
      </c>
      <c r="BO4" s="33" t="e">
        <f>VLOOKUP(A4,'[18]REKAP NILAI SPK'!D$11:H$60,5,0)</f>
        <v>#N/A</v>
      </c>
      <c r="BP4" s="21" t="e">
        <f>VLOOKUP(A4,'[19]REKAP NILAI SPK'!D$11:H$60,2,0)</f>
        <v>#N/A</v>
      </c>
      <c r="BQ4" s="24" t="e">
        <f>VLOOKUP(A4,'[19]REKAP NILAI SPK'!D$11:H$60,3,0)</f>
        <v>#N/A</v>
      </c>
      <c r="BR4" s="33" t="e">
        <f>VLOOKUP(A4,'[19]REKAP NILAI SPK'!D$11:H$60,4,0)</f>
        <v>#N/A</v>
      </c>
      <c r="BS4" s="21" t="e">
        <f>VLOOKUP(A4,'[19]REKAP NILAI SPK'!D$11:H$60,5,0)</f>
        <v>#N/A</v>
      </c>
      <c r="BT4" s="21" t="e">
        <f>VLOOKUP(A4,'[20]REKAP NILAI SPK'!D$11:H$60,2,0)</f>
        <v>#N/A</v>
      </c>
      <c r="BU4" s="21" t="e">
        <f>VLOOKUP(A4,'[20]REKAP NILAI SPK'!D$11:H$60,3,0)</f>
        <v>#N/A</v>
      </c>
      <c r="BV4" s="21" t="e">
        <f>VLOOKUP(A4,'[20]REKAP NILAI SPK'!D$11:H$60,4,0)</f>
        <v>#N/A</v>
      </c>
      <c r="BW4" s="21" t="e">
        <f>VLOOKUP(A4,'[20]REKAP NILAI SPK'!D$11:H$60,5,0)</f>
        <v>#N/A</v>
      </c>
      <c r="BX4" s="21" t="e">
        <f>VLOOKUP(A4,'[21]REKAP NILAI SPK'!D$11:H$60,2,0)</f>
        <v>#N/A</v>
      </c>
      <c r="BY4" s="21" t="e">
        <f>VLOOKUP(A4,'[21]REKAP NILAI SPK'!D$11:H$60,3,0)</f>
        <v>#N/A</v>
      </c>
      <c r="BZ4" s="21" t="e">
        <f>VLOOKUP(A4,'[21]REKAP NILAI SPK'!D$11:H$60,4,0)</f>
        <v>#N/A</v>
      </c>
      <c r="CA4" s="21" t="e">
        <f>VLOOKUP(A4,'[21]REKAP NILAI SPK'!D$11:H$60,5,0)</f>
        <v>#N/A</v>
      </c>
      <c r="CB4" s="10" t="e">
        <f>VLOOKUP(A4,'[22]REKAP NILAI SPK'!D$11:H$60,2,0)</f>
        <v>#N/A</v>
      </c>
      <c r="CC4" s="21" t="e">
        <f>VLOOKUP(A4,'[22]REKAP NILAI SPK'!D$11:H$60,3,0)</f>
        <v>#N/A</v>
      </c>
      <c r="CD4" s="24" t="e">
        <f>VLOOKUP(A4,'[22]REKAP NILAI SPK'!D$11:H$60,4,0)</f>
        <v>#N/A</v>
      </c>
      <c r="CE4" s="10" t="e">
        <f>VLOOKUP(A4,'[22]REKAP NILAI SPK'!D$11:H$60,5,0)</f>
        <v>#N/A</v>
      </c>
      <c r="CF4" s="21" t="e">
        <f>VLOOKUP(A4,'[23]REKAP NILAI SPK'!D$11:H$60,2,0)</f>
        <v>#N/A</v>
      </c>
      <c r="CG4" s="30" t="e">
        <f>VLOOKUP(A4,'[23]REKAP NILAI SPK'!D$11:H$60,3,0)</f>
        <v>#N/A</v>
      </c>
      <c r="CH4" s="29" t="e">
        <f>VLOOKUP(A4,'[23]REKAP NILAI SPK'!D$11:H$60,4,0)</f>
        <v>#N/A</v>
      </c>
      <c r="CI4" s="21" t="e">
        <f>VLOOKUP(A4,'[23]REKAP NILAI SPK'!D$11:H$60,5,0)</f>
        <v>#N/A</v>
      </c>
      <c r="CJ4" s="30" t="e">
        <f>VLOOKUP(A4,'[24]REKAP NILAI SPK'!D$11:H$60,2,0)</f>
        <v>#N/A</v>
      </c>
      <c r="CK4" s="29" t="e">
        <f>VLOOKUP(A4,'[24]REKAP NILAI SPK'!D$11:H$60,3,0)</f>
        <v>#N/A</v>
      </c>
      <c r="CL4" s="21" t="e">
        <f>VLOOKUP(A4,'[24]REKAP NILAI SPK'!D$11:H$60,4,0)</f>
        <v>#N/A</v>
      </c>
      <c r="CM4" s="20" t="e">
        <f>VLOOKUP(A4,'[24]REKAP NILAI SPK'!D$11:H$60,5,0)</f>
        <v>#N/A</v>
      </c>
      <c r="CN4" s="20" t="e">
        <f>VLOOKUP(A4,'[25]REKAP NILAI SPK'!D$11:H$60,2,0)</f>
        <v>#N/A</v>
      </c>
      <c r="CO4" s="21" t="e">
        <f>VLOOKUP(A4,'[25]REKAP NILAI SPK'!D$11:H$60,3,0)</f>
        <v>#N/A</v>
      </c>
      <c r="CP4" s="20" t="e">
        <f>VLOOKUP(A4,'[25]REKAP NILAI SPK'!D$11:H$60,4,0)</f>
        <v>#N/A</v>
      </c>
      <c r="CQ4" s="34" t="e">
        <f>VLOOKUP(A4,'[25]REKAP NILAI SPK'!D$11:H$60,5,0)</f>
        <v>#N/A</v>
      </c>
      <c r="CR4" s="20" t="e">
        <f>VLOOKUP(A4,'[26]REKAP NILAI SPK'!D$11:H$60,2,0)</f>
        <v>#N/A</v>
      </c>
      <c r="CS4" s="20" t="e">
        <f>VLOOKUP(A4,'[26]REKAP NILAI SPK'!D$11:H$60,3,0)</f>
        <v>#N/A</v>
      </c>
      <c r="CT4" s="20" t="e">
        <f>VLOOKUP(A4,'[26]REKAP NILAI SPK'!D$11:H$60,4,0)</f>
        <v>#N/A</v>
      </c>
      <c r="CU4" s="20" t="e">
        <f>VLOOKUP(A4,'[26]REKAP NILAI SPK'!D$11:H$60,5,0)</f>
        <v>#N/A</v>
      </c>
      <c r="CV4" s="20" t="e">
        <f>VLOOKUP(A4,'[27]REKAP NILAI SPK'!D$11:H$60,2,0)</f>
        <v>#N/A</v>
      </c>
      <c r="CW4" s="20" t="e">
        <f>VLOOKUP(A4,'[27]REKAP NILAI SPK'!D$11:H$60,3,0)</f>
        <v>#N/A</v>
      </c>
      <c r="CX4" s="20" t="e">
        <f>VLOOKUP(A4,'[27]REKAP NILAI SPK'!D$11:H$60,4,0)</f>
        <v>#N/A</v>
      </c>
      <c r="CY4" s="20" t="e">
        <f>VLOOKUP(A4,'[27]REKAP NILAI SPK'!D$11:H$60,5,0)</f>
        <v>#N/A</v>
      </c>
      <c r="CZ4" s="20">
        <f>VLOOKUP(A4,'[28]REKAP NILAI SPK'!D$11:H$60,2,0)</f>
        <v>76</v>
      </c>
      <c r="DA4" s="20">
        <f>VLOOKUP(A4,'[28]REKAP NILAI SPK'!D$11:H$60,3,0)</f>
        <v>77</v>
      </c>
      <c r="DB4" s="20">
        <f>VLOOKUP(A4,'[28]REKAP NILAI SPK'!D$11:H$60,4,0)</f>
        <v>77</v>
      </c>
      <c r="DC4" s="20" t="str">
        <f>VLOOKUP(A4,'[28]REKAP NILAI SPK'!D$11:H$60,5,0)</f>
        <v>B-</v>
      </c>
      <c r="DD4" s="20">
        <f>VLOOKUP(A4,'[29]REKAP NILAI SPK'!D$11:H$60,2,0)</f>
        <v>82</v>
      </c>
      <c r="DE4" s="20">
        <f>VLOOKUP(A4,'[29]REKAP NILAI SPK'!D$11:H$60,3,0)</f>
        <v>80</v>
      </c>
      <c r="DF4" s="20">
        <f>VLOOKUP(A4,'[29]REKAP NILAI SPK'!D$11:H$60,4,0)</f>
        <v>81</v>
      </c>
      <c r="DG4" s="20" t="str">
        <f>VLOOKUP(A4,'[29]REKAP NILAI SPK'!D$11:H$60,5,0)</f>
        <v>B</v>
      </c>
      <c r="DH4" s="20">
        <f>VLOOKUP(A4,'[30]REKAP NILAI SPK'!D$11:H$60,2,0)</f>
        <v>79</v>
      </c>
      <c r="DI4" s="20">
        <f>VLOOKUP(A4,'[30]REKAP NILAI SPK'!D$11:H$60,3,0)</f>
        <v>80</v>
      </c>
      <c r="DJ4" s="20">
        <f>VLOOKUP(A4,'[30]REKAP NILAI SPK'!D$11:H$60,4,0)</f>
        <v>80</v>
      </c>
      <c r="DK4" s="20" t="str">
        <f>VLOOKUP(A4,'[30]REKAP NILAI SPK'!D$11:H$60,5,0)</f>
        <v>B-</v>
      </c>
      <c r="DL4" s="20">
        <f>VLOOKUP(A4,'[31]REKAP NILAI SPK'!D$11:H$60,2,0)</f>
        <v>82</v>
      </c>
      <c r="DM4" s="20">
        <f>VLOOKUP(A4,'[31]REKAP NILAI SPK'!D$11:H$60,3,0)</f>
        <v>80</v>
      </c>
      <c r="DN4" s="20">
        <f>VLOOKUP(A4,'[31]REKAP NILAI SPK'!D$11:H$60,4,0)</f>
        <v>81</v>
      </c>
      <c r="DO4" s="20" t="str">
        <f>VLOOKUP(A4,'[31]REKAP NILAI SPK'!D$11:H$60,5,0)</f>
        <v>B</v>
      </c>
      <c r="DP4" s="20">
        <f>VLOOKUP(A4,'[32]REKAP NILAI SPK'!D$11:H$60,2,0)</f>
        <v>82</v>
      </c>
      <c r="DQ4" s="20">
        <f>VLOOKUP(A4,'[32]REKAP NILAI SPK'!D$11:H$60,3,0)</f>
        <v>80</v>
      </c>
      <c r="DR4" s="20">
        <f>VLOOKUP(A4,'[32]REKAP NILAI SPK'!D$11:H$60,4,0)</f>
        <v>81</v>
      </c>
      <c r="DS4" s="20" t="str">
        <f>VLOOKUP(A4,'[32]REKAP NILAI SPK'!D$11:H$60,5,0)</f>
        <v>B</v>
      </c>
      <c r="DT4" s="20" t="e">
        <f>VLOOKUP(A4,'[33]REKAP NILAI SPK'!D$11:H$60,2,0)</f>
        <v>#N/A</v>
      </c>
      <c r="DU4" s="20" t="e">
        <f>VLOOKUP(A4,'[33]REKAP NILAI SPK'!D$11:H$60,3,0)</f>
        <v>#N/A</v>
      </c>
      <c r="DV4" s="20" t="e">
        <f>VLOOKUP(A4,'[33]REKAP NILAI SPK'!D$11:H$60,4,0)</f>
        <v>#N/A</v>
      </c>
      <c r="DW4" s="20" t="e">
        <f>VLOOKUP(A4,'[33]REKAP NILAI SPK'!D$11:H$60,5,0)</f>
        <v>#N/A</v>
      </c>
      <c r="DX4" s="20" t="e">
        <f>VLOOKUP(A4,'[34]REKAP NILAI SPK'!D$11:H$60,2,0)</f>
        <v>#N/A</v>
      </c>
      <c r="DY4" s="20" t="e">
        <f>VLOOKUP(A4,'[34]REKAP NILAI SPK'!D$11:H$60,3,0)</f>
        <v>#N/A</v>
      </c>
      <c r="DZ4" s="20" t="e">
        <f>VLOOKUP(A4,'[34]REKAP NILAI SPK'!D$11:H$60,4,0)</f>
        <v>#N/A</v>
      </c>
      <c r="EA4" s="20" t="e">
        <f>VLOOKUP(A4,'[34]REKAP NILAI SPK'!D$11:H$60,5,0)</f>
        <v>#N/A</v>
      </c>
      <c r="EB4" s="20" t="e">
        <f>VLOOKUP(A4,'[35]REKAP NILAI SPK'!D$11:H$60,2,0)</f>
        <v>#N/A</v>
      </c>
      <c r="EC4" s="20" t="e">
        <f>VLOOKUP(A4,'[35]REKAP NILAI SPK'!D$11:H$60,3,0)</f>
        <v>#N/A</v>
      </c>
      <c r="ED4" s="20" t="e">
        <f>VLOOKUP(A4,'[35]REKAP NILAI SPK'!D$11:H$60,4,0)</f>
        <v>#N/A</v>
      </c>
      <c r="EE4" s="20" t="e">
        <f>VLOOKUP(A4,'[35]REKAP NILAI SPK'!D$11:H$60,5,0)</f>
        <v>#N/A</v>
      </c>
      <c r="EF4" s="81"/>
      <c r="EG4" s="82">
        <v>0</v>
      </c>
      <c r="EH4" s="83">
        <v>0</v>
      </c>
      <c r="EI4" s="83">
        <v>4</v>
      </c>
      <c r="EJ4" s="84" t="s">
        <v>10</v>
      </c>
      <c r="EK4" s="84"/>
      <c r="EL4" s="84"/>
      <c r="EM4" s="84"/>
      <c r="EN4" s="85" t="str">
        <f t="shared" ref="EN4:EN43" si="0">A4 &amp;" menunjukan sikap jujur saat ulangan"</f>
        <v>Andika Aditama menunjukan sikap jujur saat ulangan</v>
      </c>
      <c r="EO4" s="85" t="str">
        <f t="shared" ref="EO4:EO43" si="1">A4 &amp;" belum konsisten mengawali kegiatan belajar dengan berdoa"</f>
        <v>Andika Aditama belum konsisten mengawali kegiatan belajar dengan berdoa</v>
      </c>
      <c r="EP4" s="85" t="str">
        <f t="shared" ref="EP4:EP43" si="2">A4 &amp;" perlu tingkatkan berkomunikasi dalam diskusi kelompk menggunakan bahasa indonesia dengan baik"</f>
        <v>Andika Aditama perlu tingkatkan berkomunikasi dalam diskusi kelompk menggunakan bahasa indonesia dengan baik</v>
      </c>
      <c r="EQ4" s="85" t="str">
        <f t="shared" ref="EQ4:EQ43" si="3">A4 &amp;" perlu tingkatkan inisiatif mencari tahu informasi terkait dengan topik pelajaran yang akan dibahas pada pertemuan selanjutnya"</f>
        <v>Andika Aditama perlu tingkatkan inisiatif mencari tahu informasi terkait dengan topik pelajaran yang akan dibahas pada pertemuan selanjutnya</v>
      </c>
      <c r="ER4" s="85" t="str">
        <f t="shared" ref="ER4:ER43" si="4">A4 &amp;" perlu konsisten ikut terlibat dalam kegiatan jumat bersih"</f>
        <v>Andika Aditama perlu konsisten ikut terlibat dalam kegiatan jumat bersih</v>
      </c>
      <c r="ES4" s="86" t="str">
        <f t="shared" ref="ES4:ES43" si="5">A4 &amp;" perlu belajar belajar menjadi pribadi mandiri, menggunakan bahasa indonesia dengan baik, membantu orang tua mengerjakan pekerjaan secara bersama, serta perlu disiplin diri dalam berbagai kegiatan disekolah"</f>
        <v>Andika Aditama perlu belajar belajar menjadi pribadi mandiri, menggunakan bahasa indonesia dengan baik, membantu orang tua mengerjakan pekerjaan secara bersama, serta perlu disiplin diri dalam berbagai kegiatan disekolah</v>
      </c>
      <c r="ET4" s="87"/>
      <c r="EU4" s="87"/>
      <c r="EV4" s="87"/>
      <c r="EW4" s="87"/>
      <c r="EX4" s="87"/>
    </row>
    <row r="5" spans="1:154" ht="38.1" customHeight="1">
      <c r="A5" s="18" t="str">
        <f>'[2]db-siswa'!B5</f>
        <v>Doni Susanto</v>
      </c>
      <c r="B5" s="19">
        <f>'[2]db-siswa'!C5</f>
        <v>629</v>
      </c>
      <c r="C5" s="19" t="str">
        <f>'[2]db-siswa'!D5</f>
        <v>0028568896</v>
      </c>
      <c r="D5" s="20">
        <f>VLOOKUP(A5,'[3]REKAP NILAI SPK'!$D$11:$H$60,2,0)</f>
        <v>84</v>
      </c>
      <c r="E5" s="21">
        <f>VLOOKUP(A5,'[3]REKAP NILAI SPK'!$D$11:$H$60,3,0)</f>
        <v>80</v>
      </c>
      <c r="F5" s="22">
        <f>VLOOKUP(A5,'[3]REKAP NILAI SPK'!$D$11:$H$60,4,0)</f>
        <v>82</v>
      </c>
      <c r="G5" s="20" t="str">
        <f>VLOOKUP(A5,'[3]REKAP NILAI SPK'!$D$11:$H$60,5,0)</f>
        <v>B-</v>
      </c>
      <c r="H5" s="21">
        <f>VLOOKUP(A5,'[4]REKAP NILAI SPK'!D$11:H$60,2,0)</f>
        <v>84</v>
      </c>
      <c r="I5" s="23">
        <f>VLOOKUP(A5,'[4]REKAP NILAI SPK'!D$11:H$60,3,0)</f>
        <v>82</v>
      </c>
      <c r="J5" s="24">
        <f>VLOOKUP(A5,'[4]REKAP NILAI SPK'!D$11:H$60,4,0)</f>
        <v>83</v>
      </c>
      <c r="K5" s="25" t="str">
        <f>VLOOKUP(A5,'[4]REKAP NILAI SPK'!D$11:H$60,5,0)</f>
        <v>B-</v>
      </c>
      <c r="L5" s="21">
        <f>VLOOKUP(A5,'[5]REKAP NILAI SPK'!D$11:H$60,2,0)</f>
        <v>75</v>
      </c>
      <c r="M5" s="23">
        <f>VLOOKUP(A5,'[5]REKAP NILAI SPK'!D$11:H$60,3,0)</f>
        <v>81</v>
      </c>
      <c r="N5" s="26">
        <f>VLOOKUP(A5,'[5]REKAP NILAI SPK'!D$11:H$60,4,0)</f>
        <v>77</v>
      </c>
      <c r="O5" s="21" t="str">
        <f>VLOOKUP(A5,'[5]REKAP NILAI SPK'!D$11:H$60,5,0)</f>
        <v>C</v>
      </c>
      <c r="P5" s="27">
        <f>VLOOKUP(A5,'[6]REKAP NILAI SPK'!D$11:H$60,2,0)</f>
        <v>31</v>
      </c>
      <c r="Q5" s="10">
        <f>VLOOKUP(A5,'[6]REKAP NILAI SPK'!D$11:H$60,3,0)</f>
        <v>70</v>
      </c>
      <c r="R5" s="21">
        <f>VLOOKUP(A5,'[6]REKAP NILAI SPK'!D$11:H$60,4,0)</f>
        <v>43</v>
      </c>
      <c r="S5" s="27" t="str">
        <f>VLOOKUP(A5,'[6]REKAP NILAI SPK'!D$11:H$60,5,0)</f>
        <v>D</v>
      </c>
      <c r="T5" s="10">
        <f>VLOOKUP(A5,'[7]REKAP NILAI SPK'!D$11:H$60,2,0)</f>
        <v>79</v>
      </c>
      <c r="U5" s="21">
        <f>VLOOKUP(A5,'[7]REKAP NILAI SPK'!D$11:H$60,3,0)</f>
        <v>77</v>
      </c>
      <c r="V5" s="21">
        <f>VLOOKUP(A5,'[7]REKAP NILAI SPK'!D$11:H$60,4,0)</f>
        <v>78</v>
      </c>
      <c r="W5" s="21" t="str">
        <f>VLOOKUP(A5,'[7]REKAP NILAI SPK'!D$11:H$60,5,0)</f>
        <v>C</v>
      </c>
      <c r="X5" s="21" t="e">
        <f>VLOOKUP(A5,'[8]REKAP NILAI SPK'!D$11:H$60,2,0)</f>
        <v>#N/A</v>
      </c>
      <c r="Y5" s="21" t="e">
        <f>VLOOKUP(A5,'[8]REKAP NILAI SPK'!D$11:H$60,3,0)</f>
        <v>#N/A</v>
      </c>
      <c r="Z5" s="10" t="e">
        <f>VLOOKUP(A5,'[8]REKAP NILAI SPK'!D$11:H$60,4,0)</f>
        <v>#N/A</v>
      </c>
      <c r="AA5" s="21" t="e">
        <f>VLOOKUP(A5,'[8]REKAP NILAI SPK'!D$11:H$60,5,0)</f>
        <v>#N/A</v>
      </c>
      <c r="AB5" s="21" t="e">
        <f>VLOOKUP(A5,'[9]REKAP NILAI SPK'!D$11:H$60,2,0)</f>
        <v>#N/A</v>
      </c>
      <c r="AC5" s="21" t="e">
        <f>VLOOKUP(A5,'[9]REKAP NILAI SPK'!D$11:H$60,3,0)</f>
        <v>#N/A</v>
      </c>
      <c r="AD5" s="21" t="e">
        <f>VLOOKUP(A5,'[9]REKAP NILAI SPK'!D$11:H$60,4,0)</f>
        <v>#N/A</v>
      </c>
      <c r="AE5" s="21" t="e">
        <f>VLOOKUP(A5,'[9]REKAP NILAI SPK'!D$11:H$60,5,0)</f>
        <v>#N/A</v>
      </c>
      <c r="AF5" s="21" t="e">
        <f>VLOOKUP(A5,'[10]REKAP NILAI SPK'!D$11:H$60,2,0)</f>
        <v>#N/A</v>
      </c>
      <c r="AG5" s="21" t="e">
        <f>VLOOKUP(A5,'[10]REKAP NILAI SPK'!D$11:H$60,3,0)</f>
        <v>#N/A</v>
      </c>
      <c r="AH5" s="21" t="e">
        <f>VLOOKUP(A5,'[10]REKAP NILAI SPK'!D$11:H$60,4,0)</f>
        <v>#N/A</v>
      </c>
      <c r="AI5" s="21" t="e">
        <f>VLOOKUP(A5,'[10]REKAP NILAI SPK'!D$11:H$60,5,0)</f>
        <v>#N/A</v>
      </c>
      <c r="AJ5" s="28">
        <f>VLOOKUP(A5,'[11]REKAP NILAI SPK'!D$11:H$60,2,0)</f>
        <v>84</v>
      </c>
      <c r="AK5" s="29">
        <f>VLOOKUP(A5,'[11]REKAP NILAI SPK'!D$11:H$60,3,0)</f>
        <v>84</v>
      </c>
      <c r="AL5" s="21">
        <f>VLOOKUP(A5,'[11]REKAP NILAI SPK'!D$11:H$60,4,0)</f>
        <v>84</v>
      </c>
      <c r="AM5" s="28" t="str">
        <f>VLOOKUP(A5,'[11]REKAP NILAI SPK'!D$11:H$60,5,0)</f>
        <v>B</v>
      </c>
      <c r="AN5" s="30" t="e">
        <f>VLOOKUP(A5,'[12]REKAP NILAI SPK'!D$11:H$60,2,0)</f>
        <v>#N/A</v>
      </c>
      <c r="AO5" s="30" t="e">
        <f>VLOOKUP(A5,'[12]REKAP NILAI SPK'!D$11:H$60,3,0)</f>
        <v>#N/A</v>
      </c>
      <c r="AP5" s="30" t="e">
        <f>VLOOKUP(A5,'[12]REKAP NILAI SPK'!D$11:H$60,4,0)</f>
        <v>#N/A</v>
      </c>
      <c r="AQ5" s="30" t="e">
        <f>VLOOKUP(A5,'[12]REKAP NILAI SPK'!D$11:H$60,5,0)</f>
        <v>#N/A</v>
      </c>
      <c r="AR5" s="29" t="e">
        <f>VLOOKUP(A5,'[13]REKAP NILAI SPK'!D$11:H$60,2,0)</f>
        <v>#N/A</v>
      </c>
      <c r="AS5" s="21" t="e">
        <f>VLOOKUP(A5,'[13]REKAP NILAI SPK'!D$11:H$60,3,0)</f>
        <v>#N/A</v>
      </c>
      <c r="AT5" s="31" t="e">
        <f>VLOOKUP(A5,'[13]REKAP NILAI SPK'!D$11:H$60,4,0)</f>
        <v>#N/A</v>
      </c>
      <c r="AU5" s="10" t="e">
        <f>VLOOKUP(A5,'[13]REKAP NILAI SPK'!D$11:H$60,5,0)</f>
        <v>#N/A</v>
      </c>
      <c r="AV5" s="10" t="e">
        <f>VLOOKUP(A5,'[14]REKAP NILAI SPK'!D$11:H$60,2,0)</f>
        <v>#N/A</v>
      </c>
      <c r="AW5" s="10" t="e">
        <f>VLOOKUP(A5,'[14]REKAP NILAI SPK'!D$11:H$60,3,0)</f>
        <v>#N/A</v>
      </c>
      <c r="AX5" s="10" t="e">
        <f>VLOOKUP(A5,'[14]REKAP NILAI SPK'!D$11:H$60,4,0)</f>
        <v>#N/A</v>
      </c>
      <c r="AY5" s="10" t="e">
        <f>VLOOKUP(A5,'[14]REKAP NILAI SPK'!D$11:H$60,5,0)</f>
        <v>#N/A</v>
      </c>
      <c r="AZ5" s="10" t="e">
        <f>VLOOKUP(A5,'[15]REKAP NILAI SPK'!D$11:H$60,2,0)</f>
        <v>#N/A</v>
      </c>
      <c r="BA5" s="10" t="e">
        <f>VLOOKUP(A5,'[15]REKAP NILAI SPK'!D$11:H$60,3,0)</f>
        <v>#N/A</v>
      </c>
      <c r="BB5" s="10" t="e">
        <f>VLOOKUP(A5,'[15]REKAP NILAI SPK'!D$11:H$60,4,0)</f>
        <v>#N/A</v>
      </c>
      <c r="BC5" s="10" t="e">
        <f>VLOOKUP(A5,'[15]REKAP NILAI SPK'!D$11:H$60,5,0)</f>
        <v>#N/A</v>
      </c>
      <c r="BD5" s="21" t="e">
        <f>VLOOKUP(A5,'[16]REKAP NILAI SPK'!D$11:H$60,2,0)</f>
        <v>#N/A</v>
      </c>
      <c r="BE5" s="32" t="e">
        <f>VLOOKUP(A5,'[16]REKAP NILAI SPK'!D$11:H$60,3,0)</f>
        <v>#N/A</v>
      </c>
      <c r="BF5" s="10" t="e">
        <f>VLOOKUP(A5,'[16]REKAP NILAI SPK'!D$11:H$60,4,0)</f>
        <v>#N/A</v>
      </c>
      <c r="BG5" s="21" t="e">
        <f>VLOOKUP(A5,'[16]REKAP NILAI SPK'!D$11:H$60,5,0)</f>
        <v>#N/A</v>
      </c>
      <c r="BH5" s="24" t="e">
        <f>VLOOKUP(A5,'[17]REKAP NILAI SPK'!D$11:H$60,2,0)</f>
        <v>#N/A</v>
      </c>
      <c r="BI5" s="10" t="e">
        <f>VLOOKUP(A5,'[17]REKAP NILAI SPK'!D$11:H$60,3,0)</f>
        <v>#N/A</v>
      </c>
      <c r="BJ5" s="21" t="e">
        <f>VLOOKUP(A5,'[17]REKAP NILAI SPK'!D$11:H$60,4,0)</f>
        <v>#N/A</v>
      </c>
      <c r="BK5" s="24" t="e">
        <f>VLOOKUP(A5,'[17]REKAP NILAI SPK'!D$11:H$60,5,0)</f>
        <v>#N/A</v>
      </c>
      <c r="BL5" s="10" t="e">
        <f>VLOOKUP(A5,'[18]REKAP NILAI SPK'!D$11:H$60,2,0)</f>
        <v>#N/A</v>
      </c>
      <c r="BM5" s="21" t="e">
        <f>VLOOKUP(A5,'[18]REKAP NILAI SPK'!D$11:H$60,3,0)</f>
        <v>#N/A</v>
      </c>
      <c r="BN5" s="30" t="e">
        <f>VLOOKUP(A5,'[18]REKAP NILAI SPK'!D$11:H$60,4,0)</f>
        <v>#N/A</v>
      </c>
      <c r="BO5" s="33" t="e">
        <f>VLOOKUP(A5,'[18]REKAP NILAI SPK'!D$11:H$60,5,0)</f>
        <v>#N/A</v>
      </c>
      <c r="BP5" s="21" t="e">
        <f>VLOOKUP(A5,'[19]REKAP NILAI SPK'!D$11:H$60,2,0)</f>
        <v>#N/A</v>
      </c>
      <c r="BQ5" s="24" t="e">
        <f>VLOOKUP(A5,'[19]REKAP NILAI SPK'!D$11:H$60,3,0)</f>
        <v>#N/A</v>
      </c>
      <c r="BR5" s="33" t="e">
        <f>VLOOKUP(A5,'[19]REKAP NILAI SPK'!D$11:H$60,4,0)</f>
        <v>#N/A</v>
      </c>
      <c r="BS5" s="21" t="e">
        <f>VLOOKUP(A5,'[19]REKAP NILAI SPK'!D$11:H$60,5,0)</f>
        <v>#N/A</v>
      </c>
      <c r="BT5" s="21" t="e">
        <f>VLOOKUP(A5,'[20]REKAP NILAI SPK'!D$11:H$60,2,0)</f>
        <v>#N/A</v>
      </c>
      <c r="BU5" s="21" t="e">
        <f>VLOOKUP(A5,'[20]REKAP NILAI SPK'!D$11:H$60,3,0)</f>
        <v>#N/A</v>
      </c>
      <c r="BV5" s="21" t="e">
        <f>VLOOKUP(A5,'[20]REKAP NILAI SPK'!D$11:H$60,4,0)</f>
        <v>#N/A</v>
      </c>
      <c r="BW5" s="21" t="e">
        <f>VLOOKUP(A5,'[20]REKAP NILAI SPK'!D$11:H$60,5,0)</f>
        <v>#N/A</v>
      </c>
      <c r="BX5" s="21" t="e">
        <f>VLOOKUP(A5,'[21]REKAP NILAI SPK'!D$11:H$60,2,0)</f>
        <v>#N/A</v>
      </c>
      <c r="BY5" s="21" t="e">
        <f>VLOOKUP(A5,'[21]REKAP NILAI SPK'!D$11:H$60,3,0)</f>
        <v>#N/A</v>
      </c>
      <c r="BZ5" s="21" t="e">
        <f>VLOOKUP(A5,'[21]REKAP NILAI SPK'!D$11:H$60,4,0)</f>
        <v>#N/A</v>
      </c>
      <c r="CA5" s="21" t="e">
        <f>VLOOKUP(A5,'[21]REKAP NILAI SPK'!D$11:H$60,5,0)</f>
        <v>#N/A</v>
      </c>
      <c r="CB5" s="10" t="e">
        <f>VLOOKUP(A5,'[22]REKAP NILAI SPK'!D$11:H$60,2,0)</f>
        <v>#N/A</v>
      </c>
      <c r="CC5" s="21" t="e">
        <f>VLOOKUP(A5,'[22]REKAP NILAI SPK'!D$11:H$60,3,0)</f>
        <v>#N/A</v>
      </c>
      <c r="CD5" s="24" t="e">
        <f>VLOOKUP(A5,'[22]REKAP NILAI SPK'!D$11:H$60,4,0)</f>
        <v>#N/A</v>
      </c>
      <c r="CE5" s="10" t="e">
        <f>VLOOKUP(A5,'[22]REKAP NILAI SPK'!D$11:H$60,5,0)</f>
        <v>#N/A</v>
      </c>
      <c r="CF5" s="21" t="e">
        <f>VLOOKUP(A5,'[23]REKAP NILAI SPK'!D$11:H$60,2,0)</f>
        <v>#N/A</v>
      </c>
      <c r="CG5" s="30" t="e">
        <f>VLOOKUP(A5,'[23]REKAP NILAI SPK'!D$11:H$60,3,0)</f>
        <v>#N/A</v>
      </c>
      <c r="CH5" s="29" t="e">
        <f>VLOOKUP(A5,'[23]REKAP NILAI SPK'!D$11:H$60,4,0)</f>
        <v>#N/A</v>
      </c>
      <c r="CI5" s="21" t="e">
        <f>VLOOKUP(A5,'[23]REKAP NILAI SPK'!D$11:H$60,5,0)</f>
        <v>#N/A</v>
      </c>
      <c r="CJ5" s="30" t="e">
        <f>VLOOKUP(A5,'[24]REKAP NILAI SPK'!D$11:H$60,2,0)</f>
        <v>#N/A</v>
      </c>
      <c r="CK5" s="29" t="e">
        <f>VLOOKUP(A5,'[24]REKAP NILAI SPK'!D$11:H$60,3,0)</f>
        <v>#N/A</v>
      </c>
      <c r="CL5" s="21" t="e">
        <f>VLOOKUP(A5,'[24]REKAP NILAI SPK'!D$11:H$60,4,0)</f>
        <v>#N/A</v>
      </c>
      <c r="CM5" s="20" t="e">
        <f>VLOOKUP(A5,'[24]REKAP NILAI SPK'!D$11:H$60,5,0)</f>
        <v>#N/A</v>
      </c>
      <c r="CN5" s="20" t="e">
        <f>VLOOKUP(A5,'[25]REKAP NILAI SPK'!D$11:H$60,2,0)</f>
        <v>#N/A</v>
      </c>
      <c r="CO5" s="21" t="e">
        <f>VLOOKUP(A5,'[25]REKAP NILAI SPK'!D$11:H$60,3,0)</f>
        <v>#N/A</v>
      </c>
      <c r="CP5" s="20" t="e">
        <f>VLOOKUP(A5,'[25]REKAP NILAI SPK'!D$11:H$60,4,0)</f>
        <v>#N/A</v>
      </c>
      <c r="CQ5" s="34" t="e">
        <f>VLOOKUP(A5,'[25]REKAP NILAI SPK'!D$11:H$60,5,0)</f>
        <v>#N/A</v>
      </c>
      <c r="CR5" s="20" t="e">
        <f>VLOOKUP(A5,'[26]REKAP NILAI SPK'!D$11:H$60,2,0)</f>
        <v>#N/A</v>
      </c>
      <c r="CS5" s="20" t="e">
        <f>VLOOKUP(A5,'[26]REKAP NILAI SPK'!D$11:H$60,3,0)</f>
        <v>#N/A</v>
      </c>
      <c r="CT5" s="20" t="e">
        <f>VLOOKUP(A5,'[26]REKAP NILAI SPK'!D$11:H$60,4,0)</f>
        <v>#N/A</v>
      </c>
      <c r="CU5" s="20" t="e">
        <f>VLOOKUP(A5,'[26]REKAP NILAI SPK'!D$11:H$60,5,0)</f>
        <v>#N/A</v>
      </c>
      <c r="CV5" s="20" t="e">
        <f>VLOOKUP(A5,'[27]REKAP NILAI SPK'!D$11:H$60,2,0)</f>
        <v>#N/A</v>
      </c>
      <c r="CW5" s="20" t="e">
        <f>VLOOKUP(A5,'[27]REKAP NILAI SPK'!D$11:H$60,3,0)</f>
        <v>#N/A</v>
      </c>
      <c r="CX5" s="20" t="e">
        <f>VLOOKUP(A5,'[27]REKAP NILAI SPK'!D$11:H$60,4,0)</f>
        <v>#N/A</v>
      </c>
      <c r="CY5" s="20" t="e">
        <f>VLOOKUP(A5,'[27]REKAP NILAI SPK'!D$11:H$60,5,0)</f>
        <v>#N/A</v>
      </c>
      <c r="CZ5" s="20">
        <f>VLOOKUP(A5,'[28]REKAP NILAI SPK'!D$11:H$60,2,0)</f>
        <v>76</v>
      </c>
      <c r="DA5" s="20">
        <f>VLOOKUP(A5,'[28]REKAP NILAI SPK'!D$11:H$60,3,0)</f>
        <v>77</v>
      </c>
      <c r="DB5" s="20">
        <f>VLOOKUP(A5,'[28]REKAP NILAI SPK'!D$11:H$60,4,0)</f>
        <v>77</v>
      </c>
      <c r="DC5" s="20" t="str">
        <f>VLOOKUP(A5,'[28]REKAP NILAI SPK'!D$11:H$60,5,0)</f>
        <v>B-</v>
      </c>
      <c r="DD5" s="20">
        <f>VLOOKUP(A5,'[29]REKAP NILAI SPK'!D$11:H$60,2,0)</f>
        <v>80</v>
      </c>
      <c r="DE5" s="20">
        <f>VLOOKUP(A5,'[29]REKAP NILAI SPK'!D$11:H$60,3,0)</f>
        <v>78</v>
      </c>
      <c r="DF5" s="20">
        <f>VLOOKUP(A5,'[29]REKAP NILAI SPK'!D$11:H$60,4,0)</f>
        <v>79</v>
      </c>
      <c r="DG5" s="20" t="str">
        <f>VLOOKUP(A5,'[29]REKAP NILAI SPK'!D$11:H$60,5,0)</f>
        <v>B-</v>
      </c>
      <c r="DH5" s="20">
        <f>VLOOKUP(A5,'[30]REKAP NILAI SPK'!D$11:H$60,2,0)</f>
        <v>76</v>
      </c>
      <c r="DI5" s="20">
        <f>VLOOKUP(A5,'[30]REKAP NILAI SPK'!D$11:H$60,3,0)</f>
        <v>77</v>
      </c>
      <c r="DJ5" s="20">
        <f>VLOOKUP(A5,'[30]REKAP NILAI SPK'!D$11:H$60,4,0)</f>
        <v>77</v>
      </c>
      <c r="DK5" s="20" t="str">
        <f>VLOOKUP(A5,'[30]REKAP NILAI SPK'!D$11:H$60,5,0)</f>
        <v>B-</v>
      </c>
      <c r="DL5" s="20">
        <f>VLOOKUP(A5,'[31]REKAP NILAI SPK'!D$11:H$60,2,0)</f>
        <v>80</v>
      </c>
      <c r="DM5" s="20">
        <f>VLOOKUP(A5,'[31]REKAP NILAI SPK'!D$11:H$60,3,0)</f>
        <v>78</v>
      </c>
      <c r="DN5" s="20">
        <f>VLOOKUP(A5,'[31]REKAP NILAI SPK'!D$11:H$60,4,0)</f>
        <v>79</v>
      </c>
      <c r="DO5" s="20" t="str">
        <f>VLOOKUP(A5,'[31]REKAP NILAI SPK'!D$11:H$60,5,0)</f>
        <v>B-</v>
      </c>
      <c r="DP5" s="20">
        <f>VLOOKUP(A5,'[32]REKAP NILAI SPK'!D$11:H$60,2,0)</f>
        <v>81</v>
      </c>
      <c r="DQ5" s="20">
        <f>VLOOKUP(A5,'[32]REKAP NILAI SPK'!D$11:H$60,3,0)</f>
        <v>79</v>
      </c>
      <c r="DR5" s="20">
        <f>VLOOKUP(A5,'[32]REKAP NILAI SPK'!D$11:H$60,4,0)</f>
        <v>80</v>
      </c>
      <c r="DS5" s="20" t="str">
        <f>VLOOKUP(A5,'[32]REKAP NILAI SPK'!D$11:H$60,5,0)</f>
        <v>B-</v>
      </c>
      <c r="DT5" s="20" t="e">
        <f>VLOOKUP(A5,'[33]REKAP NILAI SPK'!D$11:H$60,2,0)</f>
        <v>#N/A</v>
      </c>
      <c r="DU5" s="20" t="e">
        <f>VLOOKUP(A5,'[33]REKAP NILAI SPK'!D$11:H$60,3,0)</f>
        <v>#N/A</v>
      </c>
      <c r="DV5" s="20" t="e">
        <f>VLOOKUP(A5,'[33]REKAP NILAI SPK'!D$11:H$60,4,0)</f>
        <v>#N/A</v>
      </c>
      <c r="DW5" s="20" t="e">
        <f>VLOOKUP(A5,'[33]REKAP NILAI SPK'!D$11:H$60,5,0)</f>
        <v>#N/A</v>
      </c>
      <c r="DX5" s="20" t="e">
        <f>VLOOKUP(A5,'[34]REKAP NILAI SPK'!D$11:H$60,2,0)</f>
        <v>#N/A</v>
      </c>
      <c r="DY5" s="20" t="e">
        <f>VLOOKUP(A5,'[34]REKAP NILAI SPK'!D$11:H$60,3,0)</f>
        <v>#N/A</v>
      </c>
      <c r="DZ5" s="20" t="e">
        <f>VLOOKUP(A5,'[34]REKAP NILAI SPK'!D$11:H$60,4,0)</f>
        <v>#N/A</v>
      </c>
      <c r="EA5" s="20" t="e">
        <f>VLOOKUP(A5,'[34]REKAP NILAI SPK'!D$11:H$60,5,0)</f>
        <v>#N/A</v>
      </c>
      <c r="EB5" s="20" t="e">
        <f>VLOOKUP(A5,'[35]REKAP NILAI SPK'!D$11:H$60,2,0)</f>
        <v>#N/A</v>
      </c>
      <c r="EC5" s="20" t="e">
        <f>VLOOKUP(A5,'[35]REKAP NILAI SPK'!D$11:H$60,3,0)</f>
        <v>#N/A</v>
      </c>
      <c r="ED5" s="20" t="e">
        <f>VLOOKUP(A5,'[35]REKAP NILAI SPK'!D$11:H$60,4,0)</f>
        <v>#N/A</v>
      </c>
      <c r="EE5" s="20" t="e">
        <f>VLOOKUP(A5,'[35]REKAP NILAI SPK'!D$11:H$60,5,0)</f>
        <v>#N/A</v>
      </c>
      <c r="EF5" s="81"/>
      <c r="EG5" s="82">
        <v>2</v>
      </c>
      <c r="EH5" s="83">
        <v>0</v>
      </c>
      <c r="EI5" s="83">
        <v>35</v>
      </c>
      <c r="EJ5" s="84" t="s">
        <v>191</v>
      </c>
      <c r="EK5" s="84"/>
      <c r="EL5" s="84"/>
      <c r="EM5" s="84"/>
      <c r="EN5" s="85" t="str">
        <f t="shared" si="0"/>
        <v>Doni Susanto menunjukan sikap jujur saat ulangan</v>
      </c>
      <c r="EO5" s="85" t="str">
        <f t="shared" si="1"/>
        <v>Doni Susanto belum konsisten mengawali kegiatan belajar dengan berdoa</v>
      </c>
      <c r="EP5" s="85" t="str">
        <f t="shared" si="2"/>
        <v>Doni Susanto perlu tingkatkan berkomunikasi dalam diskusi kelompk menggunakan bahasa indonesia dengan baik</v>
      </c>
      <c r="EQ5" s="85" t="str">
        <f t="shared" si="3"/>
        <v>Doni Susanto perlu tingkatkan inisiatif mencari tahu informasi terkait dengan topik pelajaran yang akan dibahas pada pertemuan selanjutnya</v>
      </c>
      <c r="ER5" s="85" t="str">
        <f t="shared" si="4"/>
        <v>Doni Susanto perlu konsisten ikut terlibat dalam kegiatan jumat bersih</v>
      </c>
      <c r="ES5" s="86" t="str">
        <f t="shared" si="5"/>
        <v>Doni Susanto perlu belajar belajar menjadi pribadi mandiri, menggunakan bahasa indonesia dengan baik, membantu orang tua mengerjakan pekerjaan secara bersama, serta perlu disiplin diri dalam berbagai kegiatan disekolah</v>
      </c>
      <c r="ET5" s="87"/>
      <c r="EU5" s="87"/>
      <c r="EV5" s="87"/>
      <c r="EW5" s="87"/>
      <c r="EX5" s="87"/>
    </row>
    <row r="6" spans="1:154" ht="38.1" customHeight="1">
      <c r="A6" s="18" t="str">
        <f>'[2]db-siswa'!B6</f>
        <v>Jose Andreas</v>
      </c>
      <c r="B6" s="19">
        <f>'[2]db-siswa'!C6</f>
        <v>633</v>
      </c>
      <c r="C6" s="19">
        <f>'[2]db-siswa'!D6</f>
        <v>0</v>
      </c>
      <c r="D6" s="20">
        <f>VLOOKUP(A6,'[3]REKAP NILAI SPK'!$D$11:$H$60,2,0)</f>
        <v>84</v>
      </c>
      <c r="E6" s="21">
        <f>VLOOKUP(A6,'[3]REKAP NILAI SPK'!$D$11:$H$60,3,0)</f>
        <v>81</v>
      </c>
      <c r="F6" s="22">
        <f>VLOOKUP(A6,'[3]REKAP NILAI SPK'!$D$11:$H$60,4,0)</f>
        <v>83</v>
      </c>
      <c r="G6" s="20" t="str">
        <f>VLOOKUP(A6,'[3]REKAP NILAI SPK'!$D$11:$H$60,5,0)</f>
        <v>B-</v>
      </c>
      <c r="H6" s="21">
        <f>VLOOKUP(A6,'[4]REKAP NILAI SPK'!D$11:H$60,2,0)</f>
        <v>82</v>
      </c>
      <c r="I6" s="23">
        <f>VLOOKUP(A6,'[4]REKAP NILAI SPK'!D$11:H$60,3,0)</f>
        <v>80</v>
      </c>
      <c r="J6" s="24">
        <f>VLOOKUP(A6,'[4]REKAP NILAI SPK'!D$11:H$60,4,0)</f>
        <v>81</v>
      </c>
      <c r="K6" s="25" t="str">
        <f>VLOOKUP(A6,'[4]REKAP NILAI SPK'!D$11:H$60,5,0)</f>
        <v>B-</v>
      </c>
      <c r="L6" s="21">
        <f>VLOOKUP(A6,'[5]REKAP NILAI SPK'!D$11:H$60,2,0)</f>
        <v>79</v>
      </c>
      <c r="M6" s="23">
        <f>VLOOKUP(A6,'[5]REKAP NILAI SPK'!D$11:H$60,3,0)</f>
        <v>82</v>
      </c>
      <c r="N6" s="26">
        <f>VLOOKUP(A6,'[5]REKAP NILAI SPK'!D$11:H$60,4,0)</f>
        <v>80</v>
      </c>
      <c r="O6" s="21" t="str">
        <f>VLOOKUP(A6,'[5]REKAP NILAI SPK'!D$11:H$60,5,0)</f>
        <v>B-</v>
      </c>
      <c r="P6" s="27">
        <f>VLOOKUP(A6,'[6]REKAP NILAI SPK'!D$11:H$60,2,0)</f>
        <v>74</v>
      </c>
      <c r="Q6" s="10">
        <f>VLOOKUP(A6,'[6]REKAP NILAI SPK'!D$11:H$60,3,0)</f>
        <v>75</v>
      </c>
      <c r="R6" s="21">
        <f>VLOOKUP(A6,'[6]REKAP NILAI SPK'!D$11:H$60,4,0)</f>
        <v>74</v>
      </c>
      <c r="S6" s="27" t="str">
        <f>VLOOKUP(A6,'[6]REKAP NILAI SPK'!D$11:H$60,5,0)</f>
        <v>C</v>
      </c>
      <c r="T6" s="10">
        <f>VLOOKUP(A6,'[7]REKAP NILAI SPK'!D$11:H$60,2,0)</f>
        <v>84</v>
      </c>
      <c r="U6" s="21">
        <f>VLOOKUP(A6,'[7]REKAP NILAI SPK'!D$11:H$60,3,0)</f>
        <v>82</v>
      </c>
      <c r="V6" s="21">
        <f>VLOOKUP(A6,'[7]REKAP NILAI SPK'!D$11:H$60,4,0)</f>
        <v>83</v>
      </c>
      <c r="W6" s="21" t="str">
        <f>VLOOKUP(A6,'[7]REKAP NILAI SPK'!D$11:H$60,5,0)</f>
        <v>B-</v>
      </c>
      <c r="X6" s="21" t="e">
        <f>VLOOKUP(A6,'[8]REKAP NILAI SPK'!D$11:H$60,2,0)</f>
        <v>#N/A</v>
      </c>
      <c r="Y6" s="21" t="e">
        <f>VLOOKUP(A6,'[8]REKAP NILAI SPK'!D$11:H$60,3,0)</f>
        <v>#N/A</v>
      </c>
      <c r="Z6" s="10" t="e">
        <f>VLOOKUP(A6,'[8]REKAP NILAI SPK'!D$11:H$60,4,0)</f>
        <v>#N/A</v>
      </c>
      <c r="AA6" s="21" t="e">
        <f>VLOOKUP(A6,'[8]REKAP NILAI SPK'!D$11:H$60,5,0)</f>
        <v>#N/A</v>
      </c>
      <c r="AB6" s="21" t="e">
        <f>VLOOKUP(A6,'[9]REKAP NILAI SPK'!D$11:H$60,2,0)</f>
        <v>#N/A</v>
      </c>
      <c r="AC6" s="21" t="e">
        <f>VLOOKUP(A6,'[9]REKAP NILAI SPK'!D$11:H$60,3,0)</f>
        <v>#N/A</v>
      </c>
      <c r="AD6" s="21" t="e">
        <f>VLOOKUP(A6,'[9]REKAP NILAI SPK'!D$11:H$60,4,0)</f>
        <v>#N/A</v>
      </c>
      <c r="AE6" s="21" t="e">
        <f>VLOOKUP(A6,'[9]REKAP NILAI SPK'!D$11:H$60,5,0)</f>
        <v>#N/A</v>
      </c>
      <c r="AF6" s="21" t="e">
        <f>VLOOKUP(A6,'[10]REKAP NILAI SPK'!D$11:H$60,2,0)</f>
        <v>#N/A</v>
      </c>
      <c r="AG6" s="21" t="e">
        <f>VLOOKUP(A6,'[10]REKAP NILAI SPK'!D$11:H$60,3,0)</f>
        <v>#N/A</v>
      </c>
      <c r="AH6" s="21" t="e">
        <f>VLOOKUP(A6,'[10]REKAP NILAI SPK'!D$11:H$60,4,0)</f>
        <v>#N/A</v>
      </c>
      <c r="AI6" s="21" t="e">
        <f>VLOOKUP(A6,'[10]REKAP NILAI SPK'!D$11:H$60,5,0)</f>
        <v>#N/A</v>
      </c>
      <c r="AJ6" s="28">
        <f>VLOOKUP(A6,'[11]REKAP NILAI SPK'!D$11:H$60,2,0)</f>
        <v>83</v>
      </c>
      <c r="AK6" s="29">
        <f>VLOOKUP(A6,'[11]REKAP NILAI SPK'!D$11:H$60,3,0)</f>
        <v>80</v>
      </c>
      <c r="AL6" s="21">
        <f>VLOOKUP(A6,'[11]REKAP NILAI SPK'!D$11:H$60,4,0)</f>
        <v>81</v>
      </c>
      <c r="AM6" s="28" t="str">
        <f>VLOOKUP(A6,'[11]REKAP NILAI SPK'!D$11:H$60,5,0)</f>
        <v>B-</v>
      </c>
      <c r="AN6" s="30" t="e">
        <f>VLOOKUP(A6,'[12]REKAP NILAI SPK'!D$11:H$60,2,0)</f>
        <v>#N/A</v>
      </c>
      <c r="AO6" s="30" t="e">
        <f>VLOOKUP(A6,'[12]REKAP NILAI SPK'!D$11:H$60,3,0)</f>
        <v>#N/A</v>
      </c>
      <c r="AP6" s="30" t="e">
        <f>VLOOKUP(A6,'[12]REKAP NILAI SPK'!D$11:H$60,4,0)</f>
        <v>#N/A</v>
      </c>
      <c r="AQ6" s="30" t="e">
        <f>VLOOKUP(A6,'[12]REKAP NILAI SPK'!D$11:H$60,5,0)</f>
        <v>#N/A</v>
      </c>
      <c r="AR6" s="29" t="e">
        <f>VLOOKUP(A6,'[13]REKAP NILAI SPK'!D$11:H$60,2,0)</f>
        <v>#N/A</v>
      </c>
      <c r="AS6" s="21" t="e">
        <f>VLOOKUP(A6,'[13]REKAP NILAI SPK'!D$11:H$60,3,0)</f>
        <v>#N/A</v>
      </c>
      <c r="AT6" s="31" t="e">
        <f>VLOOKUP(A6,'[13]REKAP NILAI SPK'!D$11:H$60,4,0)</f>
        <v>#N/A</v>
      </c>
      <c r="AU6" s="10" t="e">
        <f>VLOOKUP(A6,'[13]REKAP NILAI SPK'!D$11:H$60,5,0)</f>
        <v>#N/A</v>
      </c>
      <c r="AV6" s="10" t="e">
        <f>VLOOKUP(A6,'[14]REKAP NILAI SPK'!D$11:H$60,2,0)</f>
        <v>#N/A</v>
      </c>
      <c r="AW6" s="10" t="e">
        <f>VLOOKUP(A6,'[14]REKAP NILAI SPK'!D$11:H$60,3,0)</f>
        <v>#N/A</v>
      </c>
      <c r="AX6" s="10" t="e">
        <f>VLOOKUP(A6,'[14]REKAP NILAI SPK'!D$11:H$60,4,0)</f>
        <v>#N/A</v>
      </c>
      <c r="AY6" s="10" t="e">
        <f>VLOOKUP(A6,'[14]REKAP NILAI SPK'!D$11:H$60,5,0)</f>
        <v>#N/A</v>
      </c>
      <c r="AZ6" s="10" t="e">
        <f>VLOOKUP(A6,'[15]REKAP NILAI SPK'!D$11:H$60,2,0)</f>
        <v>#N/A</v>
      </c>
      <c r="BA6" s="10" t="e">
        <f>VLOOKUP(A6,'[15]REKAP NILAI SPK'!D$11:H$60,3,0)</f>
        <v>#N/A</v>
      </c>
      <c r="BB6" s="10" t="e">
        <f>VLOOKUP(A6,'[15]REKAP NILAI SPK'!D$11:H$60,4,0)</f>
        <v>#N/A</v>
      </c>
      <c r="BC6" s="10" t="e">
        <f>VLOOKUP(A6,'[15]REKAP NILAI SPK'!D$11:H$60,5,0)</f>
        <v>#N/A</v>
      </c>
      <c r="BD6" s="21" t="e">
        <f>VLOOKUP(A6,'[16]REKAP NILAI SPK'!D$11:H$60,2,0)</f>
        <v>#N/A</v>
      </c>
      <c r="BE6" s="32" t="e">
        <f>VLOOKUP(A6,'[16]REKAP NILAI SPK'!D$11:H$60,3,0)</f>
        <v>#N/A</v>
      </c>
      <c r="BF6" s="10" t="e">
        <f>VLOOKUP(A6,'[16]REKAP NILAI SPK'!D$11:H$60,4,0)</f>
        <v>#N/A</v>
      </c>
      <c r="BG6" s="21" t="e">
        <f>VLOOKUP(A6,'[16]REKAP NILAI SPK'!D$11:H$60,5,0)</f>
        <v>#N/A</v>
      </c>
      <c r="BH6" s="24" t="e">
        <f>VLOOKUP(A6,'[17]REKAP NILAI SPK'!D$11:H$60,2,0)</f>
        <v>#N/A</v>
      </c>
      <c r="BI6" s="10" t="e">
        <f>VLOOKUP(A6,'[17]REKAP NILAI SPK'!D$11:H$60,3,0)</f>
        <v>#N/A</v>
      </c>
      <c r="BJ6" s="21" t="e">
        <f>VLOOKUP(A6,'[17]REKAP NILAI SPK'!D$11:H$60,4,0)</f>
        <v>#N/A</v>
      </c>
      <c r="BK6" s="24" t="e">
        <f>VLOOKUP(A6,'[17]REKAP NILAI SPK'!D$11:H$60,5,0)</f>
        <v>#N/A</v>
      </c>
      <c r="BL6" s="10" t="e">
        <f>VLOOKUP(A6,'[18]REKAP NILAI SPK'!D$11:H$60,2,0)</f>
        <v>#N/A</v>
      </c>
      <c r="BM6" s="21" t="e">
        <f>VLOOKUP(A6,'[18]REKAP NILAI SPK'!D$11:H$60,3,0)</f>
        <v>#N/A</v>
      </c>
      <c r="BN6" s="30" t="e">
        <f>VLOOKUP(A6,'[18]REKAP NILAI SPK'!D$11:H$60,4,0)</f>
        <v>#N/A</v>
      </c>
      <c r="BO6" s="33" t="e">
        <f>VLOOKUP(A6,'[18]REKAP NILAI SPK'!D$11:H$60,5,0)</f>
        <v>#N/A</v>
      </c>
      <c r="BP6" s="21" t="e">
        <f>VLOOKUP(A6,'[19]REKAP NILAI SPK'!D$11:H$60,2,0)</f>
        <v>#N/A</v>
      </c>
      <c r="BQ6" s="24" t="e">
        <f>VLOOKUP(A6,'[19]REKAP NILAI SPK'!D$11:H$60,3,0)</f>
        <v>#N/A</v>
      </c>
      <c r="BR6" s="33" t="e">
        <f>VLOOKUP(A6,'[19]REKAP NILAI SPK'!D$11:H$60,4,0)</f>
        <v>#N/A</v>
      </c>
      <c r="BS6" s="21" t="e">
        <f>VLOOKUP(A6,'[19]REKAP NILAI SPK'!D$11:H$60,5,0)</f>
        <v>#N/A</v>
      </c>
      <c r="BT6" s="21" t="e">
        <f>VLOOKUP(A6,'[20]REKAP NILAI SPK'!D$11:H$60,2,0)</f>
        <v>#N/A</v>
      </c>
      <c r="BU6" s="21" t="e">
        <f>VLOOKUP(A6,'[20]REKAP NILAI SPK'!D$11:H$60,3,0)</f>
        <v>#N/A</v>
      </c>
      <c r="BV6" s="21" t="e">
        <f>VLOOKUP(A6,'[20]REKAP NILAI SPK'!D$11:H$60,4,0)</f>
        <v>#N/A</v>
      </c>
      <c r="BW6" s="21" t="e">
        <f>VLOOKUP(A6,'[20]REKAP NILAI SPK'!D$11:H$60,5,0)</f>
        <v>#N/A</v>
      </c>
      <c r="BX6" s="21" t="e">
        <f>VLOOKUP(A6,'[21]REKAP NILAI SPK'!D$11:H$60,2,0)</f>
        <v>#N/A</v>
      </c>
      <c r="BY6" s="21" t="e">
        <f>VLOOKUP(A6,'[21]REKAP NILAI SPK'!D$11:H$60,3,0)</f>
        <v>#N/A</v>
      </c>
      <c r="BZ6" s="21" t="e">
        <f>VLOOKUP(A6,'[21]REKAP NILAI SPK'!D$11:H$60,4,0)</f>
        <v>#N/A</v>
      </c>
      <c r="CA6" s="21" t="e">
        <f>VLOOKUP(A6,'[21]REKAP NILAI SPK'!D$11:H$60,5,0)</f>
        <v>#N/A</v>
      </c>
      <c r="CB6" s="10" t="e">
        <f>VLOOKUP(A6,'[22]REKAP NILAI SPK'!D$11:H$60,2,0)</f>
        <v>#N/A</v>
      </c>
      <c r="CC6" s="21" t="e">
        <f>VLOOKUP(A6,'[22]REKAP NILAI SPK'!D$11:H$60,3,0)</f>
        <v>#N/A</v>
      </c>
      <c r="CD6" s="24" t="e">
        <f>VLOOKUP(A6,'[22]REKAP NILAI SPK'!D$11:H$60,4,0)</f>
        <v>#N/A</v>
      </c>
      <c r="CE6" s="10" t="e">
        <f>VLOOKUP(A6,'[22]REKAP NILAI SPK'!D$11:H$60,5,0)</f>
        <v>#N/A</v>
      </c>
      <c r="CF6" s="21" t="e">
        <f>VLOOKUP(A6,'[23]REKAP NILAI SPK'!D$11:H$60,2,0)</f>
        <v>#N/A</v>
      </c>
      <c r="CG6" s="30" t="e">
        <f>VLOOKUP(A6,'[23]REKAP NILAI SPK'!D$11:H$60,3,0)</f>
        <v>#N/A</v>
      </c>
      <c r="CH6" s="29" t="e">
        <f>VLOOKUP(A6,'[23]REKAP NILAI SPK'!D$11:H$60,4,0)</f>
        <v>#N/A</v>
      </c>
      <c r="CI6" s="21" t="e">
        <f>VLOOKUP(A6,'[23]REKAP NILAI SPK'!D$11:H$60,5,0)</f>
        <v>#N/A</v>
      </c>
      <c r="CJ6" s="30" t="e">
        <f>VLOOKUP(A6,'[24]REKAP NILAI SPK'!D$11:H$60,2,0)</f>
        <v>#N/A</v>
      </c>
      <c r="CK6" s="29" t="e">
        <f>VLOOKUP(A6,'[24]REKAP NILAI SPK'!D$11:H$60,3,0)</f>
        <v>#N/A</v>
      </c>
      <c r="CL6" s="21" t="e">
        <f>VLOOKUP(A6,'[24]REKAP NILAI SPK'!D$11:H$60,4,0)</f>
        <v>#N/A</v>
      </c>
      <c r="CM6" s="20" t="e">
        <f>VLOOKUP(A6,'[24]REKAP NILAI SPK'!D$11:H$60,5,0)</f>
        <v>#N/A</v>
      </c>
      <c r="CN6" s="20" t="e">
        <f>VLOOKUP(A6,'[25]REKAP NILAI SPK'!D$11:H$60,2,0)</f>
        <v>#N/A</v>
      </c>
      <c r="CO6" s="21" t="e">
        <f>VLOOKUP(A6,'[25]REKAP NILAI SPK'!D$11:H$60,3,0)</f>
        <v>#N/A</v>
      </c>
      <c r="CP6" s="20" t="e">
        <f>VLOOKUP(A6,'[25]REKAP NILAI SPK'!D$11:H$60,4,0)</f>
        <v>#N/A</v>
      </c>
      <c r="CQ6" s="34" t="e">
        <f>VLOOKUP(A6,'[25]REKAP NILAI SPK'!D$11:H$60,5,0)</f>
        <v>#N/A</v>
      </c>
      <c r="CR6" s="20" t="e">
        <f>VLOOKUP(A6,'[26]REKAP NILAI SPK'!D$11:H$60,2,0)</f>
        <v>#N/A</v>
      </c>
      <c r="CS6" s="20" t="e">
        <f>VLOOKUP(A6,'[26]REKAP NILAI SPK'!D$11:H$60,3,0)</f>
        <v>#N/A</v>
      </c>
      <c r="CT6" s="20" t="e">
        <f>VLOOKUP(A6,'[26]REKAP NILAI SPK'!D$11:H$60,4,0)</f>
        <v>#N/A</v>
      </c>
      <c r="CU6" s="20" t="e">
        <f>VLOOKUP(A6,'[26]REKAP NILAI SPK'!D$11:H$60,5,0)</f>
        <v>#N/A</v>
      </c>
      <c r="CV6" s="20" t="e">
        <f>VLOOKUP(A6,'[27]REKAP NILAI SPK'!D$11:H$60,2,0)</f>
        <v>#N/A</v>
      </c>
      <c r="CW6" s="20" t="e">
        <f>VLOOKUP(A6,'[27]REKAP NILAI SPK'!D$11:H$60,3,0)</f>
        <v>#N/A</v>
      </c>
      <c r="CX6" s="20" t="e">
        <f>VLOOKUP(A6,'[27]REKAP NILAI SPK'!D$11:H$60,4,0)</f>
        <v>#N/A</v>
      </c>
      <c r="CY6" s="20" t="e">
        <f>VLOOKUP(A6,'[27]REKAP NILAI SPK'!D$11:H$60,5,0)</f>
        <v>#N/A</v>
      </c>
      <c r="CZ6" s="20">
        <f>VLOOKUP(A6,'[28]REKAP NILAI SPK'!D$11:H$60,2,0)</f>
        <v>76</v>
      </c>
      <c r="DA6" s="20">
        <f>VLOOKUP(A6,'[28]REKAP NILAI SPK'!D$11:H$60,3,0)</f>
        <v>77</v>
      </c>
      <c r="DB6" s="20">
        <f>VLOOKUP(A6,'[28]REKAP NILAI SPK'!D$11:H$60,4,0)</f>
        <v>77</v>
      </c>
      <c r="DC6" s="20" t="str">
        <f>VLOOKUP(A6,'[28]REKAP NILAI SPK'!D$11:H$60,5,0)</f>
        <v>B-</v>
      </c>
      <c r="DD6" s="20">
        <f>VLOOKUP(A6,'[29]REKAP NILAI SPK'!D$11:H$60,2,0)</f>
        <v>82</v>
      </c>
      <c r="DE6" s="20">
        <f>VLOOKUP(A6,'[29]REKAP NILAI SPK'!D$11:H$60,3,0)</f>
        <v>80</v>
      </c>
      <c r="DF6" s="20">
        <f>VLOOKUP(A6,'[29]REKAP NILAI SPK'!D$11:H$60,4,0)</f>
        <v>81</v>
      </c>
      <c r="DG6" s="20" t="str">
        <f>VLOOKUP(A6,'[29]REKAP NILAI SPK'!D$11:H$60,5,0)</f>
        <v>B</v>
      </c>
      <c r="DH6" s="20">
        <f>VLOOKUP(A6,'[30]REKAP NILAI SPK'!D$11:H$60,2,0)</f>
        <v>79</v>
      </c>
      <c r="DI6" s="20">
        <f>VLOOKUP(A6,'[30]REKAP NILAI SPK'!D$11:H$60,3,0)</f>
        <v>80</v>
      </c>
      <c r="DJ6" s="20">
        <f>VLOOKUP(A6,'[30]REKAP NILAI SPK'!D$11:H$60,4,0)</f>
        <v>80</v>
      </c>
      <c r="DK6" s="20" t="str">
        <f>VLOOKUP(A6,'[30]REKAP NILAI SPK'!D$11:H$60,5,0)</f>
        <v>B-</v>
      </c>
      <c r="DL6" s="20">
        <f>VLOOKUP(A6,'[31]REKAP NILAI SPK'!D$11:H$60,2,0)</f>
        <v>82</v>
      </c>
      <c r="DM6" s="20">
        <f>VLOOKUP(A6,'[31]REKAP NILAI SPK'!D$11:H$60,3,0)</f>
        <v>80</v>
      </c>
      <c r="DN6" s="20">
        <f>VLOOKUP(A6,'[31]REKAP NILAI SPK'!D$11:H$60,4,0)</f>
        <v>81</v>
      </c>
      <c r="DO6" s="20" t="str">
        <f>VLOOKUP(A6,'[31]REKAP NILAI SPK'!D$11:H$60,5,0)</f>
        <v>B</v>
      </c>
      <c r="DP6" s="20">
        <f>VLOOKUP(A6,'[32]REKAP NILAI SPK'!D$11:H$60,2,0)</f>
        <v>81</v>
      </c>
      <c r="DQ6" s="20">
        <f>VLOOKUP(A6,'[32]REKAP NILAI SPK'!D$11:H$60,3,0)</f>
        <v>79</v>
      </c>
      <c r="DR6" s="20">
        <f>VLOOKUP(A6,'[32]REKAP NILAI SPK'!D$11:H$60,4,0)</f>
        <v>80</v>
      </c>
      <c r="DS6" s="20" t="str">
        <f>VLOOKUP(A6,'[32]REKAP NILAI SPK'!D$11:H$60,5,0)</f>
        <v>B-</v>
      </c>
      <c r="DT6" s="20" t="e">
        <f>VLOOKUP(A6,'[33]REKAP NILAI SPK'!D$11:H$60,2,0)</f>
        <v>#N/A</v>
      </c>
      <c r="DU6" s="20" t="e">
        <f>VLOOKUP(A6,'[33]REKAP NILAI SPK'!D$11:H$60,3,0)</f>
        <v>#N/A</v>
      </c>
      <c r="DV6" s="20" t="e">
        <f>VLOOKUP(A6,'[33]REKAP NILAI SPK'!D$11:H$60,4,0)</f>
        <v>#N/A</v>
      </c>
      <c r="DW6" s="20" t="e">
        <f>VLOOKUP(A6,'[33]REKAP NILAI SPK'!D$11:H$60,5,0)</f>
        <v>#N/A</v>
      </c>
      <c r="DX6" s="20" t="e">
        <f>VLOOKUP(A6,'[34]REKAP NILAI SPK'!D$11:H$60,2,0)</f>
        <v>#N/A</v>
      </c>
      <c r="DY6" s="20" t="e">
        <f>VLOOKUP(A6,'[34]REKAP NILAI SPK'!D$11:H$60,3,0)</f>
        <v>#N/A</v>
      </c>
      <c r="DZ6" s="20" t="e">
        <f>VLOOKUP(A6,'[34]REKAP NILAI SPK'!D$11:H$60,4,0)</f>
        <v>#N/A</v>
      </c>
      <c r="EA6" s="20" t="e">
        <f>VLOOKUP(A6,'[34]REKAP NILAI SPK'!D$11:H$60,5,0)</f>
        <v>#N/A</v>
      </c>
      <c r="EB6" s="20" t="e">
        <f>VLOOKUP(A6,'[35]REKAP NILAI SPK'!D$11:H$60,2,0)</f>
        <v>#N/A</v>
      </c>
      <c r="EC6" s="20" t="e">
        <f>VLOOKUP(A6,'[35]REKAP NILAI SPK'!D$11:H$60,3,0)</f>
        <v>#N/A</v>
      </c>
      <c r="ED6" s="20" t="e">
        <f>VLOOKUP(A6,'[35]REKAP NILAI SPK'!D$11:H$60,4,0)</f>
        <v>#N/A</v>
      </c>
      <c r="EE6" s="20" t="e">
        <f>VLOOKUP(A6,'[35]REKAP NILAI SPK'!D$11:H$60,5,0)</f>
        <v>#N/A</v>
      </c>
      <c r="EF6" s="81"/>
      <c r="EG6" s="82">
        <v>2</v>
      </c>
      <c r="EH6" s="83">
        <v>2</v>
      </c>
      <c r="EI6" s="83">
        <v>26</v>
      </c>
      <c r="EJ6" s="84" t="s">
        <v>191</v>
      </c>
      <c r="EK6" s="84"/>
      <c r="EL6" s="84"/>
      <c r="EM6" s="84"/>
      <c r="EN6" s="85" t="str">
        <f t="shared" si="0"/>
        <v>Jose Andreas menunjukan sikap jujur saat ulangan</v>
      </c>
      <c r="EO6" s="85" t="str">
        <f t="shared" si="1"/>
        <v>Jose Andreas belum konsisten mengawali kegiatan belajar dengan berdoa</v>
      </c>
      <c r="EP6" s="85" t="str">
        <f t="shared" si="2"/>
        <v>Jose Andreas perlu tingkatkan berkomunikasi dalam diskusi kelompk menggunakan bahasa indonesia dengan baik</v>
      </c>
      <c r="EQ6" s="85" t="str">
        <f t="shared" si="3"/>
        <v>Jose Andreas perlu tingkatkan inisiatif mencari tahu informasi terkait dengan topik pelajaran yang akan dibahas pada pertemuan selanjutnya</v>
      </c>
      <c r="ER6" s="85" t="str">
        <f t="shared" si="4"/>
        <v>Jose Andreas perlu konsisten ikut terlibat dalam kegiatan jumat bersih</v>
      </c>
      <c r="ES6" s="86" t="str">
        <f t="shared" si="5"/>
        <v>Jose Andreas perlu belajar belajar menjadi pribadi mandiri, menggunakan bahasa indonesia dengan baik, membantu orang tua mengerjakan pekerjaan secara bersama, serta perlu disiplin diri dalam berbagai kegiatan disekolah</v>
      </c>
      <c r="ET6" s="87"/>
      <c r="EU6" s="87"/>
      <c r="EV6" s="87"/>
      <c r="EW6" s="87"/>
      <c r="EX6" s="87"/>
    </row>
    <row r="7" spans="1:154" ht="38.1" customHeight="1">
      <c r="A7" s="18" t="str">
        <f>'[2]db-siswa'!B7</f>
        <v>Kalvinus Kevin</v>
      </c>
      <c r="B7" s="19">
        <f>'[2]db-siswa'!C7</f>
        <v>634</v>
      </c>
      <c r="C7" s="19" t="str">
        <f>'[2]db-siswa'!D7</f>
        <v>003250275</v>
      </c>
      <c r="D7" s="20">
        <f>VLOOKUP(A7,'[3]REKAP NILAI SPK'!$D$11:$H$60,2,0)</f>
        <v>84</v>
      </c>
      <c r="E7" s="21">
        <f>VLOOKUP(A7,'[3]REKAP NILAI SPK'!$D$11:$H$60,3,0)</f>
        <v>81</v>
      </c>
      <c r="F7" s="22">
        <f>VLOOKUP(A7,'[3]REKAP NILAI SPK'!$D$11:$H$60,4,0)</f>
        <v>83</v>
      </c>
      <c r="G7" s="20" t="str">
        <f>VLOOKUP(A7,'[3]REKAP NILAI SPK'!$D$11:$H$60,5,0)</f>
        <v>B-</v>
      </c>
      <c r="H7" s="21">
        <f>VLOOKUP(A7,'[4]REKAP NILAI SPK'!D$11:H$60,2,0)</f>
        <v>82</v>
      </c>
      <c r="I7" s="23">
        <f>VLOOKUP(A7,'[4]REKAP NILAI SPK'!D$11:H$60,3,0)</f>
        <v>80</v>
      </c>
      <c r="J7" s="24">
        <f>VLOOKUP(A7,'[4]REKAP NILAI SPK'!D$11:H$60,4,0)</f>
        <v>81</v>
      </c>
      <c r="K7" s="25" t="str">
        <f>VLOOKUP(A7,'[4]REKAP NILAI SPK'!D$11:H$60,5,0)</f>
        <v>B-</v>
      </c>
      <c r="L7" s="21">
        <f>VLOOKUP(A7,'[5]REKAP NILAI SPK'!D$11:H$60,2,0)</f>
        <v>77</v>
      </c>
      <c r="M7" s="23">
        <f>VLOOKUP(A7,'[5]REKAP NILAI SPK'!D$11:H$60,3,0)</f>
        <v>80</v>
      </c>
      <c r="N7" s="26">
        <f>VLOOKUP(A7,'[5]REKAP NILAI SPK'!D$11:H$60,4,0)</f>
        <v>78</v>
      </c>
      <c r="O7" s="21" t="str">
        <f>VLOOKUP(A7,'[5]REKAP NILAI SPK'!D$11:H$60,5,0)</f>
        <v>C</v>
      </c>
      <c r="P7" s="27">
        <f>VLOOKUP(A7,'[6]REKAP NILAI SPK'!D$11:H$60,2,0)</f>
        <v>70</v>
      </c>
      <c r="Q7" s="10">
        <f>VLOOKUP(A7,'[6]REKAP NILAI SPK'!D$11:H$60,3,0)</f>
        <v>73</v>
      </c>
      <c r="R7" s="21">
        <f>VLOOKUP(A7,'[6]REKAP NILAI SPK'!D$11:H$60,4,0)</f>
        <v>71</v>
      </c>
      <c r="S7" s="27" t="str">
        <f>VLOOKUP(A7,'[6]REKAP NILAI SPK'!D$11:H$60,5,0)</f>
        <v>C</v>
      </c>
      <c r="T7" s="10">
        <f>VLOOKUP(A7,'[7]REKAP NILAI SPK'!D$11:H$60,2,0)</f>
        <v>80</v>
      </c>
      <c r="U7" s="21">
        <f>VLOOKUP(A7,'[7]REKAP NILAI SPK'!D$11:H$60,3,0)</f>
        <v>77</v>
      </c>
      <c r="V7" s="21">
        <f>VLOOKUP(A7,'[7]REKAP NILAI SPK'!D$11:H$60,4,0)</f>
        <v>79</v>
      </c>
      <c r="W7" s="21" t="str">
        <f>VLOOKUP(A7,'[7]REKAP NILAI SPK'!D$11:H$60,5,0)</f>
        <v>C</v>
      </c>
      <c r="X7" s="21" t="e">
        <f>VLOOKUP(A7,'[8]REKAP NILAI SPK'!D$11:H$60,2,0)</f>
        <v>#N/A</v>
      </c>
      <c r="Y7" s="21" t="e">
        <f>VLOOKUP(A7,'[8]REKAP NILAI SPK'!D$11:H$60,3,0)</f>
        <v>#N/A</v>
      </c>
      <c r="Z7" s="10" t="e">
        <f>VLOOKUP(A7,'[8]REKAP NILAI SPK'!D$11:H$60,4,0)</f>
        <v>#N/A</v>
      </c>
      <c r="AA7" s="21" t="e">
        <f>VLOOKUP(A7,'[8]REKAP NILAI SPK'!D$11:H$60,5,0)</f>
        <v>#N/A</v>
      </c>
      <c r="AB7" s="21" t="e">
        <f>VLOOKUP(A7,'[9]REKAP NILAI SPK'!D$11:H$60,2,0)</f>
        <v>#N/A</v>
      </c>
      <c r="AC7" s="21" t="e">
        <f>VLOOKUP(A7,'[9]REKAP NILAI SPK'!D$11:H$60,3,0)</f>
        <v>#N/A</v>
      </c>
      <c r="AD7" s="21" t="e">
        <f>VLOOKUP(A7,'[9]REKAP NILAI SPK'!D$11:H$60,4,0)</f>
        <v>#N/A</v>
      </c>
      <c r="AE7" s="21" t="e">
        <f>VLOOKUP(A7,'[9]REKAP NILAI SPK'!D$11:H$60,5,0)</f>
        <v>#N/A</v>
      </c>
      <c r="AF7" s="21" t="e">
        <f>VLOOKUP(A7,'[10]REKAP NILAI SPK'!D$11:H$60,2,0)</f>
        <v>#N/A</v>
      </c>
      <c r="AG7" s="21" t="e">
        <f>VLOOKUP(A7,'[10]REKAP NILAI SPK'!D$11:H$60,3,0)</f>
        <v>#N/A</v>
      </c>
      <c r="AH7" s="21" t="e">
        <f>VLOOKUP(A7,'[10]REKAP NILAI SPK'!D$11:H$60,4,0)</f>
        <v>#N/A</v>
      </c>
      <c r="AI7" s="21" t="e">
        <f>VLOOKUP(A7,'[10]REKAP NILAI SPK'!D$11:H$60,5,0)</f>
        <v>#N/A</v>
      </c>
      <c r="AJ7" s="28">
        <f>VLOOKUP(A7,'[11]REKAP NILAI SPK'!D$11:H$60,2,0)</f>
        <v>83</v>
      </c>
      <c r="AK7" s="29">
        <f>VLOOKUP(A7,'[11]REKAP NILAI SPK'!D$11:H$60,3,0)</f>
        <v>82</v>
      </c>
      <c r="AL7" s="21">
        <f>VLOOKUP(A7,'[11]REKAP NILAI SPK'!D$11:H$60,4,0)</f>
        <v>82</v>
      </c>
      <c r="AM7" s="28" t="str">
        <f>VLOOKUP(A7,'[11]REKAP NILAI SPK'!D$11:H$60,5,0)</f>
        <v>B-</v>
      </c>
      <c r="AN7" s="30" t="e">
        <f>VLOOKUP(A7,'[12]REKAP NILAI SPK'!D$11:H$60,2,0)</f>
        <v>#N/A</v>
      </c>
      <c r="AO7" s="30" t="e">
        <f>VLOOKUP(A7,'[12]REKAP NILAI SPK'!D$11:H$60,3,0)</f>
        <v>#N/A</v>
      </c>
      <c r="AP7" s="30" t="e">
        <f>VLOOKUP(A7,'[12]REKAP NILAI SPK'!D$11:H$60,4,0)</f>
        <v>#N/A</v>
      </c>
      <c r="AQ7" s="30" t="e">
        <f>VLOOKUP(A7,'[12]REKAP NILAI SPK'!D$11:H$60,5,0)</f>
        <v>#N/A</v>
      </c>
      <c r="AR7" s="29" t="e">
        <f>VLOOKUP(A7,'[13]REKAP NILAI SPK'!D$11:H$60,2,0)</f>
        <v>#N/A</v>
      </c>
      <c r="AS7" s="21" t="e">
        <f>VLOOKUP(A7,'[13]REKAP NILAI SPK'!D$11:H$60,3,0)</f>
        <v>#N/A</v>
      </c>
      <c r="AT7" s="31" t="e">
        <f>VLOOKUP(A7,'[13]REKAP NILAI SPK'!D$11:H$60,4,0)</f>
        <v>#N/A</v>
      </c>
      <c r="AU7" s="10" t="e">
        <f>VLOOKUP(A7,'[13]REKAP NILAI SPK'!D$11:H$60,5,0)</f>
        <v>#N/A</v>
      </c>
      <c r="AV7" s="10" t="e">
        <f>VLOOKUP(A7,'[14]REKAP NILAI SPK'!D$11:H$60,2,0)</f>
        <v>#N/A</v>
      </c>
      <c r="AW7" s="10" t="e">
        <f>VLOOKUP(A7,'[14]REKAP NILAI SPK'!D$11:H$60,3,0)</f>
        <v>#N/A</v>
      </c>
      <c r="AX7" s="10" t="e">
        <f>VLOOKUP(A7,'[14]REKAP NILAI SPK'!D$11:H$60,4,0)</f>
        <v>#N/A</v>
      </c>
      <c r="AY7" s="10" t="e">
        <f>VLOOKUP(A7,'[14]REKAP NILAI SPK'!D$11:H$60,5,0)</f>
        <v>#N/A</v>
      </c>
      <c r="AZ7" s="10" t="e">
        <f>VLOOKUP(A7,'[15]REKAP NILAI SPK'!D$11:H$60,2,0)</f>
        <v>#N/A</v>
      </c>
      <c r="BA7" s="10" t="e">
        <f>VLOOKUP(A7,'[15]REKAP NILAI SPK'!D$11:H$60,3,0)</f>
        <v>#N/A</v>
      </c>
      <c r="BB7" s="10" t="e">
        <f>VLOOKUP(A7,'[15]REKAP NILAI SPK'!D$11:H$60,4,0)</f>
        <v>#N/A</v>
      </c>
      <c r="BC7" s="10" t="e">
        <f>VLOOKUP(A7,'[15]REKAP NILAI SPK'!D$11:H$60,5,0)</f>
        <v>#N/A</v>
      </c>
      <c r="BD7" s="21" t="e">
        <f>VLOOKUP(A7,'[16]REKAP NILAI SPK'!D$11:H$60,2,0)</f>
        <v>#N/A</v>
      </c>
      <c r="BE7" s="32" t="e">
        <f>VLOOKUP(A7,'[16]REKAP NILAI SPK'!D$11:H$60,3,0)</f>
        <v>#N/A</v>
      </c>
      <c r="BF7" s="10" t="e">
        <f>VLOOKUP(A7,'[16]REKAP NILAI SPK'!D$11:H$60,4,0)</f>
        <v>#N/A</v>
      </c>
      <c r="BG7" s="21" t="e">
        <f>VLOOKUP(A7,'[16]REKAP NILAI SPK'!D$11:H$60,5,0)</f>
        <v>#N/A</v>
      </c>
      <c r="BH7" s="24" t="e">
        <f>VLOOKUP(A7,'[17]REKAP NILAI SPK'!D$11:H$60,2,0)</f>
        <v>#N/A</v>
      </c>
      <c r="BI7" s="10" t="e">
        <f>VLOOKUP(A7,'[17]REKAP NILAI SPK'!D$11:H$60,3,0)</f>
        <v>#N/A</v>
      </c>
      <c r="BJ7" s="21" t="e">
        <f>VLOOKUP(A7,'[17]REKAP NILAI SPK'!D$11:H$60,4,0)</f>
        <v>#N/A</v>
      </c>
      <c r="BK7" s="24" t="e">
        <f>VLOOKUP(A7,'[17]REKAP NILAI SPK'!D$11:H$60,5,0)</f>
        <v>#N/A</v>
      </c>
      <c r="BL7" s="10" t="e">
        <f>VLOOKUP(A7,'[18]REKAP NILAI SPK'!D$11:H$60,2,0)</f>
        <v>#N/A</v>
      </c>
      <c r="BM7" s="21" t="e">
        <f>VLOOKUP(A7,'[18]REKAP NILAI SPK'!D$11:H$60,3,0)</f>
        <v>#N/A</v>
      </c>
      <c r="BN7" s="30" t="e">
        <f>VLOOKUP(A7,'[18]REKAP NILAI SPK'!D$11:H$60,4,0)</f>
        <v>#N/A</v>
      </c>
      <c r="BO7" s="33" t="e">
        <f>VLOOKUP(A7,'[18]REKAP NILAI SPK'!D$11:H$60,5,0)</f>
        <v>#N/A</v>
      </c>
      <c r="BP7" s="21" t="e">
        <f>VLOOKUP(A7,'[19]REKAP NILAI SPK'!D$11:H$60,2,0)</f>
        <v>#N/A</v>
      </c>
      <c r="BQ7" s="24" t="e">
        <f>VLOOKUP(A7,'[19]REKAP NILAI SPK'!D$11:H$60,3,0)</f>
        <v>#N/A</v>
      </c>
      <c r="BR7" s="33" t="e">
        <f>VLOOKUP(A7,'[19]REKAP NILAI SPK'!D$11:H$60,4,0)</f>
        <v>#N/A</v>
      </c>
      <c r="BS7" s="21" t="e">
        <f>VLOOKUP(A7,'[19]REKAP NILAI SPK'!D$11:H$60,5,0)</f>
        <v>#N/A</v>
      </c>
      <c r="BT7" s="21" t="e">
        <f>VLOOKUP(A7,'[20]REKAP NILAI SPK'!D$11:H$60,2,0)</f>
        <v>#N/A</v>
      </c>
      <c r="BU7" s="21" t="e">
        <f>VLOOKUP(A7,'[20]REKAP NILAI SPK'!D$11:H$60,3,0)</f>
        <v>#N/A</v>
      </c>
      <c r="BV7" s="21" t="e">
        <f>VLOOKUP(A7,'[20]REKAP NILAI SPK'!D$11:H$60,4,0)</f>
        <v>#N/A</v>
      </c>
      <c r="BW7" s="21" t="e">
        <f>VLOOKUP(A7,'[20]REKAP NILAI SPK'!D$11:H$60,5,0)</f>
        <v>#N/A</v>
      </c>
      <c r="BX7" s="21" t="e">
        <f>VLOOKUP(A7,'[21]REKAP NILAI SPK'!D$11:H$60,2,0)</f>
        <v>#N/A</v>
      </c>
      <c r="BY7" s="21" t="e">
        <f>VLOOKUP(A7,'[21]REKAP NILAI SPK'!D$11:H$60,3,0)</f>
        <v>#N/A</v>
      </c>
      <c r="BZ7" s="21" t="e">
        <f>VLOOKUP(A7,'[21]REKAP NILAI SPK'!D$11:H$60,4,0)</f>
        <v>#N/A</v>
      </c>
      <c r="CA7" s="21" t="e">
        <f>VLOOKUP(A7,'[21]REKAP NILAI SPK'!D$11:H$60,5,0)</f>
        <v>#N/A</v>
      </c>
      <c r="CB7" s="10" t="e">
        <f>VLOOKUP(A7,'[22]REKAP NILAI SPK'!D$11:H$60,2,0)</f>
        <v>#N/A</v>
      </c>
      <c r="CC7" s="21" t="e">
        <f>VLOOKUP(A7,'[22]REKAP NILAI SPK'!D$11:H$60,3,0)</f>
        <v>#N/A</v>
      </c>
      <c r="CD7" s="24" t="e">
        <f>VLOOKUP(A7,'[22]REKAP NILAI SPK'!D$11:H$60,4,0)</f>
        <v>#N/A</v>
      </c>
      <c r="CE7" s="10" t="e">
        <f>VLOOKUP(A7,'[22]REKAP NILAI SPK'!D$11:H$60,5,0)</f>
        <v>#N/A</v>
      </c>
      <c r="CF7" s="21" t="e">
        <f>VLOOKUP(A7,'[23]REKAP NILAI SPK'!D$11:H$60,2,0)</f>
        <v>#N/A</v>
      </c>
      <c r="CG7" s="30" t="e">
        <f>VLOOKUP(A7,'[23]REKAP NILAI SPK'!D$11:H$60,3,0)</f>
        <v>#N/A</v>
      </c>
      <c r="CH7" s="29" t="e">
        <f>VLOOKUP(A7,'[23]REKAP NILAI SPK'!D$11:H$60,4,0)</f>
        <v>#N/A</v>
      </c>
      <c r="CI7" s="21" t="e">
        <f>VLOOKUP(A7,'[23]REKAP NILAI SPK'!D$11:H$60,5,0)</f>
        <v>#N/A</v>
      </c>
      <c r="CJ7" s="30" t="e">
        <f>VLOOKUP(A7,'[24]REKAP NILAI SPK'!D$11:H$60,2,0)</f>
        <v>#N/A</v>
      </c>
      <c r="CK7" s="29" t="e">
        <f>VLOOKUP(A7,'[24]REKAP NILAI SPK'!D$11:H$60,3,0)</f>
        <v>#N/A</v>
      </c>
      <c r="CL7" s="21" t="e">
        <f>VLOOKUP(A7,'[24]REKAP NILAI SPK'!D$11:H$60,4,0)</f>
        <v>#N/A</v>
      </c>
      <c r="CM7" s="20" t="e">
        <f>VLOOKUP(A7,'[24]REKAP NILAI SPK'!D$11:H$60,5,0)</f>
        <v>#N/A</v>
      </c>
      <c r="CN7" s="20" t="e">
        <f>VLOOKUP(A7,'[25]REKAP NILAI SPK'!D$11:H$60,2,0)</f>
        <v>#N/A</v>
      </c>
      <c r="CO7" s="21" t="e">
        <f>VLOOKUP(A7,'[25]REKAP NILAI SPK'!D$11:H$60,3,0)</f>
        <v>#N/A</v>
      </c>
      <c r="CP7" s="20" t="e">
        <f>VLOOKUP(A7,'[25]REKAP NILAI SPK'!D$11:H$60,4,0)</f>
        <v>#N/A</v>
      </c>
      <c r="CQ7" s="34" t="e">
        <f>VLOOKUP(A7,'[25]REKAP NILAI SPK'!D$11:H$60,5,0)</f>
        <v>#N/A</v>
      </c>
      <c r="CR7" s="20" t="e">
        <f>VLOOKUP(A7,'[26]REKAP NILAI SPK'!D$11:H$60,2,0)</f>
        <v>#N/A</v>
      </c>
      <c r="CS7" s="20" t="e">
        <f>VLOOKUP(A7,'[26]REKAP NILAI SPK'!D$11:H$60,3,0)</f>
        <v>#N/A</v>
      </c>
      <c r="CT7" s="20" t="e">
        <f>VLOOKUP(A7,'[26]REKAP NILAI SPK'!D$11:H$60,4,0)</f>
        <v>#N/A</v>
      </c>
      <c r="CU7" s="20" t="e">
        <f>VLOOKUP(A7,'[26]REKAP NILAI SPK'!D$11:H$60,5,0)</f>
        <v>#N/A</v>
      </c>
      <c r="CV7" s="20" t="e">
        <f>VLOOKUP(A7,'[27]REKAP NILAI SPK'!D$11:H$60,2,0)</f>
        <v>#N/A</v>
      </c>
      <c r="CW7" s="20" t="e">
        <f>VLOOKUP(A7,'[27]REKAP NILAI SPK'!D$11:H$60,3,0)</f>
        <v>#N/A</v>
      </c>
      <c r="CX7" s="20" t="e">
        <f>VLOOKUP(A7,'[27]REKAP NILAI SPK'!D$11:H$60,4,0)</f>
        <v>#N/A</v>
      </c>
      <c r="CY7" s="20" t="e">
        <f>VLOOKUP(A7,'[27]REKAP NILAI SPK'!D$11:H$60,5,0)</f>
        <v>#N/A</v>
      </c>
      <c r="CZ7" s="20">
        <f>VLOOKUP(A7,'[28]REKAP NILAI SPK'!D$11:H$60,2,0)</f>
        <v>76</v>
      </c>
      <c r="DA7" s="20">
        <f>VLOOKUP(A7,'[28]REKAP NILAI SPK'!D$11:H$60,3,0)</f>
        <v>77</v>
      </c>
      <c r="DB7" s="20">
        <f>VLOOKUP(A7,'[28]REKAP NILAI SPK'!D$11:H$60,4,0)</f>
        <v>77</v>
      </c>
      <c r="DC7" s="20" t="str">
        <f>VLOOKUP(A7,'[28]REKAP NILAI SPK'!D$11:H$60,5,0)</f>
        <v>B-</v>
      </c>
      <c r="DD7" s="20">
        <f>VLOOKUP(A7,'[29]REKAP NILAI SPK'!D$11:H$60,2,0)</f>
        <v>80</v>
      </c>
      <c r="DE7" s="20">
        <f>VLOOKUP(A7,'[29]REKAP NILAI SPK'!D$11:H$60,3,0)</f>
        <v>78</v>
      </c>
      <c r="DF7" s="20">
        <f>VLOOKUP(A7,'[29]REKAP NILAI SPK'!D$11:H$60,4,0)</f>
        <v>79</v>
      </c>
      <c r="DG7" s="20" t="str">
        <f>VLOOKUP(A7,'[29]REKAP NILAI SPK'!D$11:H$60,5,0)</f>
        <v>B-</v>
      </c>
      <c r="DH7" s="20">
        <f>VLOOKUP(A7,'[30]REKAP NILAI SPK'!D$11:H$60,2,0)</f>
        <v>76</v>
      </c>
      <c r="DI7" s="20">
        <f>VLOOKUP(A7,'[30]REKAP NILAI SPK'!D$11:H$60,3,0)</f>
        <v>77</v>
      </c>
      <c r="DJ7" s="20">
        <f>VLOOKUP(A7,'[30]REKAP NILAI SPK'!D$11:H$60,4,0)</f>
        <v>77</v>
      </c>
      <c r="DK7" s="20" t="str">
        <f>VLOOKUP(A7,'[30]REKAP NILAI SPK'!D$11:H$60,5,0)</f>
        <v>B-</v>
      </c>
      <c r="DL7" s="20">
        <f>VLOOKUP(A7,'[31]REKAP NILAI SPK'!D$11:H$60,2,0)</f>
        <v>80</v>
      </c>
      <c r="DM7" s="20">
        <f>VLOOKUP(A7,'[31]REKAP NILAI SPK'!D$11:H$60,3,0)</f>
        <v>78</v>
      </c>
      <c r="DN7" s="20">
        <f>VLOOKUP(A7,'[31]REKAP NILAI SPK'!D$11:H$60,4,0)</f>
        <v>79</v>
      </c>
      <c r="DO7" s="20" t="str">
        <f>VLOOKUP(A7,'[31]REKAP NILAI SPK'!D$11:H$60,5,0)</f>
        <v>B-</v>
      </c>
      <c r="DP7" s="20">
        <f>VLOOKUP(A7,'[32]REKAP NILAI SPK'!D$11:H$60,2,0)</f>
        <v>81</v>
      </c>
      <c r="DQ7" s="20">
        <f>VLOOKUP(A7,'[32]REKAP NILAI SPK'!D$11:H$60,3,0)</f>
        <v>79</v>
      </c>
      <c r="DR7" s="20">
        <f>VLOOKUP(A7,'[32]REKAP NILAI SPK'!D$11:H$60,4,0)</f>
        <v>80</v>
      </c>
      <c r="DS7" s="20" t="str">
        <f>VLOOKUP(A7,'[32]REKAP NILAI SPK'!D$11:H$60,5,0)</f>
        <v>B-</v>
      </c>
      <c r="DT7" s="20" t="e">
        <f>VLOOKUP(A7,'[33]REKAP NILAI SPK'!D$11:H$60,2,0)</f>
        <v>#N/A</v>
      </c>
      <c r="DU7" s="20" t="e">
        <f>VLOOKUP(A7,'[33]REKAP NILAI SPK'!D$11:H$60,3,0)</f>
        <v>#N/A</v>
      </c>
      <c r="DV7" s="20" t="e">
        <f>VLOOKUP(A7,'[33]REKAP NILAI SPK'!D$11:H$60,4,0)</f>
        <v>#N/A</v>
      </c>
      <c r="DW7" s="20" t="e">
        <f>VLOOKUP(A7,'[33]REKAP NILAI SPK'!D$11:H$60,5,0)</f>
        <v>#N/A</v>
      </c>
      <c r="DX7" s="20" t="e">
        <f>VLOOKUP(A7,'[34]REKAP NILAI SPK'!D$11:H$60,2,0)</f>
        <v>#N/A</v>
      </c>
      <c r="DY7" s="20" t="e">
        <f>VLOOKUP(A7,'[34]REKAP NILAI SPK'!D$11:H$60,3,0)</f>
        <v>#N/A</v>
      </c>
      <c r="DZ7" s="20" t="e">
        <f>VLOOKUP(A7,'[34]REKAP NILAI SPK'!D$11:H$60,4,0)</f>
        <v>#N/A</v>
      </c>
      <c r="EA7" s="20" t="e">
        <f>VLOOKUP(A7,'[34]REKAP NILAI SPK'!D$11:H$60,5,0)</f>
        <v>#N/A</v>
      </c>
      <c r="EB7" s="20" t="e">
        <f>VLOOKUP(A7,'[35]REKAP NILAI SPK'!D$11:H$60,2,0)</f>
        <v>#N/A</v>
      </c>
      <c r="EC7" s="20" t="e">
        <f>VLOOKUP(A7,'[35]REKAP NILAI SPK'!D$11:H$60,3,0)</f>
        <v>#N/A</v>
      </c>
      <c r="ED7" s="20" t="e">
        <f>VLOOKUP(A7,'[35]REKAP NILAI SPK'!D$11:H$60,4,0)</f>
        <v>#N/A</v>
      </c>
      <c r="EE7" s="20" t="e">
        <f>VLOOKUP(A7,'[35]REKAP NILAI SPK'!D$11:H$60,5,0)</f>
        <v>#N/A</v>
      </c>
      <c r="EF7" s="81"/>
      <c r="EG7" s="82">
        <v>0</v>
      </c>
      <c r="EH7" s="83">
        <v>0</v>
      </c>
      <c r="EI7" s="83">
        <v>2</v>
      </c>
      <c r="EJ7" s="84" t="s">
        <v>10</v>
      </c>
      <c r="EK7" s="84"/>
      <c r="EL7" s="84"/>
      <c r="EM7" s="84"/>
      <c r="EN7" s="85" t="str">
        <f t="shared" si="0"/>
        <v>Kalvinus Kevin menunjukan sikap jujur saat ulangan</v>
      </c>
      <c r="EO7" s="85" t="str">
        <f t="shared" si="1"/>
        <v>Kalvinus Kevin belum konsisten mengawali kegiatan belajar dengan berdoa</v>
      </c>
      <c r="EP7" s="85" t="str">
        <f t="shared" si="2"/>
        <v>Kalvinus Kevin perlu tingkatkan berkomunikasi dalam diskusi kelompk menggunakan bahasa indonesia dengan baik</v>
      </c>
      <c r="EQ7" s="85" t="str">
        <f t="shared" si="3"/>
        <v>Kalvinus Kevin perlu tingkatkan inisiatif mencari tahu informasi terkait dengan topik pelajaran yang akan dibahas pada pertemuan selanjutnya</v>
      </c>
      <c r="ER7" s="85" t="str">
        <f t="shared" si="4"/>
        <v>Kalvinus Kevin perlu konsisten ikut terlibat dalam kegiatan jumat bersih</v>
      </c>
      <c r="ES7" s="86" t="str">
        <f t="shared" si="5"/>
        <v>Kalvinus Kevin perlu belajar belajar menjadi pribadi mandiri, menggunakan bahasa indonesia dengan baik, membantu orang tua mengerjakan pekerjaan secara bersama, serta perlu disiplin diri dalam berbagai kegiatan disekolah</v>
      </c>
      <c r="ET7" s="87"/>
      <c r="EU7" s="87"/>
      <c r="EV7" s="87"/>
      <c r="EW7" s="87"/>
      <c r="EX7" s="87"/>
    </row>
    <row r="8" spans="1:154" ht="38.1" customHeight="1">
      <c r="A8" s="18" t="str">
        <f>'[2]db-siswa'!B8</f>
        <v>Marselinus Yulto Fery</v>
      </c>
      <c r="B8" s="19">
        <f>'[2]db-siswa'!C8</f>
        <v>635</v>
      </c>
      <c r="C8" s="19" t="str">
        <f>'[2]db-siswa'!D8</f>
        <v>0013575166</v>
      </c>
      <c r="D8" s="20">
        <f>VLOOKUP(A8,'[3]REKAP NILAI SPK'!$D$11:$H$60,2,0)</f>
        <v>85</v>
      </c>
      <c r="E8" s="21">
        <f>VLOOKUP(A8,'[3]REKAP NILAI SPK'!$D$11:$H$60,3,0)</f>
        <v>81</v>
      </c>
      <c r="F8" s="22">
        <f>VLOOKUP(A8,'[3]REKAP NILAI SPK'!$D$11:$H$60,4,0)</f>
        <v>83</v>
      </c>
      <c r="G8" s="20" t="str">
        <f>VLOOKUP(A8,'[3]REKAP NILAI SPK'!$D$11:$H$60,5,0)</f>
        <v>B-</v>
      </c>
      <c r="H8" s="21">
        <f>VLOOKUP(A8,'[4]REKAP NILAI SPK'!D$11:H$60,2,0)</f>
        <v>82</v>
      </c>
      <c r="I8" s="23">
        <f>VLOOKUP(A8,'[4]REKAP NILAI SPK'!D$11:H$60,3,0)</f>
        <v>80</v>
      </c>
      <c r="J8" s="24">
        <f>VLOOKUP(A8,'[4]REKAP NILAI SPK'!D$11:H$60,4,0)</f>
        <v>81</v>
      </c>
      <c r="K8" s="25" t="str">
        <f>VLOOKUP(A8,'[4]REKAP NILAI SPK'!D$11:H$60,5,0)</f>
        <v>B-</v>
      </c>
      <c r="L8" s="21">
        <f>VLOOKUP(A8,'[5]REKAP NILAI SPK'!D$11:H$60,2,0)</f>
        <v>80</v>
      </c>
      <c r="M8" s="23">
        <f>VLOOKUP(A8,'[5]REKAP NILAI SPK'!D$11:H$60,3,0)</f>
        <v>82</v>
      </c>
      <c r="N8" s="26">
        <f>VLOOKUP(A8,'[5]REKAP NILAI SPK'!D$11:H$60,4,0)</f>
        <v>81</v>
      </c>
      <c r="O8" s="21" t="str">
        <f>VLOOKUP(A8,'[5]REKAP NILAI SPK'!D$11:H$60,5,0)</f>
        <v>B-</v>
      </c>
      <c r="P8" s="27">
        <f>VLOOKUP(A8,'[6]REKAP NILAI SPK'!D$11:H$60,2,0)</f>
        <v>76</v>
      </c>
      <c r="Q8" s="10">
        <f>VLOOKUP(A8,'[6]REKAP NILAI SPK'!D$11:H$60,3,0)</f>
        <v>77</v>
      </c>
      <c r="R8" s="21">
        <f>VLOOKUP(A8,'[6]REKAP NILAI SPK'!D$11:H$60,4,0)</f>
        <v>76</v>
      </c>
      <c r="S8" s="27" t="str">
        <f>VLOOKUP(A8,'[6]REKAP NILAI SPK'!D$11:H$60,5,0)</f>
        <v>B -</v>
      </c>
      <c r="T8" s="10">
        <f>VLOOKUP(A8,'[7]REKAP NILAI SPK'!D$11:H$60,2,0)</f>
        <v>80</v>
      </c>
      <c r="U8" s="21">
        <f>VLOOKUP(A8,'[7]REKAP NILAI SPK'!D$11:H$60,3,0)</f>
        <v>78</v>
      </c>
      <c r="V8" s="21">
        <f>VLOOKUP(A8,'[7]REKAP NILAI SPK'!D$11:H$60,4,0)</f>
        <v>79</v>
      </c>
      <c r="W8" s="21" t="str">
        <f>VLOOKUP(A8,'[7]REKAP NILAI SPK'!D$11:H$60,5,0)</f>
        <v>C</v>
      </c>
      <c r="X8" s="21" t="e">
        <f>VLOOKUP(A8,'[8]REKAP NILAI SPK'!D$11:H$60,2,0)</f>
        <v>#N/A</v>
      </c>
      <c r="Y8" s="21" t="e">
        <f>VLOOKUP(A8,'[8]REKAP NILAI SPK'!D$11:H$60,3,0)</f>
        <v>#N/A</v>
      </c>
      <c r="Z8" s="10" t="e">
        <f>VLOOKUP(A8,'[8]REKAP NILAI SPK'!D$11:H$60,4,0)</f>
        <v>#N/A</v>
      </c>
      <c r="AA8" s="21" t="e">
        <f>VLOOKUP(A8,'[8]REKAP NILAI SPK'!D$11:H$60,5,0)</f>
        <v>#N/A</v>
      </c>
      <c r="AB8" s="21" t="e">
        <f>VLOOKUP(A8,'[9]REKAP NILAI SPK'!D$11:H$60,2,0)</f>
        <v>#N/A</v>
      </c>
      <c r="AC8" s="21" t="e">
        <f>VLOOKUP(A8,'[9]REKAP NILAI SPK'!D$11:H$60,3,0)</f>
        <v>#N/A</v>
      </c>
      <c r="AD8" s="21" t="e">
        <f>VLOOKUP(A8,'[9]REKAP NILAI SPK'!D$11:H$60,4,0)</f>
        <v>#N/A</v>
      </c>
      <c r="AE8" s="21" t="e">
        <f>VLOOKUP(A8,'[9]REKAP NILAI SPK'!D$11:H$60,5,0)</f>
        <v>#N/A</v>
      </c>
      <c r="AF8" s="21" t="e">
        <f>VLOOKUP(A8,'[10]REKAP NILAI SPK'!D$11:H$60,2,0)</f>
        <v>#N/A</v>
      </c>
      <c r="AG8" s="21" t="e">
        <f>VLOOKUP(A8,'[10]REKAP NILAI SPK'!D$11:H$60,3,0)</f>
        <v>#N/A</v>
      </c>
      <c r="AH8" s="21" t="e">
        <f>VLOOKUP(A8,'[10]REKAP NILAI SPK'!D$11:H$60,4,0)</f>
        <v>#N/A</v>
      </c>
      <c r="AI8" s="21" t="e">
        <f>VLOOKUP(A8,'[10]REKAP NILAI SPK'!D$11:H$60,5,0)</f>
        <v>#N/A</v>
      </c>
      <c r="AJ8" s="28">
        <f>VLOOKUP(A8,'[11]REKAP NILAI SPK'!D$11:H$60,2,0)</f>
        <v>84</v>
      </c>
      <c r="AK8" s="29">
        <f>VLOOKUP(A8,'[11]REKAP NILAI SPK'!D$11:H$60,3,0)</f>
        <v>82</v>
      </c>
      <c r="AL8" s="21">
        <f>VLOOKUP(A8,'[11]REKAP NILAI SPK'!D$11:H$60,4,0)</f>
        <v>83</v>
      </c>
      <c r="AM8" s="28" t="str">
        <f>VLOOKUP(A8,'[11]REKAP NILAI SPK'!D$11:H$60,5,0)</f>
        <v>B-</v>
      </c>
      <c r="AN8" s="30" t="e">
        <f>VLOOKUP(A8,'[12]REKAP NILAI SPK'!D$11:H$60,2,0)</f>
        <v>#N/A</v>
      </c>
      <c r="AO8" s="30" t="e">
        <f>VLOOKUP(A8,'[12]REKAP NILAI SPK'!D$11:H$60,3,0)</f>
        <v>#N/A</v>
      </c>
      <c r="AP8" s="30" t="e">
        <f>VLOOKUP(A8,'[12]REKAP NILAI SPK'!D$11:H$60,4,0)</f>
        <v>#N/A</v>
      </c>
      <c r="AQ8" s="30" t="e">
        <f>VLOOKUP(A8,'[12]REKAP NILAI SPK'!D$11:H$60,5,0)</f>
        <v>#N/A</v>
      </c>
      <c r="AR8" s="29" t="e">
        <f>VLOOKUP(A8,'[13]REKAP NILAI SPK'!D$11:H$60,2,0)</f>
        <v>#N/A</v>
      </c>
      <c r="AS8" s="21" t="e">
        <f>VLOOKUP(A8,'[13]REKAP NILAI SPK'!D$11:H$60,3,0)</f>
        <v>#N/A</v>
      </c>
      <c r="AT8" s="31" t="e">
        <f>VLOOKUP(A8,'[13]REKAP NILAI SPK'!D$11:H$60,4,0)</f>
        <v>#N/A</v>
      </c>
      <c r="AU8" s="10" t="e">
        <f>VLOOKUP(A8,'[13]REKAP NILAI SPK'!D$11:H$60,5,0)</f>
        <v>#N/A</v>
      </c>
      <c r="AV8" s="10" t="e">
        <f>VLOOKUP(A8,'[14]REKAP NILAI SPK'!D$11:H$60,2,0)</f>
        <v>#N/A</v>
      </c>
      <c r="AW8" s="10" t="e">
        <f>VLOOKUP(A8,'[14]REKAP NILAI SPK'!D$11:H$60,3,0)</f>
        <v>#N/A</v>
      </c>
      <c r="AX8" s="10" t="e">
        <f>VLOOKUP(A8,'[14]REKAP NILAI SPK'!D$11:H$60,4,0)</f>
        <v>#N/A</v>
      </c>
      <c r="AY8" s="10" t="e">
        <f>VLOOKUP(A8,'[14]REKAP NILAI SPK'!D$11:H$60,5,0)</f>
        <v>#N/A</v>
      </c>
      <c r="AZ8" s="10" t="e">
        <f>VLOOKUP(A8,'[15]REKAP NILAI SPK'!D$11:H$60,2,0)</f>
        <v>#N/A</v>
      </c>
      <c r="BA8" s="10" t="e">
        <f>VLOOKUP(A8,'[15]REKAP NILAI SPK'!D$11:H$60,3,0)</f>
        <v>#N/A</v>
      </c>
      <c r="BB8" s="10" t="e">
        <f>VLOOKUP(A8,'[15]REKAP NILAI SPK'!D$11:H$60,4,0)</f>
        <v>#N/A</v>
      </c>
      <c r="BC8" s="10" t="e">
        <f>VLOOKUP(A8,'[15]REKAP NILAI SPK'!D$11:H$60,5,0)</f>
        <v>#N/A</v>
      </c>
      <c r="BD8" s="21" t="e">
        <f>VLOOKUP(A8,'[16]REKAP NILAI SPK'!D$11:H$60,2,0)</f>
        <v>#N/A</v>
      </c>
      <c r="BE8" s="32" t="e">
        <f>VLOOKUP(A8,'[16]REKAP NILAI SPK'!D$11:H$60,3,0)</f>
        <v>#N/A</v>
      </c>
      <c r="BF8" s="10" t="e">
        <f>VLOOKUP(A8,'[16]REKAP NILAI SPK'!D$11:H$60,4,0)</f>
        <v>#N/A</v>
      </c>
      <c r="BG8" s="21" t="e">
        <f>VLOOKUP(A8,'[16]REKAP NILAI SPK'!D$11:H$60,5,0)</f>
        <v>#N/A</v>
      </c>
      <c r="BH8" s="24" t="e">
        <f>VLOOKUP(A8,'[17]REKAP NILAI SPK'!D$11:H$60,2,0)</f>
        <v>#N/A</v>
      </c>
      <c r="BI8" s="10" t="e">
        <f>VLOOKUP(A8,'[17]REKAP NILAI SPK'!D$11:H$60,3,0)</f>
        <v>#N/A</v>
      </c>
      <c r="BJ8" s="21" t="e">
        <f>VLOOKUP(A8,'[17]REKAP NILAI SPK'!D$11:H$60,4,0)</f>
        <v>#N/A</v>
      </c>
      <c r="BK8" s="24" t="e">
        <f>VLOOKUP(A8,'[17]REKAP NILAI SPK'!D$11:H$60,5,0)</f>
        <v>#N/A</v>
      </c>
      <c r="BL8" s="10" t="e">
        <f>VLOOKUP(A8,'[18]REKAP NILAI SPK'!D$11:H$60,2,0)</f>
        <v>#N/A</v>
      </c>
      <c r="BM8" s="21" t="e">
        <f>VLOOKUP(A8,'[18]REKAP NILAI SPK'!D$11:H$60,3,0)</f>
        <v>#N/A</v>
      </c>
      <c r="BN8" s="30" t="e">
        <f>VLOOKUP(A8,'[18]REKAP NILAI SPK'!D$11:H$60,4,0)</f>
        <v>#N/A</v>
      </c>
      <c r="BO8" s="33" t="e">
        <f>VLOOKUP(A8,'[18]REKAP NILAI SPK'!D$11:H$60,5,0)</f>
        <v>#N/A</v>
      </c>
      <c r="BP8" s="21" t="e">
        <f>VLOOKUP(A8,'[19]REKAP NILAI SPK'!D$11:H$60,2,0)</f>
        <v>#N/A</v>
      </c>
      <c r="BQ8" s="24" t="e">
        <f>VLOOKUP(A8,'[19]REKAP NILAI SPK'!D$11:H$60,3,0)</f>
        <v>#N/A</v>
      </c>
      <c r="BR8" s="33" t="e">
        <f>VLOOKUP(A8,'[19]REKAP NILAI SPK'!D$11:H$60,4,0)</f>
        <v>#N/A</v>
      </c>
      <c r="BS8" s="21" t="e">
        <f>VLOOKUP(A8,'[19]REKAP NILAI SPK'!D$11:H$60,5,0)</f>
        <v>#N/A</v>
      </c>
      <c r="BT8" s="21" t="e">
        <f>VLOOKUP(A8,'[20]REKAP NILAI SPK'!D$11:H$60,2,0)</f>
        <v>#N/A</v>
      </c>
      <c r="BU8" s="21" t="e">
        <f>VLOOKUP(A8,'[20]REKAP NILAI SPK'!D$11:H$60,3,0)</f>
        <v>#N/A</v>
      </c>
      <c r="BV8" s="21" t="e">
        <f>VLOOKUP(A8,'[20]REKAP NILAI SPK'!D$11:H$60,4,0)</f>
        <v>#N/A</v>
      </c>
      <c r="BW8" s="21" t="e">
        <f>VLOOKUP(A8,'[20]REKAP NILAI SPK'!D$11:H$60,5,0)</f>
        <v>#N/A</v>
      </c>
      <c r="BX8" s="21" t="e">
        <f>VLOOKUP(A8,'[21]REKAP NILAI SPK'!D$11:H$60,2,0)</f>
        <v>#N/A</v>
      </c>
      <c r="BY8" s="21" t="e">
        <f>VLOOKUP(A8,'[21]REKAP NILAI SPK'!D$11:H$60,3,0)</f>
        <v>#N/A</v>
      </c>
      <c r="BZ8" s="21" t="e">
        <f>VLOOKUP(A8,'[21]REKAP NILAI SPK'!D$11:H$60,4,0)</f>
        <v>#N/A</v>
      </c>
      <c r="CA8" s="21" t="e">
        <f>VLOOKUP(A8,'[21]REKAP NILAI SPK'!D$11:H$60,5,0)</f>
        <v>#N/A</v>
      </c>
      <c r="CB8" s="10" t="e">
        <f>VLOOKUP(A8,'[22]REKAP NILAI SPK'!D$11:H$60,2,0)</f>
        <v>#N/A</v>
      </c>
      <c r="CC8" s="21" t="e">
        <f>VLOOKUP(A8,'[22]REKAP NILAI SPK'!D$11:H$60,3,0)</f>
        <v>#N/A</v>
      </c>
      <c r="CD8" s="24" t="e">
        <f>VLOOKUP(A8,'[22]REKAP NILAI SPK'!D$11:H$60,4,0)</f>
        <v>#N/A</v>
      </c>
      <c r="CE8" s="10" t="e">
        <f>VLOOKUP(A8,'[22]REKAP NILAI SPK'!D$11:H$60,5,0)</f>
        <v>#N/A</v>
      </c>
      <c r="CF8" s="21" t="e">
        <f>VLOOKUP(A8,'[23]REKAP NILAI SPK'!D$11:H$60,2,0)</f>
        <v>#N/A</v>
      </c>
      <c r="CG8" s="30" t="e">
        <f>VLOOKUP(A8,'[23]REKAP NILAI SPK'!D$11:H$60,3,0)</f>
        <v>#N/A</v>
      </c>
      <c r="CH8" s="29" t="e">
        <f>VLOOKUP(A8,'[23]REKAP NILAI SPK'!D$11:H$60,4,0)</f>
        <v>#N/A</v>
      </c>
      <c r="CI8" s="21" t="e">
        <f>VLOOKUP(A8,'[23]REKAP NILAI SPK'!D$11:H$60,5,0)</f>
        <v>#N/A</v>
      </c>
      <c r="CJ8" s="30" t="e">
        <f>VLOOKUP(A8,'[24]REKAP NILAI SPK'!D$11:H$60,2,0)</f>
        <v>#N/A</v>
      </c>
      <c r="CK8" s="29" t="e">
        <f>VLOOKUP(A8,'[24]REKAP NILAI SPK'!D$11:H$60,3,0)</f>
        <v>#N/A</v>
      </c>
      <c r="CL8" s="21" t="e">
        <f>VLOOKUP(A8,'[24]REKAP NILAI SPK'!D$11:H$60,4,0)</f>
        <v>#N/A</v>
      </c>
      <c r="CM8" s="20" t="e">
        <f>VLOOKUP(A8,'[24]REKAP NILAI SPK'!D$11:H$60,5,0)</f>
        <v>#N/A</v>
      </c>
      <c r="CN8" s="20" t="e">
        <f>VLOOKUP(A8,'[25]REKAP NILAI SPK'!D$11:H$60,2,0)</f>
        <v>#N/A</v>
      </c>
      <c r="CO8" s="21" t="e">
        <f>VLOOKUP(A8,'[25]REKAP NILAI SPK'!D$11:H$60,3,0)</f>
        <v>#N/A</v>
      </c>
      <c r="CP8" s="20" t="e">
        <f>VLOOKUP(A8,'[25]REKAP NILAI SPK'!D$11:H$60,4,0)</f>
        <v>#N/A</v>
      </c>
      <c r="CQ8" s="34" t="e">
        <f>VLOOKUP(A8,'[25]REKAP NILAI SPK'!D$11:H$60,5,0)</f>
        <v>#N/A</v>
      </c>
      <c r="CR8" s="20" t="e">
        <f>VLOOKUP(A8,'[26]REKAP NILAI SPK'!D$11:H$60,2,0)</f>
        <v>#N/A</v>
      </c>
      <c r="CS8" s="20" t="e">
        <f>VLOOKUP(A8,'[26]REKAP NILAI SPK'!D$11:H$60,3,0)</f>
        <v>#N/A</v>
      </c>
      <c r="CT8" s="20" t="e">
        <f>VLOOKUP(A8,'[26]REKAP NILAI SPK'!D$11:H$60,4,0)</f>
        <v>#N/A</v>
      </c>
      <c r="CU8" s="20" t="e">
        <f>VLOOKUP(A8,'[26]REKAP NILAI SPK'!D$11:H$60,5,0)</f>
        <v>#N/A</v>
      </c>
      <c r="CV8" s="20" t="e">
        <f>VLOOKUP(A8,'[27]REKAP NILAI SPK'!D$11:H$60,2,0)</f>
        <v>#N/A</v>
      </c>
      <c r="CW8" s="20" t="e">
        <f>VLOOKUP(A8,'[27]REKAP NILAI SPK'!D$11:H$60,3,0)</f>
        <v>#N/A</v>
      </c>
      <c r="CX8" s="20" t="e">
        <f>VLOOKUP(A8,'[27]REKAP NILAI SPK'!D$11:H$60,4,0)</f>
        <v>#N/A</v>
      </c>
      <c r="CY8" s="20" t="e">
        <f>VLOOKUP(A8,'[27]REKAP NILAI SPK'!D$11:H$60,5,0)</f>
        <v>#N/A</v>
      </c>
      <c r="CZ8" s="20">
        <f>VLOOKUP(A8,'[28]REKAP NILAI SPK'!D$11:H$60,2,0)</f>
        <v>77</v>
      </c>
      <c r="DA8" s="20">
        <f>VLOOKUP(A8,'[28]REKAP NILAI SPK'!D$11:H$60,3,0)</f>
        <v>78</v>
      </c>
      <c r="DB8" s="20">
        <f>VLOOKUP(A8,'[28]REKAP NILAI SPK'!D$11:H$60,4,0)</f>
        <v>78</v>
      </c>
      <c r="DC8" s="20" t="str">
        <f>VLOOKUP(A8,'[28]REKAP NILAI SPK'!D$11:H$60,5,0)</f>
        <v>B-</v>
      </c>
      <c r="DD8" s="20">
        <f>VLOOKUP(A8,'[29]REKAP NILAI SPK'!D$11:H$60,2,0)</f>
        <v>82</v>
      </c>
      <c r="DE8" s="20">
        <f>VLOOKUP(A8,'[29]REKAP NILAI SPK'!D$11:H$60,3,0)</f>
        <v>80</v>
      </c>
      <c r="DF8" s="20">
        <f>VLOOKUP(A8,'[29]REKAP NILAI SPK'!D$11:H$60,4,0)</f>
        <v>81</v>
      </c>
      <c r="DG8" s="20" t="str">
        <f>VLOOKUP(A8,'[29]REKAP NILAI SPK'!D$11:H$60,5,0)</f>
        <v>B</v>
      </c>
      <c r="DH8" s="20">
        <f>VLOOKUP(A8,'[30]REKAP NILAI SPK'!D$11:H$60,2,0)</f>
        <v>78</v>
      </c>
      <c r="DI8" s="20">
        <f>VLOOKUP(A8,'[30]REKAP NILAI SPK'!D$11:H$60,3,0)</f>
        <v>79</v>
      </c>
      <c r="DJ8" s="20">
        <f>VLOOKUP(A8,'[30]REKAP NILAI SPK'!D$11:H$60,4,0)</f>
        <v>79</v>
      </c>
      <c r="DK8" s="20" t="str">
        <f>VLOOKUP(A8,'[30]REKAP NILAI SPK'!D$11:H$60,5,0)</f>
        <v>B-</v>
      </c>
      <c r="DL8" s="20">
        <f>VLOOKUP(A8,'[31]REKAP NILAI SPK'!D$11:H$60,2,0)</f>
        <v>82</v>
      </c>
      <c r="DM8" s="20">
        <f>VLOOKUP(A8,'[31]REKAP NILAI SPK'!D$11:H$60,3,0)</f>
        <v>80</v>
      </c>
      <c r="DN8" s="20">
        <f>VLOOKUP(A8,'[31]REKAP NILAI SPK'!D$11:H$60,4,0)</f>
        <v>81</v>
      </c>
      <c r="DO8" s="20" t="str">
        <f>VLOOKUP(A8,'[31]REKAP NILAI SPK'!D$11:H$60,5,0)</f>
        <v>B</v>
      </c>
      <c r="DP8" s="20">
        <f>VLOOKUP(A8,'[32]REKAP NILAI SPK'!D$11:H$60,2,0)</f>
        <v>82</v>
      </c>
      <c r="DQ8" s="20">
        <f>VLOOKUP(A8,'[32]REKAP NILAI SPK'!D$11:H$60,3,0)</f>
        <v>80</v>
      </c>
      <c r="DR8" s="20">
        <f>VLOOKUP(A8,'[32]REKAP NILAI SPK'!D$11:H$60,4,0)</f>
        <v>81</v>
      </c>
      <c r="DS8" s="20" t="str">
        <f>VLOOKUP(A8,'[32]REKAP NILAI SPK'!D$11:H$60,5,0)</f>
        <v>B</v>
      </c>
      <c r="DT8" s="20" t="e">
        <f>VLOOKUP(A8,'[33]REKAP NILAI SPK'!D$11:H$60,2,0)</f>
        <v>#N/A</v>
      </c>
      <c r="DU8" s="20" t="e">
        <f>VLOOKUP(A8,'[33]REKAP NILAI SPK'!D$11:H$60,3,0)</f>
        <v>#N/A</v>
      </c>
      <c r="DV8" s="20" t="e">
        <f>VLOOKUP(A8,'[33]REKAP NILAI SPK'!D$11:H$60,4,0)</f>
        <v>#N/A</v>
      </c>
      <c r="DW8" s="20" t="e">
        <f>VLOOKUP(A8,'[33]REKAP NILAI SPK'!D$11:H$60,5,0)</f>
        <v>#N/A</v>
      </c>
      <c r="DX8" s="20" t="e">
        <f>VLOOKUP(A8,'[34]REKAP NILAI SPK'!D$11:H$60,2,0)</f>
        <v>#N/A</v>
      </c>
      <c r="DY8" s="20" t="e">
        <f>VLOOKUP(A8,'[34]REKAP NILAI SPK'!D$11:H$60,3,0)</f>
        <v>#N/A</v>
      </c>
      <c r="DZ8" s="20" t="e">
        <f>VLOOKUP(A8,'[34]REKAP NILAI SPK'!D$11:H$60,4,0)</f>
        <v>#N/A</v>
      </c>
      <c r="EA8" s="20" t="e">
        <f>VLOOKUP(A8,'[34]REKAP NILAI SPK'!D$11:H$60,5,0)</f>
        <v>#N/A</v>
      </c>
      <c r="EB8" s="20" t="e">
        <f>VLOOKUP(A8,'[35]REKAP NILAI SPK'!D$11:H$60,2,0)</f>
        <v>#N/A</v>
      </c>
      <c r="EC8" s="20" t="e">
        <f>VLOOKUP(A8,'[35]REKAP NILAI SPK'!D$11:H$60,3,0)</f>
        <v>#N/A</v>
      </c>
      <c r="ED8" s="20" t="e">
        <f>VLOOKUP(A8,'[35]REKAP NILAI SPK'!D$11:H$60,4,0)</f>
        <v>#N/A</v>
      </c>
      <c r="EE8" s="20" t="e">
        <f>VLOOKUP(A8,'[35]REKAP NILAI SPK'!D$11:H$60,5,0)</f>
        <v>#N/A</v>
      </c>
      <c r="EF8" s="81"/>
      <c r="EG8" s="82">
        <v>0</v>
      </c>
      <c r="EH8" s="83">
        <v>0</v>
      </c>
      <c r="EI8" s="83">
        <v>1</v>
      </c>
      <c r="EJ8" s="84" t="s">
        <v>10</v>
      </c>
      <c r="EK8" s="84"/>
      <c r="EL8" s="84"/>
      <c r="EM8" s="84"/>
      <c r="EN8" s="85" t="str">
        <f t="shared" si="0"/>
        <v>Marselinus Yulto Fery menunjukan sikap jujur saat ulangan</v>
      </c>
      <c r="EO8" s="85" t="str">
        <f t="shared" si="1"/>
        <v>Marselinus Yulto Fery belum konsisten mengawali kegiatan belajar dengan berdoa</v>
      </c>
      <c r="EP8" s="85" t="str">
        <f t="shared" si="2"/>
        <v>Marselinus Yulto Fery perlu tingkatkan berkomunikasi dalam diskusi kelompk menggunakan bahasa indonesia dengan baik</v>
      </c>
      <c r="EQ8" s="85" t="str">
        <f t="shared" si="3"/>
        <v>Marselinus Yulto Fery perlu tingkatkan inisiatif mencari tahu informasi terkait dengan topik pelajaran yang akan dibahas pada pertemuan selanjutnya</v>
      </c>
      <c r="ER8" s="85" t="str">
        <f t="shared" si="4"/>
        <v>Marselinus Yulto Fery perlu konsisten ikut terlibat dalam kegiatan jumat bersih</v>
      </c>
      <c r="ES8" s="86" t="str">
        <f t="shared" si="5"/>
        <v>Marselinus Yulto Fery perlu belajar belajar menjadi pribadi mandiri, menggunakan bahasa indonesia dengan baik, membantu orang tua mengerjakan pekerjaan secara bersama, serta perlu disiplin diri dalam berbagai kegiatan disekolah</v>
      </c>
      <c r="ET8" s="87"/>
      <c r="EU8" s="87"/>
      <c r="EV8" s="87"/>
      <c r="EW8" s="87"/>
      <c r="EX8" s="87"/>
    </row>
    <row r="9" spans="1:154" ht="38.1" customHeight="1">
      <c r="A9" s="18" t="str">
        <f>'[2]db-siswa'!B9</f>
        <v>Muhammad Abdi Murdiono</v>
      </c>
      <c r="B9" s="19">
        <f>'[2]db-siswa'!C9</f>
        <v>636</v>
      </c>
      <c r="C9" s="19">
        <f>'[2]db-siswa'!D9</f>
        <v>0</v>
      </c>
      <c r="D9" s="20">
        <f>VLOOKUP(A9,'[3]REKAP NILAI SPK'!$D$11:$H$60,2,0)</f>
        <v>77</v>
      </c>
      <c r="E9" s="21">
        <f>VLOOKUP(A9,'[3]REKAP NILAI SPK'!$D$11:$H$60,3,0)</f>
        <v>85</v>
      </c>
      <c r="F9" s="22">
        <f>VLOOKUP(A9,'[3]REKAP NILAI SPK'!$D$11:$H$60,4,0)</f>
        <v>83</v>
      </c>
      <c r="G9" s="20" t="str">
        <f>VLOOKUP(A9,'[3]REKAP NILAI SPK'!$D$11:$H$60,5,0)</f>
        <v>B-</v>
      </c>
      <c r="H9" s="21">
        <f>VLOOKUP(A9,'[4]REKAP NILAI SPK'!D$11:H$60,2,0)</f>
        <v>82</v>
      </c>
      <c r="I9" s="23">
        <f>VLOOKUP(A9,'[4]REKAP NILAI SPK'!D$11:H$60,3,0)</f>
        <v>80</v>
      </c>
      <c r="J9" s="24">
        <f>VLOOKUP(A9,'[4]REKAP NILAI SPK'!D$11:H$60,4,0)</f>
        <v>81</v>
      </c>
      <c r="K9" s="25" t="str">
        <f>VLOOKUP(A9,'[4]REKAP NILAI SPK'!D$11:H$60,5,0)</f>
        <v>B-</v>
      </c>
      <c r="L9" s="21">
        <f>VLOOKUP(A9,'[5]REKAP NILAI SPK'!D$11:H$60,2,0)</f>
        <v>78</v>
      </c>
      <c r="M9" s="23">
        <f>VLOOKUP(A9,'[5]REKAP NILAI SPK'!D$11:H$60,3,0)</f>
        <v>82</v>
      </c>
      <c r="N9" s="26">
        <f>VLOOKUP(A9,'[5]REKAP NILAI SPK'!D$11:H$60,4,0)</f>
        <v>80</v>
      </c>
      <c r="O9" s="21" t="str">
        <f>VLOOKUP(A9,'[5]REKAP NILAI SPK'!D$11:H$60,5,0)</f>
        <v>B-</v>
      </c>
      <c r="P9" s="27">
        <f>VLOOKUP(A9,'[6]REKAP NILAI SPK'!D$11:H$60,2,0)</f>
        <v>71</v>
      </c>
      <c r="Q9" s="10">
        <f>VLOOKUP(A9,'[6]REKAP NILAI SPK'!D$11:H$60,3,0)</f>
        <v>75</v>
      </c>
      <c r="R9" s="21">
        <f>VLOOKUP(A9,'[6]REKAP NILAI SPK'!D$11:H$60,4,0)</f>
        <v>72</v>
      </c>
      <c r="S9" s="27" t="str">
        <f>VLOOKUP(A9,'[6]REKAP NILAI SPK'!D$11:H$60,5,0)</f>
        <v>C</v>
      </c>
      <c r="T9" s="10">
        <f>VLOOKUP(A9,'[7]REKAP NILAI SPK'!D$11:H$60,2,0)</f>
        <v>81</v>
      </c>
      <c r="U9" s="21">
        <f>VLOOKUP(A9,'[7]REKAP NILAI SPK'!D$11:H$60,3,0)</f>
        <v>78</v>
      </c>
      <c r="V9" s="21">
        <f>VLOOKUP(A9,'[7]REKAP NILAI SPK'!D$11:H$60,4,0)</f>
        <v>80</v>
      </c>
      <c r="W9" s="21" t="str">
        <f>VLOOKUP(A9,'[7]REKAP NILAI SPK'!D$11:H$60,5,0)</f>
        <v>B-</v>
      </c>
      <c r="X9" s="21" t="e">
        <f>VLOOKUP(A9,'[8]REKAP NILAI SPK'!D$11:H$60,2,0)</f>
        <v>#N/A</v>
      </c>
      <c r="Y9" s="21" t="e">
        <f>VLOOKUP(A9,'[8]REKAP NILAI SPK'!D$11:H$60,3,0)</f>
        <v>#N/A</v>
      </c>
      <c r="Z9" s="10" t="e">
        <f>VLOOKUP(A9,'[8]REKAP NILAI SPK'!D$11:H$60,4,0)</f>
        <v>#N/A</v>
      </c>
      <c r="AA9" s="21" t="e">
        <f>VLOOKUP(A9,'[8]REKAP NILAI SPK'!D$11:H$60,5,0)</f>
        <v>#N/A</v>
      </c>
      <c r="AB9" s="21" t="e">
        <f>VLOOKUP(A9,'[9]REKAP NILAI SPK'!D$11:H$60,2,0)</f>
        <v>#N/A</v>
      </c>
      <c r="AC9" s="21" t="e">
        <f>VLOOKUP(A9,'[9]REKAP NILAI SPK'!D$11:H$60,3,0)</f>
        <v>#N/A</v>
      </c>
      <c r="AD9" s="21" t="e">
        <f>VLOOKUP(A9,'[9]REKAP NILAI SPK'!D$11:H$60,4,0)</f>
        <v>#N/A</v>
      </c>
      <c r="AE9" s="21" t="e">
        <f>VLOOKUP(A9,'[9]REKAP NILAI SPK'!D$11:H$60,5,0)</f>
        <v>#N/A</v>
      </c>
      <c r="AF9" s="21" t="e">
        <f>VLOOKUP(A9,'[10]REKAP NILAI SPK'!D$11:H$60,2,0)</f>
        <v>#N/A</v>
      </c>
      <c r="AG9" s="21" t="e">
        <f>VLOOKUP(A9,'[10]REKAP NILAI SPK'!D$11:H$60,3,0)</f>
        <v>#N/A</v>
      </c>
      <c r="AH9" s="21" t="e">
        <f>VLOOKUP(A9,'[10]REKAP NILAI SPK'!D$11:H$60,4,0)</f>
        <v>#N/A</v>
      </c>
      <c r="AI9" s="21" t="e">
        <f>VLOOKUP(A9,'[10]REKAP NILAI SPK'!D$11:H$60,5,0)</f>
        <v>#N/A</v>
      </c>
      <c r="AJ9" s="28">
        <f>VLOOKUP(A9,'[11]REKAP NILAI SPK'!D$11:H$60,2,0)</f>
        <v>84</v>
      </c>
      <c r="AK9" s="29">
        <f>VLOOKUP(A9,'[11]REKAP NILAI SPK'!D$11:H$60,3,0)</f>
        <v>82</v>
      </c>
      <c r="AL9" s="21">
        <f>VLOOKUP(A9,'[11]REKAP NILAI SPK'!D$11:H$60,4,0)</f>
        <v>83</v>
      </c>
      <c r="AM9" s="28" t="str">
        <f>VLOOKUP(A9,'[11]REKAP NILAI SPK'!D$11:H$60,5,0)</f>
        <v>B-</v>
      </c>
      <c r="AN9" s="30" t="e">
        <f>VLOOKUP(A9,'[12]REKAP NILAI SPK'!D$11:H$60,2,0)</f>
        <v>#N/A</v>
      </c>
      <c r="AO9" s="30" t="e">
        <f>VLOOKUP(A9,'[12]REKAP NILAI SPK'!D$11:H$60,3,0)</f>
        <v>#N/A</v>
      </c>
      <c r="AP9" s="30" t="e">
        <f>VLOOKUP(A9,'[12]REKAP NILAI SPK'!D$11:H$60,4,0)</f>
        <v>#N/A</v>
      </c>
      <c r="AQ9" s="30" t="e">
        <f>VLOOKUP(A9,'[12]REKAP NILAI SPK'!D$11:H$60,5,0)</f>
        <v>#N/A</v>
      </c>
      <c r="AR9" s="29" t="e">
        <f>VLOOKUP(A9,'[13]REKAP NILAI SPK'!D$11:H$60,2,0)</f>
        <v>#N/A</v>
      </c>
      <c r="AS9" s="21" t="e">
        <f>VLOOKUP(A9,'[13]REKAP NILAI SPK'!D$11:H$60,3,0)</f>
        <v>#N/A</v>
      </c>
      <c r="AT9" s="31" t="e">
        <f>VLOOKUP(A9,'[13]REKAP NILAI SPK'!D$11:H$60,4,0)</f>
        <v>#N/A</v>
      </c>
      <c r="AU9" s="10" t="e">
        <f>VLOOKUP(A9,'[13]REKAP NILAI SPK'!D$11:H$60,5,0)</f>
        <v>#N/A</v>
      </c>
      <c r="AV9" s="10" t="e">
        <f>VLOOKUP(A9,'[14]REKAP NILAI SPK'!D$11:H$60,2,0)</f>
        <v>#N/A</v>
      </c>
      <c r="AW9" s="10" t="e">
        <f>VLOOKUP(A9,'[14]REKAP NILAI SPK'!D$11:H$60,3,0)</f>
        <v>#N/A</v>
      </c>
      <c r="AX9" s="10" t="e">
        <f>VLOOKUP(A9,'[14]REKAP NILAI SPK'!D$11:H$60,4,0)</f>
        <v>#N/A</v>
      </c>
      <c r="AY9" s="10" t="e">
        <f>VLOOKUP(A9,'[14]REKAP NILAI SPK'!D$11:H$60,5,0)</f>
        <v>#N/A</v>
      </c>
      <c r="AZ9" s="10" t="e">
        <f>VLOOKUP(A9,'[15]REKAP NILAI SPK'!D$11:H$60,2,0)</f>
        <v>#N/A</v>
      </c>
      <c r="BA9" s="10" t="e">
        <f>VLOOKUP(A9,'[15]REKAP NILAI SPK'!D$11:H$60,3,0)</f>
        <v>#N/A</v>
      </c>
      <c r="BB9" s="10" t="e">
        <f>VLOOKUP(A9,'[15]REKAP NILAI SPK'!D$11:H$60,4,0)</f>
        <v>#N/A</v>
      </c>
      <c r="BC9" s="10" t="e">
        <f>VLOOKUP(A9,'[15]REKAP NILAI SPK'!D$11:H$60,5,0)</f>
        <v>#N/A</v>
      </c>
      <c r="BD9" s="21" t="e">
        <f>VLOOKUP(A9,'[16]REKAP NILAI SPK'!D$11:H$60,2,0)</f>
        <v>#N/A</v>
      </c>
      <c r="BE9" s="32" t="e">
        <f>VLOOKUP(A9,'[16]REKAP NILAI SPK'!D$11:H$60,3,0)</f>
        <v>#N/A</v>
      </c>
      <c r="BF9" s="10" t="e">
        <f>VLOOKUP(A9,'[16]REKAP NILAI SPK'!D$11:H$60,4,0)</f>
        <v>#N/A</v>
      </c>
      <c r="BG9" s="21" t="e">
        <f>VLOOKUP(A9,'[16]REKAP NILAI SPK'!D$11:H$60,5,0)</f>
        <v>#N/A</v>
      </c>
      <c r="BH9" s="24" t="e">
        <f>VLOOKUP(A9,'[17]REKAP NILAI SPK'!D$11:H$60,2,0)</f>
        <v>#N/A</v>
      </c>
      <c r="BI9" s="10" t="e">
        <f>VLOOKUP(A9,'[17]REKAP NILAI SPK'!D$11:H$60,3,0)</f>
        <v>#N/A</v>
      </c>
      <c r="BJ9" s="21" t="e">
        <f>VLOOKUP(A9,'[17]REKAP NILAI SPK'!D$11:H$60,4,0)</f>
        <v>#N/A</v>
      </c>
      <c r="BK9" s="24" t="e">
        <f>VLOOKUP(A9,'[17]REKAP NILAI SPK'!D$11:H$60,5,0)</f>
        <v>#N/A</v>
      </c>
      <c r="BL9" s="10" t="e">
        <f>VLOOKUP(A9,'[18]REKAP NILAI SPK'!D$11:H$60,2,0)</f>
        <v>#N/A</v>
      </c>
      <c r="BM9" s="21" t="e">
        <f>VLOOKUP(A9,'[18]REKAP NILAI SPK'!D$11:H$60,3,0)</f>
        <v>#N/A</v>
      </c>
      <c r="BN9" s="30" t="e">
        <f>VLOOKUP(A9,'[18]REKAP NILAI SPK'!D$11:H$60,4,0)</f>
        <v>#N/A</v>
      </c>
      <c r="BO9" s="33" t="e">
        <f>VLOOKUP(A9,'[18]REKAP NILAI SPK'!D$11:H$60,5,0)</f>
        <v>#N/A</v>
      </c>
      <c r="BP9" s="21" t="e">
        <f>VLOOKUP(A9,'[19]REKAP NILAI SPK'!D$11:H$60,2,0)</f>
        <v>#N/A</v>
      </c>
      <c r="BQ9" s="24" t="e">
        <f>VLOOKUP(A9,'[19]REKAP NILAI SPK'!D$11:H$60,3,0)</f>
        <v>#N/A</v>
      </c>
      <c r="BR9" s="33" t="e">
        <f>VLOOKUP(A9,'[19]REKAP NILAI SPK'!D$11:H$60,4,0)</f>
        <v>#N/A</v>
      </c>
      <c r="BS9" s="21" t="e">
        <f>VLOOKUP(A9,'[19]REKAP NILAI SPK'!D$11:H$60,5,0)</f>
        <v>#N/A</v>
      </c>
      <c r="BT9" s="21" t="e">
        <f>VLOOKUP(A9,'[20]REKAP NILAI SPK'!D$11:H$60,2,0)</f>
        <v>#N/A</v>
      </c>
      <c r="BU9" s="21" t="e">
        <f>VLOOKUP(A9,'[20]REKAP NILAI SPK'!D$11:H$60,3,0)</f>
        <v>#N/A</v>
      </c>
      <c r="BV9" s="21" t="e">
        <f>VLOOKUP(A9,'[20]REKAP NILAI SPK'!D$11:H$60,4,0)</f>
        <v>#N/A</v>
      </c>
      <c r="BW9" s="21" t="e">
        <f>VLOOKUP(A9,'[20]REKAP NILAI SPK'!D$11:H$60,5,0)</f>
        <v>#N/A</v>
      </c>
      <c r="BX9" s="21" t="e">
        <f>VLOOKUP(A9,'[21]REKAP NILAI SPK'!D$11:H$60,2,0)</f>
        <v>#N/A</v>
      </c>
      <c r="BY9" s="21" t="e">
        <f>VLOOKUP(A9,'[21]REKAP NILAI SPK'!D$11:H$60,3,0)</f>
        <v>#N/A</v>
      </c>
      <c r="BZ9" s="21" t="e">
        <f>VLOOKUP(A9,'[21]REKAP NILAI SPK'!D$11:H$60,4,0)</f>
        <v>#N/A</v>
      </c>
      <c r="CA9" s="21" t="e">
        <f>VLOOKUP(A9,'[21]REKAP NILAI SPK'!D$11:H$60,5,0)</f>
        <v>#N/A</v>
      </c>
      <c r="CB9" s="10" t="e">
        <f>VLOOKUP(A9,'[22]REKAP NILAI SPK'!D$11:H$60,2,0)</f>
        <v>#N/A</v>
      </c>
      <c r="CC9" s="21" t="e">
        <f>VLOOKUP(A9,'[22]REKAP NILAI SPK'!D$11:H$60,3,0)</f>
        <v>#N/A</v>
      </c>
      <c r="CD9" s="24" t="e">
        <f>VLOOKUP(A9,'[22]REKAP NILAI SPK'!D$11:H$60,4,0)</f>
        <v>#N/A</v>
      </c>
      <c r="CE9" s="10" t="e">
        <f>VLOOKUP(A9,'[22]REKAP NILAI SPK'!D$11:H$60,5,0)</f>
        <v>#N/A</v>
      </c>
      <c r="CF9" s="21" t="e">
        <f>VLOOKUP(A9,'[23]REKAP NILAI SPK'!D$11:H$60,2,0)</f>
        <v>#N/A</v>
      </c>
      <c r="CG9" s="30" t="e">
        <f>VLOOKUP(A9,'[23]REKAP NILAI SPK'!D$11:H$60,3,0)</f>
        <v>#N/A</v>
      </c>
      <c r="CH9" s="29" t="e">
        <f>VLOOKUP(A9,'[23]REKAP NILAI SPK'!D$11:H$60,4,0)</f>
        <v>#N/A</v>
      </c>
      <c r="CI9" s="21" t="e">
        <f>VLOOKUP(A9,'[23]REKAP NILAI SPK'!D$11:H$60,5,0)</f>
        <v>#N/A</v>
      </c>
      <c r="CJ9" s="30" t="e">
        <f>VLOOKUP(A9,'[24]REKAP NILAI SPK'!D$11:H$60,2,0)</f>
        <v>#N/A</v>
      </c>
      <c r="CK9" s="29" t="e">
        <f>VLOOKUP(A9,'[24]REKAP NILAI SPK'!D$11:H$60,3,0)</f>
        <v>#N/A</v>
      </c>
      <c r="CL9" s="21" t="e">
        <f>VLOOKUP(A9,'[24]REKAP NILAI SPK'!D$11:H$60,4,0)</f>
        <v>#N/A</v>
      </c>
      <c r="CM9" s="20" t="e">
        <f>VLOOKUP(A9,'[24]REKAP NILAI SPK'!D$11:H$60,5,0)</f>
        <v>#N/A</v>
      </c>
      <c r="CN9" s="20" t="e">
        <f>VLOOKUP(A9,'[25]REKAP NILAI SPK'!D$11:H$60,2,0)</f>
        <v>#N/A</v>
      </c>
      <c r="CO9" s="21" t="e">
        <f>VLOOKUP(A9,'[25]REKAP NILAI SPK'!D$11:H$60,3,0)</f>
        <v>#N/A</v>
      </c>
      <c r="CP9" s="20" t="e">
        <f>VLOOKUP(A9,'[25]REKAP NILAI SPK'!D$11:H$60,4,0)</f>
        <v>#N/A</v>
      </c>
      <c r="CQ9" s="34" t="e">
        <f>VLOOKUP(A9,'[25]REKAP NILAI SPK'!D$11:H$60,5,0)</f>
        <v>#N/A</v>
      </c>
      <c r="CR9" s="20" t="e">
        <f>VLOOKUP(A9,'[26]REKAP NILAI SPK'!D$11:H$60,2,0)</f>
        <v>#N/A</v>
      </c>
      <c r="CS9" s="20" t="e">
        <f>VLOOKUP(A9,'[26]REKAP NILAI SPK'!D$11:H$60,3,0)</f>
        <v>#N/A</v>
      </c>
      <c r="CT9" s="20" t="e">
        <f>VLOOKUP(A9,'[26]REKAP NILAI SPK'!D$11:H$60,4,0)</f>
        <v>#N/A</v>
      </c>
      <c r="CU9" s="20" t="e">
        <f>VLOOKUP(A9,'[26]REKAP NILAI SPK'!D$11:H$60,5,0)</f>
        <v>#N/A</v>
      </c>
      <c r="CV9" s="20" t="e">
        <f>VLOOKUP(A9,'[27]REKAP NILAI SPK'!D$11:H$60,2,0)</f>
        <v>#N/A</v>
      </c>
      <c r="CW9" s="20" t="e">
        <f>VLOOKUP(A9,'[27]REKAP NILAI SPK'!D$11:H$60,3,0)</f>
        <v>#N/A</v>
      </c>
      <c r="CX9" s="20" t="e">
        <f>VLOOKUP(A9,'[27]REKAP NILAI SPK'!D$11:H$60,4,0)</f>
        <v>#N/A</v>
      </c>
      <c r="CY9" s="20" t="e">
        <f>VLOOKUP(A9,'[27]REKAP NILAI SPK'!D$11:H$60,5,0)</f>
        <v>#N/A</v>
      </c>
      <c r="CZ9" s="20">
        <f>VLOOKUP(A9,'[28]REKAP NILAI SPK'!D$11:H$60,2,0)</f>
        <v>76</v>
      </c>
      <c r="DA9" s="20">
        <f>VLOOKUP(A9,'[28]REKAP NILAI SPK'!D$11:H$60,3,0)</f>
        <v>77</v>
      </c>
      <c r="DB9" s="20">
        <f>VLOOKUP(A9,'[28]REKAP NILAI SPK'!D$11:H$60,4,0)</f>
        <v>77</v>
      </c>
      <c r="DC9" s="20" t="str">
        <f>VLOOKUP(A9,'[28]REKAP NILAI SPK'!D$11:H$60,5,0)</f>
        <v>B-</v>
      </c>
      <c r="DD9" s="20">
        <f>VLOOKUP(A9,'[29]REKAP NILAI SPK'!D$11:H$60,2,0)</f>
        <v>82</v>
      </c>
      <c r="DE9" s="20">
        <f>VLOOKUP(A9,'[29]REKAP NILAI SPK'!D$11:H$60,3,0)</f>
        <v>80</v>
      </c>
      <c r="DF9" s="20">
        <f>VLOOKUP(A9,'[29]REKAP NILAI SPK'!D$11:H$60,4,0)</f>
        <v>81</v>
      </c>
      <c r="DG9" s="20" t="str">
        <f>VLOOKUP(A9,'[29]REKAP NILAI SPK'!D$11:H$60,5,0)</f>
        <v>B</v>
      </c>
      <c r="DH9" s="20">
        <f>VLOOKUP(A9,'[30]REKAP NILAI SPK'!D$11:H$60,2,0)</f>
        <v>79</v>
      </c>
      <c r="DI9" s="20">
        <f>VLOOKUP(A9,'[30]REKAP NILAI SPK'!D$11:H$60,3,0)</f>
        <v>80</v>
      </c>
      <c r="DJ9" s="20">
        <f>VLOOKUP(A9,'[30]REKAP NILAI SPK'!D$11:H$60,4,0)</f>
        <v>80</v>
      </c>
      <c r="DK9" s="20" t="str">
        <f>VLOOKUP(A9,'[30]REKAP NILAI SPK'!D$11:H$60,5,0)</f>
        <v>B-</v>
      </c>
      <c r="DL9" s="20">
        <f>VLOOKUP(A9,'[31]REKAP NILAI SPK'!D$11:H$60,2,0)</f>
        <v>82</v>
      </c>
      <c r="DM9" s="20">
        <f>VLOOKUP(A9,'[31]REKAP NILAI SPK'!D$11:H$60,3,0)</f>
        <v>80</v>
      </c>
      <c r="DN9" s="20">
        <f>VLOOKUP(A9,'[31]REKAP NILAI SPK'!D$11:H$60,4,0)</f>
        <v>81</v>
      </c>
      <c r="DO9" s="20" t="str">
        <f>VLOOKUP(A9,'[31]REKAP NILAI SPK'!D$11:H$60,5,0)</f>
        <v>B</v>
      </c>
      <c r="DP9" s="20">
        <f>VLOOKUP(A9,'[32]REKAP NILAI SPK'!D$11:H$60,2,0)</f>
        <v>84</v>
      </c>
      <c r="DQ9" s="20">
        <f>VLOOKUP(A9,'[32]REKAP NILAI SPK'!D$11:H$60,3,0)</f>
        <v>81</v>
      </c>
      <c r="DR9" s="20">
        <f>VLOOKUP(A9,'[32]REKAP NILAI SPK'!D$11:H$60,4,0)</f>
        <v>82</v>
      </c>
      <c r="DS9" s="20" t="str">
        <f>VLOOKUP(A9,'[32]REKAP NILAI SPK'!D$11:H$60,5,0)</f>
        <v>B</v>
      </c>
      <c r="DT9" s="20" t="e">
        <f>VLOOKUP(A9,'[33]REKAP NILAI SPK'!D$11:H$60,2,0)</f>
        <v>#N/A</v>
      </c>
      <c r="DU9" s="20" t="e">
        <f>VLOOKUP(A9,'[33]REKAP NILAI SPK'!D$11:H$60,3,0)</f>
        <v>#N/A</v>
      </c>
      <c r="DV9" s="20" t="e">
        <f>VLOOKUP(A9,'[33]REKAP NILAI SPK'!D$11:H$60,4,0)</f>
        <v>#N/A</v>
      </c>
      <c r="DW9" s="20" t="e">
        <f>VLOOKUP(A9,'[33]REKAP NILAI SPK'!D$11:H$60,5,0)</f>
        <v>#N/A</v>
      </c>
      <c r="DX9" s="20" t="e">
        <f>VLOOKUP(A9,'[34]REKAP NILAI SPK'!D$11:H$60,2,0)</f>
        <v>#N/A</v>
      </c>
      <c r="DY9" s="20" t="e">
        <f>VLOOKUP(A9,'[34]REKAP NILAI SPK'!D$11:H$60,3,0)</f>
        <v>#N/A</v>
      </c>
      <c r="DZ9" s="20" t="e">
        <f>VLOOKUP(A9,'[34]REKAP NILAI SPK'!D$11:H$60,4,0)</f>
        <v>#N/A</v>
      </c>
      <c r="EA9" s="20" t="e">
        <f>VLOOKUP(A9,'[34]REKAP NILAI SPK'!D$11:H$60,5,0)</f>
        <v>#N/A</v>
      </c>
      <c r="EB9" s="20" t="e">
        <f>VLOOKUP(A9,'[35]REKAP NILAI SPK'!D$11:H$60,2,0)</f>
        <v>#N/A</v>
      </c>
      <c r="EC9" s="20" t="e">
        <f>VLOOKUP(A9,'[35]REKAP NILAI SPK'!D$11:H$60,3,0)</f>
        <v>#N/A</v>
      </c>
      <c r="ED9" s="20" t="e">
        <f>VLOOKUP(A9,'[35]REKAP NILAI SPK'!D$11:H$60,4,0)</f>
        <v>#N/A</v>
      </c>
      <c r="EE9" s="20" t="e">
        <f>VLOOKUP(A9,'[35]REKAP NILAI SPK'!D$11:H$60,5,0)</f>
        <v>#N/A</v>
      </c>
      <c r="EF9" s="81"/>
      <c r="EG9" s="82">
        <v>0</v>
      </c>
      <c r="EH9" s="83">
        <v>1</v>
      </c>
      <c r="EI9" s="83">
        <v>18</v>
      </c>
      <c r="EJ9" s="84" t="s">
        <v>191</v>
      </c>
      <c r="EK9" s="84"/>
      <c r="EL9" s="84"/>
      <c r="EM9" s="84"/>
      <c r="EN9" s="85" t="str">
        <f t="shared" si="0"/>
        <v>Muhammad Abdi Murdiono menunjukan sikap jujur saat ulangan</v>
      </c>
      <c r="EO9" s="85" t="str">
        <f t="shared" si="1"/>
        <v>Muhammad Abdi Murdiono belum konsisten mengawali kegiatan belajar dengan berdoa</v>
      </c>
      <c r="EP9" s="85" t="str">
        <f t="shared" si="2"/>
        <v>Muhammad Abdi Murdiono perlu tingkatkan berkomunikasi dalam diskusi kelompk menggunakan bahasa indonesia dengan baik</v>
      </c>
      <c r="EQ9" s="85" t="str">
        <f t="shared" si="3"/>
        <v>Muhammad Abdi Murdiono perlu tingkatkan inisiatif mencari tahu informasi terkait dengan topik pelajaran yang akan dibahas pada pertemuan selanjutnya</v>
      </c>
      <c r="ER9" s="85" t="str">
        <f t="shared" si="4"/>
        <v>Muhammad Abdi Murdiono perlu konsisten ikut terlibat dalam kegiatan jumat bersih</v>
      </c>
      <c r="ES9" s="86" t="str">
        <f t="shared" si="5"/>
        <v>Muhammad Abdi Murdiono perlu belajar belajar menjadi pribadi mandiri, menggunakan bahasa indonesia dengan baik, membantu orang tua mengerjakan pekerjaan secara bersama, serta perlu disiplin diri dalam berbagai kegiatan disekolah</v>
      </c>
      <c r="ET9" s="87"/>
      <c r="EU9" s="87"/>
      <c r="EV9" s="87"/>
      <c r="EW9" s="87"/>
      <c r="EX9" s="87"/>
    </row>
    <row r="10" spans="1:154" ht="38.1" customHeight="1">
      <c r="A10" s="18" t="str">
        <f>'[2]db-siswa'!B10</f>
        <v>Oji Ade Saputra Huluy</v>
      </c>
      <c r="B10" s="19">
        <f>'[2]db-siswa'!C10</f>
        <v>638</v>
      </c>
      <c r="C10" s="19" t="str">
        <f>'[2]db-siswa'!D10</f>
        <v>0029277130</v>
      </c>
      <c r="D10" s="20">
        <f>VLOOKUP(A10,'[3]REKAP NILAI SPK'!$D$11:$H$60,2,0)</f>
        <v>85</v>
      </c>
      <c r="E10" s="21">
        <f>VLOOKUP(A10,'[3]REKAP NILAI SPK'!$D$11:$H$60,3,0)</f>
        <v>81</v>
      </c>
      <c r="F10" s="22">
        <f>VLOOKUP(A10,'[3]REKAP NILAI SPK'!$D$11:$H$60,4,0)</f>
        <v>83</v>
      </c>
      <c r="G10" s="20" t="str">
        <f>VLOOKUP(A10,'[3]REKAP NILAI SPK'!$D$11:$H$60,5,0)</f>
        <v>B-</v>
      </c>
      <c r="H10" s="21">
        <f>VLOOKUP(A10,'[4]REKAP NILAI SPK'!D$11:H$60,2,0)</f>
        <v>83</v>
      </c>
      <c r="I10" s="23">
        <f>VLOOKUP(A10,'[4]REKAP NILAI SPK'!D$11:H$60,3,0)</f>
        <v>81</v>
      </c>
      <c r="J10" s="24">
        <f>VLOOKUP(A10,'[4]REKAP NILAI SPK'!D$11:H$60,4,0)</f>
        <v>82</v>
      </c>
      <c r="K10" s="25" t="str">
        <f>VLOOKUP(A10,'[4]REKAP NILAI SPK'!D$11:H$60,5,0)</f>
        <v>B-</v>
      </c>
      <c r="L10" s="21">
        <f>VLOOKUP(A10,'[5]REKAP NILAI SPK'!D$11:H$60,2,0)</f>
        <v>79</v>
      </c>
      <c r="M10" s="23">
        <f>VLOOKUP(A10,'[5]REKAP NILAI SPK'!D$11:H$60,3,0)</f>
        <v>81</v>
      </c>
      <c r="N10" s="26">
        <f>VLOOKUP(A10,'[5]REKAP NILAI SPK'!D$11:H$60,4,0)</f>
        <v>80</v>
      </c>
      <c r="O10" s="21" t="str">
        <f>VLOOKUP(A10,'[5]REKAP NILAI SPK'!D$11:H$60,5,0)</f>
        <v>B-</v>
      </c>
      <c r="P10" s="27">
        <f>VLOOKUP(A10,'[6]REKAP NILAI SPK'!D$11:H$60,2,0)</f>
        <v>67</v>
      </c>
      <c r="Q10" s="10">
        <f>VLOOKUP(A10,'[6]REKAP NILAI SPK'!D$11:H$60,3,0)</f>
        <v>73</v>
      </c>
      <c r="R10" s="21">
        <f>VLOOKUP(A10,'[6]REKAP NILAI SPK'!D$11:H$60,4,0)</f>
        <v>69</v>
      </c>
      <c r="S10" s="27" t="str">
        <f>VLOOKUP(A10,'[6]REKAP NILAI SPK'!D$11:H$60,5,0)</f>
        <v>D</v>
      </c>
      <c r="T10" s="10">
        <f>VLOOKUP(A10,'[7]REKAP NILAI SPK'!D$11:H$60,2,0)</f>
        <v>79</v>
      </c>
      <c r="U10" s="21">
        <f>VLOOKUP(A10,'[7]REKAP NILAI SPK'!D$11:H$60,3,0)</f>
        <v>77</v>
      </c>
      <c r="V10" s="21">
        <f>VLOOKUP(A10,'[7]REKAP NILAI SPK'!D$11:H$60,4,0)</f>
        <v>78</v>
      </c>
      <c r="W10" s="21" t="str">
        <f>VLOOKUP(A10,'[7]REKAP NILAI SPK'!D$11:H$60,5,0)</f>
        <v>C</v>
      </c>
      <c r="X10" s="21" t="e">
        <f>VLOOKUP(A10,'[8]REKAP NILAI SPK'!D$11:H$60,2,0)</f>
        <v>#N/A</v>
      </c>
      <c r="Y10" s="21" t="e">
        <f>VLOOKUP(A10,'[8]REKAP NILAI SPK'!D$11:H$60,3,0)</f>
        <v>#N/A</v>
      </c>
      <c r="Z10" s="10" t="e">
        <f>VLOOKUP(A10,'[8]REKAP NILAI SPK'!D$11:H$60,4,0)</f>
        <v>#N/A</v>
      </c>
      <c r="AA10" s="21" t="e">
        <f>VLOOKUP(A10,'[8]REKAP NILAI SPK'!D$11:H$60,5,0)</f>
        <v>#N/A</v>
      </c>
      <c r="AB10" s="21" t="e">
        <f>VLOOKUP(A10,'[9]REKAP NILAI SPK'!D$11:H$60,2,0)</f>
        <v>#N/A</v>
      </c>
      <c r="AC10" s="21" t="e">
        <f>VLOOKUP(A10,'[9]REKAP NILAI SPK'!D$11:H$60,3,0)</f>
        <v>#N/A</v>
      </c>
      <c r="AD10" s="21" t="e">
        <f>VLOOKUP(A10,'[9]REKAP NILAI SPK'!D$11:H$60,4,0)</f>
        <v>#N/A</v>
      </c>
      <c r="AE10" s="21" t="e">
        <f>VLOOKUP(A10,'[9]REKAP NILAI SPK'!D$11:H$60,5,0)</f>
        <v>#N/A</v>
      </c>
      <c r="AF10" s="21" t="e">
        <f>VLOOKUP(A10,'[10]REKAP NILAI SPK'!D$11:H$60,2,0)</f>
        <v>#N/A</v>
      </c>
      <c r="AG10" s="21" t="e">
        <f>VLOOKUP(A10,'[10]REKAP NILAI SPK'!D$11:H$60,3,0)</f>
        <v>#N/A</v>
      </c>
      <c r="AH10" s="21" t="e">
        <f>VLOOKUP(A10,'[10]REKAP NILAI SPK'!D$11:H$60,4,0)</f>
        <v>#N/A</v>
      </c>
      <c r="AI10" s="21" t="e">
        <f>VLOOKUP(A10,'[10]REKAP NILAI SPK'!D$11:H$60,5,0)</f>
        <v>#N/A</v>
      </c>
      <c r="AJ10" s="28">
        <f>VLOOKUP(A10,'[11]REKAP NILAI SPK'!D$11:H$60,2,0)</f>
        <v>83</v>
      </c>
      <c r="AK10" s="29">
        <f>VLOOKUP(A10,'[11]REKAP NILAI SPK'!D$11:H$60,3,0)</f>
        <v>82</v>
      </c>
      <c r="AL10" s="21">
        <f>VLOOKUP(A10,'[11]REKAP NILAI SPK'!D$11:H$60,4,0)</f>
        <v>82</v>
      </c>
      <c r="AM10" s="28" t="str">
        <f>VLOOKUP(A10,'[11]REKAP NILAI SPK'!D$11:H$60,5,0)</f>
        <v>B-</v>
      </c>
      <c r="AN10" s="30" t="e">
        <f>VLOOKUP(A10,'[12]REKAP NILAI SPK'!D$11:H$60,2,0)</f>
        <v>#N/A</v>
      </c>
      <c r="AO10" s="30" t="e">
        <f>VLOOKUP(A10,'[12]REKAP NILAI SPK'!D$11:H$60,3,0)</f>
        <v>#N/A</v>
      </c>
      <c r="AP10" s="30" t="e">
        <f>VLOOKUP(A10,'[12]REKAP NILAI SPK'!D$11:H$60,4,0)</f>
        <v>#N/A</v>
      </c>
      <c r="AQ10" s="30" t="e">
        <f>VLOOKUP(A10,'[12]REKAP NILAI SPK'!D$11:H$60,5,0)</f>
        <v>#N/A</v>
      </c>
      <c r="AR10" s="29" t="e">
        <f>VLOOKUP(A10,'[13]REKAP NILAI SPK'!D$11:H$60,2,0)</f>
        <v>#N/A</v>
      </c>
      <c r="AS10" s="21" t="e">
        <f>VLOOKUP(A10,'[13]REKAP NILAI SPK'!D$11:H$60,3,0)</f>
        <v>#N/A</v>
      </c>
      <c r="AT10" s="31" t="e">
        <f>VLOOKUP(A10,'[13]REKAP NILAI SPK'!D$11:H$60,4,0)</f>
        <v>#N/A</v>
      </c>
      <c r="AU10" s="10" t="e">
        <f>VLOOKUP(A10,'[13]REKAP NILAI SPK'!D$11:H$60,5,0)</f>
        <v>#N/A</v>
      </c>
      <c r="AV10" s="10" t="e">
        <f>VLOOKUP(A10,'[14]REKAP NILAI SPK'!D$11:H$60,2,0)</f>
        <v>#N/A</v>
      </c>
      <c r="AW10" s="10" t="e">
        <f>VLOOKUP(A10,'[14]REKAP NILAI SPK'!D$11:H$60,3,0)</f>
        <v>#N/A</v>
      </c>
      <c r="AX10" s="10" t="e">
        <f>VLOOKUP(A10,'[14]REKAP NILAI SPK'!D$11:H$60,4,0)</f>
        <v>#N/A</v>
      </c>
      <c r="AY10" s="10" t="e">
        <f>VLOOKUP(A10,'[14]REKAP NILAI SPK'!D$11:H$60,5,0)</f>
        <v>#N/A</v>
      </c>
      <c r="AZ10" s="10" t="e">
        <f>VLOOKUP(A10,'[15]REKAP NILAI SPK'!D$11:H$60,2,0)</f>
        <v>#N/A</v>
      </c>
      <c r="BA10" s="10" t="e">
        <f>VLOOKUP(A10,'[15]REKAP NILAI SPK'!D$11:H$60,3,0)</f>
        <v>#N/A</v>
      </c>
      <c r="BB10" s="10" t="e">
        <f>VLOOKUP(A10,'[15]REKAP NILAI SPK'!D$11:H$60,4,0)</f>
        <v>#N/A</v>
      </c>
      <c r="BC10" s="10" t="e">
        <f>VLOOKUP(A10,'[15]REKAP NILAI SPK'!D$11:H$60,5,0)</f>
        <v>#N/A</v>
      </c>
      <c r="BD10" s="21" t="e">
        <f>VLOOKUP(A10,'[16]REKAP NILAI SPK'!D$11:H$60,2,0)</f>
        <v>#N/A</v>
      </c>
      <c r="BE10" s="32" t="e">
        <f>VLOOKUP(A10,'[16]REKAP NILAI SPK'!D$11:H$60,3,0)</f>
        <v>#N/A</v>
      </c>
      <c r="BF10" s="10" t="e">
        <f>VLOOKUP(A10,'[16]REKAP NILAI SPK'!D$11:H$60,4,0)</f>
        <v>#N/A</v>
      </c>
      <c r="BG10" s="21" t="e">
        <f>VLOOKUP(A10,'[16]REKAP NILAI SPK'!D$11:H$60,5,0)</f>
        <v>#N/A</v>
      </c>
      <c r="BH10" s="24" t="e">
        <f>VLOOKUP(A10,'[17]REKAP NILAI SPK'!D$11:H$60,2,0)</f>
        <v>#N/A</v>
      </c>
      <c r="BI10" s="10" t="e">
        <f>VLOOKUP(A10,'[17]REKAP NILAI SPK'!D$11:H$60,3,0)</f>
        <v>#N/A</v>
      </c>
      <c r="BJ10" s="21" t="e">
        <f>VLOOKUP(A10,'[17]REKAP NILAI SPK'!D$11:H$60,4,0)</f>
        <v>#N/A</v>
      </c>
      <c r="BK10" s="24" t="e">
        <f>VLOOKUP(A10,'[17]REKAP NILAI SPK'!D$11:H$60,5,0)</f>
        <v>#N/A</v>
      </c>
      <c r="BL10" s="10" t="e">
        <f>VLOOKUP(A10,'[18]REKAP NILAI SPK'!D$11:H$60,2,0)</f>
        <v>#N/A</v>
      </c>
      <c r="BM10" s="21" t="e">
        <f>VLOOKUP(A10,'[18]REKAP NILAI SPK'!D$11:H$60,3,0)</f>
        <v>#N/A</v>
      </c>
      <c r="BN10" s="30" t="e">
        <f>VLOOKUP(A10,'[18]REKAP NILAI SPK'!D$11:H$60,4,0)</f>
        <v>#N/A</v>
      </c>
      <c r="BO10" s="33" t="e">
        <f>VLOOKUP(A10,'[18]REKAP NILAI SPK'!D$11:H$60,5,0)</f>
        <v>#N/A</v>
      </c>
      <c r="BP10" s="21" t="e">
        <f>VLOOKUP(A10,'[19]REKAP NILAI SPK'!D$11:H$60,2,0)</f>
        <v>#N/A</v>
      </c>
      <c r="BQ10" s="24" t="e">
        <f>VLOOKUP(A10,'[19]REKAP NILAI SPK'!D$11:H$60,3,0)</f>
        <v>#N/A</v>
      </c>
      <c r="BR10" s="33" t="e">
        <f>VLOOKUP(A10,'[19]REKAP NILAI SPK'!D$11:H$60,4,0)</f>
        <v>#N/A</v>
      </c>
      <c r="BS10" s="21" t="e">
        <f>VLOOKUP(A10,'[19]REKAP NILAI SPK'!D$11:H$60,5,0)</f>
        <v>#N/A</v>
      </c>
      <c r="BT10" s="21" t="e">
        <f>VLOOKUP(A10,'[20]REKAP NILAI SPK'!D$11:H$60,2,0)</f>
        <v>#N/A</v>
      </c>
      <c r="BU10" s="21" t="e">
        <f>VLOOKUP(A10,'[20]REKAP NILAI SPK'!D$11:H$60,3,0)</f>
        <v>#N/A</v>
      </c>
      <c r="BV10" s="21" t="e">
        <f>VLOOKUP(A10,'[20]REKAP NILAI SPK'!D$11:H$60,4,0)</f>
        <v>#N/A</v>
      </c>
      <c r="BW10" s="21" t="e">
        <f>VLOOKUP(A10,'[20]REKAP NILAI SPK'!D$11:H$60,5,0)</f>
        <v>#N/A</v>
      </c>
      <c r="BX10" s="21" t="e">
        <f>VLOOKUP(A10,'[21]REKAP NILAI SPK'!D$11:H$60,2,0)</f>
        <v>#N/A</v>
      </c>
      <c r="BY10" s="21" t="e">
        <f>VLOOKUP(A10,'[21]REKAP NILAI SPK'!D$11:H$60,3,0)</f>
        <v>#N/A</v>
      </c>
      <c r="BZ10" s="21" t="e">
        <f>VLOOKUP(A10,'[21]REKAP NILAI SPK'!D$11:H$60,4,0)</f>
        <v>#N/A</v>
      </c>
      <c r="CA10" s="21" t="e">
        <f>VLOOKUP(A10,'[21]REKAP NILAI SPK'!D$11:H$60,5,0)</f>
        <v>#N/A</v>
      </c>
      <c r="CB10" s="10" t="e">
        <f>VLOOKUP(A10,'[22]REKAP NILAI SPK'!D$11:H$60,2,0)</f>
        <v>#N/A</v>
      </c>
      <c r="CC10" s="21" t="e">
        <f>VLOOKUP(A10,'[22]REKAP NILAI SPK'!D$11:H$60,3,0)</f>
        <v>#N/A</v>
      </c>
      <c r="CD10" s="24" t="e">
        <f>VLOOKUP(A10,'[22]REKAP NILAI SPK'!D$11:H$60,4,0)</f>
        <v>#N/A</v>
      </c>
      <c r="CE10" s="10" t="e">
        <f>VLOOKUP(A10,'[22]REKAP NILAI SPK'!D$11:H$60,5,0)</f>
        <v>#N/A</v>
      </c>
      <c r="CF10" s="21" t="e">
        <f>VLOOKUP(A10,'[23]REKAP NILAI SPK'!D$11:H$60,2,0)</f>
        <v>#N/A</v>
      </c>
      <c r="CG10" s="30" t="e">
        <f>VLOOKUP(A10,'[23]REKAP NILAI SPK'!D$11:H$60,3,0)</f>
        <v>#N/A</v>
      </c>
      <c r="CH10" s="29" t="e">
        <f>VLOOKUP(A10,'[23]REKAP NILAI SPK'!D$11:H$60,4,0)</f>
        <v>#N/A</v>
      </c>
      <c r="CI10" s="21" t="e">
        <f>VLOOKUP(A10,'[23]REKAP NILAI SPK'!D$11:H$60,5,0)</f>
        <v>#N/A</v>
      </c>
      <c r="CJ10" s="30" t="e">
        <f>VLOOKUP(A10,'[24]REKAP NILAI SPK'!D$11:H$60,2,0)</f>
        <v>#N/A</v>
      </c>
      <c r="CK10" s="29" t="e">
        <f>VLOOKUP(A10,'[24]REKAP NILAI SPK'!D$11:H$60,3,0)</f>
        <v>#N/A</v>
      </c>
      <c r="CL10" s="21" t="e">
        <f>VLOOKUP(A10,'[24]REKAP NILAI SPK'!D$11:H$60,4,0)</f>
        <v>#N/A</v>
      </c>
      <c r="CM10" s="20" t="e">
        <f>VLOOKUP(A10,'[24]REKAP NILAI SPK'!D$11:H$60,5,0)</f>
        <v>#N/A</v>
      </c>
      <c r="CN10" s="20" t="e">
        <f>VLOOKUP(A10,'[25]REKAP NILAI SPK'!D$11:H$60,2,0)</f>
        <v>#N/A</v>
      </c>
      <c r="CO10" s="21" t="e">
        <f>VLOOKUP(A10,'[25]REKAP NILAI SPK'!D$11:H$60,3,0)</f>
        <v>#N/A</v>
      </c>
      <c r="CP10" s="20" t="e">
        <f>VLOOKUP(A10,'[25]REKAP NILAI SPK'!D$11:H$60,4,0)</f>
        <v>#N/A</v>
      </c>
      <c r="CQ10" s="34" t="e">
        <f>VLOOKUP(A10,'[25]REKAP NILAI SPK'!D$11:H$60,5,0)</f>
        <v>#N/A</v>
      </c>
      <c r="CR10" s="20" t="e">
        <f>VLOOKUP(A10,'[26]REKAP NILAI SPK'!D$11:H$60,2,0)</f>
        <v>#N/A</v>
      </c>
      <c r="CS10" s="20" t="e">
        <f>VLOOKUP(A10,'[26]REKAP NILAI SPK'!D$11:H$60,3,0)</f>
        <v>#N/A</v>
      </c>
      <c r="CT10" s="20" t="e">
        <f>VLOOKUP(A10,'[26]REKAP NILAI SPK'!D$11:H$60,4,0)</f>
        <v>#N/A</v>
      </c>
      <c r="CU10" s="20" t="e">
        <f>VLOOKUP(A10,'[26]REKAP NILAI SPK'!D$11:H$60,5,0)</f>
        <v>#N/A</v>
      </c>
      <c r="CV10" s="20" t="e">
        <f>VLOOKUP(A10,'[27]REKAP NILAI SPK'!D$11:H$60,2,0)</f>
        <v>#N/A</v>
      </c>
      <c r="CW10" s="20" t="e">
        <f>VLOOKUP(A10,'[27]REKAP NILAI SPK'!D$11:H$60,3,0)</f>
        <v>#N/A</v>
      </c>
      <c r="CX10" s="20" t="e">
        <f>VLOOKUP(A10,'[27]REKAP NILAI SPK'!D$11:H$60,4,0)</f>
        <v>#N/A</v>
      </c>
      <c r="CY10" s="20" t="e">
        <f>VLOOKUP(A10,'[27]REKAP NILAI SPK'!D$11:H$60,5,0)</f>
        <v>#N/A</v>
      </c>
      <c r="CZ10" s="20">
        <f>VLOOKUP(A10,'[28]REKAP NILAI SPK'!D$11:H$60,2,0)</f>
        <v>76</v>
      </c>
      <c r="DA10" s="20">
        <f>VLOOKUP(A10,'[28]REKAP NILAI SPK'!D$11:H$60,3,0)</f>
        <v>77</v>
      </c>
      <c r="DB10" s="20">
        <f>VLOOKUP(A10,'[28]REKAP NILAI SPK'!D$11:H$60,4,0)</f>
        <v>77</v>
      </c>
      <c r="DC10" s="20" t="str">
        <f>VLOOKUP(A10,'[28]REKAP NILAI SPK'!D$11:H$60,5,0)</f>
        <v>B-</v>
      </c>
      <c r="DD10" s="20">
        <f>VLOOKUP(A10,'[29]REKAP NILAI SPK'!D$11:H$60,2,0)</f>
        <v>82</v>
      </c>
      <c r="DE10" s="20">
        <f>VLOOKUP(A10,'[29]REKAP NILAI SPK'!D$11:H$60,3,0)</f>
        <v>80</v>
      </c>
      <c r="DF10" s="20">
        <f>VLOOKUP(A10,'[29]REKAP NILAI SPK'!D$11:H$60,4,0)</f>
        <v>81</v>
      </c>
      <c r="DG10" s="20" t="str">
        <f>VLOOKUP(A10,'[29]REKAP NILAI SPK'!D$11:H$60,5,0)</f>
        <v>B</v>
      </c>
      <c r="DH10" s="20">
        <f>VLOOKUP(A10,'[30]REKAP NILAI SPK'!D$11:H$60,2,0)</f>
        <v>78</v>
      </c>
      <c r="DI10" s="20">
        <f>VLOOKUP(A10,'[30]REKAP NILAI SPK'!D$11:H$60,3,0)</f>
        <v>79</v>
      </c>
      <c r="DJ10" s="20">
        <f>VLOOKUP(A10,'[30]REKAP NILAI SPK'!D$11:H$60,4,0)</f>
        <v>79</v>
      </c>
      <c r="DK10" s="20" t="str">
        <f>VLOOKUP(A10,'[30]REKAP NILAI SPK'!D$11:H$60,5,0)</f>
        <v>B-</v>
      </c>
      <c r="DL10" s="20">
        <f>VLOOKUP(A10,'[31]REKAP NILAI SPK'!D$11:H$60,2,0)</f>
        <v>82</v>
      </c>
      <c r="DM10" s="20">
        <f>VLOOKUP(A10,'[31]REKAP NILAI SPK'!D$11:H$60,3,0)</f>
        <v>80</v>
      </c>
      <c r="DN10" s="20">
        <f>VLOOKUP(A10,'[31]REKAP NILAI SPK'!D$11:H$60,4,0)</f>
        <v>81</v>
      </c>
      <c r="DO10" s="20" t="str">
        <f>VLOOKUP(A10,'[31]REKAP NILAI SPK'!D$11:H$60,5,0)</f>
        <v>B</v>
      </c>
      <c r="DP10" s="20">
        <f>VLOOKUP(A10,'[32]REKAP NILAI SPK'!D$11:H$60,2,0)</f>
        <v>82</v>
      </c>
      <c r="DQ10" s="20">
        <f>VLOOKUP(A10,'[32]REKAP NILAI SPK'!D$11:H$60,3,0)</f>
        <v>80</v>
      </c>
      <c r="DR10" s="20">
        <f>VLOOKUP(A10,'[32]REKAP NILAI SPK'!D$11:H$60,4,0)</f>
        <v>81</v>
      </c>
      <c r="DS10" s="20" t="str">
        <f>VLOOKUP(A10,'[32]REKAP NILAI SPK'!D$11:H$60,5,0)</f>
        <v>B</v>
      </c>
      <c r="DT10" s="20" t="e">
        <f>VLOOKUP(A10,'[33]REKAP NILAI SPK'!D$11:H$60,2,0)</f>
        <v>#N/A</v>
      </c>
      <c r="DU10" s="20" t="e">
        <f>VLOOKUP(A10,'[33]REKAP NILAI SPK'!D$11:H$60,3,0)</f>
        <v>#N/A</v>
      </c>
      <c r="DV10" s="20" t="e">
        <f>VLOOKUP(A10,'[33]REKAP NILAI SPK'!D$11:H$60,4,0)</f>
        <v>#N/A</v>
      </c>
      <c r="DW10" s="20" t="e">
        <f>VLOOKUP(A10,'[33]REKAP NILAI SPK'!D$11:H$60,5,0)</f>
        <v>#N/A</v>
      </c>
      <c r="DX10" s="20" t="e">
        <f>VLOOKUP(A10,'[34]REKAP NILAI SPK'!D$11:H$60,2,0)</f>
        <v>#N/A</v>
      </c>
      <c r="DY10" s="20" t="e">
        <f>VLOOKUP(A10,'[34]REKAP NILAI SPK'!D$11:H$60,3,0)</f>
        <v>#N/A</v>
      </c>
      <c r="DZ10" s="20" t="e">
        <f>VLOOKUP(A10,'[34]REKAP NILAI SPK'!D$11:H$60,4,0)</f>
        <v>#N/A</v>
      </c>
      <c r="EA10" s="20" t="e">
        <f>VLOOKUP(A10,'[34]REKAP NILAI SPK'!D$11:H$60,5,0)</f>
        <v>#N/A</v>
      </c>
      <c r="EB10" s="20" t="e">
        <f>VLOOKUP(A10,'[35]REKAP NILAI SPK'!D$11:H$60,2,0)</f>
        <v>#N/A</v>
      </c>
      <c r="EC10" s="20" t="e">
        <f>VLOOKUP(A10,'[35]REKAP NILAI SPK'!D$11:H$60,3,0)</f>
        <v>#N/A</v>
      </c>
      <c r="ED10" s="20" t="e">
        <f>VLOOKUP(A10,'[35]REKAP NILAI SPK'!D$11:H$60,4,0)</f>
        <v>#N/A</v>
      </c>
      <c r="EE10" s="20" t="e">
        <f>VLOOKUP(A10,'[35]REKAP NILAI SPK'!D$11:H$60,5,0)</f>
        <v>#N/A</v>
      </c>
      <c r="EF10" s="81"/>
      <c r="EG10" s="82">
        <v>0</v>
      </c>
      <c r="EH10" s="83">
        <v>0</v>
      </c>
      <c r="EI10" s="83">
        <v>20</v>
      </c>
      <c r="EJ10" s="84" t="s">
        <v>191</v>
      </c>
      <c r="EK10" s="84"/>
      <c r="EL10" s="84"/>
      <c r="EM10" s="84"/>
      <c r="EN10" s="85" t="str">
        <f t="shared" si="0"/>
        <v>Oji Ade Saputra Huluy menunjukan sikap jujur saat ulangan</v>
      </c>
      <c r="EO10" s="85" t="str">
        <f t="shared" si="1"/>
        <v>Oji Ade Saputra Huluy belum konsisten mengawali kegiatan belajar dengan berdoa</v>
      </c>
      <c r="EP10" s="85" t="str">
        <f t="shared" si="2"/>
        <v>Oji Ade Saputra Huluy perlu tingkatkan berkomunikasi dalam diskusi kelompk menggunakan bahasa indonesia dengan baik</v>
      </c>
      <c r="EQ10" s="85" t="str">
        <f t="shared" si="3"/>
        <v>Oji Ade Saputra Huluy perlu tingkatkan inisiatif mencari tahu informasi terkait dengan topik pelajaran yang akan dibahas pada pertemuan selanjutnya</v>
      </c>
      <c r="ER10" s="85" t="str">
        <f t="shared" si="4"/>
        <v>Oji Ade Saputra Huluy perlu konsisten ikut terlibat dalam kegiatan jumat bersih</v>
      </c>
      <c r="ES10" s="86" t="str">
        <f t="shared" si="5"/>
        <v>Oji Ade Saputra Huluy perlu belajar belajar menjadi pribadi mandiri, menggunakan bahasa indonesia dengan baik, membantu orang tua mengerjakan pekerjaan secara bersama, serta perlu disiplin diri dalam berbagai kegiatan disekolah</v>
      </c>
      <c r="ET10" s="87"/>
      <c r="EU10" s="87"/>
      <c r="EV10" s="87"/>
      <c r="EW10" s="87"/>
      <c r="EX10" s="87"/>
    </row>
    <row r="11" spans="1:154" ht="38.1" customHeight="1">
      <c r="A11" s="18" t="str">
        <f>'[2]db-siswa'!B11</f>
        <v>Rado</v>
      </c>
      <c r="B11" s="19">
        <f>'[2]db-siswa'!C11</f>
        <v>639</v>
      </c>
      <c r="C11" s="19">
        <f>'[2]db-siswa'!D11</f>
        <v>0</v>
      </c>
      <c r="D11" s="20">
        <f>VLOOKUP(A11,'[3]REKAP NILAI SPK'!$D$11:$H$60,2,0)</f>
        <v>80</v>
      </c>
      <c r="E11" s="21">
        <f>VLOOKUP(A11,'[3]REKAP NILAI SPK'!$D$11:$H$60,3,0)</f>
        <v>83</v>
      </c>
      <c r="F11" s="22">
        <f>VLOOKUP(A11,'[3]REKAP NILAI SPK'!$D$11:$H$60,4,0)</f>
        <v>82</v>
      </c>
      <c r="G11" s="20" t="str">
        <f>VLOOKUP(A11,'[3]REKAP NILAI SPK'!$D$11:$H$60,5,0)</f>
        <v>B-</v>
      </c>
      <c r="H11" s="21">
        <f>VLOOKUP(A11,'[4]REKAP NILAI SPK'!D$11:H$60,2,0)</f>
        <v>83</v>
      </c>
      <c r="I11" s="23">
        <f>VLOOKUP(A11,'[4]REKAP NILAI SPK'!D$11:H$60,3,0)</f>
        <v>81</v>
      </c>
      <c r="J11" s="24">
        <f>VLOOKUP(A11,'[4]REKAP NILAI SPK'!D$11:H$60,4,0)</f>
        <v>82</v>
      </c>
      <c r="K11" s="25" t="str">
        <f>VLOOKUP(A11,'[4]REKAP NILAI SPK'!D$11:H$60,5,0)</f>
        <v>B-</v>
      </c>
      <c r="L11" s="21">
        <f>VLOOKUP(A11,'[5]REKAP NILAI SPK'!D$11:H$60,2,0)</f>
        <v>79</v>
      </c>
      <c r="M11" s="23">
        <f>VLOOKUP(A11,'[5]REKAP NILAI SPK'!D$11:H$60,3,0)</f>
        <v>82</v>
      </c>
      <c r="N11" s="26">
        <f>VLOOKUP(A11,'[5]REKAP NILAI SPK'!D$11:H$60,4,0)</f>
        <v>80</v>
      </c>
      <c r="O11" s="21" t="str">
        <f>VLOOKUP(A11,'[5]REKAP NILAI SPK'!D$11:H$60,5,0)</f>
        <v>B-</v>
      </c>
      <c r="P11" s="27">
        <f>VLOOKUP(A11,'[6]REKAP NILAI SPK'!D$11:H$60,2,0)</f>
        <v>39</v>
      </c>
      <c r="Q11" s="10">
        <f>VLOOKUP(A11,'[6]REKAP NILAI SPK'!D$11:H$60,3,0)</f>
        <v>70</v>
      </c>
      <c r="R11" s="21">
        <f>VLOOKUP(A11,'[6]REKAP NILAI SPK'!D$11:H$60,4,0)</f>
        <v>48</v>
      </c>
      <c r="S11" s="27" t="str">
        <f>VLOOKUP(A11,'[6]REKAP NILAI SPK'!D$11:H$60,5,0)</f>
        <v>D</v>
      </c>
      <c r="T11" s="10">
        <f>VLOOKUP(A11,'[7]REKAP NILAI SPK'!D$11:H$60,2,0)</f>
        <v>78</v>
      </c>
      <c r="U11" s="21">
        <f>VLOOKUP(A11,'[7]REKAP NILAI SPK'!D$11:H$60,3,0)</f>
        <v>78</v>
      </c>
      <c r="V11" s="21">
        <f>VLOOKUP(A11,'[7]REKAP NILAI SPK'!D$11:H$60,4,0)</f>
        <v>78</v>
      </c>
      <c r="W11" s="21" t="str">
        <f>VLOOKUP(A11,'[7]REKAP NILAI SPK'!D$11:H$60,5,0)</f>
        <v>C</v>
      </c>
      <c r="X11" s="21" t="e">
        <f>VLOOKUP(A11,'[8]REKAP NILAI SPK'!D$11:H$60,2,0)</f>
        <v>#N/A</v>
      </c>
      <c r="Y11" s="21" t="e">
        <f>VLOOKUP(A11,'[8]REKAP NILAI SPK'!D$11:H$60,3,0)</f>
        <v>#N/A</v>
      </c>
      <c r="Z11" s="10" t="e">
        <f>VLOOKUP(A11,'[8]REKAP NILAI SPK'!D$11:H$60,4,0)</f>
        <v>#N/A</v>
      </c>
      <c r="AA11" s="21" t="e">
        <f>VLOOKUP(A11,'[8]REKAP NILAI SPK'!D$11:H$60,5,0)</f>
        <v>#N/A</v>
      </c>
      <c r="AB11" s="21" t="e">
        <f>VLOOKUP(A11,'[9]REKAP NILAI SPK'!D$11:H$60,2,0)</f>
        <v>#N/A</v>
      </c>
      <c r="AC11" s="21" t="e">
        <f>VLOOKUP(A11,'[9]REKAP NILAI SPK'!D$11:H$60,3,0)</f>
        <v>#N/A</v>
      </c>
      <c r="AD11" s="21" t="e">
        <f>VLOOKUP(A11,'[9]REKAP NILAI SPK'!D$11:H$60,4,0)</f>
        <v>#N/A</v>
      </c>
      <c r="AE11" s="21" t="e">
        <f>VLOOKUP(A11,'[9]REKAP NILAI SPK'!D$11:H$60,5,0)</f>
        <v>#N/A</v>
      </c>
      <c r="AF11" s="21" t="e">
        <f>VLOOKUP(A11,'[10]REKAP NILAI SPK'!D$11:H$60,2,0)</f>
        <v>#N/A</v>
      </c>
      <c r="AG11" s="21" t="e">
        <f>VLOOKUP(A11,'[10]REKAP NILAI SPK'!D$11:H$60,3,0)</f>
        <v>#N/A</v>
      </c>
      <c r="AH11" s="21" t="e">
        <f>VLOOKUP(A11,'[10]REKAP NILAI SPK'!D$11:H$60,4,0)</f>
        <v>#N/A</v>
      </c>
      <c r="AI11" s="21" t="e">
        <f>VLOOKUP(A11,'[10]REKAP NILAI SPK'!D$11:H$60,5,0)</f>
        <v>#N/A</v>
      </c>
      <c r="AJ11" s="28">
        <f>VLOOKUP(A11,'[11]REKAP NILAI SPK'!D$11:H$60,2,0)</f>
        <v>83</v>
      </c>
      <c r="AK11" s="29">
        <f>VLOOKUP(A11,'[11]REKAP NILAI SPK'!D$11:H$60,3,0)</f>
        <v>80</v>
      </c>
      <c r="AL11" s="21">
        <f>VLOOKUP(A11,'[11]REKAP NILAI SPK'!D$11:H$60,4,0)</f>
        <v>81</v>
      </c>
      <c r="AM11" s="28" t="str">
        <f>VLOOKUP(A11,'[11]REKAP NILAI SPK'!D$11:H$60,5,0)</f>
        <v>B-</v>
      </c>
      <c r="AN11" s="30" t="e">
        <f>VLOOKUP(A11,'[12]REKAP NILAI SPK'!D$11:H$60,2,0)</f>
        <v>#N/A</v>
      </c>
      <c r="AO11" s="30" t="e">
        <f>VLOOKUP(A11,'[12]REKAP NILAI SPK'!D$11:H$60,3,0)</f>
        <v>#N/A</v>
      </c>
      <c r="AP11" s="30" t="e">
        <f>VLOOKUP(A11,'[12]REKAP NILAI SPK'!D$11:H$60,4,0)</f>
        <v>#N/A</v>
      </c>
      <c r="AQ11" s="30" t="e">
        <f>VLOOKUP(A11,'[12]REKAP NILAI SPK'!D$11:H$60,5,0)</f>
        <v>#N/A</v>
      </c>
      <c r="AR11" s="29" t="e">
        <f>VLOOKUP(A11,'[13]REKAP NILAI SPK'!D$11:H$60,2,0)</f>
        <v>#N/A</v>
      </c>
      <c r="AS11" s="21" t="e">
        <f>VLOOKUP(A11,'[13]REKAP NILAI SPK'!D$11:H$60,3,0)</f>
        <v>#N/A</v>
      </c>
      <c r="AT11" s="31" t="e">
        <f>VLOOKUP(A11,'[13]REKAP NILAI SPK'!D$11:H$60,4,0)</f>
        <v>#N/A</v>
      </c>
      <c r="AU11" s="10" t="e">
        <f>VLOOKUP(A11,'[13]REKAP NILAI SPK'!D$11:H$60,5,0)</f>
        <v>#N/A</v>
      </c>
      <c r="AV11" s="10" t="e">
        <f>VLOOKUP(A11,'[14]REKAP NILAI SPK'!D$11:H$60,2,0)</f>
        <v>#N/A</v>
      </c>
      <c r="AW11" s="10" t="e">
        <f>VLOOKUP(A11,'[14]REKAP NILAI SPK'!D$11:H$60,3,0)</f>
        <v>#N/A</v>
      </c>
      <c r="AX11" s="10" t="e">
        <f>VLOOKUP(A11,'[14]REKAP NILAI SPK'!D$11:H$60,4,0)</f>
        <v>#N/A</v>
      </c>
      <c r="AY11" s="10" t="e">
        <f>VLOOKUP(A11,'[14]REKAP NILAI SPK'!D$11:H$60,5,0)</f>
        <v>#N/A</v>
      </c>
      <c r="AZ11" s="10" t="e">
        <f>VLOOKUP(A11,'[15]REKAP NILAI SPK'!D$11:H$60,2,0)</f>
        <v>#N/A</v>
      </c>
      <c r="BA11" s="10" t="e">
        <f>VLOOKUP(A11,'[15]REKAP NILAI SPK'!D$11:H$60,3,0)</f>
        <v>#N/A</v>
      </c>
      <c r="BB11" s="10" t="e">
        <f>VLOOKUP(A11,'[15]REKAP NILAI SPK'!D$11:H$60,4,0)</f>
        <v>#N/A</v>
      </c>
      <c r="BC11" s="10" t="e">
        <f>VLOOKUP(A11,'[15]REKAP NILAI SPK'!D$11:H$60,5,0)</f>
        <v>#N/A</v>
      </c>
      <c r="BD11" s="21" t="e">
        <f>VLOOKUP(A11,'[16]REKAP NILAI SPK'!D$11:H$60,2,0)</f>
        <v>#N/A</v>
      </c>
      <c r="BE11" s="32" t="e">
        <f>VLOOKUP(A11,'[16]REKAP NILAI SPK'!D$11:H$60,3,0)</f>
        <v>#N/A</v>
      </c>
      <c r="BF11" s="10" t="e">
        <f>VLOOKUP(A11,'[16]REKAP NILAI SPK'!D$11:H$60,4,0)</f>
        <v>#N/A</v>
      </c>
      <c r="BG11" s="21" t="e">
        <f>VLOOKUP(A11,'[16]REKAP NILAI SPK'!D$11:H$60,5,0)</f>
        <v>#N/A</v>
      </c>
      <c r="BH11" s="24" t="e">
        <f>VLOOKUP(A11,'[17]REKAP NILAI SPK'!D$11:H$60,2,0)</f>
        <v>#N/A</v>
      </c>
      <c r="BI11" s="10" t="e">
        <f>VLOOKUP(A11,'[17]REKAP NILAI SPK'!D$11:H$60,3,0)</f>
        <v>#N/A</v>
      </c>
      <c r="BJ11" s="21" t="e">
        <f>VLOOKUP(A11,'[17]REKAP NILAI SPK'!D$11:H$60,4,0)</f>
        <v>#N/A</v>
      </c>
      <c r="BK11" s="24" t="e">
        <f>VLOOKUP(A11,'[17]REKAP NILAI SPK'!D$11:H$60,5,0)</f>
        <v>#N/A</v>
      </c>
      <c r="BL11" s="10" t="e">
        <f>VLOOKUP(A11,'[18]REKAP NILAI SPK'!D$11:H$60,2,0)</f>
        <v>#N/A</v>
      </c>
      <c r="BM11" s="21" t="e">
        <f>VLOOKUP(A11,'[18]REKAP NILAI SPK'!D$11:H$60,3,0)</f>
        <v>#N/A</v>
      </c>
      <c r="BN11" s="30" t="e">
        <f>VLOOKUP(A11,'[18]REKAP NILAI SPK'!D$11:H$60,4,0)</f>
        <v>#N/A</v>
      </c>
      <c r="BO11" s="33" t="e">
        <f>VLOOKUP(A11,'[18]REKAP NILAI SPK'!D$11:H$60,5,0)</f>
        <v>#N/A</v>
      </c>
      <c r="BP11" s="21" t="e">
        <f>VLOOKUP(A11,'[19]REKAP NILAI SPK'!D$11:H$60,2,0)</f>
        <v>#N/A</v>
      </c>
      <c r="BQ11" s="24" t="e">
        <f>VLOOKUP(A11,'[19]REKAP NILAI SPK'!D$11:H$60,3,0)</f>
        <v>#N/A</v>
      </c>
      <c r="BR11" s="33" t="e">
        <f>VLOOKUP(A11,'[19]REKAP NILAI SPK'!D$11:H$60,4,0)</f>
        <v>#N/A</v>
      </c>
      <c r="BS11" s="21" t="e">
        <f>VLOOKUP(A11,'[19]REKAP NILAI SPK'!D$11:H$60,5,0)</f>
        <v>#N/A</v>
      </c>
      <c r="BT11" s="21" t="e">
        <f>VLOOKUP(A11,'[20]REKAP NILAI SPK'!D$11:H$60,2,0)</f>
        <v>#N/A</v>
      </c>
      <c r="BU11" s="21" t="e">
        <f>VLOOKUP(A11,'[20]REKAP NILAI SPK'!D$11:H$60,3,0)</f>
        <v>#N/A</v>
      </c>
      <c r="BV11" s="21" t="e">
        <f>VLOOKUP(A11,'[20]REKAP NILAI SPK'!D$11:H$60,4,0)</f>
        <v>#N/A</v>
      </c>
      <c r="BW11" s="21" t="e">
        <f>VLOOKUP(A11,'[20]REKAP NILAI SPK'!D$11:H$60,5,0)</f>
        <v>#N/A</v>
      </c>
      <c r="BX11" s="21" t="e">
        <f>VLOOKUP(A11,'[21]REKAP NILAI SPK'!D$11:H$60,2,0)</f>
        <v>#N/A</v>
      </c>
      <c r="BY11" s="21" t="e">
        <f>VLOOKUP(A11,'[21]REKAP NILAI SPK'!D$11:H$60,3,0)</f>
        <v>#N/A</v>
      </c>
      <c r="BZ11" s="21" t="e">
        <f>VLOOKUP(A11,'[21]REKAP NILAI SPK'!D$11:H$60,4,0)</f>
        <v>#N/A</v>
      </c>
      <c r="CA11" s="21" t="e">
        <f>VLOOKUP(A11,'[21]REKAP NILAI SPK'!D$11:H$60,5,0)</f>
        <v>#N/A</v>
      </c>
      <c r="CB11" s="10" t="e">
        <f>VLOOKUP(A11,'[22]REKAP NILAI SPK'!D$11:H$60,2,0)</f>
        <v>#N/A</v>
      </c>
      <c r="CC11" s="21" t="e">
        <f>VLOOKUP(A11,'[22]REKAP NILAI SPK'!D$11:H$60,3,0)</f>
        <v>#N/A</v>
      </c>
      <c r="CD11" s="24" t="e">
        <f>VLOOKUP(A11,'[22]REKAP NILAI SPK'!D$11:H$60,4,0)</f>
        <v>#N/A</v>
      </c>
      <c r="CE11" s="10" t="e">
        <f>VLOOKUP(A11,'[22]REKAP NILAI SPK'!D$11:H$60,5,0)</f>
        <v>#N/A</v>
      </c>
      <c r="CF11" s="21" t="e">
        <f>VLOOKUP(A11,'[23]REKAP NILAI SPK'!D$11:H$60,2,0)</f>
        <v>#N/A</v>
      </c>
      <c r="CG11" s="30" t="e">
        <f>VLOOKUP(A11,'[23]REKAP NILAI SPK'!D$11:H$60,3,0)</f>
        <v>#N/A</v>
      </c>
      <c r="CH11" s="29" t="e">
        <f>VLOOKUP(A11,'[23]REKAP NILAI SPK'!D$11:H$60,4,0)</f>
        <v>#N/A</v>
      </c>
      <c r="CI11" s="21" t="e">
        <f>VLOOKUP(A11,'[23]REKAP NILAI SPK'!D$11:H$60,5,0)</f>
        <v>#N/A</v>
      </c>
      <c r="CJ11" s="30" t="e">
        <f>VLOOKUP(A11,'[24]REKAP NILAI SPK'!D$11:H$60,2,0)</f>
        <v>#N/A</v>
      </c>
      <c r="CK11" s="29" t="e">
        <f>VLOOKUP(A11,'[24]REKAP NILAI SPK'!D$11:H$60,3,0)</f>
        <v>#N/A</v>
      </c>
      <c r="CL11" s="21" t="e">
        <f>VLOOKUP(A11,'[24]REKAP NILAI SPK'!D$11:H$60,4,0)</f>
        <v>#N/A</v>
      </c>
      <c r="CM11" s="20" t="e">
        <f>VLOOKUP(A11,'[24]REKAP NILAI SPK'!D$11:H$60,5,0)</f>
        <v>#N/A</v>
      </c>
      <c r="CN11" s="20" t="e">
        <f>VLOOKUP(A11,'[25]REKAP NILAI SPK'!D$11:H$60,2,0)</f>
        <v>#N/A</v>
      </c>
      <c r="CO11" s="21" t="e">
        <f>VLOOKUP(A11,'[25]REKAP NILAI SPK'!D$11:H$60,3,0)</f>
        <v>#N/A</v>
      </c>
      <c r="CP11" s="20" t="e">
        <f>VLOOKUP(A11,'[25]REKAP NILAI SPK'!D$11:H$60,4,0)</f>
        <v>#N/A</v>
      </c>
      <c r="CQ11" s="34" t="e">
        <f>VLOOKUP(A11,'[25]REKAP NILAI SPK'!D$11:H$60,5,0)</f>
        <v>#N/A</v>
      </c>
      <c r="CR11" s="20" t="e">
        <f>VLOOKUP(A11,'[26]REKAP NILAI SPK'!D$11:H$60,2,0)</f>
        <v>#N/A</v>
      </c>
      <c r="CS11" s="20" t="e">
        <f>VLOOKUP(A11,'[26]REKAP NILAI SPK'!D$11:H$60,3,0)</f>
        <v>#N/A</v>
      </c>
      <c r="CT11" s="20" t="e">
        <f>VLOOKUP(A11,'[26]REKAP NILAI SPK'!D$11:H$60,4,0)</f>
        <v>#N/A</v>
      </c>
      <c r="CU11" s="20" t="e">
        <f>VLOOKUP(A11,'[26]REKAP NILAI SPK'!D$11:H$60,5,0)</f>
        <v>#N/A</v>
      </c>
      <c r="CV11" s="20" t="e">
        <f>VLOOKUP(A11,'[27]REKAP NILAI SPK'!D$11:H$60,2,0)</f>
        <v>#N/A</v>
      </c>
      <c r="CW11" s="20" t="e">
        <f>VLOOKUP(A11,'[27]REKAP NILAI SPK'!D$11:H$60,3,0)</f>
        <v>#N/A</v>
      </c>
      <c r="CX11" s="20" t="e">
        <f>VLOOKUP(A11,'[27]REKAP NILAI SPK'!D$11:H$60,4,0)</f>
        <v>#N/A</v>
      </c>
      <c r="CY11" s="20" t="e">
        <f>VLOOKUP(A11,'[27]REKAP NILAI SPK'!D$11:H$60,5,0)</f>
        <v>#N/A</v>
      </c>
      <c r="CZ11" s="20">
        <f>VLOOKUP(A11,'[28]REKAP NILAI SPK'!D$11:H$60,2,0)</f>
        <v>75</v>
      </c>
      <c r="DA11" s="20">
        <f>VLOOKUP(A11,'[28]REKAP NILAI SPK'!D$11:H$60,3,0)</f>
        <v>76</v>
      </c>
      <c r="DB11" s="20">
        <f>VLOOKUP(A11,'[28]REKAP NILAI SPK'!D$11:H$60,4,0)</f>
        <v>76</v>
      </c>
      <c r="DC11" s="20" t="str">
        <f>VLOOKUP(A11,'[28]REKAP NILAI SPK'!D$11:H$60,5,0)</f>
        <v>B-</v>
      </c>
      <c r="DD11" s="20">
        <f>VLOOKUP(A11,'[29]REKAP NILAI SPK'!D$11:H$60,2,0)</f>
        <v>80</v>
      </c>
      <c r="DE11" s="20">
        <f>VLOOKUP(A11,'[29]REKAP NILAI SPK'!D$11:H$60,3,0)</f>
        <v>78</v>
      </c>
      <c r="DF11" s="20">
        <f>VLOOKUP(A11,'[29]REKAP NILAI SPK'!D$11:H$60,4,0)</f>
        <v>79</v>
      </c>
      <c r="DG11" s="20" t="str">
        <f>VLOOKUP(A11,'[29]REKAP NILAI SPK'!D$11:H$60,5,0)</f>
        <v>B-</v>
      </c>
      <c r="DH11" s="20">
        <f>VLOOKUP(A11,'[30]REKAP NILAI SPK'!D$11:H$60,2,0)</f>
        <v>75</v>
      </c>
      <c r="DI11" s="20">
        <f>VLOOKUP(A11,'[30]REKAP NILAI SPK'!D$11:H$60,3,0)</f>
        <v>76</v>
      </c>
      <c r="DJ11" s="20">
        <f>VLOOKUP(A11,'[30]REKAP NILAI SPK'!D$11:H$60,4,0)</f>
        <v>76</v>
      </c>
      <c r="DK11" s="20" t="str">
        <f>VLOOKUP(A11,'[30]REKAP NILAI SPK'!D$11:H$60,5,0)</f>
        <v>B-</v>
      </c>
      <c r="DL11" s="20">
        <f>VLOOKUP(A11,'[31]REKAP NILAI SPK'!D$11:H$60,2,0)</f>
        <v>80</v>
      </c>
      <c r="DM11" s="20">
        <f>VLOOKUP(A11,'[31]REKAP NILAI SPK'!D$11:H$60,3,0)</f>
        <v>78</v>
      </c>
      <c r="DN11" s="20">
        <f>VLOOKUP(A11,'[31]REKAP NILAI SPK'!D$11:H$60,4,0)</f>
        <v>79</v>
      </c>
      <c r="DO11" s="20" t="str">
        <f>VLOOKUP(A11,'[31]REKAP NILAI SPK'!D$11:H$60,5,0)</f>
        <v>B-</v>
      </c>
      <c r="DP11" s="20">
        <f>VLOOKUP(A11,'[32]REKAP NILAI SPK'!D$11:H$60,2,0)</f>
        <v>81</v>
      </c>
      <c r="DQ11" s="20">
        <f>VLOOKUP(A11,'[32]REKAP NILAI SPK'!D$11:H$60,3,0)</f>
        <v>80</v>
      </c>
      <c r="DR11" s="20">
        <f>VLOOKUP(A11,'[32]REKAP NILAI SPK'!D$11:H$60,4,0)</f>
        <v>80</v>
      </c>
      <c r="DS11" s="20" t="str">
        <f>VLOOKUP(A11,'[32]REKAP NILAI SPK'!D$11:H$60,5,0)</f>
        <v>B-</v>
      </c>
      <c r="DT11" s="20" t="e">
        <f>VLOOKUP(A11,'[33]REKAP NILAI SPK'!D$11:H$60,2,0)</f>
        <v>#N/A</v>
      </c>
      <c r="DU11" s="20" t="e">
        <f>VLOOKUP(A11,'[33]REKAP NILAI SPK'!D$11:H$60,3,0)</f>
        <v>#N/A</v>
      </c>
      <c r="DV11" s="20" t="e">
        <f>VLOOKUP(A11,'[33]REKAP NILAI SPK'!D$11:H$60,4,0)</f>
        <v>#N/A</v>
      </c>
      <c r="DW11" s="20" t="e">
        <f>VLOOKUP(A11,'[33]REKAP NILAI SPK'!D$11:H$60,5,0)</f>
        <v>#N/A</v>
      </c>
      <c r="DX11" s="20" t="e">
        <f>VLOOKUP(A11,'[34]REKAP NILAI SPK'!D$11:H$60,2,0)</f>
        <v>#N/A</v>
      </c>
      <c r="DY11" s="20" t="e">
        <f>VLOOKUP(A11,'[34]REKAP NILAI SPK'!D$11:H$60,3,0)</f>
        <v>#N/A</v>
      </c>
      <c r="DZ11" s="20" t="e">
        <f>VLOOKUP(A11,'[34]REKAP NILAI SPK'!D$11:H$60,4,0)</f>
        <v>#N/A</v>
      </c>
      <c r="EA11" s="20" t="e">
        <f>VLOOKUP(A11,'[34]REKAP NILAI SPK'!D$11:H$60,5,0)</f>
        <v>#N/A</v>
      </c>
      <c r="EB11" s="20" t="e">
        <f>VLOOKUP(A11,'[35]REKAP NILAI SPK'!D$11:H$60,2,0)</f>
        <v>#N/A</v>
      </c>
      <c r="EC11" s="20" t="e">
        <f>VLOOKUP(A11,'[35]REKAP NILAI SPK'!D$11:H$60,3,0)</f>
        <v>#N/A</v>
      </c>
      <c r="ED11" s="20" t="e">
        <f>VLOOKUP(A11,'[35]REKAP NILAI SPK'!D$11:H$60,4,0)</f>
        <v>#N/A</v>
      </c>
      <c r="EE11" s="20" t="e">
        <f>VLOOKUP(A11,'[35]REKAP NILAI SPK'!D$11:H$60,5,0)</f>
        <v>#N/A</v>
      </c>
      <c r="EF11" s="81"/>
      <c r="EG11" s="82">
        <v>0</v>
      </c>
      <c r="EH11" s="83">
        <v>0</v>
      </c>
      <c r="EI11" s="83">
        <v>46</v>
      </c>
      <c r="EJ11" s="84" t="s">
        <v>191</v>
      </c>
      <c r="EK11" s="84"/>
      <c r="EL11" s="84"/>
      <c r="EM11" s="84"/>
      <c r="EN11" s="85" t="str">
        <f t="shared" si="0"/>
        <v>Rado menunjukan sikap jujur saat ulangan</v>
      </c>
      <c r="EO11" s="85" t="str">
        <f t="shared" si="1"/>
        <v>Rado belum konsisten mengawali kegiatan belajar dengan berdoa</v>
      </c>
      <c r="EP11" s="85" t="str">
        <f t="shared" si="2"/>
        <v>Rado perlu tingkatkan berkomunikasi dalam diskusi kelompk menggunakan bahasa indonesia dengan baik</v>
      </c>
      <c r="EQ11" s="85" t="str">
        <f t="shared" si="3"/>
        <v>Rado perlu tingkatkan inisiatif mencari tahu informasi terkait dengan topik pelajaran yang akan dibahas pada pertemuan selanjutnya</v>
      </c>
      <c r="ER11" s="85" t="str">
        <f t="shared" si="4"/>
        <v>Rado perlu konsisten ikut terlibat dalam kegiatan jumat bersih</v>
      </c>
      <c r="ES11" s="86" t="str">
        <f t="shared" si="5"/>
        <v>Rado perlu belajar belajar menjadi pribadi mandiri, menggunakan bahasa indonesia dengan baik, membantu orang tua mengerjakan pekerjaan secara bersama, serta perlu disiplin diri dalam berbagai kegiatan disekolah</v>
      </c>
      <c r="ET11" s="87"/>
      <c r="EU11" s="87"/>
      <c r="EV11" s="87"/>
      <c r="EW11" s="87"/>
      <c r="EX11" s="87"/>
    </row>
    <row r="12" spans="1:154" ht="38.1" customHeight="1">
      <c r="A12" s="18" t="str">
        <f>'[2]db-siswa'!B12</f>
        <v>Randika</v>
      </c>
      <c r="B12" s="19">
        <f>'[2]db-siswa'!C12</f>
        <v>640</v>
      </c>
      <c r="C12" s="19" t="str">
        <f>'[2]db-siswa'!D12</f>
        <v>0015362126</v>
      </c>
      <c r="D12" s="20">
        <f>VLOOKUP(A12,'[3]REKAP NILAI SPK'!$D$11:$H$60,2,0)</f>
        <v>75</v>
      </c>
      <c r="E12" s="21">
        <f>VLOOKUP(A12,'[3]REKAP NILAI SPK'!$D$11:$H$60,3,0)</f>
        <v>83</v>
      </c>
      <c r="F12" s="22">
        <f>VLOOKUP(A12,'[3]REKAP NILAI SPK'!$D$11:$H$60,4,0)</f>
        <v>81</v>
      </c>
      <c r="G12" s="20" t="str">
        <f>VLOOKUP(A12,'[3]REKAP NILAI SPK'!$D$11:$H$60,5,0)</f>
        <v>B-</v>
      </c>
      <c r="H12" s="21">
        <f>VLOOKUP(A12,'[4]REKAP NILAI SPK'!D$11:H$60,2,0)</f>
        <v>83</v>
      </c>
      <c r="I12" s="23">
        <f>VLOOKUP(A12,'[4]REKAP NILAI SPK'!D$11:H$60,3,0)</f>
        <v>81</v>
      </c>
      <c r="J12" s="24">
        <f>VLOOKUP(A12,'[4]REKAP NILAI SPK'!D$11:H$60,4,0)</f>
        <v>82</v>
      </c>
      <c r="K12" s="25" t="str">
        <f>VLOOKUP(A12,'[4]REKAP NILAI SPK'!D$11:H$60,5,0)</f>
        <v>B-</v>
      </c>
      <c r="L12" s="21">
        <f>VLOOKUP(A12,'[5]REKAP NILAI SPK'!D$11:H$60,2,0)</f>
        <v>77</v>
      </c>
      <c r="M12" s="23">
        <f>VLOOKUP(A12,'[5]REKAP NILAI SPK'!D$11:H$60,3,0)</f>
        <v>81</v>
      </c>
      <c r="N12" s="26">
        <f>VLOOKUP(A12,'[5]REKAP NILAI SPK'!D$11:H$60,4,0)</f>
        <v>79</v>
      </c>
      <c r="O12" s="21" t="str">
        <f>VLOOKUP(A12,'[5]REKAP NILAI SPK'!D$11:H$60,5,0)</f>
        <v>C</v>
      </c>
      <c r="P12" s="27">
        <f>VLOOKUP(A12,'[6]REKAP NILAI SPK'!D$11:H$60,2,0)</f>
        <v>73</v>
      </c>
      <c r="Q12" s="10">
        <f>VLOOKUP(A12,'[6]REKAP NILAI SPK'!D$11:H$60,3,0)</f>
        <v>73</v>
      </c>
      <c r="R12" s="21">
        <f>VLOOKUP(A12,'[6]REKAP NILAI SPK'!D$11:H$60,4,0)</f>
        <v>73</v>
      </c>
      <c r="S12" s="27" t="str">
        <f>VLOOKUP(A12,'[6]REKAP NILAI SPK'!D$11:H$60,5,0)</f>
        <v>C</v>
      </c>
      <c r="T12" s="10">
        <f>VLOOKUP(A12,'[7]REKAP NILAI SPK'!D$11:H$60,2,0)</f>
        <v>79</v>
      </c>
      <c r="U12" s="21">
        <f>VLOOKUP(A12,'[7]REKAP NILAI SPK'!D$11:H$60,3,0)</f>
        <v>78</v>
      </c>
      <c r="V12" s="21">
        <f>VLOOKUP(A12,'[7]REKAP NILAI SPK'!D$11:H$60,4,0)</f>
        <v>79</v>
      </c>
      <c r="W12" s="21" t="str">
        <f>VLOOKUP(A12,'[7]REKAP NILAI SPK'!D$11:H$60,5,0)</f>
        <v>C</v>
      </c>
      <c r="X12" s="21" t="e">
        <f>VLOOKUP(A12,'[8]REKAP NILAI SPK'!D$11:H$60,2,0)</f>
        <v>#N/A</v>
      </c>
      <c r="Y12" s="21" t="e">
        <f>VLOOKUP(A12,'[8]REKAP NILAI SPK'!D$11:H$60,3,0)</f>
        <v>#N/A</v>
      </c>
      <c r="Z12" s="10" t="e">
        <f>VLOOKUP(A12,'[8]REKAP NILAI SPK'!D$11:H$60,4,0)</f>
        <v>#N/A</v>
      </c>
      <c r="AA12" s="21" t="e">
        <f>VLOOKUP(A12,'[8]REKAP NILAI SPK'!D$11:H$60,5,0)</f>
        <v>#N/A</v>
      </c>
      <c r="AB12" s="21" t="e">
        <f>VLOOKUP(A12,'[9]REKAP NILAI SPK'!D$11:H$60,2,0)</f>
        <v>#N/A</v>
      </c>
      <c r="AC12" s="21" t="e">
        <f>VLOOKUP(A12,'[9]REKAP NILAI SPK'!D$11:H$60,3,0)</f>
        <v>#N/A</v>
      </c>
      <c r="AD12" s="21" t="e">
        <f>VLOOKUP(A12,'[9]REKAP NILAI SPK'!D$11:H$60,4,0)</f>
        <v>#N/A</v>
      </c>
      <c r="AE12" s="21" t="e">
        <f>VLOOKUP(A12,'[9]REKAP NILAI SPK'!D$11:H$60,5,0)</f>
        <v>#N/A</v>
      </c>
      <c r="AF12" s="21" t="e">
        <f>VLOOKUP(A12,'[10]REKAP NILAI SPK'!D$11:H$60,2,0)</f>
        <v>#N/A</v>
      </c>
      <c r="AG12" s="21" t="e">
        <f>VLOOKUP(A12,'[10]REKAP NILAI SPK'!D$11:H$60,3,0)</f>
        <v>#N/A</v>
      </c>
      <c r="AH12" s="21" t="e">
        <f>VLOOKUP(A12,'[10]REKAP NILAI SPK'!D$11:H$60,4,0)</f>
        <v>#N/A</v>
      </c>
      <c r="AI12" s="21" t="e">
        <f>VLOOKUP(A12,'[10]REKAP NILAI SPK'!D$11:H$60,5,0)</f>
        <v>#N/A</v>
      </c>
      <c r="AJ12" s="28">
        <f>VLOOKUP(A12,'[11]REKAP NILAI SPK'!D$11:H$60,2,0)</f>
        <v>84</v>
      </c>
      <c r="AK12" s="29">
        <f>VLOOKUP(A12,'[11]REKAP NILAI SPK'!D$11:H$60,3,0)</f>
        <v>84</v>
      </c>
      <c r="AL12" s="21">
        <f>VLOOKUP(A12,'[11]REKAP NILAI SPK'!D$11:H$60,4,0)</f>
        <v>84</v>
      </c>
      <c r="AM12" s="28" t="str">
        <f>VLOOKUP(A12,'[11]REKAP NILAI SPK'!D$11:H$60,5,0)</f>
        <v>B</v>
      </c>
      <c r="AN12" s="30" t="e">
        <f>VLOOKUP(A12,'[12]REKAP NILAI SPK'!D$11:H$60,2,0)</f>
        <v>#N/A</v>
      </c>
      <c r="AO12" s="30" t="e">
        <f>VLOOKUP(A12,'[12]REKAP NILAI SPK'!D$11:H$60,3,0)</f>
        <v>#N/A</v>
      </c>
      <c r="AP12" s="30" t="e">
        <f>VLOOKUP(A12,'[12]REKAP NILAI SPK'!D$11:H$60,4,0)</f>
        <v>#N/A</v>
      </c>
      <c r="AQ12" s="30" t="e">
        <f>VLOOKUP(A12,'[12]REKAP NILAI SPK'!D$11:H$60,5,0)</f>
        <v>#N/A</v>
      </c>
      <c r="AR12" s="29" t="e">
        <f>VLOOKUP(A12,'[13]REKAP NILAI SPK'!D$11:H$60,2,0)</f>
        <v>#N/A</v>
      </c>
      <c r="AS12" s="21" t="e">
        <f>VLOOKUP(A12,'[13]REKAP NILAI SPK'!D$11:H$60,3,0)</f>
        <v>#N/A</v>
      </c>
      <c r="AT12" s="31" t="e">
        <f>VLOOKUP(A12,'[13]REKAP NILAI SPK'!D$11:H$60,4,0)</f>
        <v>#N/A</v>
      </c>
      <c r="AU12" s="10" t="e">
        <f>VLOOKUP(A12,'[13]REKAP NILAI SPK'!D$11:H$60,5,0)</f>
        <v>#N/A</v>
      </c>
      <c r="AV12" s="10" t="e">
        <f>VLOOKUP(A12,'[14]REKAP NILAI SPK'!D$11:H$60,2,0)</f>
        <v>#N/A</v>
      </c>
      <c r="AW12" s="10" t="e">
        <f>VLOOKUP(A12,'[14]REKAP NILAI SPK'!D$11:H$60,3,0)</f>
        <v>#N/A</v>
      </c>
      <c r="AX12" s="10" t="e">
        <f>VLOOKUP(A12,'[14]REKAP NILAI SPK'!D$11:H$60,4,0)</f>
        <v>#N/A</v>
      </c>
      <c r="AY12" s="10" t="e">
        <f>VLOOKUP(A12,'[14]REKAP NILAI SPK'!D$11:H$60,5,0)</f>
        <v>#N/A</v>
      </c>
      <c r="AZ12" s="10" t="e">
        <f>VLOOKUP(A12,'[15]REKAP NILAI SPK'!D$11:H$60,2,0)</f>
        <v>#N/A</v>
      </c>
      <c r="BA12" s="10" t="e">
        <f>VLOOKUP(A12,'[15]REKAP NILAI SPK'!D$11:H$60,3,0)</f>
        <v>#N/A</v>
      </c>
      <c r="BB12" s="10" t="e">
        <f>VLOOKUP(A12,'[15]REKAP NILAI SPK'!D$11:H$60,4,0)</f>
        <v>#N/A</v>
      </c>
      <c r="BC12" s="10" t="e">
        <f>VLOOKUP(A12,'[15]REKAP NILAI SPK'!D$11:H$60,5,0)</f>
        <v>#N/A</v>
      </c>
      <c r="BD12" s="21" t="e">
        <f>VLOOKUP(A12,'[16]REKAP NILAI SPK'!D$11:H$60,2,0)</f>
        <v>#N/A</v>
      </c>
      <c r="BE12" s="32" t="e">
        <f>VLOOKUP(A12,'[16]REKAP NILAI SPK'!D$11:H$60,3,0)</f>
        <v>#N/A</v>
      </c>
      <c r="BF12" s="10" t="e">
        <f>VLOOKUP(A12,'[16]REKAP NILAI SPK'!D$11:H$60,4,0)</f>
        <v>#N/A</v>
      </c>
      <c r="BG12" s="21" t="e">
        <f>VLOOKUP(A12,'[16]REKAP NILAI SPK'!D$11:H$60,5,0)</f>
        <v>#N/A</v>
      </c>
      <c r="BH12" s="24" t="e">
        <f>VLOOKUP(A12,'[17]REKAP NILAI SPK'!D$11:H$60,2,0)</f>
        <v>#N/A</v>
      </c>
      <c r="BI12" s="10" t="e">
        <f>VLOOKUP(A12,'[17]REKAP NILAI SPK'!D$11:H$60,3,0)</f>
        <v>#N/A</v>
      </c>
      <c r="BJ12" s="21" t="e">
        <f>VLOOKUP(A12,'[17]REKAP NILAI SPK'!D$11:H$60,4,0)</f>
        <v>#N/A</v>
      </c>
      <c r="BK12" s="24" t="e">
        <f>VLOOKUP(A12,'[17]REKAP NILAI SPK'!D$11:H$60,5,0)</f>
        <v>#N/A</v>
      </c>
      <c r="BL12" s="10" t="e">
        <f>VLOOKUP(A12,'[18]REKAP NILAI SPK'!D$11:H$60,2,0)</f>
        <v>#N/A</v>
      </c>
      <c r="BM12" s="21" t="e">
        <f>VLOOKUP(A12,'[18]REKAP NILAI SPK'!D$11:H$60,3,0)</f>
        <v>#N/A</v>
      </c>
      <c r="BN12" s="30" t="e">
        <f>VLOOKUP(A12,'[18]REKAP NILAI SPK'!D$11:H$60,4,0)</f>
        <v>#N/A</v>
      </c>
      <c r="BO12" s="33" t="e">
        <f>VLOOKUP(A12,'[18]REKAP NILAI SPK'!D$11:H$60,5,0)</f>
        <v>#N/A</v>
      </c>
      <c r="BP12" s="21" t="e">
        <f>VLOOKUP(A12,'[19]REKAP NILAI SPK'!D$11:H$60,2,0)</f>
        <v>#N/A</v>
      </c>
      <c r="BQ12" s="24" t="e">
        <f>VLOOKUP(A12,'[19]REKAP NILAI SPK'!D$11:H$60,3,0)</f>
        <v>#N/A</v>
      </c>
      <c r="BR12" s="33" t="e">
        <f>VLOOKUP(A12,'[19]REKAP NILAI SPK'!D$11:H$60,4,0)</f>
        <v>#N/A</v>
      </c>
      <c r="BS12" s="21" t="e">
        <f>VLOOKUP(A12,'[19]REKAP NILAI SPK'!D$11:H$60,5,0)</f>
        <v>#N/A</v>
      </c>
      <c r="BT12" s="21" t="e">
        <f>VLOOKUP(A12,'[20]REKAP NILAI SPK'!D$11:H$60,2,0)</f>
        <v>#N/A</v>
      </c>
      <c r="BU12" s="21" t="e">
        <f>VLOOKUP(A12,'[20]REKAP NILAI SPK'!D$11:H$60,3,0)</f>
        <v>#N/A</v>
      </c>
      <c r="BV12" s="21" t="e">
        <f>VLOOKUP(A12,'[20]REKAP NILAI SPK'!D$11:H$60,4,0)</f>
        <v>#N/A</v>
      </c>
      <c r="BW12" s="21" t="e">
        <f>VLOOKUP(A12,'[20]REKAP NILAI SPK'!D$11:H$60,5,0)</f>
        <v>#N/A</v>
      </c>
      <c r="BX12" s="21" t="e">
        <f>VLOOKUP(A12,'[21]REKAP NILAI SPK'!D$11:H$60,2,0)</f>
        <v>#N/A</v>
      </c>
      <c r="BY12" s="21" t="e">
        <f>VLOOKUP(A12,'[21]REKAP NILAI SPK'!D$11:H$60,3,0)</f>
        <v>#N/A</v>
      </c>
      <c r="BZ12" s="21" t="e">
        <f>VLOOKUP(A12,'[21]REKAP NILAI SPK'!D$11:H$60,4,0)</f>
        <v>#N/A</v>
      </c>
      <c r="CA12" s="21" t="e">
        <f>VLOOKUP(A12,'[21]REKAP NILAI SPK'!D$11:H$60,5,0)</f>
        <v>#N/A</v>
      </c>
      <c r="CB12" s="10" t="e">
        <f>VLOOKUP(A12,'[22]REKAP NILAI SPK'!D$11:H$60,2,0)</f>
        <v>#N/A</v>
      </c>
      <c r="CC12" s="21" t="e">
        <f>VLOOKUP(A12,'[22]REKAP NILAI SPK'!D$11:H$60,3,0)</f>
        <v>#N/A</v>
      </c>
      <c r="CD12" s="24" t="e">
        <f>VLOOKUP(A12,'[22]REKAP NILAI SPK'!D$11:H$60,4,0)</f>
        <v>#N/A</v>
      </c>
      <c r="CE12" s="10" t="e">
        <f>VLOOKUP(A12,'[22]REKAP NILAI SPK'!D$11:H$60,5,0)</f>
        <v>#N/A</v>
      </c>
      <c r="CF12" s="21" t="e">
        <f>VLOOKUP(A12,'[23]REKAP NILAI SPK'!D$11:H$60,2,0)</f>
        <v>#N/A</v>
      </c>
      <c r="CG12" s="30" t="e">
        <f>VLOOKUP(A12,'[23]REKAP NILAI SPK'!D$11:H$60,3,0)</f>
        <v>#N/A</v>
      </c>
      <c r="CH12" s="29" t="e">
        <f>VLOOKUP(A12,'[23]REKAP NILAI SPK'!D$11:H$60,4,0)</f>
        <v>#N/A</v>
      </c>
      <c r="CI12" s="21" t="e">
        <f>VLOOKUP(A12,'[23]REKAP NILAI SPK'!D$11:H$60,5,0)</f>
        <v>#N/A</v>
      </c>
      <c r="CJ12" s="30" t="e">
        <f>VLOOKUP(A12,'[24]REKAP NILAI SPK'!D$11:H$60,2,0)</f>
        <v>#N/A</v>
      </c>
      <c r="CK12" s="29" t="e">
        <f>VLOOKUP(A12,'[24]REKAP NILAI SPK'!D$11:H$60,3,0)</f>
        <v>#N/A</v>
      </c>
      <c r="CL12" s="21" t="e">
        <f>VLOOKUP(A12,'[24]REKAP NILAI SPK'!D$11:H$60,4,0)</f>
        <v>#N/A</v>
      </c>
      <c r="CM12" s="20" t="e">
        <f>VLOOKUP(A12,'[24]REKAP NILAI SPK'!D$11:H$60,5,0)</f>
        <v>#N/A</v>
      </c>
      <c r="CN12" s="20" t="e">
        <f>VLOOKUP(A12,'[25]REKAP NILAI SPK'!D$11:H$60,2,0)</f>
        <v>#N/A</v>
      </c>
      <c r="CO12" s="21" t="e">
        <f>VLOOKUP(A12,'[25]REKAP NILAI SPK'!D$11:H$60,3,0)</f>
        <v>#N/A</v>
      </c>
      <c r="CP12" s="20" t="e">
        <f>VLOOKUP(A12,'[25]REKAP NILAI SPK'!D$11:H$60,4,0)</f>
        <v>#N/A</v>
      </c>
      <c r="CQ12" s="34" t="e">
        <f>VLOOKUP(A12,'[25]REKAP NILAI SPK'!D$11:H$60,5,0)</f>
        <v>#N/A</v>
      </c>
      <c r="CR12" s="20" t="e">
        <f>VLOOKUP(A12,'[26]REKAP NILAI SPK'!D$11:H$60,2,0)</f>
        <v>#N/A</v>
      </c>
      <c r="CS12" s="20" t="e">
        <f>VLOOKUP(A12,'[26]REKAP NILAI SPK'!D$11:H$60,3,0)</f>
        <v>#N/A</v>
      </c>
      <c r="CT12" s="20" t="e">
        <f>VLOOKUP(A12,'[26]REKAP NILAI SPK'!D$11:H$60,4,0)</f>
        <v>#N/A</v>
      </c>
      <c r="CU12" s="20" t="e">
        <f>VLOOKUP(A12,'[26]REKAP NILAI SPK'!D$11:H$60,5,0)</f>
        <v>#N/A</v>
      </c>
      <c r="CV12" s="20" t="e">
        <f>VLOOKUP(A12,'[27]REKAP NILAI SPK'!D$11:H$60,2,0)</f>
        <v>#N/A</v>
      </c>
      <c r="CW12" s="20" t="e">
        <f>VLOOKUP(A12,'[27]REKAP NILAI SPK'!D$11:H$60,3,0)</f>
        <v>#N/A</v>
      </c>
      <c r="CX12" s="20" t="e">
        <f>VLOOKUP(A12,'[27]REKAP NILAI SPK'!D$11:H$60,4,0)</f>
        <v>#N/A</v>
      </c>
      <c r="CY12" s="20" t="e">
        <f>VLOOKUP(A12,'[27]REKAP NILAI SPK'!D$11:H$60,5,0)</f>
        <v>#N/A</v>
      </c>
      <c r="CZ12" s="20">
        <f>VLOOKUP(A12,'[28]REKAP NILAI SPK'!D$11:H$60,2,0)</f>
        <v>78</v>
      </c>
      <c r="DA12" s="20">
        <f>VLOOKUP(A12,'[28]REKAP NILAI SPK'!D$11:H$60,3,0)</f>
        <v>79</v>
      </c>
      <c r="DB12" s="20">
        <f>VLOOKUP(A12,'[28]REKAP NILAI SPK'!D$11:H$60,4,0)</f>
        <v>79</v>
      </c>
      <c r="DC12" s="20" t="str">
        <f>VLOOKUP(A12,'[28]REKAP NILAI SPK'!D$11:H$60,5,0)</f>
        <v>B-</v>
      </c>
      <c r="DD12" s="20">
        <f>VLOOKUP(A12,'[29]REKAP NILAI SPK'!D$11:H$60,2,0)</f>
        <v>82</v>
      </c>
      <c r="DE12" s="20">
        <f>VLOOKUP(A12,'[29]REKAP NILAI SPK'!D$11:H$60,3,0)</f>
        <v>80</v>
      </c>
      <c r="DF12" s="20">
        <f>VLOOKUP(A12,'[29]REKAP NILAI SPK'!D$11:H$60,4,0)</f>
        <v>81</v>
      </c>
      <c r="DG12" s="20" t="str">
        <f>VLOOKUP(A12,'[29]REKAP NILAI SPK'!D$11:H$60,5,0)</f>
        <v>B</v>
      </c>
      <c r="DH12" s="20">
        <f>VLOOKUP(A12,'[30]REKAP NILAI SPK'!D$11:H$60,2,0)</f>
        <v>80</v>
      </c>
      <c r="DI12" s="20">
        <f>VLOOKUP(A12,'[30]REKAP NILAI SPK'!D$11:H$60,3,0)</f>
        <v>81</v>
      </c>
      <c r="DJ12" s="20">
        <f>VLOOKUP(A12,'[30]REKAP NILAI SPK'!D$11:H$60,4,0)</f>
        <v>81</v>
      </c>
      <c r="DK12" s="20" t="str">
        <f>VLOOKUP(A12,'[30]REKAP NILAI SPK'!D$11:H$60,5,0)</f>
        <v>B</v>
      </c>
      <c r="DL12" s="20">
        <f>VLOOKUP(A12,'[31]REKAP NILAI SPK'!D$11:H$60,2,0)</f>
        <v>82</v>
      </c>
      <c r="DM12" s="20">
        <f>VLOOKUP(A12,'[31]REKAP NILAI SPK'!D$11:H$60,3,0)</f>
        <v>80</v>
      </c>
      <c r="DN12" s="20">
        <f>VLOOKUP(A12,'[31]REKAP NILAI SPK'!D$11:H$60,4,0)</f>
        <v>81</v>
      </c>
      <c r="DO12" s="20" t="str">
        <f>VLOOKUP(A12,'[31]REKAP NILAI SPK'!D$11:H$60,5,0)</f>
        <v>B</v>
      </c>
      <c r="DP12" s="20">
        <f>VLOOKUP(A12,'[32]REKAP NILAI SPK'!D$11:H$60,2,0)</f>
        <v>82</v>
      </c>
      <c r="DQ12" s="20">
        <f>VLOOKUP(A12,'[32]REKAP NILAI SPK'!D$11:H$60,3,0)</f>
        <v>80</v>
      </c>
      <c r="DR12" s="20">
        <f>VLOOKUP(A12,'[32]REKAP NILAI SPK'!D$11:H$60,4,0)</f>
        <v>81</v>
      </c>
      <c r="DS12" s="20" t="str">
        <f>VLOOKUP(A12,'[32]REKAP NILAI SPK'!D$11:H$60,5,0)</f>
        <v>B</v>
      </c>
      <c r="DT12" s="20" t="e">
        <f>VLOOKUP(A12,'[33]REKAP NILAI SPK'!D$11:H$60,2,0)</f>
        <v>#N/A</v>
      </c>
      <c r="DU12" s="20" t="e">
        <f>VLOOKUP(A12,'[33]REKAP NILAI SPK'!D$11:H$60,3,0)</f>
        <v>#N/A</v>
      </c>
      <c r="DV12" s="20" t="e">
        <f>VLOOKUP(A12,'[33]REKAP NILAI SPK'!D$11:H$60,4,0)</f>
        <v>#N/A</v>
      </c>
      <c r="DW12" s="20" t="e">
        <f>VLOOKUP(A12,'[33]REKAP NILAI SPK'!D$11:H$60,5,0)</f>
        <v>#N/A</v>
      </c>
      <c r="DX12" s="20" t="e">
        <f>VLOOKUP(A12,'[34]REKAP NILAI SPK'!D$11:H$60,2,0)</f>
        <v>#N/A</v>
      </c>
      <c r="DY12" s="20" t="e">
        <f>VLOOKUP(A12,'[34]REKAP NILAI SPK'!D$11:H$60,3,0)</f>
        <v>#N/A</v>
      </c>
      <c r="DZ12" s="20" t="e">
        <f>VLOOKUP(A12,'[34]REKAP NILAI SPK'!D$11:H$60,4,0)</f>
        <v>#N/A</v>
      </c>
      <c r="EA12" s="20" t="e">
        <f>VLOOKUP(A12,'[34]REKAP NILAI SPK'!D$11:H$60,5,0)</f>
        <v>#N/A</v>
      </c>
      <c r="EB12" s="20" t="e">
        <f>VLOOKUP(A12,'[35]REKAP NILAI SPK'!D$11:H$60,2,0)</f>
        <v>#N/A</v>
      </c>
      <c r="EC12" s="20" t="e">
        <f>VLOOKUP(A12,'[35]REKAP NILAI SPK'!D$11:H$60,3,0)</f>
        <v>#N/A</v>
      </c>
      <c r="ED12" s="20" t="e">
        <f>VLOOKUP(A12,'[35]REKAP NILAI SPK'!D$11:H$60,4,0)</f>
        <v>#N/A</v>
      </c>
      <c r="EE12" s="20" t="e">
        <f>VLOOKUP(A12,'[35]REKAP NILAI SPK'!D$11:H$60,5,0)</f>
        <v>#N/A</v>
      </c>
      <c r="EF12" s="81"/>
      <c r="EG12" s="82">
        <v>0</v>
      </c>
      <c r="EH12" s="83">
        <v>4</v>
      </c>
      <c r="EI12" s="83">
        <v>14</v>
      </c>
      <c r="EJ12" s="84" t="s">
        <v>191</v>
      </c>
      <c r="EK12" s="84"/>
      <c r="EL12" s="84"/>
      <c r="EM12" s="84"/>
      <c r="EN12" s="85" t="str">
        <f t="shared" si="0"/>
        <v>Randika menunjukan sikap jujur saat ulangan</v>
      </c>
      <c r="EO12" s="85" t="str">
        <f t="shared" si="1"/>
        <v>Randika belum konsisten mengawali kegiatan belajar dengan berdoa</v>
      </c>
      <c r="EP12" s="85" t="str">
        <f t="shared" si="2"/>
        <v>Randika perlu tingkatkan berkomunikasi dalam diskusi kelompk menggunakan bahasa indonesia dengan baik</v>
      </c>
      <c r="EQ12" s="85" t="str">
        <f t="shared" si="3"/>
        <v>Randika perlu tingkatkan inisiatif mencari tahu informasi terkait dengan topik pelajaran yang akan dibahas pada pertemuan selanjutnya</v>
      </c>
      <c r="ER12" s="85" t="str">
        <f t="shared" si="4"/>
        <v>Randika perlu konsisten ikut terlibat dalam kegiatan jumat bersih</v>
      </c>
      <c r="ES12" s="86" t="str">
        <f t="shared" si="5"/>
        <v>Randika perlu belajar belajar menjadi pribadi mandiri, menggunakan bahasa indonesia dengan baik, membantu orang tua mengerjakan pekerjaan secara bersama, serta perlu disiplin diri dalam berbagai kegiatan disekolah</v>
      </c>
      <c r="ET12" s="87"/>
      <c r="EU12" s="87"/>
      <c r="EV12" s="87"/>
      <c r="EW12" s="87"/>
      <c r="EX12" s="87"/>
    </row>
    <row r="13" spans="1:154" ht="38.1" customHeight="1">
      <c r="A13" s="18" t="str">
        <f>'[2]db-siswa'!B13</f>
        <v>Alfrigo</v>
      </c>
      <c r="B13" s="19">
        <f>'[2]db-siswa'!C13</f>
        <v>658</v>
      </c>
      <c r="C13" s="19">
        <f>'[2]db-siswa'!D13</f>
        <v>0</v>
      </c>
      <c r="D13" s="20">
        <f>VLOOKUP(A13,'[3]REKAP NILAI SPK'!$D$11:$H$60,2,0)</f>
        <v>85</v>
      </c>
      <c r="E13" s="21">
        <f>VLOOKUP(A13,'[3]REKAP NILAI SPK'!$D$11:$H$60,3,0)</f>
        <v>81</v>
      </c>
      <c r="F13" s="22">
        <f>VLOOKUP(A13,'[3]REKAP NILAI SPK'!$D$11:$H$60,4,0)</f>
        <v>83</v>
      </c>
      <c r="G13" s="20" t="str">
        <f>VLOOKUP(A13,'[3]REKAP NILAI SPK'!$D$11:$H$60,5,0)</f>
        <v>B-</v>
      </c>
      <c r="H13" s="21">
        <f>VLOOKUP(A13,'[4]REKAP NILAI SPK'!D$11:H$60,2,0)</f>
        <v>82</v>
      </c>
      <c r="I13" s="23">
        <f>VLOOKUP(A13,'[4]REKAP NILAI SPK'!D$11:H$60,3,0)</f>
        <v>80</v>
      </c>
      <c r="J13" s="24">
        <f>VLOOKUP(A13,'[4]REKAP NILAI SPK'!D$11:H$60,4,0)</f>
        <v>81</v>
      </c>
      <c r="K13" s="25" t="str">
        <f>VLOOKUP(A13,'[4]REKAP NILAI SPK'!D$11:H$60,5,0)</f>
        <v>B-</v>
      </c>
      <c r="L13" s="21">
        <f>VLOOKUP(A13,'[5]REKAP NILAI SPK'!D$11:H$60,2,0)</f>
        <v>78</v>
      </c>
      <c r="M13" s="23">
        <f>VLOOKUP(A13,'[5]REKAP NILAI SPK'!D$11:H$60,3,0)</f>
        <v>82</v>
      </c>
      <c r="N13" s="26">
        <f>VLOOKUP(A13,'[5]REKAP NILAI SPK'!D$11:H$60,4,0)</f>
        <v>80</v>
      </c>
      <c r="O13" s="21" t="str">
        <f>VLOOKUP(A13,'[5]REKAP NILAI SPK'!D$11:H$60,5,0)</f>
        <v>B-</v>
      </c>
      <c r="P13" s="27">
        <f>VLOOKUP(A13,'[6]REKAP NILAI SPK'!D$11:H$60,2,0)</f>
        <v>45</v>
      </c>
      <c r="Q13" s="10">
        <f>VLOOKUP(A13,'[6]REKAP NILAI SPK'!D$11:H$60,3,0)</f>
        <v>73</v>
      </c>
      <c r="R13" s="21">
        <f>VLOOKUP(A13,'[6]REKAP NILAI SPK'!D$11:H$60,4,0)</f>
        <v>53</v>
      </c>
      <c r="S13" s="27" t="str">
        <f>VLOOKUP(A13,'[6]REKAP NILAI SPK'!D$11:H$60,5,0)</f>
        <v>D</v>
      </c>
      <c r="T13" s="10">
        <f>VLOOKUP(A13,'[7]REKAP NILAI SPK'!D$11:H$60,2,0)</f>
        <v>80</v>
      </c>
      <c r="U13" s="21">
        <f>VLOOKUP(A13,'[7]REKAP NILAI SPK'!D$11:H$60,3,0)</f>
        <v>78</v>
      </c>
      <c r="V13" s="21">
        <f>VLOOKUP(A13,'[7]REKAP NILAI SPK'!D$11:H$60,4,0)</f>
        <v>79</v>
      </c>
      <c r="W13" s="21" t="str">
        <f>VLOOKUP(A13,'[7]REKAP NILAI SPK'!D$11:H$60,5,0)</f>
        <v>C</v>
      </c>
      <c r="X13" s="21" t="e">
        <f>VLOOKUP(A13,'[8]REKAP NILAI SPK'!D$11:H$60,2,0)</f>
        <v>#N/A</v>
      </c>
      <c r="Y13" s="21" t="e">
        <f>VLOOKUP(A13,'[8]REKAP NILAI SPK'!D$11:H$60,3,0)</f>
        <v>#N/A</v>
      </c>
      <c r="Z13" s="10" t="e">
        <f>VLOOKUP(A13,'[8]REKAP NILAI SPK'!D$11:H$60,4,0)</f>
        <v>#N/A</v>
      </c>
      <c r="AA13" s="21" t="e">
        <f>VLOOKUP(A13,'[8]REKAP NILAI SPK'!D$11:H$60,5,0)</f>
        <v>#N/A</v>
      </c>
      <c r="AB13" s="21" t="e">
        <f>VLOOKUP(A13,'[9]REKAP NILAI SPK'!D$11:H$60,2,0)</f>
        <v>#N/A</v>
      </c>
      <c r="AC13" s="21" t="e">
        <f>VLOOKUP(A13,'[9]REKAP NILAI SPK'!D$11:H$60,3,0)</f>
        <v>#N/A</v>
      </c>
      <c r="AD13" s="21" t="e">
        <f>VLOOKUP(A13,'[9]REKAP NILAI SPK'!D$11:H$60,4,0)</f>
        <v>#N/A</v>
      </c>
      <c r="AE13" s="21" t="e">
        <f>VLOOKUP(A13,'[9]REKAP NILAI SPK'!D$11:H$60,5,0)</f>
        <v>#N/A</v>
      </c>
      <c r="AF13" s="21" t="e">
        <f>VLOOKUP(A13,'[10]REKAP NILAI SPK'!D$11:H$60,2,0)</f>
        <v>#N/A</v>
      </c>
      <c r="AG13" s="21" t="e">
        <f>VLOOKUP(A13,'[10]REKAP NILAI SPK'!D$11:H$60,3,0)</f>
        <v>#N/A</v>
      </c>
      <c r="AH13" s="21" t="e">
        <f>VLOOKUP(A13,'[10]REKAP NILAI SPK'!D$11:H$60,4,0)</f>
        <v>#N/A</v>
      </c>
      <c r="AI13" s="21" t="e">
        <f>VLOOKUP(A13,'[10]REKAP NILAI SPK'!D$11:H$60,5,0)</f>
        <v>#N/A</v>
      </c>
      <c r="AJ13" s="28">
        <f>VLOOKUP(A13,'[11]REKAP NILAI SPK'!D$11:H$60,2,0)</f>
        <v>83</v>
      </c>
      <c r="AK13" s="29">
        <f>VLOOKUP(A13,'[11]REKAP NILAI SPK'!D$11:H$60,3,0)</f>
        <v>83</v>
      </c>
      <c r="AL13" s="21">
        <f>VLOOKUP(A13,'[11]REKAP NILAI SPK'!D$11:H$60,4,0)</f>
        <v>83</v>
      </c>
      <c r="AM13" s="28" t="str">
        <f>VLOOKUP(A13,'[11]REKAP NILAI SPK'!D$11:H$60,5,0)</f>
        <v>B-</v>
      </c>
      <c r="AN13" s="30" t="e">
        <f>VLOOKUP(A13,'[12]REKAP NILAI SPK'!D$11:H$60,2,0)</f>
        <v>#N/A</v>
      </c>
      <c r="AO13" s="30" t="e">
        <f>VLOOKUP(A13,'[12]REKAP NILAI SPK'!D$11:H$60,3,0)</f>
        <v>#N/A</v>
      </c>
      <c r="AP13" s="30" t="e">
        <f>VLOOKUP(A13,'[12]REKAP NILAI SPK'!D$11:H$60,4,0)</f>
        <v>#N/A</v>
      </c>
      <c r="AQ13" s="30" t="e">
        <f>VLOOKUP(A13,'[12]REKAP NILAI SPK'!D$11:H$60,5,0)</f>
        <v>#N/A</v>
      </c>
      <c r="AR13" s="29" t="e">
        <f>VLOOKUP(A13,'[13]REKAP NILAI SPK'!D$11:H$60,2,0)</f>
        <v>#N/A</v>
      </c>
      <c r="AS13" s="21" t="e">
        <f>VLOOKUP(A13,'[13]REKAP NILAI SPK'!D$11:H$60,3,0)</f>
        <v>#N/A</v>
      </c>
      <c r="AT13" s="31" t="e">
        <f>VLOOKUP(A13,'[13]REKAP NILAI SPK'!D$11:H$60,4,0)</f>
        <v>#N/A</v>
      </c>
      <c r="AU13" s="10" t="e">
        <f>VLOOKUP(A13,'[13]REKAP NILAI SPK'!D$11:H$60,5,0)</f>
        <v>#N/A</v>
      </c>
      <c r="AV13" s="10" t="e">
        <f>VLOOKUP(A13,'[14]REKAP NILAI SPK'!D$11:H$60,2,0)</f>
        <v>#N/A</v>
      </c>
      <c r="AW13" s="10" t="e">
        <f>VLOOKUP(A13,'[14]REKAP NILAI SPK'!D$11:H$60,3,0)</f>
        <v>#N/A</v>
      </c>
      <c r="AX13" s="10" t="e">
        <f>VLOOKUP(A13,'[14]REKAP NILAI SPK'!D$11:H$60,4,0)</f>
        <v>#N/A</v>
      </c>
      <c r="AY13" s="10" t="e">
        <f>VLOOKUP(A13,'[14]REKAP NILAI SPK'!D$11:H$60,5,0)</f>
        <v>#N/A</v>
      </c>
      <c r="AZ13" s="10" t="e">
        <f>VLOOKUP(A13,'[15]REKAP NILAI SPK'!D$11:H$60,2,0)</f>
        <v>#N/A</v>
      </c>
      <c r="BA13" s="10" t="e">
        <f>VLOOKUP(A13,'[15]REKAP NILAI SPK'!D$11:H$60,3,0)</f>
        <v>#N/A</v>
      </c>
      <c r="BB13" s="10" t="e">
        <f>VLOOKUP(A13,'[15]REKAP NILAI SPK'!D$11:H$60,4,0)</f>
        <v>#N/A</v>
      </c>
      <c r="BC13" s="10" t="e">
        <f>VLOOKUP(A13,'[15]REKAP NILAI SPK'!D$11:H$60,5,0)</f>
        <v>#N/A</v>
      </c>
      <c r="BD13" s="21" t="e">
        <f>VLOOKUP(A13,'[16]REKAP NILAI SPK'!D$11:H$60,2,0)</f>
        <v>#N/A</v>
      </c>
      <c r="BE13" s="32" t="e">
        <f>VLOOKUP(A13,'[16]REKAP NILAI SPK'!D$11:H$60,3,0)</f>
        <v>#N/A</v>
      </c>
      <c r="BF13" s="10" t="e">
        <f>VLOOKUP(A13,'[16]REKAP NILAI SPK'!D$11:H$60,4,0)</f>
        <v>#N/A</v>
      </c>
      <c r="BG13" s="21" t="e">
        <f>VLOOKUP(A13,'[16]REKAP NILAI SPK'!D$11:H$60,5,0)</f>
        <v>#N/A</v>
      </c>
      <c r="BH13" s="24" t="e">
        <f>VLOOKUP(A13,'[17]REKAP NILAI SPK'!D$11:H$60,2,0)</f>
        <v>#N/A</v>
      </c>
      <c r="BI13" s="10" t="e">
        <f>VLOOKUP(A13,'[17]REKAP NILAI SPK'!D$11:H$60,3,0)</f>
        <v>#N/A</v>
      </c>
      <c r="BJ13" s="21" t="e">
        <f>VLOOKUP(A13,'[17]REKAP NILAI SPK'!D$11:H$60,4,0)</f>
        <v>#N/A</v>
      </c>
      <c r="BK13" s="24" t="e">
        <f>VLOOKUP(A13,'[17]REKAP NILAI SPK'!D$11:H$60,5,0)</f>
        <v>#N/A</v>
      </c>
      <c r="BL13" s="10" t="e">
        <f>VLOOKUP(A13,'[18]REKAP NILAI SPK'!D$11:H$60,2,0)</f>
        <v>#N/A</v>
      </c>
      <c r="BM13" s="21" t="e">
        <f>VLOOKUP(A13,'[18]REKAP NILAI SPK'!D$11:H$60,3,0)</f>
        <v>#N/A</v>
      </c>
      <c r="BN13" s="30" t="e">
        <f>VLOOKUP(A13,'[18]REKAP NILAI SPK'!D$11:H$60,4,0)</f>
        <v>#N/A</v>
      </c>
      <c r="BO13" s="33" t="e">
        <f>VLOOKUP(A13,'[18]REKAP NILAI SPK'!D$11:H$60,5,0)</f>
        <v>#N/A</v>
      </c>
      <c r="BP13" s="21" t="e">
        <f>VLOOKUP(A13,'[19]REKAP NILAI SPK'!D$11:H$60,2,0)</f>
        <v>#N/A</v>
      </c>
      <c r="BQ13" s="24" t="e">
        <f>VLOOKUP(A13,'[19]REKAP NILAI SPK'!D$11:H$60,3,0)</f>
        <v>#N/A</v>
      </c>
      <c r="BR13" s="33" t="e">
        <f>VLOOKUP(A13,'[19]REKAP NILAI SPK'!D$11:H$60,4,0)</f>
        <v>#N/A</v>
      </c>
      <c r="BS13" s="21" t="e">
        <f>VLOOKUP(A13,'[19]REKAP NILAI SPK'!D$11:H$60,5,0)</f>
        <v>#N/A</v>
      </c>
      <c r="BT13" s="21" t="e">
        <f>VLOOKUP(A13,'[20]REKAP NILAI SPK'!D$11:H$60,2,0)</f>
        <v>#N/A</v>
      </c>
      <c r="BU13" s="21" t="e">
        <f>VLOOKUP(A13,'[20]REKAP NILAI SPK'!D$11:H$60,3,0)</f>
        <v>#N/A</v>
      </c>
      <c r="BV13" s="21" t="e">
        <f>VLOOKUP(A13,'[20]REKAP NILAI SPK'!D$11:H$60,4,0)</f>
        <v>#N/A</v>
      </c>
      <c r="BW13" s="21" t="e">
        <f>VLOOKUP(A13,'[20]REKAP NILAI SPK'!D$11:H$60,5,0)</f>
        <v>#N/A</v>
      </c>
      <c r="BX13" s="21" t="e">
        <f>VLOOKUP(A13,'[21]REKAP NILAI SPK'!D$11:H$60,2,0)</f>
        <v>#N/A</v>
      </c>
      <c r="BY13" s="21" t="e">
        <f>VLOOKUP(A13,'[21]REKAP NILAI SPK'!D$11:H$60,3,0)</f>
        <v>#N/A</v>
      </c>
      <c r="BZ13" s="21" t="e">
        <f>VLOOKUP(A13,'[21]REKAP NILAI SPK'!D$11:H$60,4,0)</f>
        <v>#N/A</v>
      </c>
      <c r="CA13" s="21" t="e">
        <f>VLOOKUP(A13,'[21]REKAP NILAI SPK'!D$11:H$60,5,0)</f>
        <v>#N/A</v>
      </c>
      <c r="CB13" s="10" t="e">
        <f>VLOOKUP(A13,'[22]REKAP NILAI SPK'!D$11:H$60,2,0)</f>
        <v>#N/A</v>
      </c>
      <c r="CC13" s="21" t="e">
        <f>VLOOKUP(A13,'[22]REKAP NILAI SPK'!D$11:H$60,3,0)</f>
        <v>#N/A</v>
      </c>
      <c r="CD13" s="24" t="e">
        <f>VLOOKUP(A13,'[22]REKAP NILAI SPK'!D$11:H$60,4,0)</f>
        <v>#N/A</v>
      </c>
      <c r="CE13" s="10" t="e">
        <f>VLOOKUP(A13,'[22]REKAP NILAI SPK'!D$11:H$60,5,0)</f>
        <v>#N/A</v>
      </c>
      <c r="CF13" s="21" t="e">
        <f>VLOOKUP(A13,'[23]REKAP NILAI SPK'!D$11:H$60,2,0)</f>
        <v>#N/A</v>
      </c>
      <c r="CG13" s="30" t="e">
        <f>VLOOKUP(A13,'[23]REKAP NILAI SPK'!D$11:H$60,3,0)</f>
        <v>#N/A</v>
      </c>
      <c r="CH13" s="29" t="e">
        <f>VLOOKUP(A13,'[23]REKAP NILAI SPK'!D$11:H$60,4,0)</f>
        <v>#N/A</v>
      </c>
      <c r="CI13" s="21" t="e">
        <f>VLOOKUP(A13,'[23]REKAP NILAI SPK'!D$11:H$60,5,0)</f>
        <v>#N/A</v>
      </c>
      <c r="CJ13" s="30" t="e">
        <f>VLOOKUP(A13,'[24]REKAP NILAI SPK'!D$11:H$60,2,0)</f>
        <v>#N/A</v>
      </c>
      <c r="CK13" s="29" t="e">
        <f>VLOOKUP(A13,'[24]REKAP NILAI SPK'!D$11:H$60,3,0)</f>
        <v>#N/A</v>
      </c>
      <c r="CL13" s="21" t="e">
        <f>VLOOKUP(A13,'[24]REKAP NILAI SPK'!D$11:H$60,4,0)</f>
        <v>#N/A</v>
      </c>
      <c r="CM13" s="20" t="e">
        <f>VLOOKUP(A13,'[24]REKAP NILAI SPK'!D$11:H$60,5,0)</f>
        <v>#N/A</v>
      </c>
      <c r="CN13" s="20" t="e">
        <f>VLOOKUP(A13,'[25]REKAP NILAI SPK'!D$11:H$60,2,0)</f>
        <v>#N/A</v>
      </c>
      <c r="CO13" s="21" t="e">
        <f>VLOOKUP(A13,'[25]REKAP NILAI SPK'!D$11:H$60,3,0)</f>
        <v>#N/A</v>
      </c>
      <c r="CP13" s="20" t="e">
        <f>VLOOKUP(A13,'[25]REKAP NILAI SPK'!D$11:H$60,4,0)</f>
        <v>#N/A</v>
      </c>
      <c r="CQ13" s="34" t="e">
        <f>VLOOKUP(A13,'[25]REKAP NILAI SPK'!D$11:H$60,5,0)</f>
        <v>#N/A</v>
      </c>
      <c r="CR13" s="20" t="e">
        <f>VLOOKUP(A13,'[26]REKAP NILAI SPK'!D$11:H$60,2,0)</f>
        <v>#N/A</v>
      </c>
      <c r="CS13" s="20" t="e">
        <f>VLOOKUP(A13,'[26]REKAP NILAI SPK'!D$11:H$60,3,0)</f>
        <v>#N/A</v>
      </c>
      <c r="CT13" s="20" t="e">
        <f>VLOOKUP(A13,'[26]REKAP NILAI SPK'!D$11:H$60,4,0)</f>
        <v>#N/A</v>
      </c>
      <c r="CU13" s="20" t="e">
        <f>VLOOKUP(A13,'[26]REKAP NILAI SPK'!D$11:H$60,5,0)</f>
        <v>#N/A</v>
      </c>
      <c r="CV13" s="20" t="e">
        <f>VLOOKUP(A13,'[27]REKAP NILAI SPK'!D$11:H$60,2,0)</f>
        <v>#N/A</v>
      </c>
      <c r="CW13" s="20" t="e">
        <f>VLOOKUP(A13,'[27]REKAP NILAI SPK'!D$11:H$60,3,0)</f>
        <v>#N/A</v>
      </c>
      <c r="CX13" s="20" t="e">
        <f>VLOOKUP(A13,'[27]REKAP NILAI SPK'!D$11:H$60,4,0)</f>
        <v>#N/A</v>
      </c>
      <c r="CY13" s="20" t="e">
        <f>VLOOKUP(A13,'[27]REKAP NILAI SPK'!D$11:H$60,5,0)</f>
        <v>#N/A</v>
      </c>
      <c r="CZ13" s="20">
        <f>VLOOKUP(A13,'[28]REKAP NILAI SPK'!D$11:H$60,2,0)</f>
        <v>76</v>
      </c>
      <c r="DA13" s="20">
        <f>VLOOKUP(A13,'[28]REKAP NILAI SPK'!D$11:H$60,3,0)</f>
        <v>77</v>
      </c>
      <c r="DB13" s="20">
        <f>VLOOKUP(A13,'[28]REKAP NILAI SPK'!D$11:H$60,4,0)</f>
        <v>77</v>
      </c>
      <c r="DC13" s="20" t="str">
        <f>VLOOKUP(A13,'[28]REKAP NILAI SPK'!D$11:H$60,5,0)</f>
        <v>B-</v>
      </c>
      <c r="DD13" s="20">
        <f>VLOOKUP(A13,'[29]REKAP NILAI SPK'!D$11:H$60,2,0)</f>
        <v>82</v>
      </c>
      <c r="DE13" s="20">
        <f>VLOOKUP(A13,'[29]REKAP NILAI SPK'!D$11:H$60,3,0)</f>
        <v>78</v>
      </c>
      <c r="DF13" s="20">
        <f>VLOOKUP(A13,'[29]REKAP NILAI SPK'!D$11:H$60,4,0)</f>
        <v>79</v>
      </c>
      <c r="DG13" s="20" t="str">
        <f>VLOOKUP(A13,'[29]REKAP NILAI SPK'!D$11:H$60,5,0)</f>
        <v>B-</v>
      </c>
      <c r="DH13" s="20">
        <f>VLOOKUP(A13,'[30]REKAP NILAI SPK'!D$11:H$60,2,0)</f>
        <v>75</v>
      </c>
      <c r="DI13" s="20">
        <f>VLOOKUP(A13,'[30]REKAP NILAI SPK'!D$11:H$60,3,0)</f>
        <v>76</v>
      </c>
      <c r="DJ13" s="20">
        <f>VLOOKUP(A13,'[30]REKAP NILAI SPK'!D$11:H$60,4,0)</f>
        <v>76</v>
      </c>
      <c r="DK13" s="20" t="str">
        <f>VLOOKUP(A13,'[30]REKAP NILAI SPK'!D$11:H$60,5,0)</f>
        <v>B-</v>
      </c>
      <c r="DL13" s="20">
        <f>VLOOKUP(A13,'[31]REKAP NILAI SPK'!D$11:H$60,2,0)</f>
        <v>82</v>
      </c>
      <c r="DM13" s="20">
        <f>VLOOKUP(A13,'[31]REKAP NILAI SPK'!D$11:H$60,3,0)</f>
        <v>78</v>
      </c>
      <c r="DN13" s="20">
        <f>VLOOKUP(A13,'[31]REKAP NILAI SPK'!D$11:H$60,4,0)</f>
        <v>79</v>
      </c>
      <c r="DO13" s="20" t="str">
        <f>VLOOKUP(A13,'[31]REKAP NILAI SPK'!D$11:H$60,5,0)</f>
        <v>B-</v>
      </c>
      <c r="DP13" s="20">
        <f>VLOOKUP(A13,'[32]REKAP NILAI SPK'!D$11:H$60,2,0)</f>
        <v>80</v>
      </c>
      <c r="DQ13" s="20">
        <f>VLOOKUP(A13,'[32]REKAP NILAI SPK'!D$11:H$60,3,0)</f>
        <v>78</v>
      </c>
      <c r="DR13" s="20">
        <f>VLOOKUP(A13,'[32]REKAP NILAI SPK'!D$11:H$60,4,0)</f>
        <v>79</v>
      </c>
      <c r="DS13" s="20" t="str">
        <f>VLOOKUP(A13,'[32]REKAP NILAI SPK'!D$11:H$60,5,0)</f>
        <v>B-</v>
      </c>
      <c r="DT13" s="20" t="e">
        <f>VLOOKUP(A13,'[33]REKAP NILAI SPK'!D$11:H$60,2,0)</f>
        <v>#N/A</v>
      </c>
      <c r="DU13" s="20" t="e">
        <f>VLOOKUP(A13,'[33]REKAP NILAI SPK'!D$11:H$60,3,0)</f>
        <v>#N/A</v>
      </c>
      <c r="DV13" s="20" t="e">
        <f>VLOOKUP(A13,'[33]REKAP NILAI SPK'!D$11:H$60,4,0)</f>
        <v>#N/A</v>
      </c>
      <c r="DW13" s="20" t="e">
        <f>VLOOKUP(A13,'[33]REKAP NILAI SPK'!D$11:H$60,5,0)</f>
        <v>#N/A</v>
      </c>
      <c r="DX13" s="20" t="e">
        <f>VLOOKUP(A13,'[34]REKAP NILAI SPK'!D$11:H$60,2,0)</f>
        <v>#N/A</v>
      </c>
      <c r="DY13" s="20" t="e">
        <f>VLOOKUP(A13,'[34]REKAP NILAI SPK'!D$11:H$60,3,0)</f>
        <v>#N/A</v>
      </c>
      <c r="DZ13" s="20" t="e">
        <f>VLOOKUP(A13,'[34]REKAP NILAI SPK'!D$11:H$60,4,0)</f>
        <v>#N/A</v>
      </c>
      <c r="EA13" s="20" t="e">
        <f>VLOOKUP(A13,'[34]REKAP NILAI SPK'!D$11:H$60,5,0)</f>
        <v>#N/A</v>
      </c>
      <c r="EB13" s="20" t="e">
        <f>VLOOKUP(A13,'[35]REKAP NILAI SPK'!D$11:H$60,2,0)</f>
        <v>#N/A</v>
      </c>
      <c r="EC13" s="20" t="e">
        <f>VLOOKUP(A13,'[35]REKAP NILAI SPK'!D$11:H$60,3,0)</f>
        <v>#N/A</v>
      </c>
      <c r="ED13" s="20" t="e">
        <f>VLOOKUP(A13,'[35]REKAP NILAI SPK'!D$11:H$60,4,0)</f>
        <v>#N/A</v>
      </c>
      <c r="EE13" s="20" t="e">
        <f>VLOOKUP(A13,'[35]REKAP NILAI SPK'!D$11:H$60,5,0)</f>
        <v>#N/A</v>
      </c>
      <c r="EF13" s="81"/>
      <c r="EG13" s="82">
        <v>0</v>
      </c>
      <c r="EH13" s="83">
        <v>0</v>
      </c>
      <c r="EI13" s="83">
        <v>20</v>
      </c>
      <c r="EJ13" s="84" t="s">
        <v>191</v>
      </c>
      <c r="EK13" s="84"/>
      <c r="EL13" s="84"/>
      <c r="EM13" s="84"/>
      <c r="EN13" s="85" t="str">
        <f t="shared" si="0"/>
        <v>Alfrigo menunjukan sikap jujur saat ulangan</v>
      </c>
      <c r="EO13" s="85" t="str">
        <f t="shared" si="1"/>
        <v>Alfrigo belum konsisten mengawali kegiatan belajar dengan berdoa</v>
      </c>
      <c r="EP13" s="85" t="str">
        <f t="shared" si="2"/>
        <v>Alfrigo perlu tingkatkan berkomunikasi dalam diskusi kelompk menggunakan bahasa indonesia dengan baik</v>
      </c>
      <c r="EQ13" s="85" t="str">
        <f t="shared" si="3"/>
        <v>Alfrigo perlu tingkatkan inisiatif mencari tahu informasi terkait dengan topik pelajaran yang akan dibahas pada pertemuan selanjutnya</v>
      </c>
      <c r="ER13" s="85" t="str">
        <f t="shared" si="4"/>
        <v>Alfrigo perlu konsisten ikut terlibat dalam kegiatan jumat bersih</v>
      </c>
      <c r="ES13" s="86" t="str">
        <f t="shared" si="5"/>
        <v>Alfrigo perlu belajar belajar menjadi pribadi mandiri, menggunakan bahasa indonesia dengan baik, membantu orang tua mengerjakan pekerjaan secara bersama, serta perlu disiplin diri dalam berbagai kegiatan disekolah</v>
      </c>
      <c r="ET13" s="87"/>
      <c r="EU13" s="87"/>
      <c r="EV13" s="87"/>
      <c r="EW13" s="87"/>
      <c r="EX13" s="87"/>
    </row>
    <row r="14" spans="1:154" ht="38.1" customHeight="1">
      <c r="A14" s="18" t="str">
        <f>'[2]db-siswa'!B14</f>
        <v>Rivaldi</v>
      </c>
      <c r="B14" s="19">
        <f>'[2]db-siswa'!C14</f>
        <v>643</v>
      </c>
      <c r="C14" s="19" t="str">
        <f>'[2]db-siswa'!D14</f>
        <v>0027366223</v>
      </c>
      <c r="D14" s="20">
        <f>VLOOKUP(A14,'[3]REKAP NILAI SPK'!$D$11:$H$60,2,0)</f>
        <v>85</v>
      </c>
      <c r="E14" s="21">
        <f>VLOOKUP(A14,'[3]REKAP NILAI SPK'!$D$11:$H$60,3,0)</f>
        <v>81</v>
      </c>
      <c r="F14" s="22">
        <f>VLOOKUP(A14,'[3]REKAP NILAI SPK'!$D$11:$H$60,4,0)</f>
        <v>83</v>
      </c>
      <c r="G14" s="20" t="str">
        <f>VLOOKUP(A14,'[3]REKAP NILAI SPK'!$D$11:$H$60,5,0)</f>
        <v>B-</v>
      </c>
      <c r="H14" s="21">
        <f>VLOOKUP(A14,'[4]REKAP NILAI SPK'!D$11:H$60,2,0)</f>
        <v>82</v>
      </c>
      <c r="I14" s="23">
        <f>VLOOKUP(A14,'[4]REKAP NILAI SPK'!D$11:H$60,3,0)</f>
        <v>80</v>
      </c>
      <c r="J14" s="24">
        <f>VLOOKUP(A14,'[4]REKAP NILAI SPK'!D$11:H$60,4,0)</f>
        <v>81</v>
      </c>
      <c r="K14" s="25" t="str">
        <f>VLOOKUP(A14,'[4]REKAP NILAI SPK'!D$11:H$60,5,0)</f>
        <v>B-</v>
      </c>
      <c r="L14" s="21">
        <f>VLOOKUP(A14,'[5]REKAP NILAI SPK'!D$11:H$60,2,0)</f>
        <v>75</v>
      </c>
      <c r="M14" s="23">
        <f>VLOOKUP(A14,'[5]REKAP NILAI SPK'!D$11:H$60,3,0)</f>
        <v>79</v>
      </c>
      <c r="N14" s="26">
        <f>VLOOKUP(A14,'[5]REKAP NILAI SPK'!D$11:H$60,4,0)</f>
        <v>77</v>
      </c>
      <c r="O14" s="21" t="str">
        <f>VLOOKUP(A14,'[5]REKAP NILAI SPK'!D$11:H$60,5,0)</f>
        <v>C</v>
      </c>
      <c r="P14" s="27">
        <f>VLOOKUP(A14,'[6]REKAP NILAI SPK'!D$11:H$60,2,0)</f>
        <v>46</v>
      </c>
      <c r="Q14" s="10">
        <f>VLOOKUP(A14,'[6]REKAP NILAI SPK'!D$11:H$60,3,0)</f>
        <v>70</v>
      </c>
      <c r="R14" s="21">
        <f>VLOOKUP(A14,'[6]REKAP NILAI SPK'!D$11:H$60,4,0)</f>
        <v>53</v>
      </c>
      <c r="S14" s="27" t="str">
        <f>VLOOKUP(A14,'[6]REKAP NILAI SPK'!D$11:H$60,5,0)</f>
        <v>D</v>
      </c>
      <c r="T14" s="10">
        <f>VLOOKUP(A14,'[7]REKAP NILAI SPK'!D$11:H$60,2,0)</f>
        <v>78</v>
      </c>
      <c r="U14" s="21">
        <f>VLOOKUP(A14,'[7]REKAP NILAI SPK'!D$11:H$60,3,0)</f>
        <v>78</v>
      </c>
      <c r="V14" s="21">
        <f>VLOOKUP(A14,'[7]REKAP NILAI SPK'!D$11:H$60,4,0)</f>
        <v>78</v>
      </c>
      <c r="W14" s="21" t="str">
        <f>VLOOKUP(A14,'[7]REKAP NILAI SPK'!D$11:H$60,5,0)</f>
        <v>C</v>
      </c>
      <c r="X14" s="21" t="e">
        <f>VLOOKUP(A14,'[8]REKAP NILAI SPK'!D$11:H$60,2,0)</f>
        <v>#N/A</v>
      </c>
      <c r="Y14" s="21" t="e">
        <f>VLOOKUP(A14,'[8]REKAP NILAI SPK'!D$11:H$60,3,0)</f>
        <v>#N/A</v>
      </c>
      <c r="Z14" s="10" t="e">
        <f>VLOOKUP(A14,'[8]REKAP NILAI SPK'!D$11:H$60,4,0)</f>
        <v>#N/A</v>
      </c>
      <c r="AA14" s="21" t="e">
        <f>VLOOKUP(A14,'[8]REKAP NILAI SPK'!D$11:H$60,5,0)</f>
        <v>#N/A</v>
      </c>
      <c r="AB14" s="21" t="e">
        <f>VLOOKUP(A14,'[9]REKAP NILAI SPK'!D$11:H$60,2,0)</f>
        <v>#N/A</v>
      </c>
      <c r="AC14" s="21" t="e">
        <f>VLOOKUP(A14,'[9]REKAP NILAI SPK'!D$11:H$60,3,0)</f>
        <v>#N/A</v>
      </c>
      <c r="AD14" s="21" t="e">
        <f>VLOOKUP(A14,'[9]REKAP NILAI SPK'!D$11:H$60,4,0)</f>
        <v>#N/A</v>
      </c>
      <c r="AE14" s="21" t="e">
        <f>VLOOKUP(A14,'[9]REKAP NILAI SPK'!D$11:H$60,5,0)</f>
        <v>#N/A</v>
      </c>
      <c r="AF14" s="21" t="e">
        <f>VLOOKUP(A14,'[10]REKAP NILAI SPK'!D$11:H$60,2,0)</f>
        <v>#N/A</v>
      </c>
      <c r="AG14" s="21" t="e">
        <f>VLOOKUP(A14,'[10]REKAP NILAI SPK'!D$11:H$60,3,0)</f>
        <v>#N/A</v>
      </c>
      <c r="AH14" s="21" t="e">
        <f>VLOOKUP(A14,'[10]REKAP NILAI SPK'!D$11:H$60,4,0)</f>
        <v>#N/A</v>
      </c>
      <c r="AI14" s="21" t="e">
        <f>VLOOKUP(A14,'[10]REKAP NILAI SPK'!D$11:H$60,5,0)</f>
        <v>#N/A</v>
      </c>
      <c r="AJ14" s="28">
        <f>VLOOKUP(A14,'[11]REKAP NILAI SPK'!D$11:H$60,2,0)</f>
        <v>82</v>
      </c>
      <c r="AK14" s="29">
        <f>VLOOKUP(A14,'[11]REKAP NILAI SPK'!D$11:H$60,3,0)</f>
        <v>80</v>
      </c>
      <c r="AL14" s="21">
        <f>VLOOKUP(A14,'[11]REKAP NILAI SPK'!D$11:H$60,4,0)</f>
        <v>81</v>
      </c>
      <c r="AM14" s="28" t="str">
        <f>VLOOKUP(A14,'[11]REKAP NILAI SPK'!D$11:H$60,5,0)</f>
        <v>B-</v>
      </c>
      <c r="AN14" s="30" t="e">
        <f>VLOOKUP(A14,'[12]REKAP NILAI SPK'!D$11:H$60,2,0)</f>
        <v>#N/A</v>
      </c>
      <c r="AO14" s="30" t="e">
        <f>VLOOKUP(A14,'[12]REKAP NILAI SPK'!D$11:H$60,3,0)</f>
        <v>#N/A</v>
      </c>
      <c r="AP14" s="30" t="e">
        <f>VLOOKUP(A14,'[12]REKAP NILAI SPK'!D$11:H$60,4,0)</f>
        <v>#N/A</v>
      </c>
      <c r="AQ14" s="30" t="e">
        <f>VLOOKUP(A14,'[12]REKAP NILAI SPK'!D$11:H$60,5,0)</f>
        <v>#N/A</v>
      </c>
      <c r="AR14" s="29" t="e">
        <f>VLOOKUP(A14,'[13]REKAP NILAI SPK'!D$11:H$60,2,0)</f>
        <v>#N/A</v>
      </c>
      <c r="AS14" s="21" t="e">
        <f>VLOOKUP(A14,'[13]REKAP NILAI SPK'!D$11:H$60,3,0)</f>
        <v>#N/A</v>
      </c>
      <c r="AT14" s="31" t="e">
        <f>VLOOKUP(A14,'[13]REKAP NILAI SPK'!D$11:H$60,4,0)</f>
        <v>#N/A</v>
      </c>
      <c r="AU14" s="10" t="e">
        <f>VLOOKUP(A14,'[13]REKAP NILAI SPK'!D$11:H$60,5,0)</f>
        <v>#N/A</v>
      </c>
      <c r="AV14" s="10" t="e">
        <f>VLOOKUP(A14,'[14]REKAP NILAI SPK'!D$11:H$60,2,0)</f>
        <v>#N/A</v>
      </c>
      <c r="AW14" s="10" t="e">
        <f>VLOOKUP(A14,'[14]REKAP NILAI SPK'!D$11:H$60,3,0)</f>
        <v>#N/A</v>
      </c>
      <c r="AX14" s="10" t="e">
        <f>VLOOKUP(A14,'[14]REKAP NILAI SPK'!D$11:H$60,4,0)</f>
        <v>#N/A</v>
      </c>
      <c r="AY14" s="10" t="e">
        <f>VLOOKUP(A14,'[14]REKAP NILAI SPK'!D$11:H$60,5,0)</f>
        <v>#N/A</v>
      </c>
      <c r="AZ14" s="10" t="e">
        <f>VLOOKUP(A14,'[15]REKAP NILAI SPK'!D$11:H$60,2,0)</f>
        <v>#N/A</v>
      </c>
      <c r="BA14" s="10" t="e">
        <f>VLOOKUP(A14,'[15]REKAP NILAI SPK'!D$11:H$60,3,0)</f>
        <v>#N/A</v>
      </c>
      <c r="BB14" s="10" t="e">
        <f>VLOOKUP(A14,'[15]REKAP NILAI SPK'!D$11:H$60,4,0)</f>
        <v>#N/A</v>
      </c>
      <c r="BC14" s="10" t="e">
        <f>VLOOKUP(A14,'[15]REKAP NILAI SPK'!D$11:H$60,5,0)</f>
        <v>#N/A</v>
      </c>
      <c r="BD14" s="21" t="e">
        <f>VLOOKUP(A14,'[16]REKAP NILAI SPK'!D$11:H$60,2,0)</f>
        <v>#N/A</v>
      </c>
      <c r="BE14" s="32" t="e">
        <f>VLOOKUP(A14,'[16]REKAP NILAI SPK'!D$11:H$60,3,0)</f>
        <v>#N/A</v>
      </c>
      <c r="BF14" s="10" t="e">
        <f>VLOOKUP(A14,'[16]REKAP NILAI SPK'!D$11:H$60,4,0)</f>
        <v>#N/A</v>
      </c>
      <c r="BG14" s="21" t="e">
        <f>VLOOKUP(A14,'[16]REKAP NILAI SPK'!D$11:H$60,5,0)</f>
        <v>#N/A</v>
      </c>
      <c r="BH14" s="24" t="e">
        <f>VLOOKUP(A14,'[17]REKAP NILAI SPK'!D$11:H$60,2,0)</f>
        <v>#N/A</v>
      </c>
      <c r="BI14" s="10" t="e">
        <f>VLOOKUP(A14,'[17]REKAP NILAI SPK'!D$11:H$60,3,0)</f>
        <v>#N/A</v>
      </c>
      <c r="BJ14" s="21" t="e">
        <f>VLOOKUP(A14,'[17]REKAP NILAI SPK'!D$11:H$60,4,0)</f>
        <v>#N/A</v>
      </c>
      <c r="BK14" s="24" t="e">
        <f>VLOOKUP(A14,'[17]REKAP NILAI SPK'!D$11:H$60,5,0)</f>
        <v>#N/A</v>
      </c>
      <c r="BL14" s="10" t="e">
        <f>VLOOKUP(A14,'[18]REKAP NILAI SPK'!D$11:H$60,2,0)</f>
        <v>#N/A</v>
      </c>
      <c r="BM14" s="21" t="e">
        <f>VLOOKUP(A14,'[18]REKAP NILAI SPK'!D$11:H$60,3,0)</f>
        <v>#N/A</v>
      </c>
      <c r="BN14" s="30" t="e">
        <f>VLOOKUP(A14,'[18]REKAP NILAI SPK'!D$11:H$60,4,0)</f>
        <v>#N/A</v>
      </c>
      <c r="BO14" s="33" t="e">
        <f>VLOOKUP(A14,'[18]REKAP NILAI SPK'!D$11:H$60,5,0)</f>
        <v>#N/A</v>
      </c>
      <c r="BP14" s="21" t="e">
        <f>VLOOKUP(A14,'[19]REKAP NILAI SPK'!D$11:H$60,2,0)</f>
        <v>#N/A</v>
      </c>
      <c r="BQ14" s="24" t="e">
        <f>VLOOKUP(A14,'[19]REKAP NILAI SPK'!D$11:H$60,3,0)</f>
        <v>#N/A</v>
      </c>
      <c r="BR14" s="33" t="e">
        <f>VLOOKUP(A14,'[19]REKAP NILAI SPK'!D$11:H$60,4,0)</f>
        <v>#N/A</v>
      </c>
      <c r="BS14" s="21" t="e">
        <f>VLOOKUP(A14,'[19]REKAP NILAI SPK'!D$11:H$60,5,0)</f>
        <v>#N/A</v>
      </c>
      <c r="BT14" s="21" t="e">
        <f>VLOOKUP(A14,'[20]REKAP NILAI SPK'!D$11:H$60,2,0)</f>
        <v>#N/A</v>
      </c>
      <c r="BU14" s="21" t="e">
        <f>VLOOKUP(A14,'[20]REKAP NILAI SPK'!D$11:H$60,3,0)</f>
        <v>#N/A</v>
      </c>
      <c r="BV14" s="21" t="e">
        <f>VLOOKUP(A14,'[20]REKAP NILAI SPK'!D$11:H$60,4,0)</f>
        <v>#N/A</v>
      </c>
      <c r="BW14" s="21" t="e">
        <f>VLOOKUP(A14,'[20]REKAP NILAI SPK'!D$11:H$60,5,0)</f>
        <v>#N/A</v>
      </c>
      <c r="BX14" s="21" t="e">
        <f>VLOOKUP(A14,'[21]REKAP NILAI SPK'!D$11:H$60,2,0)</f>
        <v>#N/A</v>
      </c>
      <c r="BY14" s="21" t="e">
        <f>VLOOKUP(A14,'[21]REKAP NILAI SPK'!D$11:H$60,3,0)</f>
        <v>#N/A</v>
      </c>
      <c r="BZ14" s="21" t="e">
        <f>VLOOKUP(A14,'[21]REKAP NILAI SPK'!D$11:H$60,4,0)</f>
        <v>#N/A</v>
      </c>
      <c r="CA14" s="21" t="e">
        <f>VLOOKUP(A14,'[21]REKAP NILAI SPK'!D$11:H$60,5,0)</f>
        <v>#N/A</v>
      </c>
      <c r="CB14" s="10" t="e">
        <f>VLOOKUP(A14,'[22]REKAP NILAI SPK'!D$11:H$60,2,0)</f>
        <v>#N/A</v>
      </c>
      <c r="CC14" s="21" t="e">
        <f>VLOOKUP(A14,'[22]REKAP NILAI SPK'!D$11:H$60,3,0)</f>
        <v>#N/A</v>
      </c>
      <c r="CD14" s="24" t="e">
        <f>VLOOKUP(A14,'[22]REKAP NILAI SPK'!D$11:H$60,4,0)</f>
        <v>#N/A</v>
      </c>
      <c r="CE14" s="10" t="e">
        <f>VLOOKUP(A14,'[22]REKAP NILAI SPK'!D$11:H$60,5,0)</f>
        <v>#N/A</v>
      </c>
      <c r="CF14" s="21" t="e">
        <f>VLOOKUP(A14,'[23]REKAP NILAI SPK'!D$11:H$60,2,0)</f>
        <v>#N/A</v>
      </c>
      <c r="CG14" s="30" t="e">
        <f>VLOOKUP(A14,'[23]REKAP NILAI SPK'!D$11:H$60,3,0)</f>
        <v>#N/A</v>
      </c>
      <c r="CH14" s="29" t="e">
        <f>VLOOKUP(A14,'[23]REKAP NILAI SPK'!D$11:H$60,4,0)</f>
        <v>#N/A</v>
      </c>
      <c r="CI14" s="21" t="e">
        <f>VLOOKUP(A14,'[23]REKAP NILAI SPK'!D$11:H$60,5,0)</f>
        <v>#N/A</v>
      </c>
      <c r="CJ14" s="30" t="e">
        <f>VLOOKUP(A14,'[24]REKAP NILAI SPK'!D$11:H$60,2,0)</f>
        <v>#N/A</v>
      </c>
      <c r="CK14" s="29" t="e">
        <f>VLOOKUP(A14,'[24]REKAP NILAI SPK'!D$11:H$60,3,0)</f>
        <v>#N/A</v>
      </c>
      <c r="CL14" s="21" t="e">
        <f>VLOOKUP(A14,'[24]REKAP NILAI SPK'!D$11:H$60,4,0)</f>
        <v>#N/A</v>
      </c>
      <c r="CM14" s="20" t="e">
        <f>VLOOKUP(A14,'[24]REKAP NILAI SPK'!D$11:H$60,5,0)</f>
        <v>#N/A</v>
      </c>
      <c r="CN14" s="20" t="e">
        <f>VLOOKUP(A14,'[25]REKAP NILAI SPK'!D$11:H$60,2,0)</f>
        <v>#N/A</v>
      </c>
      <c r="CO14" s="21" t="e">
        <f>VLOOKUP(A14,'[25]REKAP NILAI SPK'!D$11:H$60,3,0)</f>
        <v>#N/A</v>
      </c>
      <c r="CP14" s="20" t="e">
        <f>VLOOKUP(A14,'[25]REKAP NILAI SPK'!D$11:H$60,4,0)</f>
        <v>#N/A</v>
      </c>
      <c r="CQ14" s="34" t="e">
        <f>VLOOKUP(A14,'[25]REKAP NILAI SPK'!D$11:H$60,5,0)</f>
        <v>#N/A</v>
      </c>
      <c r="CR14" s="20" t="e">
        <f>VLOOKUP(A14,'[26]REKAP NILAI SPK'!D$11:H$60,2,0)</f>
        <v>#N/A</v>
      </c>
      <c r="CS14" s="20" t="e">
        <f>VLOOKUP(A14,'[26]REKAP NILAI SPK'!D$11:H$60,3,0)</f>
        <v>#N/A</v>
      </c>
      <c r="CT14" s="20" t="e">
        <f>VLOOKUP(A14,'[26]REKAP NILAI SPK'!D$11:H$60,4,0)</f>
        <v>#N/A</v>
      </c>
      <c r="CU14" s="20" t="e">
        <f>VLOOKUP(A14,'[26]REKAP NILAI SPK'!D$11:H$60,5,0)</f>
        <v>#N/A</v>
      </c>
      <c r="CV14" s="20" t="e">
        <f>VLOOKUP(A14,'[27]REKAP NILAI SPK'!D$11:H$60,2,0)</f>
        <v>#N/A</v>
      </c>
      <c r="CW14" s="20" t="e">
        <f>VLOOKUP(A14,'[27]REKAP NILAI SPK'!D$11:H$60,3,0)</f>
        <v>#N/A</v>
      </c>
      <c r="CX14" s="20" t="e">
        <f>VLOOKUP(A14,'[27]REKAP NILAI SPK'!D$11:H$60,4,0)</f>
        <v>#N/A</v>
      </c>
      <c r="CY14" s="20" t="e">
        <f>VLOOKUP(A14,'[27]REKAP NILAI SPK'!D$11:H$60,5,0)</f>
        <v>#N/A</v>
      </c>
      <c r="CZ14" s="20">
        <f>VLOOKUP(A14,'[28]REKAP NILAI SPK'!D$11:H$60,2,0)</f>
        <v>75</v>
      </c>
      <c r="DA14" s="20">
        <f>VLOOKUP(A14,'[28]REKAP NILAI SPK'!D$11:H$60,3,0)</f>
        <v>76</v>
      </c>
      <c r="DB14" s="20">
        <f>VLOOKUP(A14,'[28]REKAP NILAI SPK'!D$11:H$60,4,0)</f>
        <v>76</v>
      </c>
      <c r="DC14" s="20" t="str">
        <f>VLOOKUP(A14,'[28]REKAP NILAI SPK'!D$11:H$60,5,0)</f>
        <v>B-</v>
      </c>
      <c r="DD14" s="20">
        <f>VLOOKUP(A14,'[29]REKAP NILAI SPK'!D$11:H$60,2,0)</f>
        <v>80</v>
      </c>
      <c r="DE14" s="20">
        <f>VLOOKUP(A14,'[29]REKAP NILAI SPK'!D$11:H$60,3,0)</f>
        <v>78</v>
      </c>
      <c r="DF14" s="20">
        <f>VLOOKUP(A14,'[29]REKAP NILAI SPK'!D$11:H$60,4,0)</f>
        <v>79</v>
      </c>
      <c r="DG14" s="20" t="str">
        <f>VLOOKUP(A14,'[29]REKAP NILAI SPK'!D$11:H$60,5,0)</f>
        <v>B-</v>
      </c>
      <c r="DH14" s="20">
        <f>VLOOKUP(A14,'[30]REKAP NILAI SPK'!D$11:H$60,2,0)</f>
        <v>75</v>
      </c>
      <c r="DI14" s="20">
        <f>VLOOKUP(A14,'[30]REKAP NILAI SPK'!D$11:H$60,3,0)</f>
        <v>76</v>
      </c>
      <c r="DJ14" s="20">
        <f>VLOOKUP(A14,'[30]REKAP NILAI SPK'!D$11:H$60,4,0)</f>
        <v>76</v>
      </c>
      <c r="DK14" s="20" t="str">
        <f>VLOOKUP(A14,'[30]REKAP NILAI SPK'!D$11:H$60,5,0)</f>
        <v>B-</v>
      </c>
      <c r="DL14" s="20">
        <f>VLOOKUP(A14,'[31]REKAP NILAI SPK'!D$11:H$60,2,0)</f>
        <v>80</v>
      </c>
      <c r="DM14" s="20">
        <f>VLOOKUP(A14,'[31]REKAP NILAI SPK'!D$11:H$60,3,0)</f>
        <v>78</v>
      </c>
      <c r="DN14" s="20">
        <f>VLOOKUP(A14,'[31]REKAP NILAI SPK'!D$11:H$60,4,0)</f>
        <v>79</v>
      </c>
      <c r="DO14" s="20" t="str">
        <f>VLOOKUP(A14,'[31]REKAP NILAI SPK'!D$11:H$60,5,0)</f>
        <v>B-</v>
      </c>
      <c r="DP14" s="20">
        <f>VLOOKUP(A14,'[32]REKAP NILAI SPK'!D$11:H$60,2,0)</f>
        <v>81</v>
      </c>
      <c r="DQ14" s="20">
        <f>VLOOKUP(A14,'[32]REKAP NILAI SPK'!D$11:H$60,3,0)</f>
        <v>79</v>
      </c>
      <c r="DR14" s="20">
        <f>VLOOKUP(A14,'[32]REKAP NILAI SPK'!D$11:H$60,4,0)</f>
        <v>80</v>
      </c>
      <c r="DS14" s="20" t="str">
        <f>VLOOKUP(A14,'[32]REKAP NILAI SPK'!D$11:H$60,5,0)</f>
        <v>B-</v>
      </c>
      <c r="DT14" s="20" t="e">
        <f>VLOOKUP(A14,'[33]REKAP NILAI SPK'!D$11:H$60,2,0)</f>
        <v>#N/A</v>
      </c>
      <c r="DU14" s="20" t="e">
        <f>VLOOKUP(A14,'[33]REKAP NILAI SPK'!D$11:H$60,3,0)</f>
        <v>#N/A</v>
      </c>
      <c r="DV14" s="20" t="e">
        <f>VLOOKUP(A14,'[33]REKAP NILAI SPK'!D$11:H$60,4,0)</f>
        <v>#N/A</v>
      </c>
      <c r="DW14" s="20" t="e">
        <f>VLOOKUP(A14,'[33]REKAP NILAI SPK'!D$11:H$60,5,0)</f>
        <v>#N/A</v>
      </c>
      <c r="DX14" s="20" t="e">
        <f>VLOOKUP(A14,'[34]REKAP NILAI SPK'!D$11:H$60,2,0)</f>
        <v>#N/A</v>
      </c>
      <c r="DY14" s="20" t="e">
        <f>VLOOKUP(A14,'[34]REKAP NILAI SPK'!D$11:H$60,3,0)</f>
        <v>#N/A</v>
      </c>
      <c r="DZ14" s="20" t="e">
        <f>VLOOKUP(A14,'[34]REKAP NILAI SPK'!D$11:H$60,4,0)</f>
        <v>#N/A</v>
      </c>
      <c r="EA14" s="20" t="e">
        <f>VLOOKUP(A14,'[34]REKAP NILAI SPK'!D$11:H$60,5,0)</f>
        <v>#N/A</v>
      </c>
      <c r="EB14" s="20" t="e">
        <f>VLOOKUP(A14,'[35]REKAP NILAI SPK'!D$11:H$60,2,0)</f>
        <v>#N/A</v>
      </c>
      <c r="EC14" s="20" t="e">
        <f>VLOOKUP(A14,'[35]REKAP NILAI SPK'!D$11:H$60,3,0)</f>
        <v>#N/A</v>
      </c>
      <c r="ED14" s="20" t="e">
        <f>VLOOKUP(A14,'[35]REKAP NILAI SPK'!D$11:H$60,4,0)</f>
        <v>#N/A</v>
      </c>
      <c r="EE14" s="20" t="e">
        <f>VLOOKUP(A14,'[35]REKAP NILAI SPK'!D$11:H$60,5,0)</f>
        <v>#N/A</v>
      </c>
      <c r="EF14" s="81"/>
      <c r="EG14" s="82">
        <v>0</v>
      </c>
      <c r="EH14" s="83">
        <v>0</v>
      </c>
      <c r="EI14" s="83">
        <v>56</v>
      </c>
      <c r="EJ14" s="84" t="s">
        <v>191</v>
      </c>
      <c r="EK14" s="84"/>
      <c r="EL14" s="84"/>
      <c r="EM14" s="84"/>
      <c r="EN14" s="85" t="str">
        <f t="shared" si="0"/>
        <v>Rivaldi menunjukan sikap jujur saat ulangan</v>
      </c>
      <c r="EO14" s="85" t="str">
        <f t="shared" si="1"/>
        <v>Rivaldi belum konsisten mengawali kegiatan belajar dengan berdoa</v>
      </c>
      <c r="EP14" s="85" t="str">
        <f t="shared" si="2"/>
        <v>Rivaldi perlu tingkatkan berkomunikasi dalam diskusi kelompk menggunakan bahasa indonesia dengan baik</v>
      </c>
      <c r="EQ14" s="85" t="str">
        <f t="shared" si="3"/>
        <v>Rivaldi perlu tingkatkan inisiatif mencari tahu informasi terkait dengan topik pelajaran yang akan dibahas pada pertemuan selanjutnya</v>
      </c>
      <c r="ER14" s="85" t="str">
        <f t="shared" si="4"/>
        <v>Rivaldi perlu konsisten ikut terlibat dalam kegiatan jumat bersih</v>
      </c>
      <c r="ES14" s="86" t="str">
        <f t="shared" si="5"/>
        <v>Rivaldi perlu belajar belajar menjadi pribadi mandiri, menggunakan bahasa indonesia dengan baik, membantu orang tua mengerjakan pekerjaan secara bersama, serta perlu disiplin diri dalam berbagai kegiatan disekolah</v>
      </c>
      <c r="ET14" s="87"/>
      <c r="EU14" s="87"/>
      <c r="EV14" s="87"/>
      <c r="EW14" s="87"/>
      <c r="EX14" s="87"/>
    </row>
    <row r="15" spans="1:154" ht="38.1" customHeight="1">
      <c r="A15" s="18" t="str">
        <f>'[2]db-siswa'!B15</f>
        <v>Sarli Asael</v>
      </c>
      <c r="B15" s="19">
        <f>'[2]db-siswa'!C15</f>
        <v>644</v>
      </c>
      <c r="C15" s="19" t="str">
        <f>'[2]db-siswa'!D15</f>
        <v>0013705329</v>
      </c>
      <c r="D15" s="20">
        <f>VLOOKUP(A15,'[3]REKAP NILAI SPK'!$D$11:$H$60,2,0)</f>
        <v>84</v>
      </c>
      <c r="E15" s="21">
        <f>VLOOKUP(A15,'[3]REKAP NILAI SPK'!$D$11:$H$60,3,0)</f>
        <v>83</v>
      </c>
      <c r="F15" s="22">
        <f>VLOOKUP(A15,'[3]REKAP NILAI SPK'!$D$11:$H$60,4,0)</f>
        <v>84</v>
      </c>
      <c r="G15" s="20" t="str">
        <f>VLOOKUP(A15,'[3]REKAP NILAI SPK'!$D$11:$H$60,5,0)</f>
        <v>B</v>
      </c>
      <c r="H15" s="21">
        <f>VLOOKUP(A15,'[4]REKAP NILAI SPK'!D$11:H$60,2,0)</f>
        <v>82</v>
      </c>
      <c r="I15" s="23">
        <f>VLOOKUP(A15,'[4]REKAP NILAI SPK'!D$11:H$60,3,0)</f>
        <v>80</v>
      </c>
      <c r="J15" s="24">
        <f>VLOOKUP(A15,'[4]REKAP NILAI SPK'!D$11:H$60,4,0)</f>
        <v>81</v>
      </c>
      <c r="K15" s="25" t="str">
        <f>VLOOKUP(A15,'[4]REKAP NILAI SPK'!D$11:H$60,5,0)</f>
        <v>B-</v>
      </c>
      <c r="L15" s="21">
        <f>VLOOKUP(A15,'[5]REKAP NILAI SPK'!D$11:H$60,2,0)</f>
        <v>84</v>
      </c>
      <c r="M15" s="23">
        <f>VLOOKUP(A15,'[5]REKAP NILAI SPK'!D$11:H$60,3,0)</f>
        <v>84</v>
      </c>
      <c r="N15" s="26">
        <f>VLOOKUP(A15,'[5]REKAP NILAI SPK'!D$11:H$60,4,0)</f>
        <v>84</v>
      </c>
      <c r="O15" s="21" t="str">
        <f>VLOOKUP(A15,'[5]REKAP NILAI SPK'!D$11:H$60,5,0)</f>
        <v>B</v>
      </c>
      <c r="P15" s="27">
        <f>VLOOKUP(A15,'[6]REKAP NILAI SPK'!D$11:H$60,2,0)</f>
        <v>76</v>
      </c>
      <c r="Q15" s="10">
        <f>VLOOKUP(A15,'[6]REKAP NILAI SPK'!D$11:H$60,3,0)</f>
        <v>78</v>
      </c>
      <c r="R15" s="21">
        <f>VLOOKUP(A15,'[6]REKAP NILAI SPK'!D$11:H$60,4,0)</f>
        <v>77</v>
      </c>
      <c r="S15" s="27" t="str">
        <f>VLOOKUP(A15,'[6]REKAP NILAI SPK'!D$11:H$60,5,0)</f>
        <v>B -</v>
      </c>
      <c r="T15" s="10">
        <f>VLOOKUP(A15,'[7]REKAP NILAI SPK'!D$11:H$60,2,0)</f>
        <v>80</v>
      </c>
      <c r="U15" s="21">
        <f>VLOOKUP(A15,'[7]REKAP NILAI SPK'!D$11:H$60,3,0)</f>
        <v>78</v>
      </c>
      <c r="V15" s="21">
        <f>VLOOKUP(A15,'[7]REKAP NILAI SPK'!D$11:H$60,4,0)</f>
        <v>79</v>
      </c>
      <c r="W15" s="21" t="str">
        <f>VLOOKUP(A15,'[7]REKAP NILAI SPK'!D$11:H$60,5,0)</f>
        <v>C</v>
      </c>
      <c r="X15" s="21" t="e">
        <f>VLOOKUP(A15,'[8]REKAP NILAI SPK'!D$11:H$60,2,0)</f>
        <v>#N/A</v>
      </c>
      <c r="Y15" s="21" t="e">
        <f>VLOOKUP(A15,'[8]REKAP NILAI SPK'!D$11:H$60,3,0)</f>
        <v>#N/A</v>
      </c>
      <c r="Z15" s="10" t="e">
        <f>VLOOKUP(A15,'[8]REKAP NILAI SPK'!D$11:H$60,4,0)</f>
        <v>#N/A</v>
      </c>
      <c r="AA15" s="21" t="e">
        <f>VLOOKUP(A15,'[8]REKAP NILAI SPK'!D$11:H$60,5,0)</f>
        <v>#N/A</v>
      </c>
      <c r="AB15" s="21" t="e">
        <f>VLOOKUP(A15,'[9]REKAP NILAI SPK'!D$11:H$60,2,0)</f>
        <v>#N/A</v>
      </c>
      <c r="AC15" s="21" t="e">
        <f>VLOOKUP(A15,'[9]REKAP NILAI SPK'!D$11:H$60,3,0)</f>
        <v>#N/A</v>
      </c>
      <c r="AD15" s="21" t="e">
        <f>VLOOKUP(A15,'[9]REKAP NILAI SPK'!D$11:H$60,4,0)</f>
        <v>#N/A</v>
      </c>
      <c r="AE15" s="21" t="e">
        <f>VLOOKUP(A15,'[9]REKAP NILAI SPK'!D$11:H$60,5,0)</f>
        <v>#N/A</v>
      </c>
      <c r="AF15" s="21" t="e">
        <f>VLOOKUP(A15,'[10]REKAP NILAI SPK'!D$11:H$60,2,0)</f>
        <v>#N/A</v>
      </c>
      <c r="AG15" s="21" t="e">
        <f>VLOOKUP(A15,'[10]REKAP NILAI SPK'!D$11:H$60,3,0)</f>
        <v>#N/A</v>
      </c>
      <c r="AH15" s="21" t="e">
        <f>VLOOKUP(A15,'[10]REKAP NILAI SPK'!D$11:H$60,4,0)</f>
        <v>#N/A</v>
      </c>
      <c r="AI15" s="21" t="e">
        <f>VLOOKUP(A15,'[10]REKAP NILAI SPK'!D$11:H$60,5,0)</f>
        <v>#N/A</v>
      </c>
      <c r="AJ15" s="28">
        <f>VLOOKUP(A15,'[11]REKAP NILAI SPK'!D$11:H$60,2,0)</f>
        <v>83</v>
      </c>
      <c r="AK15" s="29">
        <f>VLOOKUP(A15,'[11]REKAP NILAI SPK'!D$11:H$60,3,0)</f>
        <v>83</v>
      </c>
      <c r="AL15" s="21">
        <f>VLOOKUP(A15,'[11]REKAP NILAI SPK'!D$11:H$60,4,0)</f>
        <v>83</v>
      </c>
      <c r="AM15" s="28" t="str">
        <f>VLOOKUP(A15,'[11]REKAP NILAI SPK'!D$11:H$60,5,0)</f>
        <v>B-</v>
      </c>
      <c r="AN15" s="30" t="e">
        <f>VLOOKUP(A15,'[12]REKAP NILAI SPK'!D$11:H$60,2,0)</f>
        <v>#N/A</v>
      </c>
      <c r="AO15" s="30" t="e">
        <f>VLOOKUP(A15,'[12]REKAP NILAI SPK'!D$11:H$60,3,0)</f>
        <v>#N/A</v>
      </c>
      <c r="AP15" s="30" t="e">
        <f>VLOOKUP(A15,'[12]REKAP NILAI SPK'!D$11:H$60,4,0)</f>
        <v>#N/A</v>
      </c>
      <c r="AQ15" s="30" t="e">
        <f>VLOOKUP(A15,'[12]REKAP NILAI SPK'!D$11:H$60,5,0)</f>
        <v>#N/A</v>
      </c>
      <c r="AR15" s="29" t="e">
        <f>VLOOKUP(A15,'[13]REKAP NILAI SPK'!D$11:H$60,2,0)</f>
        <v>#N/A</v>
      </c>
      <c r="AS15" s="21" t="e">
        <f>VLOOKUP(A15,'[13]REKAP NILAI SPK'!D$11:H$60,3,0)</f>
        <v>#N/A</v>
      </c>
      <c r="AT15" s="31" t="e">
        <f>VLOOKUP(A15,'[13]REKAP NILAI SPK'!D$11:H$60,4,0)</f>
        <v>#N/A</v>
      </c>
      <c r="AU15" s="10" t="e">
        <f>VLOOKUP(A15,'[13]REKAP NILAI SPK'!D$11:H$60,5,0)</f>
        <v>#N/A</v>
      </c>
      <c r="AV15" s="10" t="e">
        <f>VLOOKUP(A15,'[14]REKAP NILAI SPK'!D$11:H$60,2,0)</f>
        <v>#N/A</v>
      </c>
      <c r="AW15" s="10" t="e">
        <f>VLOOKUP(A15,'[14]REKAP NILAI SPK'!D$11:H$60,3,0)</f>
        <v>#N/A</v>
      </c>
      <c r="AX15" s="10" t="e">
        <f>VLOOKUP(A15,'[14]REKAP NILAI SPK'!D$11:H$60,4,0)</f>
        <v>#N/A</v>
      </c>
      <c r="AY15" s="10" t="e">
        <f>VLOOKUP(A15,'[14]REKAP NILAI SPK'!D$11:H$60,5,0)</f>
        <v>#N/A</v>
      </c>
      <c r="AZ15" s="10" t="e">
        <f>VLOOKUP(A15,'[15]REKAP NILAI SPK'!D$11:H$60,2,0)</f>
        <v>#N/A</v>
      </c>
      <c r="BA15" s="10" t="e">
        <f>VLOOKUP(A15,'[15]REKAP NILAI SPK'!D$11:H$60,3,0)</f>
        <v>#N/A</v>
      </c>
      <c r="BB15" s="10" t="e">
        <f>VLOOKUP(A15,'[15]REKAP NILAI SPK'!D$11:H$60,4,0)</f>
        <v>#N/A</v>
      </c>
      <c r="BC15" s="10" t="e">
        <f>VLOOKUP(A15,'[15]REKAP NILAI SPK'!D$11:H$60,5,0)</f>
        <v>#N/A</v>
      </c>
      <c r="BD15" s="21" t="e">
        <f>VLOOKUP(A15,'[16]REKAP NILAI SPK'!D$11:H$60,2,0)</f>
        <v>#N/A</v>
      </c>
      <c r="BE15" s="32" t="e">
        <f>VLOOKUP(A15,'[16]REKAP NILAI SPK'!D$11:H$60,3,0)</f>
        <v>#N/A</v>
      </c>
      <c r="BF15" s="10" t="e">
        <f>VLOOKUP(A15,'[16]REKAP NILAI SPK'!D$11:H$60,4,0)</f>
        <v>#N/A</v>
      </c>
      <c r="BG15" s="21" t="e">
        <f>VLOOKUP(A15,'[16]REKAP NILAI SPK'!D$11:H$60,5,0)</f>
        <v>#N/A</v>
      </c>
      <c r="BH15" s="24" t="e">
        <f>VLOOKUP(A15,'[17]REKAP NILAI SPK'!D$11:H$60,2,0)</f>
        <v>#N/A</v>
      </c>
      <c r="BI15" s="10" t="e">
        <f>VLOOKUP(A15,'[17]REKAP NILAI SPK'!D$11:H$60,3,0)</f>
        <v>#N/A</v>
      </c>
      <c r="BJ15" s="21" t="e">
        <f>VLOOKUP(A15,'[17]REKAP NILAI SPK'!D$11:H$60,4,0)</f>
        <v>#N/A</v>
      </c>
      <c r="BK15" s="24" t="e">
        <f>VLOOKUP(A15,'[17]REKAP NILAI SPK'!D$11:H$60,5,0)</f>
        <v>#N/A</v>
      </c>
      <c r="BL15" s="10" t="e">
        <f>VLOOKUP(A15,'[18]REKAP NILAI SPK'!D$11:H$60,2,0)</f>
        <v>#N/A</v>
      </c>
      <c r="BM15" s="21" t="e">
        <f>VLOOKUP(A15,'[18]REKAP NILAI SPK'!D$11:H$60,3,0)</f>
        <v>#N/A</v>
      </c>
      <c r="BN15" s="30" t="e">
        <f>VLOOKUP(A15,'[18]REKAP NILAI SPK'!D$11:H$60,4,0)</f>
        <v>#N/A</v>
      </c>
      <c r="BO15" s="33" t="e">
        <f>VLOOKUP(A15,'[18]REKAP NILAI SPK'!D$11:H$60,5,0)</f>
        <v>#N/A</v>
      </c>
      <c r="BP15" s="21" t="e">
        <f>VLOOKUP(A15,'[19]REKAP NILAI SPK'!D$11:H$60,2,0)</f>
        <v>#N/A</v>
      </c>
      <c r="BQ15" s="24" t="e">
        <f>VLOOKUP(A15,'[19]REKAP NILAI SPK'!D$11:H$60,3,0)</f>
        <v>#N/A</v>
      </c>
      <c r="BR15" s="33" t="e">
        <f>VLOOKUP(A15,'[19]REKAP NILAI SPK'!D$11:H$60,4,0)</f>
        <v>#N/A</v>
      </c>
      <c r="BS15" s="21" t="e">
        <f>VLOOKUP(A15,'[19]REKAP NILAI SPK'!D$11:H$60,5,0)</f>
        <v>#N/A</v>
      </c>
      <c r="BT15" s="21" t="e">
        <f>VLOOKUP(A15,'[20]REKAP NILAI SPK'!D$11:H$60,2,0)</f>
        <v>#N/A</v>
      </c>
      <c r="BU15" s="21" t="e">
        <f>VLOOKUP(A15,'[20]REKAP NILAI SPK'!D$11:H$60,3,0)</f>
        <v>#N/A</v>
      </c>
      <c r="BV15" s="21" t="e">
        <f>VLOOKUP(A15,'[20]REKAP NILAI SPK'!D$11:H$60,4,0)</f>
        <v>#N/A</v>
      </c>
      <c r="BW15" s="21" t="e">
        <f>VLOOKUP(A15,'[20]REKAP NILAI SPK'!D$11:H$60,5,0)</f>
        <v>#N/A</v>
      </c>
      <c r="BX15" s="21" t="e">
        <f>VLOOKUP(A15,'[21]REKAP NILAI SPK'!D$11:H$60,2,0)</f>
        <v>#N/A</v>
      </c>
      <c r="BY15" s="21" t="e">
        <f>VLOOKUP(A15,'[21]REKAP NILAI SPK'!D$11:H$60,3,0)</f>
        <v>#N/A</v>
      </c>
      <c r="BZ15" s="21" t="e">
        <f>VLOOKUP(A15,'[21]REKAP NILAI SPK'!D$11:H$60,4,0)</f>
        <v>#N/A</v>
      </c>
      <c r="CA15" s="21" t="e">
        <f>VLOOKUP(A15,'[21]REKAP NILAI SPK'!D$11:H$60,5,0)</f>
        <v>#N/A</v>
      </c>
      <c r="CB15" s="10" t="e">
        <f>VLOOKUP(A15,'[22]REKAP NILAI SPK'!D$11:H$60,2,0)</f>
        <v>#N/A</v>
      </c>
      <c r="CC15" s="21" t="e">
        <f>VLOOKUP(A15,'[22]REKAP NILAI SPK'!D$11:H$60,3,0)</f>
        <v>#N/A</v>
      </c>
      <c r="CD15" s="24" t="e">
        <f>VLOOKUP(A15,'[22]REKAP NILAI SPK'!D$11:H$60,4,0)</f>
        <v>#N/A</v>
      </c>
      <c r="CE15" s="10" t="e">
        <f>VLOOKUP(A15,'[22]REKAP NILAI SPK'!D$11:H$60,5,0)</f>
        <v>#N/A</v>
      </c>
      <c r="CF15" s="21" t="e">
        <f>VLOOKUP(A15,'[23]REKAP NILAI SPK'!D$11:H$60,2,0)</f>
        <v>#N/A</v>
      </c>
      <c r="CG15" s="30" t="e">
        <f>VLOOKUP(A15,'[23]REKAP NILAI SPK'!D$11:H$60,3,0)</f>
        <v>#N/A</v>
      </c>
      <c r="CH15" s="29" t="e">
        <f>VLOOKUP(A15,'[23]REKAP NILAI SPK'!D$11:H$60,4,0)</f>
        <v>#N/A</v>
      </c>
      <c r="CI15" s="21" t="e">
        <f>VLOOKUP(A15,'[23]REKAP NILAI SPK'!D$11:H$60,5,0)</f>
        <v>#N/A</v>
      </c>
      <c r="CJ15" s="30" t="e">
        <f>VLOOKUP(A15,'[24]REKAP NILAI SPK'!D$11:H$60,2,0)</f>
        <v>#N/A</v>
      </c>
      <c r="CK15" s="29" t="e">
        <f>VLOOKUP(A15,'[24]REKAP NILAI SPK'!D$11:H$60,3,0)</f>
        <v>#N/A</v>
      </c>
      <c r="CL15" s="21" t="e">
        <f>VLOOKUP(A15,'[24]REKAP NILAI SPK'!D$11:H$60,4,0)</f>
        <v>#N/A</v>
      </c>
      <c r="CM15" s="20" t="e">
        <f>VLOOKUP(A15,'[24]REKAP NILAI SPK'!D$11:H$60,5,0)</f>
        <v>#N/A</v>
      </c>
      <c r="CN15" s="20" t="e">
        <f>VLOOKUP(A15,'[25]REKAP NILAI SPK'!D$11:H$60,2,0)</f>
        <v>#N/A</v>
      </c>
      <c r="CO15" s="21" t="e">
        <f>VLOOKUP(A15,'[25]REKAP NILAI SPK'!D$11:H$60,3,0)</f>
        <v>#N/A</v>
      </c>
      <c r="CP15" s="20" t="e">
        <f>VLOOKUP(A15,'[25]REKAP NILAI SPK'!D$11:H$60,4,0)</f>
        <v>#N/A</v>
      </c>
      <c r="CQ15" s="34" t="e">
        <f>VLOOKUP(A15,'[25]REKAP NILAI SPK'!D$11:H$60,5,0)</f>
        <v>#N/A</v>
      </c>
      <c r="CR15" s="20" t="e">
        <f>VLOOKUP(A15,'[26]REKAP NILAI SPK'!D$11:H$60,2,0)</f>
        <v>#N/A</v>
      </c>
      <c r="CS15" s="20" t="e">
        <f>VLOOKUP(A15,'[26]REKAP NILAI SPK'!D$11:H$60,3,0)</f>
        <v>#N/A</v>
      </c>
      <c r="CT15" s="20" t="e">
        <f>VLOOKUP(A15,'[26]REKAP NILAI SPK'!D$11:H$60,4,0)</f>
        <v>#N/A</v>
      </c>
      <c r="CU15" s="20" t="e">
        <f>VLOOKUP(A15,'[26]REKAP NILAI SPK'!D$11:H$60,5,0)</f>
        <v>#N/A</v>
      </c>
      <c r="CV15" s="20" t="e">
        <f>VLOOKUP(A15,'[27]REKAP NILAI SPK'!D$11:H$60,2,0)</f>
        <v>#N/A</v>
      </c>
      <c r="CW15" s="20" t="e">
        <f>VLOOKUP(A15,'[27]REKAP NILAI SPK'!D$11:H$60,3,0)</f>
        <v>#N/A</v>
      </c>
      <c r="CX15" s="20" t="e">
        <f>VLOOKUP(A15,'[27]REKAP NILAI SPK'!D$11:H$60,4,0)</f>
        <v>#N/A</v>
      </c>
      <c r="CY15" s="20" t="e">
        <f>VLOOKUP(A15,'[27]REKAP NILAI SPK'!D$11:H$60,5,0)</f>
        <v>#N/A</v>
      </c>
      <c r="CZ15" s="20">
        <f>VLOOKUP(A15,'[28]REKAP NILAI SPK'!D$11:H$60,2,0)</f>
        <v>75</v>
      </c>
      <c r="DA15" s="20">
        <f>VLOOKUP(A15,'[28]REKAP NILAI SPK'!D$11:H$60,3,0)</f>
        <v>76</v>
      </c>
      <c r="DB15" s="20">
        <f>VLOOKUP(A15,'[28]REKAP NILAI SPK'!D$11:H$60,4,0)</f>
        <v>76</v>
      </c>
      <c r="DC15" s="20" t="str">
        <f>VLOOKUP(A15,'[28]REKAP NILAI SPK'!D$11:H$60,5,0)</f>
        <v>B-</v>
      </c>
      <c r="DD15" s="20">
        <f>VLOOKUP(A15,'[29]REKAP NILAI SPK'!D$11:H$60,2,0)</f>
        <v>82</v>
      </c>
      <c r="DE15" s="20">
        <f>VLOOKUP(A15,'[29]REKAP NILAI SPK'!D$11:H$60,3,0)</f>
        <v>80</v>
      </c>
      <c r="DF15" s="20">
        <f>VLOOKUP(A15,'[29]REKAP NILAI SPK'!D$11:H$60,4,0)</f>
        <v>81</v>
      </c>
      <c r="DG15" s="20" t="str">
        <f>VLOOKUP(A15,'[29]REKAP NILAI SPK'!D$11:H$60,5,0)</f>
        <v>B</v>
      </c>
      <c r="DH15" s="20">
        <f>VLOOKUP(A15,'[30]REKAP NILAI SPK'!D$11:H$60,2,0)</f>
        <v>75</v>
      </c>
      <c r="DI15" s="20">
        <f>VLOOKUP(A15,'[30]REKAP NILAI SPK'!D$11:H$60,3,0)</f>
        <v>76</v>
      </c>
      <c r="DJ15" s="20">
        <f>VLOOKUP(A15,'[30]REKAP NILAI SPK'!D$11:H$60,4,0)</f>
        <v>76</v>
      </c>
      <c r="DK15" s="20" t="str">
        <f>VLOOKUP(A15,'[30]REKAP NILAI SPK'!D$11:H$60,5,0)</f>
        <v>B-</v>
      </c>
      <c r="DL15" s="20">
        <f>VLOOKUP(A15,'[31]REKAP NILAI SPK'!D$11:H$60,2,0)</f>
        <v>82</v>
      </c>
      <c r="DM15" s="20">
        <f>VLOOKUP(A15,'[31]REKAP NILAI SPK'!D$11:H$60,3,0)</f>
        <v>80</v>
      </c>
      <c r="DN15" s="20">
        <f>VLOOKUP(A15,'[31]REKAP NILAI SPK'!D$11:H$60,4,0)</f>
        <v>81</v>
      </c>
      <c r="DO15" s="20" t="str">
        <f>VLOOKUP(A15,'[31]REKAP NILAI SPK'!D$11:H$60,5,0)</f>
        <v>B</v>
      </c>
      <c r="DP15" s="20">
        <f>VLOOKUP(A15,'[32]REKAP NILAI SPK'!D$11:H$60,2,0)</f>
        <v>83</v>
      </c>
      <c r="DQ15" s="20">
        <f>VLOOKUP(A15,'[32]REKAP NILAI SPK'!D$11:H$60,3,0)</f>
        <v>81</v>
      </c>
      <c r="DR15" s="20">
        <f>VLOOKUP(A15,'[32]REKAP NILAI SPK'!D$11:H$60,4,0)</f>
        <v>82</v>
      </c>
      <c r="DS15" s="20" t="str">
        <f>VLOOKUP(A15,'[32]REKAP NILAI SPK'!D$11:H$60,5,0)</f>
        <v>B</v>
      </c>
      <c r="DT15" s="20" t="e">
        <f>VLOOKUP(A15,'[33]REKAP NILAI SPK'!D$11:H$60,2,0)</f>
        <v>#N/A</v>
      </c>
      <c r="DU15" s="20" t="e">
        <f>VLOOKUP(A15,'[33]REKAP NILAI SPK'!D$11:H$60,3,0)</f>
        <v>#N/A</v>
      </c>
      <c r="DV15" s="20" t="e">
        <f>VLOOKUP(A15,'[33]REKAP NILAI SPK'!D$11:H$60,4,0)</f>
        <v>#N/A</v>
      </c>
      <c r="DW15" s="20" t="e">
        <f>VLOOKUP(A15,'[33]REKAP NILAI SPK'!D$11:H$60,5,0)</f>
        <v>#N/A</v>
      </c>
      <c r="DX15" s="20" t="e">
        <f>VLOOKUP(A15,'[34]REKAP NILAI SPK'!D$11:H$60,2,0)</f>
        <v>#N/A</v>
      </c>
      <c r="DY15" s="20" t="e">
        <f>VLOOKUP(A15,'[34]REKAP NILAI SPK'!D$11:H$60,3,0)</f>
        <v>#N/A</v>
      </c>
      <c r="DZ15" s="20" t="e">
        <f>VLOOKUP(A15,'[34]REKAP NILAI SPK'!D$11:H$60,4,0)</f>
        <v>#N/A</v>
      </c>
      <c r="EA15" s="20" t="e">
        <f>VLOOKUP(A15,'[34]REKAP NILAI SPK'!D$11:H$60,5,0)</f>
        <v>#N/A</v>
      </c>
      <c r="EB15" s="20" t="e">
        <f>VLOOKUP(A15,'[35]REKAP NILAI SPK'!D$11:H$60,2,0)</f>
        <v>#N/A</v>
      </c>
      <c r="EC15" s="20" t="e">
        <f>VLOOKUP(A15,'[35]REKAP NILAI SPK'!D$11:H$60,3,0)</f>
        <v>#N/A</v>
      </c>
      <c r="ED15" s="20" t="e">
        <f>VLOOKUP(A15,'[35]REKAP NILAI SPK'!D$11:H$60,4,0)</f>
        <v>#N/A</v>
      </c>
      <c r="EE15" s="20" t="e">
        <f>VLOOKUP(A15,'[35]REKAP NILAI SPK'!D$11:H$60,5,0)</f>
        <v>#N/A</v>
      </c>
      <c r="EF15" s="81"/>
      <c r="EG15" s="82">
        <v>0</v>
      </c>
      <c r="EH15" s="83">
        <v>0</v>
      </c>
      <c r="EI15" s="83">
        <v>8</v>
      </c>
      <c r="EJ15" s="84" t="s">
        <v>10</v>
      </c>
      <c r="EK15" s="84"/>
      <c r="EL15" s="84"/>
      <c r="EM15" s="84"/>
      <c r="EN15" s="85" t="str">
        <f t="shared" si="0"/>
        <v>Sarli Asael menunjukan sikap jujur saat ulangan</v>
      </c>
      <c r="EO15" s="85" t="str">
        <f t="shared" si="1"/>
        <v>Sarli Asael belum konsisten mengawali kegiatan belajar dengan berdoa</v>
      </c>
      <c r="EP15" s="85" t="str">
        <f t="shared" si="2"/>
        <v>Sarli Asael perlu tingkatkan berkomunikasi dalam diskusi kelompk menggunakan bahasa indonesia dengan baik</v>
      </c>
      <c r="EQ15" s="85" t="str">
        <f t="shared" si="3"/>
        <v>Sarli Asael perlu tingkatkan inisiatif mencari tahu informasi terkait dengan topik pelajaran yang akan dibahas pada pertemuan selanjutnya</v>
      </c>
      <c r="ER15" s="85" t="str">
        <f t="shared" si="4"/>
        <v>Sarli Asael perlu konsisten ikut terlibat dalam kegiatan jumat bersih</v>
      </c>
      <c r="ES15" s="86" t="str">
        <f t="shared" si="5"/>
        <v>Sarli Asael perlu belajar belajar menjadi pribadi mandiri, menggunakan bahasa indonesia dengan baik, membantu orang tua mengerjakan pekerjaan secara bersama, serta perlu disiplin diri dalam berbagai kegiatan disekolah</v>
      </c>
      <c r="ET15" s="87"/>
      <c r="EU15" s="87"/>
      <c r="EV15" s="87"/>
      <c r="EW15" s="87"/>
      <c r="EX15" s="87"/>
    </row>
    <row r="16" spans="1:154" ht="38.1" customHeight="1">
      <c r="A16" s="18" t="str">
        <f>'[2]db-siswa'!B16</f>
        <v>Sufiati</v>
      </c>
      <c r="B16" s="19">
        <f>'[2]db-siswa'!C16</f>
        <v>645</v>
      </c>
      <c r="C16" s="19" t="str">
        <f>'[2]db-siswa'!D16</f>
        <v>0022201272</v>
      </c>
      <c r="D16" s="20">
        <f>VLOOKUP(A16,'[3]REKAP NILAI SPK'!$D$11:$H$60,2,0)</f>
        <v>75</v>
      </c>
      <c r="E16" s="21">
        <f>VLOOKUP(A16,'[3]REKAP NILAI SPK'!$D$11:$H$60,3,0)</f>
        <v>82</v>
      </c>
      <c r="F16" s="22">
        <f>VLOOKUP(A16,'[3]REKAP NILAI SPK'!$D$11:$H$60,4,0)</f>
        <v>80</v>
      </c>
      <c r="G16" s="20" t="str">
        <f>VLOOKUP(A16,'[3]REKAP NILAI SPK'!$D$11:$H$60,5,0)</f>
        <v>B-</v>
      </c>
      <c r="H16" s="21">
        <f>VLOOKUP(A16,'[4]REKAP NILAI SPK'!D$11:H$60,2,0)</f>
        <v>81</v>
      </c>
      <c r="I16" s="23">
        <f>VLOOKUP(A16,'[4]REKAP NILAI SPK'!D$11:H$60,3,0)</f>
        <v>79</v>
      </c>
      <c r="J16" s="24">
        <f>VLOOKUP(A16,'[4]REKAP NILAI SPK'!D$11:H$60,4,0)</f>
        <v>80</v>
      </c>
      <c r="K16" s="25" t="str">
        <f>VLOOKUP(A16,'[4]REKAP NILAI SPK'!D$11:H$60,5,0)</f>
        <v>B-</v>
      </c>
      <c r="L16" s="21">
        <f>VLOOKUP(A16,'[5]REKAP NILAI SPK'!D$11:H$60,2,0)</f>
        <v>79</v>
      </c>
      <c r="M16" s="23">
        <f>VLOOKUP(A16,'[5]REKAP NILAI SPK'!D$11:H$60,3,0)</f>
        <v>82</v>
      </c>
      <c r="N16" s="26">
        <f>VLOOKUP(A16,'[5]REKAP NILAI SPK'!D$11:H$60,4,0)</f>
        <v>80</v>
      </c>
      <c r="O16" s="21" t="str">
        <f>VLOOKUP(A16,'[5]REKAP NILAI SPK'!D$11:H$60,5,0)</f>
        <v>B-</v>
      </c>
      <c r="P16" s="27">
        <f>VLOOKUP(A16,'[6]REKAP NILAI SPK'!D$11:H$60,2,0)</f>
        <v>72</v>
      </c>
      <c r="Q16" s="10">
        <f>VLOOKUP(A16,'[6]REKAP NILAI SPK'!D$11:H$60,3,0)</f>
        <v>73</v>
      </c>
      <c r="R16" s="21">
        <f>VLOOKUP(A16,'[6]REKAP NILAI SPK'!D$11:H$60,4,0)</f>
        <v>72</v>
      </c>
      <c r="S16" s="27" t="str">
        <f>VLOOKUP(A16,'[6]REKAP NILAI SPK'!D$11:H$60,5,0)</f>
        <v>C</v>
      </c>
      <c r="T16" s="10">
        <f>VLOOKUP(A16,'[7]REKAP NILAI SPK'!D$11:H$60,2,0)</f>
        <v>82</v>
      </c>
      <c r="U16" s="21">
        <f>VLOOKUP(A16,'[7]REKAP NILAI SPK'!D$11:H$60,3,0)</f>
        <v>78</v>
      </c>
      <c r="V16" s="21">
        <f>VLOOKUP(A16,'[7]REKAP NILAI SPK'!D$11:H$60,4,0)</f>
        <v>80</v>
      </c>
      <c r="W16" s="21" t="str">
        <f>VLOOKUP(A16,'[7]REKAP NILAI SPK'!D$11:H$60,5,0)</f>
        <v>B-</v>
      </c>
      <c r="X16" s="21" t="e">
        <f>VLOOKUP(A16,'[8]REKAP NILAI SPK'!D$11:H$60,2,0)</f>
        <v>#N/A</v>
      </c>
      <c r="Y16" s="21" t="e">
        <f>VLOOKUP(A16,'[8]REKAP NILAI SPK'!D$11:H$60,3,0)</f>
        <v>#N/A</v>
      </c>
      <c r="Z16" s="10" t="e">
        <f>VLOOKUP(A16,'[8]REKAP NILAI SPK'!D$11:H$60,4,0)</f>
        <v>#N/A</v>
      </c>
      <c r="AA16" s="21" t="e">
        <f>VLOOKUP(A16,'[8]REKAP NILAI SPK'!D$11:H$60,5,0)</f>
        <v>#N/A</v>
      </c>
      <c r="AB16" s="21" t="e">
        <f>VLOOKUP(A16,'[9]REKAP NILAI SPK'!D$11:H$60,2,0)</f>
        <v>#N/A</v>
      </c>
      <c r="AC16" s="21" t="e">
        <f>VLOOKUP(A16,'[9]REKAP NILAI SPK'!D$11:H$60,3,0)</f>
        <v>#N/A</v>
      </c>
      <c r="AD16" s="21" t="e">
        <f>VLOOKUP(A16,'[9]REKAP NILAI SPK'!D$11:H$60,4,0)</f>
        <v>#N/A</v>
      </c>
      <c r="AE16" s="21" t="e">
        <f>VLOOKUP(A16,'[9]REKAP NILAI SPK'!D$11:H$60,5,0)</f>
        <v>#N/A</v>
      </c>
      <c r="AF16" s="21" t="e">
        <f>VLOOKUP(A16,'[10]REKAP NILAI SPK'!D$11:H$60,2,0)</f>
        <v>#N/A</v>
      </c>
      <c r="AG16" s="21" t="e">
        <f>VLOOKUP(A16,'[10]REKAP NILAI SPK'!D$11:H$60,3,0)</f>
        <v>#N/A</v>
      </c>
      <c r="AH16" s="21" t="e">
        <f>VLOOKUP(A16,'[10]REKAP NILAI SPK'!D$11:H$60,4,0)</f>
        <v>#N/A</v>
      </c>
      <c r="AI16" s="21" t="e">
        <f>VLOOKUP(A16,'[10]REKAP NILAI SPK'!D$11:H$60,5,0)</f>
        <v>#N/A</v>
      </c>
      <c r="AJ16" s="28">
        <f>VLOOKUP(A16,'[11]REKAP NILAI SPK'!D$11:H$60,2,0)</f>
        <v>84</v>
      </c>
      <c r="AK16" s="29">
        <f>VLOOKUP(A16,'[11]REKAP NILAI SPK'!D$11:H$60,3,0)</f>
        <v>80</v>
      </c>
      <c r="AL16" s="21">
        <f>VLOOKUP(A16,'[11]REKAP NILAI SPK'!D$11:H$60,4,0)</f>
        <v>81</v>
      </c>
      <c r="AM16" s="28" t="str">
        <f>VLOOKUP(A16,'[11]REKAP NILAI SPK'!D$11:H$60,5,0)</f>
        <v>B-</v>
      </c>
      <c r="AN16" s="30" t="e">
        <f>VLOOKUP(A16,'[12]REKAP NILAI SPK'!D$11:H$60,2,0)</f>
        <v>#N/A</v>
      </c>
      <c r="AO16" s="30" t="e">
        <f>VLOOKUP(A16,'[12]REKAP NILAI SPK'!D$11:H$60,3,0)</f>
        <v>#N/A</v>
      </c>
      <c r="AP16" s="30" t="e">
        <f>VLOOKUP(A16,'[12]REKAP NILAI SPK'!D$11:H$60,4,0)</f>
        <v>#N/A</v>
      </c>
      <c r="AQ16" s="30" t="e">
        <f>VLOOKUP(A16,'[12]REKAP NILAI SPK'!D$11:H$60,5,0)</f>
        <v>#N/A</v>
      </c>
      <c r="AR16" s="29" t="e">
        <f>VLOOKUP(A16,'[13]REKAP NILAI SPK'!D$11:H$60,2,0)</f>
        <v>#N/A</v>
      </c>
      <c r="AS16" s="21" t="e">
        <f>VLOOKUP(A16,'[13]REKAP NILAI SPK'!D$11:H$60,3,0)</f>
        <v>#N/A</v>
      </c>
      <c r="AT16" s="31" t="e">
        <f>VLOOKUP(A16,'[13]REKAP NILAI SPK'!D$11:H$60,4,0)</f>
        <v>#N/A</v>
      </c>
      <c r="AU16" s="10" t="e">
        <f>VLOOKUP(A16,'[13]REKAP NILAI SPK'!D$11:H$60,5,0)</f>
        <v>#N/A</v>
      </c>
      <c r="AV16" s="10" t="e">
        <f>VLOOKUP(A16,'[14]REKAP NILAI SPK'!D$11:H$60,2,0)</f>
        <v>#N/A</v>
      </c>
      <c r="AW16" s="10" t="e">
        <f>VLOOKUP(A16,'[14]REKAP NILAI SPK'!D$11:H$60,3,0)</f>
        <v>#N/A</v>
      </c>
      <c r="AX16" s="10" t="e">
        <f>VLOOKUP(A16,'[14]REKAP NILAI SPK'!D$11:H$60,4,0)</f>
        <v>#N/A</v>
      </c>
      <c r="AY16" s="10" t="e">
        <f>VLOOKUP(A16,'[14]REKAP NILAI SPK'!D$11:H$60,5,0)</f>
        <v>#N/A</v>
      </c>
      <c r="AZ16" s="10" t="e">
        <f>VLOOKUP(A16,'[15]REKAP NILAI SPK'!D$11:H$60,2,0)</f>
        <v>#N/A</v>
      </c>
      <c r="BA16" s="10" t="e">
        <f>VLOOKUP(A16,'[15]REKAP NILAI SPK'!D$11:H$60,3,0)</f>
        <v>#N/A</v>
      </c>
      <c r="BB16" s="10" t="e">
        <f>VLOOKUP(A16,'[15]REKAP NILAI SPK'!D$11:H$60,4,0)</f>
        <v>#N/A</v>
      </c>
      <c r="BC16" s="10" t="e">
        <f>VLOOKUP(A16,'[15]REKAP NILAI SPK'!D$11:H$60,5,0)</f>
        <v>#N/A</v>
      </c>
      <c r="BD16" s="21" t="e">
        <f>VLOOKUP(A16,'[16]REKAP NILAI SPK'!D$11:H$60,2,0)</f>
        <v>#N/A</v>
      </c>
      <c r="BE16" s="32" t="e">
        <f>VLOOKUP(A16,'[16]REKAP NILAI SPK'!D$11:H$60,3,0)</f>
        <v>#N/A</v>
      </c>
      <c r="BF16" s="10" t="e">
        <f>VLOOKUP(A16,'[16]REKAP NILAI SPK'!D$11:H$60,4,0)</f>
        <v>#N/A</v>
      </c>
      <c r="BG16" s="21" t="e">
        <f>VLOOKUP(A16,'[16]REKAP NILAI SPK'!D$11:H$60,5,0)</f>
        <v>#N/A</v>
      </c>
      <c r="BH16" s="24" t="e">
        <f>VLOOKUP(A16,'[17]REKAP NILAI SPK'!D$11:H$60,2,0)</f>
        <v>#N/A</v>
      </c>
      <c r="BI16" s="10" t="e">
        <f>VLOOKUP(A16,'[17]REKAP NILAI SPK'!D$11:H$60,3,0)</f>
        <v>#N/A</v>
      </c>
      <c r="BJ16" s="21" t="e">
        <f>VLOOKUP(A16,'[17]REKAP NILAI SPK'!D$11:H$60,4,0)</f>
        <v>#N/A</v>
      </c>
      <c r="BK16" s="24" t="e">
        <f>VLOOKUP(A16,'[17]REKAP NILAI SPK'!D$11:H$60,5,0)</f>
        <v>#N/A</v>
      </c>
      <c r="BL16" s="10" t="e">
        <f>VLOOKUP(A16,'[18]REKAP NILAI SPK'!D$11:H$60,2,0)</f>
        <v>#N/A</v>
      </c>
      <c r="BM16" s="21" t="e">
        <f>VLOOKUP(A16,'[18]REKAP NILAI SPK'!D$11:H$60,3,0)</f>
        <v>#N/A</v>
      </c>
      <c r="BN16" s="30" t="e">
        <f>VLOOKUP(A16,'[18]REKAP NILAI SPK'!D$11:H$60,4,0)</f>
        <v>#N/A</v>
      </c>
      <c r="BO16" s="33" t="e">
        <f>VLOOKUP(A16,'[18]REKAP NILAI SPK'!D$11:H$60,5,0)</f>
        <v>#N/A</v>
      </c>
      <c r="BP16" s="21" t="e">
        <f>VLOOKUP(A16,'[19]REKAP NILAI SPK'!D$11:H$60,2,0)</f>
        <v>#N/A</v>
      </c>
      <c r="BQ16" s="24" t="e">
        <f>VLOOKUP(A16,'[19]REKAP NILAI SPK'!D$11:H$60,3,0)</f>
        <v>#N/A</v>
      </c>
      <c r="BR16" s="33" t="e">
        <f>VLOOKUP(A16,'[19]REKAP NILAI SPK'!D$11:H$60,4,0)</f>
        <v>#N/A</v>
      </c>
      <c r="BS16" s="21" t="e">
        <f>VLOOKUP(A16,'[19]REKAP NILAI SPK'!D$11:H$60,5,0)</f>
        <v>#N/A</v>
      </c>
      <c r="BT16" s="21" t="e">
        <f>VLOOKUP(A16,'[20]REKAP NILAI SPK'!D$11:H$60,2,0)</f>
        <v>#N/A</v>
      </c>
      <c r="BU16" s="21" t="e">
        <f>VLOOKUP(A16,'[20]REKAP NILAI SPK'!D$11:H$60,3,0)</f>
        <v>#N/A</v>
      </c>
      <c r="BV16" s="21" t="e">
        <f>VLOOKUP(A16,'[20]REKAP NILAI SPK'!D$11:H$60,4,0)</f>
        <v>#N/A</v>
      </c>
      <c r="BW16" s="21" t="e">
        <f>VLOOKUP(A16,'[20]REKAP NILAI SPK'!D$11:H$60,5,0)</f>
        <v>#N/A</v>
      </c>
      <c r="BX16" s="21" t="e">
        <f>VLOOKUP(A16,'[21]REKAP NILAI SPK'!D$11:H$60,2,0)</f>
        <v>#N/A</v>
      </c>
      <c r="BY16" s="21" t="e">
        <f>VLOOKUP(A16,'[21]REKAP NILAI SPK'!D$11:H$60,3,0)</f>
        <v>#N/A</v>
      </c>
      <c r="BZ16" s="21" t="e">
        <f>VLOOKUP(A16,'[21]REKAP NILAI SPK'!D$11:H$60,4,0)</f>
        <v>#N/A</v>
      </c>
      <c r="CA16" s="21" t="e">
        <f>VLOOKUP(A16,'[21]REKAP NILAI SPK'!D$11:H$60,5,0)</f>
        <v>#N/A</v>
      </c>
      <c r="CB16" s="10" t="e">
        <f>VLOOKUP(A16,'[22]REKAP NILAI SPK'!D$11:H$60,2,0)</f>
        <v>#N/A</v>
      </c>
      <c r="CC16" s="21" t="e">
        <f>VLOOKUP(A16,'[22]REKAP NILAI SPK'!D$11:H$60,3,0)</f>
        <v>#N/A</v>
      </c>
      <c r="CD16" s="24" t="e">
        <f>VLOOKUP(A16,'[22]REKAP NILAI SPK'!D$11:H$60,4,0)</f>
        <v>#N/A</v>
      </c>
      <c r="CE16" s="10" t="e">
        <f>VLOOKUP(A16,'[22]REKAP NILAI SPK'!D$11:H$60,5,0)</f>
        <v>#N/A</v>
      </c>
      <c r="CF16" s="21" t="e">
        <f>VLOOKUP(A16,'[23]REKAP NILAI SPK'!D$11:H$60,2,0)</f>
        <v>#N/A</v>
      </c>
      <c r="CG16" s="30" t="e">
        <f>VLOOKUP(A16,'[23]REKAP NILAI SPK'!D$11:H$60,3,0)</f>
        <v>#N/A</v>
      </c>
      <c r="CH16" s="29" t="e">
        <f>VLOOKUP(A16,'[23]REKAP NILAI SPK'!D$11:H$60,4,0)</f>
        <v>#N/A</v>
      </c>
      <c r="CI16" s="21" t="e">
        <f>VLOOKUP(A16,'[23]REKAP NILAI SPK'!D$11:H$60,5,0)</f>
        <v>#N/A</v>
      </c>
      <c r="CJ16" s="30" t="e">
        <f>VLOOKUP(A16,'[24]REKAP NILAI SPK'!D$11:H$60,2,0)</f>
        <v>#N/A</v>
      </c>
      <c r="CK16" s="29" t="e">
        <f>VLOOKUP(A16,'[24]REKAP NILAI SPK'!D$11:H$60,3,0)</f>
        <v>#N/A</v>
      </c>
      <c r="CL16" s="21" t="e">
        <f>VLOOKUP(A16,'[24]REKAP NILAI SPK'!D$11:H$60,4,0)</f>
        <v>#N/A</v>
      </c>
      <c r="CM16" s="20" t="e">
        <f>VLOOKUP(A16,'[24]REKAP NILAI SPK'!D$11:H$60,5,0)</f>
        <v>#N/A</v>
      </c>
      <c r="CN16" s="20" t="e">
        <f>VLOOKUP(A16,'[25]REKAP NILAI SPK'!D$11:H$60,2,0)</f>
        <v>#N/A</v>
      </c>
      <c r="CO16" s="21" t="e">
        <f>VLOOKUP(A16,'[25]REKAP NILAI SPK'!D$11:H$60,3,0)</f>
        <v>#N/A</v>
      </c>
      <c r="CP16" s="20" t="e">
        <f>VLOOKUP(A16,'[25]REKAP NILAI SPK'!D$11:H$60,4,0)</f>
        <v>#N/A</v>
      </c>
      <c r="CQ16" s="34" t="e">
        <f>VLOOKUP(A16,'[25]REKAP NILAI SPK'!D$11:H$60,5,0)</f>
        <v>#N/A</v>
      </c>
      <c r="CR16" s="20" t="e">
        <f>VLOOKUP(A16,'[26]REKAP NILAI SPK'!D$11:H$60,2,0)</f>
        <v>#N/A</v>
      </c>
      <c r="CS16" s="20" t="e">
        <f>VLOOKUP(A16,'[26]REKAP NILAI SPK'!D$11:H$60,3,0)</f>
        <v>#N/A</v>
      </c>
      <c r="CT16" s="20" t="e">
        <f>VLOOKUP(A16,'[26]REKAP NILAI SPK'!D$11:H$60,4,0)</f>
        <v>#N/A</v>
      </c>
      <c r="CU16" s="20" t="e">
        <f>VLOOKUP(A16,'[26]REKAP NILAI SPK'!D$11:H$60,5,0)</f>
        <v>#N/A</v>
      </c>
      <c r="CV16" s="20" t="e">
        <f>VLOOKUP(A16,'[27]REKAP NILAI SPK'!D$11:H$60,2,0)</f>
        <v>#N/A</v>
      </c>
      <c r="CW16" s="20" t="e">
        <f>VLOOKUP(A16,'[27]REKAP NILAI SPK'!D$11:H$60,3,0)</f>
        <v>#N/A</v>
      </c>
      <c r="CX16" s="20" t="e">
        <f>VLOOKUP(A16,'[27]REKAP NILAI SPK'!D$11:H$60,4,0)</f>
        <v>#N/A</v>
      </c>
      <c r="CY16" s="20" t="e">
        <f>VLOOKUP(A16,'[27]REKAP NILAI SPK'!D$11:H$60,5,0)</f>
        <v>#N/A</v>
      </c>
      <c r="CZ16" s="20">
        <f>VLOOKUP(A16,'[28]REKAP NILAI SPK'!D$11:H$60,2,0)</f>
        <v>76</v>
      </c>
      <c r="DA16" s="20">
        <f>VLOOKUP(A16,'[28]REKAP NILAI SPK'!D$11:H$60,3,0)</f>
        <v>77</v>
      </c>
      <c r="DB16" s="20">
        <f>VLOOKUP(A16,'[28]REKAP NILAI SPK'!D$11:H$60,4,0)</f>
        <v>77</v>
      </c>
      <c r="DC16" s="20" t="str">
        <f>VLOOKUP(A16,'[28]REKAP NILAI SPK'!D$11:H$60,5,0)</f>
        <v>B-</v>
      </c>
      <c r="DD16" s="20">
        <f>VLOOKUP(A16,'[29]REKAP NILAI SPK'!D$11:H$60,2,0)</f>
        <v>81</v>
      </c>
      <c r="DE16" s="20">
        <f>VLOOKUP(A16,'[29]REKAP NILAI SPK'!D$11:H$60,3,0)</f>
        <v>78</v>
      </c>
      <c r="DF16" s="20">
        <f>VLOOKUP(A16,'[29]REKAP NILAI SPK'!D$11:H$60,4,0)</f>
        <v>79</v>
      </c>
      <c r="DG16" s="20" t="str">
        <f>VLOOKUP(A16,'[29]REKAP NILAI SPK'!D$11:H$60,5,0)</f>
        <v>B-</v>
      </c>
      <c r="DH16" s="20">
        <f>VLOOKUP(A16,'[30]REKAP NILAI SPK'!D$11:H$60,2,0)</f>
        <v>75</v>
      </c>
      <c r="DI16" s="20">
        <f>VLOOKUP(A16,'[30]REKAP NILAI SPK'!D$11:H$60,3,0)</f>
        <v>76</v>
      </c>
      <c r="DJ16" s="20">
        <f>VLOOKUP(A16,'[30]REKAP NILAI SPK'!D$11:H$60,4,0)</f>
        <v>76</v>
      </c>
      <c r="DK16" s="20" t="str">
        <f>VLOOKUP(A16,'[30]REKAP NILAI SPK'!D$11:H$60,5,0)</f>
        <v>B-</v>
      </c>
      <c r="DL16" s="20">
        <f>VLOOKUP(A16,'[31]REKAP NILAI SPK'!D$11:H$60,2,0)</f>
        <v>81</v>
      </c>
      <c r="DM16" s="20">
        <f>VLOOKUP(A16,'[31]REKAP NILAI SPK'!D$11:H$60,3,0)</f>
        <v>78</v>
      </c>
      <c r="DN16" s="20">
        <f>VLOOKUP(A16,'[31]REKAP NILAI SPK'!D$11:H$60,4,0)</f>
        <v>79</v>
      </c>
      <c r="DO16" s="20" t="str">
        <f>VLOOKUP(A16,'[31]REKAP NILAI SPK'!D$11:H$60,5,0)</f>
        <v>B-</v>
      </c>
      <c r="DP16" s="20">
        <f>VLOOKUP(A16,'[32]REKAP NILAI SPK'!D$11:H$60,2,0)</f>
        <v>81</v>
      </c>
      <c r="DQ16" s="20">
        <f>VLOOKUP(A16,'[32]REKAP NILAI SPK'!D$11:H$60,3,0)</f>
        <v>80</v>
      </c>
      <c r="DR16" s="20">
        <f>VLOOKUP(A16,'[32]REKAP NILAI SPK'!D$11:H$60,4,0)</f>
        <v>80</v>
      </c>
      <c r="DS16" s="20" t="str">
        <f>VLOOKUP(A16,'[32]REKAP NILAI SPK'!D$11:H$60,5,0)</f>
        <v>B-</v>
      </c>
      <c r="DT16" s="20" t="e">
        <f>VLOOKUP(A16,'[33]REKAP NILAI SPK'!D$11:H$60,2,0)</f>
        <v>#N/A</v>
      </c>
      <c r="DU16" s="20" t="e">
        <f>VLOOKUP(A16,'[33]REKAP NILAI SPK'!D$11:H$60,3,0)</f>
        <v>#N/A</v>
      </c>
      <c r="DV16" s="20" t="e">
        <f>VLOOKUP(A16,'[33]REKAP NILAI SPK'!D$11:H$60,4,0)</f>
        <v>#N/A</v>
      </c>
      <c r="DW16" s="20" t="e">
        <f>VLOOKUP(A16,'[33]REKAP NILAI SPK'!D$11:H$60,5,0)</f>
        <v>#N/A</v>
      </c>
      <c r="DX16" s="20" t="e">
        <f>VLOOKUP(A16,'[34]REKAP NILAI SPK'!D$11:H$60,2,0)</f>
        <v>#N/A</v>
      </c>
      <c r="DY16" s="20" t="e">
        <f>VLOOKUP(A16,'[34]REKAP NILAI SPK'!D$11:H$60,3,0)</f>
        <v>#N/A</v>
      </c>
      <c r="DZ16" s="20" t="e">
        <f>VLOOKUP(A16,'[34]REKAP NILAI SPK'!D$11:H$60,4,0)</f>
        <v>#N/A</v>
      </c>
      <c r="EA16" s="20" t="e">
        <f>VLOOKUP(A16,'[34]REKAP NILAI SPK'!D$11:H$60,5,0)</f>
        <v>#N/A</v>
      </c>
      <c r="EB16" s="20" t="e">
        <f>VLOOKUP(A16,'[35]REKAP NILAI SPK'!D$11:H$60,2,0)</f>
        <v>#N/A</v>
      </c>
      <c r="EC16" s="20" t="e">
        <f>VLOOKUP(A16,'[35]REKAP NILAI SPK'!D$11:H$60,3,0)</f>
        <v>#N/A</v>
      </c>
      <c r="ED16" s="20" t="e">
        <f>VLOOKUP(A16,'[35]REKAP NILAI SPK'!D$11:H$60,4,0)</f>
        <v>#N/A</v>
      </c>
      <c r="EE16" s="20" t="e">
        <f>VLOOKUP(A16,'[35]REKAP NILAI SPK'!D$11:H$60,5,0)</f>
        <v>#N/A</v>
      </c>
      <c r="EF16" s="81"/>
      <c r="EG16" s="82">
        <v>0</v>
      </c>
      <c r="EH16" s="83">
        <v>1</v>
      </c>
      <c r="EI16" s="83">
        <v>13</v>
      </c>
      <c r="EJ16" s="84" t="s">
        <v>191</v>
      </c>
      <c r="EK16" s="84"/>
      <c r="EL16" s="84"/>
      <c r="EM16" s="84"/>
      <c r="EN16" s="85" t="str">
        <f t="shared" si="0"/>
        <v>Sufiati menunjukan sikap jujur saat ulangan</v>
      </c>
      <c r="EO16" s="85" t="str">
        <f t="shared" si="1"/>
        <v>Sufiati belum konsisten mengawali kegiatan belajar dengan berdoa</v>
      </c>
      <c r="EP16" s="85" t="str">
        <f t="shared" si="2"/>
        <v>Sufiati perlu tingkatkan berkomunikasi dalam diskusi kelompk menggunakan bahasa indonesia dengan baik</v>
      </c>
      <c r="EQ16" s="85" t="str">
        <f t="shared" si="3"/>
        <v>Sufiati perlu tingkatkan inisiatif mencari tahu informasi terkait dengan topik pelajaran yang akan dibahas pada pertemuan selanjutnya</v>
      </c>
      <c r="ER16" s="85" t="str">
        <f t="shared" si="4"/>
        <v>Sufiati perlu konsisten ikut terlibat dalam kegiatan jumat bersih</v>
      </c>
      <c r="ES16" s="86" t="str">
        <f t="shared" si="5"/>
        <v>Sufiati perlu belajar belajar menjadi pribadi mandiri, menggunakan bahasa indonesia dengan baik, membantu orang tua mengerjakan pekerjaan secara bersama, serta perlu disiplin diri dalam berbagai kegiatan disekolah</v>
      </c>
      <c r="ET16" s="87"/>
      <c r="EU16" s="87"/>
      <c r="EV16" s="87"/>
      <c r="EW16" s="87"/>
      <c r="EX16" s="87"/>
    </row>
    <row r="17" spans="1:154" ht="38.1" customHeight="1">
      <c r="A17" s="18" t="str">
        <f>'[2]db-siswa'!B17</f>
        <v>Widianto S.</v>
      </c>
      <c r="B17" s="19">
        <f>'[2]db-siswa'!C17</f>
        <v>646</v>
      </c>
      <c r="C17" s="19" t="str">
        <f>'[2]db-siswa'!D17</f>
        <v>0026229546</v>
      </c>
      <c r="D17" s="20">
        <f>VLOOKUP(A17,'[3]REKAP NILAI SPK'!$D$11:$H$60,2,0)</f>
        <v>83</v>
      </c>
      <c r="E17" s="21">
        <f>VLOOKUP(A17,'[3]REKAP NILAI SPK'!$D$11:$H$60,3,0)</f>
        <v>83</v>
      </c>
      <c r="F17" s="22">
        <f>VLOOKUP(A17,'[3]REKAP NILAI SPK'!$D$11:$H$60,4,0)</f>
        <v>83</v>
      </c>
      <c r="G17" s="20" t="str">
        <f>VLOOKUP(A17,'[3]REKAP NILAI SPK'!$D$11:$H$60,5,0)</f>
        <v>B-</v>
      </c>
      <c r="H17" s="21">
        <f>VLOOKUP(A17,'[4]REKAP NILAI SPK'!D$11:H$60,2,0)</f>
        <v>82</v>
      </c>
      <c r="I17" s="23">
        <f>VLOOKUP(A17,'[4]REKAP NILAI SPK'!D$11:H$60,3,0)</f>
        <v>80</v>
      </c>
      <c r="J17" s="24">
        <f>VLOOKUP(A17,'[4]REKAP NILAI SPK'!D$11:H$60,4,0)</f>
        <v>81</v>
      </c>
      <c r="K17" s="25" t="str">
        <f>VLOOKUP(A17,'[4]REKAP NILAI SPK'!D$11:H$60,5,0)</f>
        <v>B-</v>
      </c>
      <c r="L17" s="21">
        <f>VLOOKUP(A17,'[5]REKAP NILAI SPK'!D$11:H$60,2,0)</f>
        <v>85</v>
      </c>
      <c r="M17" s="23">
        <f>VLOOKUP(A17,'[5]REKAP NILAI SPK'!D$11:H$60,3,0)</f>
        <v>84</v>
      </c>
      <c r="N17" s="26">
        <f>VLOOKUP(A17,'[5]REKAP NILAI SPK'!D$11:H$60,4,0)</f>
        <v>85</v>
      </c>
      <c r="O17" s="21" t="str">
        <f>VLOOKUP(A17,'[5]REKAP NILAI SPK'!D$11:H$60,5,0)</f>
        <v>B</v>
      </c>
      <c r="P17" s="27">
        <f>VLOOKUP(A17,'[6]REKAP NILAI SPK'!D$11:H$60,2,0)</f>
        <v>76</v>
      </c>
      <c r="Q17" s="10">
        <f>VLOOKUP(A17,'[6]REKAP NILAI SPK'!D$11:H$60,3,0)</f>
        <v>77</v>
      </c>
      <c r="R17" s="21">
        <f>VLOOKUP(A17,'[6]REKAP NILAI SPK'!D$11:H$60,4,0)</f>
        <v>76</v>
      </c>
      <c r="S17" s="27" t="str">
        <f>VLOOKUP(A17,'[6]REKAP NILAI SPK'!D$11:H$60,5,0)</f>
        <v>B -</v>
      </c>
      <c r="T17" s="10">
        <f>VLOOKUP(A17,'[7]REKAP NILAI SPK'!D$11:H$60,2,0)</f>
        <v>85</v>
      </c>
      <c r="U17" s="21">
        <f>VLOOKUP(A17,'[7]REKAP NILAI SPK'!D$11:H$60,3,0)</f>
        <v>80</v>
      </c>
      <c r="V17" s="21">
        <f>VLOOKUP(A17,'[7]REKAP NILAI SPK'!D$11:H$60,4,0)</f>
        <v>83</v>
      </c>
      <c r="W17" s="21" t="str">
        <f>VLOOKUP(A17,'[7]REKAP NILAI SPK'!D$11:H$60,5,0)</f>
        <v>B-</v>
      </c>
      <c r="X17" s="21" t="e">
        <f>VLOOKUP(A17,'[8]REKAP NILAI SPK'!D$11:H$60,2,0)</f>
        <v>#N/A</v>
      </c>
      <c r="Y17" s="21" t="e">
        <f>VLOOKUP(A17,'[8]REKAP NILAI SPK'!D$11:H$60,3,0)</f>
        <v>#N/A</v>
      </c>
      <c r="Z17" s="10" t="e">
        <f>VLOOKUP(A17,'[8]REKAP NILAI SPK'!D$11:H$60,4,0)</f>
        <v>#N/A</v>
      </c>
      <c r="AA17" s="21" t="e">
        <f>VLOOKUP(A17,'[8]REKAP NILAI SPK'!D$11:H$60,5,0)</f>
        <v>#N/A</v>
      </c>
      <c r="AB17" s="21" t="e">
        <f>VLOOKUP(A17,'[9]REKAP NILAI SPK'!D$11:H$60,2,0)</f>
        <v>#N/A</v>
      </c>
      <c r="AC17" s="21" t="e">
        <f>VLOOKUP(A17,'[9]REKAP NILAI SPK'!D$11:H$60,3,0)</f>
        <v>#N/A</v>
      </c>
      <c r="AD17" s="21" t="e">
        <f>VLOOKUP(A17,'[9]REKAP NILAI SPK'!D$11:H$60,4,0)</f>
        <v>#N/A</v>
      </c>
      <c r="AE17" s="21" t="e">
        <f>VLOOKUP(A17,'[9]REKAP NILAI SPK'!D$11:H$60,5,0)</f>
        <v>#N/A</v>
      </c>
      <c r="AF17" s="21" t="e">
        <f>VLOOKUP(A17,'[10]REKAP NILAI SPK'!D$11:H$60,2,0)</f>
        <v>#N/A</v>
      </c>
      <c r="AG17" s="21" t="e">
        <f>VLOOKUP(A17,'[10]REKAP NILAI SPK'!D$11:H$60,3,0)</f>
        <v>#N/A</v>
      </c>
      <c r="AH17" s="21" t="e">
        <f>VLOOKUP(A17,'[10]REKAP NILAI SPK'!D$11:H$60,4,0)</f>
        <v>#N/A</v>
      </c>
      <c r="AI17" s="21" t="e">
        <f>VLOOKUP(A17,'[10]REKAP NILAI SPK'!D$11:H$60,5,0)</f>
        <v>#N/A</v>
      </c>
      <c r="AJ17" s="28">
        <f>VLOOKUP(A17,'[11]REKAP NILAI SPK'!D$11:H$60,2,0)</f>
        <v>82</v>
      </c>
      <c r="AK17" s="29">
        <f>VLOOKUP(A17,'[11]REKAP NILAI SPK'!D$11:H$60,3,0)</f>
        <v>80</v>
      </c>
      <c r="AL17" s="21">
        <f>VLOOKUP(A17,'[11]REKAP NILAI SPK'!D$11:H$60,4,0)</f>
        <v>81</v>
      </c>
      <c r="AM17" s="28" t="str">
        <f>VLOOKUP(A17,'[11]REKAP NILAI SPK'!D$11:H$60,5,0)</f>
        <v>B-</v>
      </c>
      <c r="AN17" s="30" t="e">
        <f>VLOOKUP(A17,'[12]REKAP NILAI SPK'!D$11:H$60,2,0)</f>
        <v>#N/A</v>
      </c>
      <c r="AO17" s="30" t="e">
        <f>VLOOKUP(A17,'[12]REKAP NILAI SPK'!D$11:H$60,3,0)</f>
        <v>#N/A</v>
      </c>
      <c r="AP17" s="30" t="e">
        <f>VLOOKUP(A17,'[12]REKAP NILAI SPK'!D$11:H$60,4,0)</f>
        <v>#N/A</v>
      </c>
      <c r="AQ17" s="30" t="e">
        <f>VLOOKUP(A17,'[12]REKAP NILAI SPK'!D$11:H$60,5,0)</f>
        <v>#N/A</v>
      </c>
      <c r="AR17" s="29" t="e">
        <f>VLOOKUP(A17,'[13]REKAP NILAI SPK'!D$11:H$60,2,0)</f>
        <v>#N/A</v>
      </c>
      <c r="AS17" s="21" t="e">
        <f>VLOOKUP(A17,'[13]REKAP NILAI SPK'!D$11:H$60,3,0)</f>
        <v>#N/A</v>
      </c>
      <c r="AT17" s="31" t="e">
        <f>VLOOKUP(A17,'[13]REKAP NILAI SPK'!D$11:H$60,4,0)</f>
        <v>#N/A</v>
      </c>
      <c r="AU17" s="10" t="e">
        <f>VLOOKUP(A17,'[13]REKAP NILAI SPK'!D$11:H$60,5,0)</f>
        <v>#N/A</v>
      </c>
      <c r="AV17" s="10" t="e">
        <f>VLOOKUP(A17,'[14]REKAP NILAI SPK'!D$11:H$60,2,0)</f>
        <v>#N/A</v>
      </c>
      <c r="AW17" s="10" t="e">
        <f>VLOOKUP(A17,'[14]REKAP NILAI SPK'!D$11:H$60,3,0)</f>
        <v>#N/A</v>
      </c>
      <c r="AX17" s="10" t="e">
        <f>VLOOKUP(A17,'[14]REKAP NILAI SPK'!D$11:H$60,4,0)</f>
        <v>#N/A</v>
      </c>
      <c r="AY17" s="10" t="e">
        <f>VLOOKUP(A17,'[14]REKAP NILAI SPK'!D$11:H$60,5,0)</f>
        <v>#N/A</v>
      </c>
      <c r="AZ17" s="10" t="e">
        <f>VLOOKUP(A17,'[15]REKAP NILAI SPK'!D$11:H$60,2,0)</f>
        <v>#N/A</v>
      </c>
      <c r="BA17" s="10" t="e">
        <f>VLOOKUP(A17,'[15]REKAP NILAI SPK'!D$11:H$60,3,0)</f>
        <v>#N/A</v>
      </c>
      <c r="BB17" s="10" t="e">
        <f>VLOOKUP(A17,'[15]REKAP NILAI SPK'!D$11:H$60,4,0)</f>
        <v>#N/A</v>
      </c>
      <c r="BC17" s="10" t="e">
        <f>VLOOKUP(A17,'[15]REKAP NILAI SPK'!D$11:H$60,5,0)</f>
        <v>#N/A</v>
      </c>
      <c r="BD17" s="21" t="e">
        <f>VLOOKUP(A17,'[16]REKAP NILAI SPK'!D$11:H$60,2,0)</f>
        <v>#N/A</v>
      </c>
      <c r="BE17" s="32" t="e">
        <f>VLOOKUP(A17,'[16]REKAP NILAI SPK'!D$11:H$60,3,0)</f>
        <v>#N/A</v>
      </c>
      <c r="BF17" s="10" t="e">
        <f>VLOOKUP(A17,'[16]REKAP NILAI SPK'!D$11:H$60,4,0)</f>
        <v>#N/A</v>
      </c>
      <c r="BG17" s="21" t="e">
        <f>VLOOKUP(A17,'[16]REKAP NILAI SPK'!D$11:H$60,5,0)</f>
        <v>#N/A</v>
      </c>
      <c r="BH17" s="24" t="e">
        <f>VLOOKUP(A17,'[17]REKAP NILAI SPK'!D$11:H$60,2,0)</f>
        <v>#N/A</v>
      </c>
      <c r="BI17" s="10" t="e">
        <f>VLOOKUP(A17,'[17]REKAP NILAI SPK'!D$11:H$60,3,0)</f>
        <v>#N/A</v>
      </c>
      <c r="BJ17" s="21" t="e">
        <f>VLOOKUP(A17,'[17]REKAP NILAI SPK'!D$11:H$60,4,0)</f>
        <v>#N/A</v>
      </c>
      <c r="BK17" s="24" t="e">
        <f>VLOOKUP(A17,'[17]REKAP NILAI SPK'!D$11:H$60,5,0)</f>
        <v>#N/A</v>
      </c>
      <c r="BL17" s="10" t="e">
        <f>VLOOKUP(A17,'[18]REKAP NILAI SPK'!D$11:H$60,2,0)</f>
        <v>#N/A</v>
      </c>
      <c r="BM17" s="21" t="e">
        <f>VLOOKUP(A17,'[18]REKAP NILAI SPK'!D$11:H$60,3,0)</f>
        <v>#N/A</v>
      </c>
      <c r="BN17" s="30" t="e">
        <f>VLOOKUP(A17,'[18]REKAP NILAI SPK'!D$11:H$60,4,0)</f>
        <v>#N/A</v>
      </c>
      <c r="BO17" s="33" t="e">
        <f>VLOOKUP(A17,'[18]REKAP NILAI SPK'!D$11:H$60,5,0)</f>
        <v>#N/A</v>
      </c>
      <c r="BP17" s="21" t="e">
        <f>VLOOKUP(A17,'[19]REKAP NILAI SPK'!D$11:H$60,2,0)</f>
        <v>#N/A</v>
      </c>
      <c r="BQ17" s="24" t="e">
        <f>VLOOKUP(A17,'[19]REKAP NILAI SPK'!D$11:H$60,3,0)</f>
        <v>#N/A</v>
      </c>
      <c r="BR17" s="33" t="e">
        <f>VLOOKUP(A17,'[19]REKAP NILAI SPK'!D$11:H$60,4,0)</f>
        <v>#N/A</v>
      </c>
      <c r="BS17" s="21" t="e">
        <f>VLOOKUP(A17,'[19]REKAP NILAI SPK'!D$11:H$60,5,0)</f>
        <v>#N/A</v>
      </c>
      <c r="BT17" s="21" t="e">
        <f>VLOOKUP(A17,'[20]REKAP NILAI SPK'!D$11:H$60,2,0)</f>
        <v>#N/A</v>
      </c>
      <c r="BU17" s="21" t="e">
        <f>VLOOKUP(A17,'[20]REKAP NILAI SPK'!D$11:H$60,3,0)</f>
        <v>#N/A</v>
      </c>
      <c r="BV17" s="21" t="e">
        <f>VLOOKUP(A17,'[20]REKAP NILAI SPK'!D$11:H$60,4,0)</f>
        <v>#N/A</v>
      </c>
      <c r="BW17" s="21" t="e">
        <f>VLOOKUP(A17,'[20]REKAP NILAI SPK'!D$11:H$60,5,0)</f>
        <v>#N/A</v>
      </c>
      <c r="BX17" s="21" t="e">
        <f>VLOOKUP(A17,'[21]REKAP NILAI SPK'!D$11:H$60,2,0)</f>
        <v>#N/A</v>
      </c>
      <c r="BY17" s="21" t="e">
        <f>VLOOKUP(A17,'[21]REKAP NILAI SPK'!D$11:H$60,3,0)</f>
        <v>#N/A</v>
      </c>
      <c r="BZ17" s="21" t="e">
        <f>VLOOKUP(A17,'[21]REKAP NILAI SPK'!D$11:H$60,4,0)</f>
        <v>#N/A</v>
      </c>
      <c r="CA17" s="21" t="e">
        <f>VLOOKUP(A17,'[21]REKAP NILAI SPK'!D$11:H$60,5,0)</f>
        <v>#N/A</v>
      </c>
      <c r="CB17" s="10" t="e">
        <f>VLOOKUP(A17,'[22]REKAP NILAI SPK'!D$11:H$60,2,0)</f>
        <v>#N/A</v>
      </c>
      <c r="CC17" s="21" t="e">
        <f>VLOOKUP(A17,'[22]REKAP NILAI SPK'!D$11:H$60,3,0)</f>
        <v>#N/A</v>
      </c>
      <c r="CD17" s="24" t="e">
        <f>VLOOKUP(A17,'[22]REKAP NILAI SPK'!D$11:H$60,4,0)</f>
        <v>#N/A</v>
      </c>
      <c r="CE17" s="10" t="e">
        <f>VLOOKUP(A17,'[22]REKAP NILAI SPK'!D$11:H$60,5,0)</f>
        <v>#N/A</v>
      </c>
      <c r="CF17" s="21" t="e">
        <f>VLOOKUP(A17,'[23]REKAP NILAI SPK'!D$11:H$60,2,0)</f>
        <v>#N/A</v>
      </c>
      <c r="CG17" s="30" t="e">
        <f>VLOOKUP(A17,'[23]REKAP NILAI SPK'!D$11:H$60,3,0)</f>
        <v>#N/A</v>
      </c>
      <c r="CH17" s="29" t="e">
        <f>VLOOKUP(A17,'[23]REKAP NILAI SPK'!D$11:H$60,4,0)</f>
        <v>#N/A</v>
      </c>
      <c r="CI17" s="21" t="e">
        <f>VLOOKUP(A17,'[23]REKAP NILAI SPK'!D$11:H$60,5,0)</f>
        <v>#N/A</v>
      </c>
      <c r="CJ17" s="30" t="e">
        <f>VLOOKUP(A17,'[24]REKAP NILAI SPK'!D$11:H$60,2,0)</f>
        <v>#N/A</v>
      </c>
      <c r="CK17" s="29" t="e">
        <f>VLOOKUP(A17,'[24]REKAP NILAI SPK'!D$11:H$60,3,0)</f>
        <v>#N/A</v>
      </c>
      <c r="CL17" s="21" t="e">
        <f>VLOOKUP(A17,'[24]REKAP NILAI SPK'!D$11:H$60,4,0)</f>
        <v>#N/A</v>
      </c>
      <c r="CM17" s="20" t="e">
        <f>VLOOKUP(A17,'[24]REKAP NILAI SPK'!D$11:H$60,5,0)</f>
        <v>#N/A</v>
      </c>
      <c r="CN17" s="20" t="e">
        <f>VLOOKUP(A17,'[25]REKAP NILAI SPK'!D$11:H$60,2,0)</f>
        <v>#N/A</v>
      </c>
      <c r="CO17" s="21" t="e">
        <f>VLOOKUP(A17,'[25]REKAP NILAI SPK'!D$11:H$60,3,0)</f>
        <v>#N/A</v>
      </c>
      <c r="CP17" s="20" t="e">
        <f>VLOOKUP(A17,'[25]REKAP NILAI SPK'!D$11:H$60,4,0)</f>
        <v>#N/A</v>
      </c>
      <c r="CQ17" s="34" t="e">
        <f>VLOOKUP(A17,'[25]REKAP NILAI SPK'!D$11:H$60,5,0)</f>
        <v>#N/A</v>
      </c>
      <c r="CR17" s="20" t="e">
        <f>VLOOKUP(A17,'[26]REKAP NILAI SPK'!D$11:H$60,2,0)</f>
        <v>#N/A</v>
      </c>
      <c r="CS17" s="20" t="e">
        <f>VLOOKUP(A17,'[26]REKAP NILAI SPK'!D$11:H$60,3,0)</f>
        <v>#N/A</v>
      </c>
      <c r="CT17" s="20" t="e">
        <f>VLOOKUP(A17,'[26]REKAP NILAI SPK'!D$11:H$60,4,0)</f>
        <v>#N/A</v>
      </c>
      <c r="CU17" s="20" t="e">
        <f>VLOOKUP(A17,'[26]REKAP NILAI SPK'!D$11:H$60,5,0)</f>
        <v>#N/A</v>
      </c>
      <c r="CV17" s="20" t="e">
        <f>VLOOKUP(A17,'[27]REKAP NILAI SPK'!D$11:H$60,2,0)</f>
        <v>#N/A</v>
      </c>
      <c r="CW17" s="20" t="e">
        <f>VLOOKUP(A17,'[27]REKAP NILAI SPK'!D$11:H$60,3,0)</f>
        <v>#N/A</v>
      </c>
      <c r="CX17" s="20" t="e">
        <f>VLOOKUP(A17,'[27]REKAP NILAI SPK'!D$11:H$60,4,0)</f>
        <v>#N/A</v>
      </c>
      <c r="CY17" s="20" t="e">
        <f>VLOOKUP(A17,'[27]REKAP NILAI SPK'!D$11:H$60,5,0)</f>
        <v>#N/A</v>
      </c>
      <c r="CZ17" s="20">
        <f>VLOOKUP(A17,'[28]REKAP NILAI SPK'!D$11:H$60,2,0)</f>
        <v>88</v>
      </c>
      <c r="DA17" s="20">
        <f>VLOOKUP(A17,'[28]REKAP NILAI SPK'!D$11:H$60,3,0)</f>
        <v>89</v>
      </c>
      <c r="DB17" s="20">
        <f>VLOOKUP(A17,'[28]REKAP NILAI SPK'!D$11:H$60,4,0)</f>
        <v>89</v>
      </c>
      <c r="DC17" s="20" t="str">
        <f>VLOOKUP(A17,'[28]REKAP NILAI SPK'!D$11:H$60,5,0)</f>
        <v>B+</v>
      </c>
      <c r="DD17" s="20">
        <f>VLOOKUP(A17,'[29]REKAP NILAI SPK'!D$11:H$60,2,0)</f>
        <v>83</v>
      </c>
      <c r="DE17" s="20">
        <f>VLOOKUP(A17,'[29]REKAP NILAI SPK'!D$11:H$60,3,0)</f>
        <v>81</v>
      </c>
      <c r="DF17" s="20">
        <f>VLOOKUP(A17,'[29]REKAP NILAI SPK'!D$11:H$60,4,0)</f>
        <v>82</v>
      </c>
      <c r="DG17" s="20" t="str">
        <f>VLOOKUP(A17,'[29]REKAP NILAI SPK'!D$11:H$60,5,0)</f>
        <v>B</v>
      </c>
      <c r="DH17" s="20">
        <f>VLOOKUP(A17,'[30]REKAP NILAI SPK'!D$11:H$60,2,0)</f>
        <v>84</v>
      </c>
      <c r="DI17" s="20">
        <f>VLOOKUP(A17,'[30]REKAP NILAI SPK'!D$11:H$60,3,0)</f>
        <v>85</v>
      </c>
      <c r="DJ17" s="20">
        <f>VLOOKUP(A17,'[30]REKAP NILAI SPK'!D$11:H$60,4,0)</f>
        <v>85</v>
      </c>
      <c r="DK17" s="20" t="str">
        <f>VLOOKUP(A17,'[30]REKAP NILAI SPK'!D$11:H$60,5,0)</f>
        <v>B</v>
      </c>
      <c r="DL17" s="20">
        <f>VLOOKUP(A17,'[31]REKAP NILAI SPK'!D$11:H$60,2,0)</f>
        <v>83</v>
      </c>
      <c r="DM17" s="20">
        <f>VLOOKUP(A17,'[31]REKAP NILAI SPK'!D$11:H$60,3,0)</f>
        <v>81</v>
      </c>
      <c r="DN17" s="20">
        <f>VLOOKUP(A17,'[31]REKAP NILAI SPK'!D$11:H$60,4,0)</f>
        <v>82</v>
      </c>
      <c r="DO17" s="20" t="str">
        <f>VLOOKUP(A17,'[31]REKAP NILAI SPK'!D$11:H$60,5,0)</f>
        <v>B</v>
      </c>
      <c r="DP17" s="20">
        <f>VLOOKUP(A17,'[32]REKAP NILAI SPK'!D$11:H$60,2,0)</f>
        <v>84</v>
      </c>
      <c r="DQ17" s="20">
        <f>VLOOKUP(A17,'[32]REKAP NILAI SPK'!D$11:H$60,3,0)</f>
        <v>81</v>
      </c>
      <c r="DR17" s="20">
        <f>VLOOKUP(A17,'[32]REKAP NILAI SPK'!D$11:H$60,4,0)</f>
        <v>82</v>
      </c>
      <c r="DS17" s="20" t="str">
        <f>VLOOKUP(A17,'[32]REKAP NILAI SPK'!D$11:H$60,5,0)</f>
        <v>B</v>
      </c>
      <c r="DT17" s="20" t="e">
        <f>VLOOKUP(A17,'[33]REKAP NILAI SPK'!D$11:H$60,2,0)</f>
        <v>#N/A</v>
      </c>
      <c r="DU17" s="20" t="e">
        <f>VLOOKUP(A17,'[33]REKAP NILAI SPK'!D$11:H$60,3,0)</f>
        <v>#N/A</v>
      </c>
      <c r="DV17" s="20" t="e">
        <f>VLOOKUP(A17,'[33]REKAP NILAI SPK'!D$11:H$60,4,0)</f>
        <v>#N/A</v>
      </c>
      <c r="DW17" s="20" t="e">
        <f>VLOOKUP(A17,'[33]REKAP NILAI SPK'!D$11:H$60,5,0)</f>
        <v>#N/A</v>
      </c>
      <c r="DX17" s="20" t="e">
        <f>VLOOKUP(A17,'[34]REKAP NILAI SPK'!D$11:H$60,2,0)</f>
        <v>#N/A</v>
      </c>
      <c r="DY17" s="20" t="e">
        <f>VLOOKUP(A17,'[34]REKAP NILAI SPK'!D$11:H$60,3,0)</f>
        <v>#N/A</v>
      </c>
      <c r="DZ17" s="20" t="e">
        <f>VLOOKUP(A17,'[34]REKAP NILAI SPK'!D$11:H$60,4,0)</f>
        <v>#N/A</v>
      </c>
      <c r="EA17" s="20" t="e">
        <f>VLOOKUP(A17,'[34]REKAP NILAI SPK'!D$11:H$60,5,0)</f>
        <v>#N/A</v>
      </c>
      <c r="EB17" s="20" t="e">
        <f>VLOOKUP(A17,'[35]REKAP NILAI SPK'!D$11:H$60,2,0)</f>
        <v>#N/A</v>
      </c>
      <c r="EC17" s="20" t="e">
        <f>VLOOKUP(A17,'[35]REKAP NILAI SPK'!D$11:H$60,3,0)</f>
        <v>#N/A</v>
      </c>
      <c r="ED17" s="20" t="e">
        <f>VLOOKUP(A17,'[35]REKAP NILAI SPK'!D$11:H$60,4,0)</f>
        <v>#N/A</v>
      </c>
      <c r="EE17" s="20" t="e">
        <f>VLOOKUP(A17,'[35]REKAP NILAI SPK'!D$11:H$60,5,0)</f>
        <v>#N/A</v>
      </c>
      <c r="EF17" s="81"/>
      <c r="EG17" s="82">
        <v>0</v>
      </c>
      <c r="EH17" s="83">
        <v>0</v>
      </c>
      <c r="EI17" s="83">
        <v>4</v>
      </c>
      <c r="EJ17" s="84" t="s">
        <v>10</v>
      </c>
      <c r="EK17" s="84"/>
      <c r="EL17" s="84"/>
      <c r="EM17" s="84"/>
      <c r="EN17" s="85" t="str">
        <f t="shared" si="0"/>
        <v>Widianto S. menunjukan sikap jujur saat ulangan</v>
      </c>
      <c r="EO17" s="85" t="str">
        <f t="shared" si="1"/>
        <v>Widianto S. belum konsisten mengawali kegiatan belajar dengan berdoa</v>
      </c>
      <c r="EP17" s="85" t="str">
        <f t="shared" si="2"/>
        <v>Widianto S. perlu tingkatkan berkomunikasi dalam diskusi kelompk menggunakan bahasa indonesia dengan baik</v>
      </c>
      <c r="EQ17" s="85" t="str">
        <f t="shared" si="3"/>
        <v>Widianto S. perlu tingkatkan inisiatif mencari tahu informasi terkait dengan topik pelajaran yang akan dibahas pada pertemuan selanjutnya</v>
      </c>
      <c r="ER17" s="85" t="str">
        <f t="shared" si="4"/>
        <v>Widianto S. perlu konsisten ikut terlibat dalam kegiatan jumat bersih</v>
      </c>
      <c r="ES17" s="86" t="str">
        <f t="shared" si="5"/>
        <v>Widianto S. perlu belajar belajar menjadi pribadi mandiri, menggunakan bahasa indonesia dengan baik, membantu orang tua mengerjakan pekerjaan secara bersama, serta perlu disiplin diri dalam berbagai kegiatan disekolah</v>
      </c>
      <c r="ET17" s="87"/>
      <c r="EU17" s="87"/>
      <c r="EV17" s="87"/>
      <c r="EW17" s="87"/>
      <c r="EX17" s="87"/>
    </row>
    <row r="18" spans="1:154" ht="38.1" customHeight="1">
      <c r="A18" s="18" t="str">
        <f>'[2]db-siswa'!B18</f>
        <v>Yandi Arwanda</v>
      </c>
      <c r="B18" s="19">
        <f>'[2]db-siswa'!C18</f>
        <v>647</v>
      </c>
      <c r="C18" s="19">
        <f>'[2]db-siswa'!D18</f>
        <v>0</v>
      </c>
      <c r="D18" s="20">
        <f>VLOOKUP(A18,'[3]REKAP NILAI SPK'!$D$11:$H$60,2,0)</f>
        <v>84</v>
      </c>
      <c r="E18" s="21">
        <f>VLOOKUP(A18,'[3]REKAP NILAI SPK'!$D$11:$H$60,3,0)</f>
        <v>83</v>
      </c>
      <c r="F18" s="22">
        <f>VLOOKUP(A18,'[3]REKAP NILAI SPK'!$D$11:$H$60,4,0)</f>
        <v>84</v>
      </c>
      <c r="G18" s="20" t="str">
        <f>VLOOKUP(A18,'[3]REKAP NILAI SPK'!$D$11:$H$60,5,0)</f>
        <v>B</v>
      </c>
      <c r="H18" s="21">
        <f>VLOOKUP(A18,'[4]REKAP NILAI SPK'!D$11:H$60,2,0)</f>
        <v>83</v>
      </c>
      <c r="I18" s="23">
        <f>VLOOKUP(A18,'[4]REKAP NILAI SPK'!D$11:H$60,3,0)</f>
        <v>81</v>
      </c>
      <c r="J18" s="24">
        <f>VLOOKUP(A18,'[4]REKAP NILAI SPK'!D$11:H$60,4,0)</f>
        <v>82</v>
      </c>
      <c r="K18" s="25" t="str">
        <f>VLOOKUP(A18,'[4]REKAP NILAI SPK'!D$11:H$60,5,0)</f>
        <v>B-</v>
      </c>
      <c r="L18" s="21">
        <f>VLOOKUP(A18,'[5]REKAP NILAI SPK'!D$11:H$60,2,0)</f>
        <v>78</v>
      </c>
      <c r="M18" s="23">
        <f>VLOOKUP(A18,'[5]REKAP NILAI SPK'!D$11:H$60,3,0)</f>
        <v>82</v>
      </c>
      <c r="N18" s="26">
        <f>VLOOKUP(A18,'[5]REKAP NILAI SPK'!D$11:H$60,4,0)</f>
        <v>80</v>
      </c>
      <c r="O18" s="21" t="str">
        <f>VLOOKUP(A18,'[5]REKAP NILAI SPK'!D$11:H$60,5,0)</f>
        <v>B-</v>
      </c>
      <c r="P18" s="27">
        <f>VLOOKUP(A18,'[6]REKAP NILAI SPK'!D$11:H$60,2,0)</f>
        <v>73</v>
      </c>
      <c r="Q18" s="10">
        <f>VLOOKUP(A18,'[6]REKAP NILAI SPK'!D$11:H$60,3,0)</f>
        <v>73</v>
      </c>
      <c r="R18" s="21">
        <f>VLOOKUP(A18,'[6]REKAP NILAI SPK'!D$11:H$60,4,0)</f>
        <v>73</v>
      </c>
      <c r="S18" s="27" t="str">
        <f>VLOOKUP(A18,'[6]REKAP NILAI SPK'!D$11:H$60,5,0)</f>
        <v>C</v>
      </c>
      <c r="T18" s="10">
        <f>VLOOKUP(A18,'[7]REKAP NILAI SPK'!D$11:H$60,2,0)</f>
        <v>80</v>
      </c>
      <c r="U18" s="21">
        <f>VLOOKUP(A18,'[7]REKAP NILAI SPK'!D$11:H$60,3,0)</f>
        <v>78</v>
      </c>
      <c r="V18" s="21">
        <f>VLOOKUP(A18,'[7]REKAP NILAI SPK'!D$11:H$60,4,0)</f>
        <v>79</v>
      </c>
      <c r="W18" s="21" t="str">
        <f>VLOOKUP(A18,'[7]REKAP NILAI SPK'!D$11:H$60,5,0)</f>
        <v>C</v>
      </c>
      <c r="X18" s="21" t="e">
        <f>VLOOKUP(A18,'[8]REKAP NILAI SPK'!D$11:H$60,2,0)</f>
        <v>#N/A</v>
      </c>
      <c r="Y18" s="21" t="e">
        <f>VLOOKUP(A18,'[8]REKAP NILAI SPK'!D$11:H$60,3,0)</f>
        <v>#N/A</v>
      </c>
      <c r="Z18" s="10" t="e">
        <f>VLOOKUP(A18,'[8]REKAP NILAI SPK'!D$11:H$60,4,0)</f>
        <v>#N/A</v>
      </c>
      <c r="AA18" s="21" t="e">
        <f>VLOOKUP(A18,'[8]REKAP NILAI SPK'!D$11:H$60,5,0)</f>
        <v>#N/A</v>
      </c>
      <c r="AB18" s="21" t="e">
        <f>VLOOKUP(A18,'[9]REKAP NILAI SPK'!D$11:H$60,2,0)</f>
        <v>#N/A</v>
      </c>
      <c r="AC18" s="21" t="e">
        <f>VLOOKUP(A18,'[9]REKAP NILAI SPK'!D$11:H$60,3,0)</f>
        <v>#N/A</v>
      </c>
      <c r="AD18" s="21" t="e">
        <f>VLOOKUP(A18,'[9]REKAP NILAI SPK'!D$11:H$60,4,0)</f>
        <v>#N/A</v>
      </c>
      <c r="AE18" s="21" t="e">
        <f>VLOOKUP(A18,'[9]REKAP NILAI SPK'!D$11:H$60,5,0)</f>
        <v>#N/A</v>
      </c>
      <c r="AF18" s="21" t="e">
        <f>VLOOKUP(A18,'[10]REKAP NILAI SPK'!D$11:H$60,2,0)</f>
        <v>#N/A</v>
      </c>
      <c r="AG18" s="21" t="e">
        <f>VLOOKUP(A18,'[10]REKAP NILAI SPK'!D$11:H$60,3,0)</f>
        <v>#N/A</v>
      </c>
      <c r="AH18" s="21" t="e">
        <f>VLOOKUP(A18,'[10]REKAP NILAI SPK'!D$11:H$60,4,0)</f>
        <v>#N/A</v>
      </c>
      <c r="AI18" s="21" t="e">
        <f>VLOOKUP(A18,'[10]REKAP NILAI SPK'!D$11:H$60,5,0)</f>
        <v>#N/A</v>
      </c>
      <c r="AJ18" s="28">
        <f>VLOOKUP(A18,'[11]REKAP NILAI SPK'!D$11:H$60,2,0)</f>
        <v>84</v>
      </c>
      <c r="AK18" s="29">
        <f>VLOOKUP(A18,'[11]REKAP NILAI SPK'!D$11:H$60,3,0)</f>
        <v>84</v>
      </c>
      <c r="AL18" s="21">
        <f>VLOOKUP(A18,'[11]REKAP NILAI SPK'!D$11:H$60,4,0)</f>
        <v>84</v>
      </c>
      <c r="AM18" s="28" t="str">
        <f>VLOOKUP(A18,'[11]REKAP NILAI SPK'!D$11:H$60,5,0)</f>
        <v>B</v>
      </c>
      <c r="AN18" s="30" t="e">
        <f>VLOOKUP(A18,'[12]REKAP NILAI SPK'!D$11:H$60,2,0)</f>
        <v>#N/A</v>
      </c>
      <c r="AO18" s="30" t="e">
        <f>VLOOKUP(A18,'[12]REKAP NILAI SPK'!D$11:H$60,3,0)</f>
        <v>#N/A</v>
      </c>
      <c r="AP18" s="30" t="e">
        <f>VLOOKUP(A18,'[12]REKAP NILAI SPK'!D$11:H$60,4,0)</f>
        <v>#N/A</v>
      </c>
      <c r="AQ18" s="30" t="e">
        <f>VLOOKUP(A18,'[12]REKAP NILAI SPK'!D$11:H$60,5,0)</f>
        <v>#N/A</v>
      </c>
      <c r="AR18" s="29" t="e">
        <f>VLOOKUP(A18,'[13]REKAP NILAI SPK'!D$11:H$60,2,0)</f>
        <v>#N/A</v>
      </c>
      <c r="AS18" s="21" t="e">
        <f>VLOOKUP(A18,'[13]REKAP NILAI SPK'!D$11:H$60,3,0)</f>
        <v>#N/A</v>
      </c>
      <c r="AT18" s="31" t="e">
        <f>VLOOKUP(A18,'[13]REKAP NILAI SPK'!D$11:H$60,4,0)</f>
        <v>#N/A</v>
      </c>
      <c r="AU18" s="10" t="e">
        <f>VLOOKUP(A18,'[13]REKAP NILAI SPK'!D$11:H$60,5,0)</f>
        <v>#N/A</v>
      </c>
      <c r="AV18" s="10" t="e">
        <f>VLOOKUP(A18,'[14]REKAP NILAI SPK'!D$11:H$60,2,0)</f>
        <v>#N/A</v>
      </c>
      <c r="AW18" s="10" t="e">
        <f>VLOOKUP(A18,'[14]REKAP NILAI SPK'!D$11:H$60,3,0)</f>
        <v>#N/A</v>
      </c>
      <c r="AX18" s="10" t="e">
        <f>VLOOKUP(A18,'[14]REKAP NILAI SPK'!D$11:H$60,4,0)</f>
        <v>#N/A</v>
      </c>
      <c r="AY18" s="10" t="e">
        <f>VLOOKUP(A18,'[14]REKAP NILAI SPK'!D$11:H$60,5,0)</f>
        <v>#N/A</v>
      </c>
      <c r="AZ18" s="10" t="e">
        <f>VLOOKUP(A18,'[15]REKAP NILAI SPK'!D$11:H$60,2,0)</f>
        <v>#N/A</v>
      </c>
      <c r="BA18" s="10" t="e">
        <f>VLOOKUP(A18,'[15]REKAP NILAI SPK'!D$11:H$60,3,0)</f>
        <v>#N/A</v>
      </c>
      <c r="BB18" s="10" t="e">
        <f>VLOOKUP(A18,'[15]REKAP NILAI SPK'!D$11:H$60,4,0)</f>
        <v>#N/A</v>
      </c>
      <c r="BC18" s="10" t="e">
        <f>VLOOKUP(A18,'[15]REKAP NILAI SPK'!D$11:H$60,5,0)</f>
        <v>#N/A</v>
      </c>
      <c r="BD18" s="21" t="e">
        <f>VLOOKUP(A18,'[16]REKAP NILAI SPK'!D$11:H$60,2,0)</f>
        <v>#N/A</v>
      </c>
      <c r="BE18" s="32" t="e">
        <f>VLOOKUP(A18,'[16]REKAP NILAI SPK'!D$11:H$60,3,0)</f>
        <v>#N/A</v>
      </c>
      <c r="BF18" s="10" t="e">
        <f>VLOOKUP(A18,'[16]REKAP NILAI SPK'!D$11:H$60,4,0)</f>
        <v>#N/A</v>
      </c>
      <c r="BG18" s="21" t="e">
        <f>VLOOKUP(A18,'[16]REKAP NILAI SPK'!D$11:H$60,5,0)</f>
        <v>#N/A</v>
      </c>
      <c r="BH18" s="24" t="e">
        <f>VLOOKUP(A18,'[17]REKAP NILAI SPK'!D$11:H$60,2,0)</f>
        <v>#N/A</v>
      </c>
      <c r="BI18" s="10" t="e">
        <f>VLOOKUP(A18,'[17]REKAP NILAI SPK'!D$11:H$60,3,0)</f>
        <v>#N/A</v>
      </c>
      <c r="BJ18" s="21" t="e">
        <f>VLOOKUP(A18,'[17]REKAP NILAI SPK'!D$11:H$60,4,0)</f>
        <v>#N/A</v>
      </c>
      <c r="BK18" s="24" t="e">
        <f>VLOOKUP(A18,'[17]REKAP NILAI SPK'!D$11:H$60,5,0)</f>
        <v>#N/A</v>
      </c>
      <c r="BL18" s="10" t="e">
        <f>VLOOKUP(A18,'[18]REKAP NILAI SPK'!D$11:H$60,2,0)</f>
        <v>#N/A</v>
      </c>
      <c r="BM18" s="21" t="e">
        <f>VLOOKUP(A18,'[18]REKAP NILAI SPK'!D$11:H$60,3,0)</f>
        <v>#N/A</v>
      </c>
      <c r="BN18" s="30" t="e">
        <f>VLOOKUP(A18,'[18]REKAP NILAI SPK'!D$11:H$60,4,0)</f>
        <v>#N/A</v>
      </c>
      <c r="BO18" s="33" t="e">
        <f>VLOOKUP(A18,'[18]REKAP NILAI SPK'!D$11:H$60,5,0)</f>
        <v>#N/A</v>
      </c>
      <c r="BP18" s="21" t="e">
        <f>VLOOKUP(A18,'[19]REKAP NILAI SPK'!D$11:H$60,2,0)</f>
        <v>#N/A</v>
      </c>
      <c r="BQ18" s="24" t="e">
        <f>VLOOKUP(A18,'[19]REKAP NILAI SPK'!D$11:H$60,3,0)</f>
        <v>#N/A</v>
      </c>
      <c r="BR18" s="33" t="e">
        <f>VLOOKUP(A18,'[19]REKAP NILAI SPK'!D$11:H$60,4,0)</f>
        <v>#N/A</v>
      </c>
      <c r="BS18" s="21" t="e">
        <f>VLOOKUP(A18,'[19]REKAP NILAI SPK'!D$11:H$60,5,0)</f>
        <v>#N/A</v>
      </c>
      <c r="BT18" s="21" t="e">
        <f>VLOOKUP(A18,'[20]REKAP NILAI SPK'!D$11:H$60,2,0)</f>
        <v>#N/A</v>
      </c>
      <c r="BU18" s="21" t="e">
        <f>VLOOKUP(A18,'[20]REKAP NILAI SPK'!D$11:H$60,3,0)</f>
        <v>#N/A</v>
      </c>
      <c r="BV18" s="21" t="e">
        <f>VLOOKUP(A18,'[20]REKAP NILAI SPK'!D$11:H$60,4,0)</f>
        <v>#N/A</v>
      </c>
      <c r="BW18" s="21" t="e">
        <f>VLOOKUP(A18,'[20]REKAP NILAI SPK'!D$11:H$60,5,0)</f>
        <v>#N/A</v>
      </c>
      <c r="BX18" s="21" t="e">
        <f>VLOOKUP(A18,'[21]REKAP NILAI SPK'!D$11:H$60,2,0)</f>
        <v>#N/A</v>
      </c>
      <c r="BY18" s="21" t="e">
        <f>VLOOKUP(A18,'[21]REKAP NILAI SPK'!D$11:H$60,3,0)</f>
        <v>#N/A</v>
      </c>
      <c r="BZ18" s="21" t="e">
        <f>VLOOKUP(A18,'[21]REKAP NILAI SPK'!D$11:H$60,4,0)</f>
        <v>#N/A</v>
      </c>
      <c r="CA18" s="21" t="e">
        <f>VLOOKUP(A18,'[21]REKAP NILAI SPK'!D$11:H$60,5,0)</f>
        <v>#N/A</v>
      </c>
      <c r="CB18" s="10" t="e">
        <f>VLOOKUP(A18,'[22]REKAP NILAI SPK'!D$11:H$60,2,0)</f>
        <v>#N/A</v>
      </c>
      <c r="CC18" s="21" t="e">
        <f>VLOOKUP(A18,'[22]REKAP NILAI SPK'!D$11:H$60,3,0)</f>
        <v>#N/A</v>
      </c>
      <c r="CD18" s="24" t="e">
        <f>VLOOKUP(A18,'[22]REKAP NILAI SPK'!D$11:H$60,4,0)</f>
        <v>#N/A</v>
      </c>
      <c r="CE18" s="10" t="e">
        <f>VLOOKUP(A18,'[22]REKAP NILAI SPK'!D$11:H$60,5,0)</f>
        <v>#N/A</v>
      </c>
      <c r="CF18" s="21" t="e">
        <f>VLOOKUP(A18,'[23]REKAP NILAI SPK'!D$11:H$60,2,0)</f>
        <v>#N/A</v>
      </c>
      <c r="CG18" s="30" t="e">
        <f>VLOOKUP(A18,'[23]REKAP NILAI SPK'!D$11:H$60,3,0)</f>
        <v>#N/A</v>
      </c>
      <c r="CH18" s="29" t="e">
        <f>VLOOKUP(A18,'[23]REKAP NILAI SPK'!D$11:H$60,4,0)</f>
        <v>#N/A</v>
      </c>
      <c r="CI18" s="21" t="e">
        <f>VLOOKUP(A18,'[23]REKAP NILAI SPK'!D$11:H$60,5,0)</f>
        <v>#N/A</v>
      </c>
      <c r="CJ18" s="30" t="e">
        <f>VLOOKUP(A18,'[24]REKAP NILAI SPK'!D$11:H$60,2,0)</f>
        <v>#N/A</v>
      </c>
      <c r="CK18" s="29" t="e">
        <f>VLOOKUP(A18,'[24]REKAP NILAI SPK'!D$11:H$60,3,0)</f>
        <v>#N/A</v>
      </c>
      <c r="CL18" s="21" t="e">
        <f>VLOOKUP(A18,'[24]REKAP NILAI SPK'!D$11:H$60,4,0)</f>
        <v>#N/A</v>
      </c>
      <c r="CM18" s="20" t="e">
        <f>VLOOKUP(A18,'[24]REKAP NILAI SPK'!D$11:H$60,5,0)</f>
        <v>#N/A</v>
      </c>
      <c r="CN18" s="20" t="e">
        <f>VLOOKUP(A18,'[25]REKAP NILAI SPK'!D$11:H$60,2,0)</f>
        <v>#N/A</v>
      </c>
      <c r="CO18" s="21" t="e">
        <f>VLOOKUP(A18,'[25]REKAP NILAI SPK'!D$11:H$60,3,0)</f>
        <v>#N/A</v>
      </c>
      <c r="CP18" s="20" t="e">
        <f>VLOOKUP(A18,'[25]REKAP NILAI SPK'!D$11:H$60,4,0)</f>
        <v>#N/A</v>
      </c>
      <c r="CQ18" s="34" t="e">
        <f>VLOOKUP(A18,'[25]REKAP NILAI SPK'!D$11:H$60,5,0)</f>
        <v>#N/A</v>
      </c>
      <c r="CR18" s="20" t="e">
        <f>VLOOKUP(A18,'[26]REKAP NILAI SPK'!D$11:H$60,2,0)</f>
        <v>#N/A</v>
      </c>
      <c r="CS18" s="20" t="e">
        <f>VLOOKUP(A18,'[26]REKAP NILAI SPK'!D$11:H$60,3,0)</f>
        <v>#N/A</v>
      </c>
      <c r="CT18" s="20" t="e">
        <f>VLOOKUP(A18,'[26]REKAP NILAI SPK'!D$11:H$60,4,0)</f>
        <v>#N/A</v>
      </c>
      <c r="CU18" s="20" t="e">
        <f>VLOOKUP(A18,'[26]REKAP NILAI SPK'!D$11:H$60,5,0)</f>
        <v>#N/A</v>
      </c>
      <c r="CV18" s="20" t="e">
        <f>VLOOKUP(A18,'[27]REKAP NILAI SPK'!D$11:H$60,2,0)</f>
        <v>#N/A</v>
      </c>
      <c r="CW18" s="20" t="e">
        <f>VLOOKUP(A18,'[27]REKAP NILAI SPK'!D$11:H$60,3,0)</f>
        <v>#N/A</v>
      </c>
      <c r="CX18" s="20" t="e">
        <f>VLOOKUP(A18,'[27]REKAP NILAI SPK'!D$11:H$60,4,0)</f>
        <v>#N/A</v>
      </c>
      <c r="CY18" s="20" t="e">
        <f>VLOOKUP(A18,'[27]REKAP NILAI SPK'!D$11:H$60,5,0)</f>
        <v>#N/A</v>
      </c>
      <c r="CZ18" s="20">
        <f>VLOOKUP(A18,'[28]REKAP NILAI SPK'!D$11:H$60,2,0)</f>
        <v>76</v>
      </c>
      <c r="DA18" s="20">
        <f>VLOOKUP(A18,'[28]REKAP NILAI SPK'!D$11:H$60,3,0)</f>
        <v>77</v>
      </c>
      <c r="DB18" s="20">
        <f>VLOOKUP(A18,'[28]REKAP NILAI SPK'!D$11:H$60,4,0)</f>
        <v>77</v>
      </c>
      <c r="DC18" s="20" t="str">
        <f>VLOOKUP(A18,'[28]REKAP NILAI SPK'!D$11:H$60,5,0)</f>
        <v>B-</v>
      </c>
      <c r="DD18" s="20">
        <f>VLOOKUP(A18,'[29]REKAP NILAI SPK'!D$11:H$60,2,0)</f>
        <v>81</v>
      </c>
      <c r="DE18" s="20">
        <f>VLOOKUP(A18,'[29]REKAP NILAI SPK'!D$11:H$60,3,0)</f>
        <v>80</v>
      </c>
      <c r="DF18" s="20">
        <f>VLOOKUP(A18,'[29]REKAP NILAI SPK'!D$11:H$60,4,0)</f>
        <v>80</v>
      </c>
      <c r="DG18" s="20" t="str">
        <f>VLOOKUP(A18,'[29]REKAP NILAI SPK'!D$11:H$60,5,0)</f>
        <v>B-</v>
      </c>
      <c r="DH18" s="20">
        <f>VLOOKUP(A18,'[30]REKAP NILAI SPK'!D$11:H$60,2,0)</f>
        <v>76</v>
      </c>
      <c r="DI18" s="20">
        <f>VLOOKUP(A18,'[30]REKAP NILAI SPK'!D$11:H$60,3,0)</f>
        <v>77</v>
      </c>
      <c r="DJ18" s="20">
        <f>VLOOKUP(A18,'[30]REKAP NILAI SPK'!D$11:H$60,4,0)</f>
        <v>77</v>
      </c>
      <c r="DK18" s="20" t="str">
        <f>VLOOKUP(A18,'[30]REKAP NILAI SPK'!D$11:H$60,5,0)</f>
        <v>B-</v>
      </c>
      <c r="DL18" s="20">
        <f>VLOOKUP(A18,'[31]REKAP NILAI SPK'!D$11:H$60,2,0)</f>
        <v>81</v>
      </c>
      <c r="DM18" s="20">
        <f>VLOOKUP(A18,'[31]REKAP NILAI SPK'!D$11:H$60,3,0)</f>
        <v>80</v>
      </c>
      <c r="DN18" s="20">
        <f>VLOOKUP(A18,'[31]REKAP NILAI SPK'!D$11:H$60,4,0)</f>
        <v>80</v>
      </c>
      <c r="DO18" s="20" t="str">
        <f>VLOOKUP(A18,'[31]REKAP NILAI SPK'!D$11:H$60,5,0)</f>
        <v>B-</v>
      </c>
      <c r="DP18" s="20">
        <f>VLOOKUP(A18,'[32]REKAP NILAI SPK'!D$11:H$60,2,0)</f>
        <v>81</v>
      </c>
      <c r="DQ18" s="20">
        <f>VLOOKUP(A18,'[32]REKAP NILAI SPK'!D$11:H$60,3,0)</f>
        <v>79</v>
      </c>
      <c r="DR18" s="20">
        <f>VLOOKUP(A18,'[32]REKAP NILAI SPK'!D$11:H$60,4,0)</f>
        <v>80</v>
      </c>
      <c r="DS18" s="20" t="str">
        <f>VLOOKUP(A18,'[32]REKAP NILAI SPK'!D$11:H$60,5,0)</f>
        <v>B-</v>
      </c>
      <c r="DT18" s="20" t="e">
        <f>VLOOKUP(A18,'[33]REKAP NILAI SPK'!D$11:H$60,2,0)</f>
        <v>#N/A</v>
      </c>
      <c r="DU18" s="20" t="e">
        <f>VLOOKUP(A18,'[33]REKAP NILAI SPK'!D$11:H$60,3,0)</f>
        <v>#N/A</v>
      </c>
      <c r="DV18" s="20" t="e">
        <f>VLOOKUP(A18,'[33]REKAP NILAI SPK'!D$11:H$60,4,0)</f>
        <v>#N/A</v>
      </c>
      <c r="DW18" s="20" t="e">
        <f>VLOOKUP(A18,'[33]REKAP NILAI SPK'!D$11:H$60,5,0)</f>
        <v>#N/A</v>
      </c>
      <c r="DX18" s="20" t="e">
        <f>VLOOKUP(A18,'[34]REKAP NILAI SPK'!D$11:H$60,2,0)</f>
        <v>#N/A</v>
      </c>
      <c r="DY18" s="20" t="e">
        <f>VLOOKUP(A18,'[34]REKAP NILAI SPK'!D$11:H$60,3,0)</f>
        <v>#N/A</v>
      </c>
      <c r="DZ18" s="20" t="e">
        <f>VLOOKUP(A18,'[34]REKAP NILAI SPK'!D$11:H$60,4,0)</f>
        <v>#N/A</v>
      </c>
      <c r="EA18" s="20" t="e">
        <f>VLOOKUP(A18,'[34]REKAP NILAI SPK'!D$11:H$60,5,0)</f>
        <v>#N/A</v>
      </c>
      <c r="EB18" s="20" t="e">
        <f>VLOOKUP(A18,'[35]REKAP NILAI SPK'!D$11:H$60,2,0)</f>
        <v>#N/A</v>
      </c>
      <c r="EC18" s="20" t="e">
        <f>VLOOKUP(A18,'[35]REKAP NILAI SPK'!D$11:H$60,3,0)</f>
        <v>#N/A</v>
      </c>
      <c r="ED18" s="20" t="e">
        <f>VLOOKUP(A18,'[35]REKAP NILAI SPK'!D$11:H$60,4,0)</f>
        <v>#N/A</v>
      </c>
      <c r="EE18" s="20" t="e">
        <f>VLOOKUP(A18,'[35]REKAP NILAI SPK'!D$11:H$60,5,0)</f>
        <v>#N/A</v>
      </c>
      <c r="EF18" s="81"/>
      <c r="EG18" s="82">
        <v>0</v>
      </c>
      <c r="EH18" s="83">
        <v>0</v>
      </c>
      <c r="EI18" s="83">
        <v>9</v>
      </c>
      <c r="EJ18" s="84" t="s">
        <v>10</v>
      </c>
      <c r="EK18" s="84"/>
      <c r="EL18" s="84"/>
      <c r="EM18" s="84"/>
      <c r="EN18" s="85" t="str">
        <f t="shared" si="0"/>
        <v>Yandi Arwanda menunjukan sikap jujur saat ulangan</v>
      </c>
      <c r="EO18" s="85" t="str">
        <f t="shared" si="1"/>
        <v>Yandi Arwanda belum konsisten mengawali kegiatan belajar dengan berdoa</v>
      </c>
      <c r="EP18" s="85" t="str">
        <f t="shared" si="2"/>
        <v>Yandi Arwanda perlu tingkatkan berkomunikasi dalam diskusi kelompk menggunakan bahasa indonesia dengan baik</v>
      </c>
      <c r="EQ18" s="85" t="str">
        <f t="shared" si="3"/>
        <v>Yandi Arwanda perlu tingkatkan inisiatif mencari tahu informasi terkait dengan topik pelajaran yang akan dibahas pada pertemuan selanjutnya</v>
      </c>
      <c r="ER18" s="85" t="str">
        <f t="shared" si="4"/>
        <v>Yandi Arwanda perlu konsisten ikut terlibat dalam kegiatan jumat bersih</v>
      </c>
      <c r="ES18" s="86" t="str">
        <f t="shared" si="5"/>
        <v>Yandi Arwanda perlu belajar belajar menjadi pribadi mandiri, menggunakan bahasa indonesia dengan baik, membantu orang tua mengerjakan pekerjaan secara bersama, serta perlu disiplin diri dalam berbagai kegiatan disekolah</v>
      </c>
      <c r="ET18" s="87"/>
      <c r="EU18" s="87"/>
      <c r="EV18" s="87"/>
      <c r="EW18" s="87"/>
      <c r="EX18" s="87"/>
    </row>
    <row r="19" spans="1:154" ht="38.1" customHeight="1">
      <c r="A19" s="18" t="str">
        <f>'[2]db-siswa'!B19</f>
        <v>Reymba Gunawan</v>
      </c>
      <c r="B19" s="19">
        <f>'[2]db-siswa'!C19</f>
        <v>648</v>
      </c>
      <c r="C19" s="19" t="str">
        <f>'[2]db-siswa'!D19</f>
        <v>0023488439</v>
      </c>
      <c r="D19" s="20">
        <f>VLOOKUP(A19,'[3]REKAP NILAI SPK'!$D$11:$H$60,2,0)</f>
        <v>77</v>
      </c>
      <c r="E19" s="21">
        <f>VLOOKUP(A19,'[3]REKAP NILAI SPK'!$D$11:$H$60,3,0)</f>
        <v>84</v>
      </c>
      <c r="F19" s="22">
        <f>VLOOKUP(A19,'[3]REKAP NILAI SPK'!$D$11:$H$60,4,0)</f>
        <v>82</v>
      </c>
      <c r="G19" s="20" t="str">
        <f>VLOOKUP(A19,'[3]REKAP NILAI SPK'!$D$11:$H$60,5,0)</f>
        <v>B-</v>
      </c>
      <c r="H19" s="21">
        <f>VLOOKUP(A19,'[4]REKAP NILAI SPK'!D$11:H$60,2,0)</f>
        <v>84</v>
      </c>
      <c r="I19" s="23">
        <f>VLOOKUP(A19,'[4]REKAP NILAI SPK'!D$11:H$60,3,0)</f>
        <v>82</v>
      </c>
      <c r="J19" s="24">
        <f>VLOOKUP(A19,'[4]REKAP NILAI SPK'!D$11:H$60,4,0)</f>
        <v>83</v>
      </c>
      <c r="K19" s="25" t="str">
        <f>VLOOKUP(A19,'[4]REKAP NILAI SPK'!D$11:H$60,5,0)</f>
        <v>B-</v>
      </c>
      <c r="L19" s="21">
        <f>VLOOKUP(A19,'[5]REKAP NILAI SPK'!D$11:H$60,2,0)</f>
        <v>84</v>
      </c>
      <c r="M19" s="23">
        <f>VLOOKUP(A19,'[5]REKAP NILAI SPK'!D$11:H$60,3,0)</f>
        <v>85</v>
      </c>
      <c r="N19" s="26">
        <f>VLOOKUP(A19,'[5]REKAP NILAI SPK'!D$11:H$60,4,0)</f>
        <v>84</v>
      </c>
      <c r="O19" s="21" t="str">
        <f>VLOOKUP(A19,'[5]REKAP NILAI SPK'!D$11:H$60,5,0)</f>
        <v>B</v>
      </c>
      <c r="P19" s="27">
        <f>VLOOKUP(A19,'[6]REKAP NILAI SPK'!D$11:H$60,2,0)</f>
        <v>75</v>
      </c>
      <c r="Q19" s="10">
        <f>VLOOKUP(A19,'[6]REKAP NILAI SPK'!D$11:H$60,3,0)</f>
        <v>73</v>
      </c>
      <c r="R19" s="21">
        <f>VLOOKUP(A19,'[6]REKAP NILAI SPK'!D$11:H$60,4,0)</f>
        <v>74</v>
      </c>
      <c r="S19" s="27" t="str">
        <f>VLOOKUP(A19,'[6]REKAP NILAI SPK'!D$11:H$60,5,0)</f>
        <v>C</v>
      </c>
      <c r="T19" s="10">
        <f>VLOOKUP(A19,'[7]REKAP NILAI SPK'!D$11:H$60,2,0)</f>
        <v>84</v>
      </c>
      <c r="U19" s="21">
        <f>VLOOKUP(A19,'[7]REKAP NILAI SPK'!D$11:H$60,3,0)</f>
        <v>80</v>
      </c>
      <c r="V19" s="21">
        <f>VLOOKUP(A19,'[7]REKAP NILAI SPK'!D$11:H$60,4,0)</f>
        <v>82</v>
      </c>
      <c r="W19" s="21" t="str">
        <f>VLOOKUP(A19,'[7]REKAP NILAI SPK'!D$11:H$60,5,0)</f>
        <v>B-</v>
      </c>
      <c r="X19" s="21" t="e">
        <f>VLOOKUP(A19,'[8]REKAP NILAI SPK'!D$11:H$60,2,0)</f>
        <v>#N/A</v>
      </c>
      <c r="Y19" s="21" t="e">
        <f>VLOOKUP(A19,'[8]REKAP NILAI SPK'!D$11:H$60,3,0)</f>
        <v>#N/A</v>
      </c>
      <c r="Z19" s="10" t="e">
        <f>VLOOKUP(A19,'[8]REKAP NILAI SPK'!D$11:H$60,4,0)</f>
        <v>#N/A</v>
      </c>
      <c r="AA19" s="21" t="e">
        <f>VLOOKUP(A19,'[8]REKAP NILAI SPK'!D$11:H$60,5,0)</f>
        <v>#N/A</v>
      </c>
      <c r="AB19" s="21" t="e">
        <f>VLOOKUP(A19,'[9]REKAP NILAI SPK'!D$11:H$60,2,0)</f>
        <v>#N/A</v>
      </c>
      <c r="AC19" s="21" t="e">
        <f>VLOOKUP(A19,'[9]REKAP NILAI SPK'!D$11:H$60,3,0)</f>
        <v>#N/A</v>
      </c>
      <c r="AD19" s="21" t="e">
        <f>VLOOKUP(A19,'[9]REKAP NILAI SPK'!D$11:H$60,4,0)</f>
        <v>#N/A</v>
      </c>
      <c r="AE19" s="21" t="e">
        <f>VLOOKUP(A19,'[9]REKAP NILAI SPK'!D$11:H$60,5,0)</f>
        <v>#N/A</v>
      </c>
      <c r="AF19" s="21" t="e">
        <f>VLOOKUP(A19,'[10]REKAP NILAI SPK'!D$11:H$60,2,0)</f>
        <v>#N/A</v>
      </c>
      <c r="AG19" s="21" t="e">
        <f>VLOOKUP(A19,'[10]REKAP NILAI SPK'!D$11:H$60,3,0)</f>
        <v>#N/A</v>
      </c>
      <c r="AH19" s="21" t="e">
        <f>VLOOKUP(A19,'[10]REKAP NILAI SPK'!D$11:H$60,4,0)</f>
        <v>#N/A</v>
      </c>
      <c r="AI19" s="21" t="e">
        <f>VLOOKUP(A19,'[10]REKAP NILAI SPK'!D$11:H$60,5,0)</f>
        <v>#N/A</v>
      </c>
      <c r="AJ19" s="28">
        <f>VLOOKUP(A19,'[11]REKAP NILAI SPK'!D$11:H$60,2,0)</f>
        <v>84</v>
      </c>
      <c r="AK19" s="29">
        <f>VLOOKUP(A19,'[11]REKAP NILAI SPK'!D$11:H$60,3,0)</f>
        <v>82</v>
      </c>
      <c r="AL19" s="21">
        <f>VLOOKUP(A19,'[11]REKAP NILAI SPK'!D$11:H$60,4,0)</f>
        <v>83</v>
      </c>
      <c r="AM19" s="28" t="str">
        <f>VLOOKUP(A19,'[11]REKAP NILAI SPK'!D$11:H$60,5,0)</f>
        <v>B-</v>
      </c>
      <c r="AN19" s="30" t="e">
        <f>VLOOKUP(A19,'[12]REKAP NILAI SPK'!D$11:H$60,2,0)</f>
        <v>#N/A</v>
      </c>
      <c r="AO19" s="30" t="e">
        <f>VLOOKUP(A19,'[12]REKAP NILAI SPK'!D$11:H$60,3,0)</f>
        <v>#N/A</v>
      </c>
      <c r="AP19" s="30" t="e">
        <f>VLOOKUP(A19,'[12]REKAP NILAI SPK'!D$11:H$60,4,0)</f>
        <v>#N/A</v>
      </c>
      <c r="AQ19" s="30" t="e">
        <f>VLOOKUP(A19,'[12]REKAP NILAI SPK'!D$11:H$60,5,0)</f>
        <v>#N/A</v>
      </c>
      <c r="AR19" s="29" t="e">
        <f>VLOOKUP(A19,'[13]REKAP NILAI SPK'!D$11:H$60,2,0)</f>
        <v>#N/A</v>
      </c>
      <c r="AS19" s="21" t="e">
        <f>VLOOKUP(A19,'[13]REKAP NILAI SPK'!D$11:H$60,3,0)</f>
        <v>#N/A</v>
      </c>
      <c r="AT19" s="31" t="e">
        <f>VLOOKUP(A19,'[13]REKAP NILAI SPK'!D$11:H$60,4,0)</f>
        <v>#N/A</v>
      </c>
      <c r="AU19" s="10" t="e">
        <f>VLOOKUP(A19,'[13]REKAP NILAI SPK'!D$11:H$60,5,0)</f>
        <v>#N/A</v>
      </c>
      <c r="AV19" s="10" t="e">
        <f>VLOOKUP(A19,'[14]REKAP NILAI SPK'!D$11:H$60,2,0)</f>
        <v>#N/A</v>
      </c>
      <c r="AW19" s="10" t="e">
        <f>VLOOKUP(A19,'[14]REKAP NILAI SPK'!D$11:H$60,3,0)</f>
        <v>#N/A</v>
      </c>
      <c r="AX19" s="10" t="e">
        <f>VLOOKUP(A19,'[14]REKAP NILAI SPK'!D$11:H$60,4,0)</f>
        <v>#N/A</v>
      </c>
      <c r="AY19" s="10" t="e">
        <f>VLOOKUP(A19,'[14]REKAP NILAI SPK'!D$11:H$60,5,0)</f>
        <v>#N/A</v>
      </c>
      <c r="AZ19" s="10" t="e">
        <f>VLOOKUP(A19,'[15]REKAP NILAI SPK'!D$11:H$60,2,0)</f>
        <v>#N/A</v>
      </c>
      <c r="BA19" s="10" t="e">
        <f>VLOOKUP(A19,'[15]REKAP NILAI SPK'!D$11:H$60,3,0)</f>
        <v>#N/A</v>
      </c>
      <c r="BB19" s="10" t="e">
        <f>VLOOKUP(A19,'[15]REKAP NILAI SPK'!D$11:H$60,4,0)</f>
        <v>#N/A</v>
      </c>
      <c r="BC19" s="10" t="e">
        <f>VLOOKUP(A19,'[15]REKAP NILAI SPK'!D$11:H$60,5,0)</f>
        <v>#N/A</v>
      </c>
      <c r="BD19" s="21" t="e">
        <f>VLOOKUP(A19,'[16]REKAP NILAI SPK'!D$11:H$60,2,0)</f>
        <v>#N/A</v>
      </c>
      <c r="BE19" s="32" t="e">
        <f>VLOOKUP(A19,'[16]REKAP NILAI SPK'!D$11:H$60,3,0)</f>
        <v>#N/A</v>
      </c>
      <c r="BF19" s="10" t="e">
        <f>VLOOKUP(A19,'[16]REKAP NILAI SPK'!D$11:H$60,4,0)</f>
        <v>#N/A</v>
      </c>
      <c r="BG19" s="21" t="e">
        <f>VLOOKUP(A19,'[16]REKAP NILAI SPK'!D$11:H$60,5,0)</f>
        <v>#N/A</v>
      </c>
      <c r="BH19" s="24" t="e">
        <f>VLOOKUP(A19,'[17]REKAP NILAI SPK'!D$11:H$60,2,0)</f>
        <v>#N/A</v>
      </c>
      <c r="BI19" s="10" t="e">
        <f>VLOOKUP(A19,'[17]REKAP NILAI SPK'!D$11:H$60,3,0)</f>
        <v>#N/A</v>
      </c>
      <c r="BJ19" s="21" t="e">
        <f>VLOOKUP(A19,'[17]REKAP NILAI SPK'!D$11:H$60,4,0)</f>
        <v>#N/A</v>
      </c>
      <c r="BK19" s="24" t="e">
        <f>VLOOKUP(A19,'[17]REKAP NILAI SPK'!D$11:H$60,5,0)</f>
        <v>#N/A</v>
      </c>
      <c r="BL19" s="10" t="e">
        <f>VLOOKUP(A19,'[18]REKAP NILAI SPK'!D$11:H$60,2,0)</f>
        <v>#N/A</v>
      </c>
      <c r="BM19" s="21" t="e">
        <f>VLOOKUP(A19,'[18]REKAP NILAI SPK'!D$11:H$60,3,0)</f>
        <v>#N/A</v>
      </c>
      <c r="BN19" s="30" t="e">
        <f>VLOOKUP(A19,'[18]REKAP NILAI SPK'!D$11:H$60,4,0)</f>
        <v>#N/A</v>
      </c>
      <c r="BO19" s="33" t="e">
        <f>VLOOKUP(A19,'[18]REKAP NILAI SPK'!D$11:H$60,5,0)</f>
        <v>#N/A</v>
      </c>
      <c r="BP19" s="21" t="e">
        <f>VLOOKUP(A19,'[19]REKAP NILAI SPK'!D$11:H$60,2,0)</f>
        <v>#N/A</v>
      </c>
      <c r="BQ19" s="24" t="e">
        <f>VLOOKUP(A19,'[19]REKAP NILAI SPK'!D$11:H$60,3,0)</f>
        <v>#N/A</v>
      </c>
      <c r="BR19" s="33" t="e">
        <f>VLOOKUP(A19,'[19]REKAP NILAI SPK'!D$11:H$60,4,0)</f>
        <v>#N/A</v>
      </c>
      <c r="BS19" s="21" t="e">
        <f>VLOOKUP(A19,'[19]REKAP NILAI SPK'!D$11:H$60,5,0)</f>
        <v>#N/A</v>
      </c>
      <c r="BT19" s="21" t="e">
        <f>VLOOKUP(A19,'[20]REKAP NILAI SPK'!D$11:H$60,2,0)</f>
        <v>#N/A</v>
      </c>
      <c r="BU19" s="21" t="e">
        <f>VLOOKUP(A19,'[20]REKAP NILAI SPK'!D$11:H$60,3,0)</f>
        <v>#N/A</v>
      </c>
      <c r="BV19" s="21" t="e">
        <f>VLOOKUP(A19,'[20]REKAP NILAI SPK'!D$11:H$60,4,0)</f>
        <v>#N/A</v>
      </c>
      <c r="BW19" s="21" t="e">
        <f>VLOOKUP(A19,'[20]REKAP NILAI SPK'!D$11:H$60,5,0)</f>
        <v>#N/A</v>
      </c>
      <c r="BX19" s="21" t="e">
        <f>VLOOKUP(A19,'[21]REKAP NILAI SPK'!D$11:H$60,2,0)</f>
        <v>#N/A</v>
      </c>
      <c r="BY19" s="21" t="e">
        <f>VLOOKUP(A19,'[21]REKAP NILAI SPK'!D$11:H$60,3,0)</f>
        <v>#N/A</v>
      </c>
      <c r="BZ19" s="21" t="e">
        <f>VLOOKUP(A19,'[21]REKAP NILAI SPK'!D$11:H$60,4,0)</f>
        <v>#N/A</v>
      </c>
      <c r="CA19" s="21" t="e">
        <f>VLOOKUP(A19,'[21]REKAP NILAI SPK'!D$11:H$60,5,0)</f>
        <v>#N/A</v>
      </c>
      <c r="CB19" s="10" t="e">
        <f>VLOOKUP(A19,'[22]REKAP NILAI SPK'!D$11:H$60,2,0)</f>
        <v>#N/A</v>
      </c>
      <c r="CC19" s="21" t="e">
        <f>VLOOKUP(A19,'[22]REKAP NILAI SPK'!D$11:H$60,3,0)</f>
        <v>#N/A</v>
      </c>
      <c r="CD19" s="24" t="e">
        <f>VLOOKUP(A19,'[22]REKAP NILAI SPK'!D$11:H$60,4,0)</f>
        <v>#N/A</v>
      </c>
      <c r="CE19" s="10" t="e">
        <f>VLOOKUP(A19,'[22]REKAP NILAI SPK'!D$11:H$60,5,0)</f>
        <v>#N/A</v>
      </c>
      <c r="CF19" s="21" t="e">
        <f>VLOOKUP(A19,'[23]REKAP NILAI SPK'!D$11:H$60,2,0)</f>
        <v>#N/A</v>
      </c>
      <c r="CG19" s="30" t="e">
        <f>VLOOKUP(A19,'[23]REKAP NILAI SPK'!D$11:H$60,3,0)</f>
        <v>#N/A</v>
      </c>
      <c r="CH19" s="29" t="e">
        <f>VLOOKUP(A19,'[23]REKAP NILAI SPK'!D$11:H$60,4,0)</f>
        <v>#N/A</v>
      </c>
      <c r="CI19" s="21" t="e">
        <f>VLOOKUP(A19,'[23]REKAP NILAI SPK'!D$11:H$60,5,0)</f>
        <v>#N/A</v>
      </c>
      <c r="CJ19" s="30" t="e">
        <f>VLOOKUP(A19,'[24]REKAP NILAI SPK'!D$11:H$60,2,0)</f>
        <v>#N/A</v>
      </c>
      <c r="CK19" s="29" t="e">
        <f>VLOOKUP(A19,'[24]REKAP NILAI SPK'!D$11:H$60,3,0)</f>
        <v>#N/A</v>
      </c>
      <c r="CL19" s="21" t="e">
        <f>VLOOKUP(A19,'[24]REKAP NILAI SPK'!D$11:H$60,4,0)</f>
        <v>#N/A</v>
      </c>
      <c r="CM19" s="20" t="e">
        <f>VLOOKUP(A19,'[24]REKAP NILAI SPK'!D$11:H$60,5,0)</f>
        <v>#N/A</v>
      </c>
      <c r="CN19" s="20" t="e">
        <f>VLOOKUP(A19,'[25]REKAP NILAI SPK'!D$11:H$60,2,0)</f>
        <v>#N/A</v>
      </c>
      <c r="CO19" s="21" t="e">
        <f>VLOOKUP(A19,'[25]REKAP NILAI SPK'!D$11:H$60,3,0)</f>
        <v>#N/A</v>
      </c>
      <c r="CP19" s="20" t="e">
        <f>VLOOKUP(A19,'[25]REKAP NILAI SPK'!D$11:H$60,4,0)</f>
        <v>#N/A</v>
      </c>
      <c r="CQ19" s="34" t="e">
        <f>VLOOKUP(A19,'[25]REKAP NILAI SPK'!D$11:H$60,5,0)</f>
        <v>#N/A</v>
      </c>
      <c r="CR19" s="20" t="e">
        <f>VLOOKUP(A19,'[26]REKAP NILAI SPK'!D$11:H$60,2,0)</f>
        <v>#N/A</v>
      </c>
      <c r="CS19" s="20" t="e">
        <f>VLOOKUP(A19,'[26]REKAP NILAI SPK'!D$11:H$60,3,0)</f>
        <v>#N/A</v>
      </c>
      <c r="CT19" s="20" t="e">
        <f>VLOOKUP(A19,'[26]REKAP NILAI SPK'!D$11:H$60,4,0)</f>
        <v>#N/A</v>
      </c>
      <c r="CU19" s="20" t="e">
        <f>VLOOKUP(A19,'[26]REKAP NILAI SPK'!D$11:H$60,5,0)</f>
        <v>#N/A</v>
      </c>
      <c r="CV19" s="20" t="e">
        <f>VLOOKUP(A19,'[27]REKAP NILAI SPK'!D$11:H$60,2,0)</f>
        <v>#N/A</v>
      </c>
      <c r="CW19" s="20" t="e">
        <f>VLOOKUP(A19,'[27]REKAP NILAI SPK'!D$11:H$60,3,0)</f>
        <v>#N/A</v>
      </c>
      <c r="CX19" s="20" t="e">
        <f>VLOOKUP(A19,'[27]REKAP NILAI SPK'!D$11:H$60,4,0)</f>
        <v>#N/A</v>
      </c>
      <c r="CY19" s="20" t="e">
        <f>VLOOKUP(A19,'[27]REKAP NILAI SPK'!D$11:H$60,5,0)</f>
        <v>#N/A</v>
      </c>
      <c r="CZ19" s="20">
        <f>VLOOKUP(A19,'[28]REKAP NILAI SPK'!D$11:H$60,2,0)</f>
        <v>85</v>
      </c>
      <c r="DA19" s="20">
        <f>VLOOKUP(A19,'[28]REKAP NILAI SPK'!D$11:H$60,3,0)</f>
        <v>86</v>
      </c>
      <c r="DB19" s="20">
        <f>VLOOKUP(A19,'[28]REKAP NILAI SPK'!D$11:H$60,4,0)</f>
        <v>86</v>
      </c>
      <c r="DC19" s="20" t="str">
        <f>VLOOKUP(A19,'[28]REKAP NILAI SPK'!D$11:H$60,5,0)</f>
        <v>B+</v>
      </c>
      <c r="DD19" s="20">
        <f>VLOOKUP(A19,'[29]REKAP NILAI SPK'!D$11:H$60,2,0)</f>
        <v>82</v>
      </c>
      <c r="DE19" s="20">
        <f>VLOOKUP(A19,'[29]REKAP NILAI SPK'!D$11:H$60,3,0)</f>
        <v>80</v>
      </c>
      <c r="DF19" s="20">
        <f>VLOOKUP(A19,'[29]REKAP NILAI SPK'!D$11:H$60,4,0)</f>
        <v>81</v>
      </c>
      <c r="DG19" s="20" t="str">
        <f>VLOOKUP(A19,'[29]REKAP NILAI SPK'!D$11:H$60,5,0)</f>
        <v>B</v>
      </c>
      <c r="DH19" s="20">
        <f>VLOOKUP(A19,'[30]REKAP NILAI SPK'!D$11:H$60,2,0)</f>
        <v>82</v>
      </c>
      <c r="DI19" s="20">
        <f>VLOOKUP(A19,'[30]REKAP NILAI SPK'!D$11:H$60,3,0)</f>
        <v>83</v>
      </c>
      <c r="DJ19" s="20">
        <f>VLOOKUP(A19,'[30]REKAP NILAI SPK'!D$11:H$60,4,0)</f>
        <v>83</v>
      </c>
      <c r="DK19" s="20" t="str">
        <f>VLOOKUP(A19,'[30]REKAP NILAI SPK'!D$11:H$60,5,0)</f>
        <v>B</v>
      </c>
      <c r="DL19" s="20">
        <f>VLOOKUP(A19,'[31]REKAP NILAI SPK'!D$11:H$60,2,0)</f>
        <v>82</v>
      </c>
      <c r="DM19" s="20">
        <f>VLOOKUP(A19,'[31]REKAP NILAI SPK'!D$11:H$60,3,0)</f>
        <v>80</v>
      </c>
      <c r="DN19" s="20">
        <f>VLOOKUP(A19,'[31]REKAP NILAI SPK'!D$11:H$60,4,0)</f>
        <v>81</v>
      </c>
      <c r="DO19" s="20" t="str">
        <f>VLOOKUP(A19,'[31]REKAP NILAI SPK'!D$11:H$60,5,0)</f>
        <v>B</v>
      </c>
      <c r="DP19" s="20">
        <f>VLOOKUP(A19,'[32]REKAP NILAI SPK'!D$11:H$60,2,0)</f>
        <v>83</v>
      </c>
      <c r="DQ19" s="20">
        <f>VLOOKUP(A19,'[32]REKAP NILAI SPK'!D$11:H$60,3,0)</f>
        <v>81</v>
      </c>
      <c r="DR19" s="20">
        <f>VLOOKUP(A19,'[32]REKAP NILAI SPK'!D$11:H$60,4,0)</f>
        <v>82</v>
      </c>
      <c r="DS19" s="20" t="str">
        <f>VLOOKUP(A19,'[32]REKAP NILAI SPK'!D$11:H$60,5,0)</f>
        <v>B</v>
      </c>
      <c r="DT19" s="20" t="e">
        <f>VLOOKUP(A19,'[33]REKAP NILAI SPK'!D$11:H$60,2,0)</f>
        <v>#N/A</v>
      </c>
      <c r="DU19" s="20" t="e">
        <f>VLOOKUP(A19,'[33]REKAP NILAI SPK'!D$11:H$60,3,0)</f>
        <v>#N/A</v>
      </c>
      <c r="DV19" s="20" t="e">
        <f>VLOOKUP(A19,'[33]REKAP NILAI SPK'!D$11:H$60,4,0)</f>
        <v>#N/A</v>
      </c>
      <c r="DW19" s="20" t="e">
        <f>VLOOKUP(A19,'[33]REKAP NILAI SPK'!D$11:H$60,5,0)</f>
        <v>#N/A</v>
      </c>
      <c r="DX19" s="20" t="e">
        <f>VLOOKUP(A19,'[34]REKAP NILAI SPK'!D$11:H$60,2,0)</f>
        <v>#N/A</v>
      </c>
      <c r="DY19" s="20" t="e">
        <f>VLOOKUP(A19,'[34]REKAP NILAI SPK'!D$11:H$60,3,0)</f>
        <v>#N/A</v>
      </c>
      <c r="DZ19" s="20" t="e">
        <f>VLOOKUP(A19,'[34]REKAP NILAI SPK'!D$11:H$60,4,0)</f>
        <v>#N/A</v>
      </c>
      <c r="EA19" s="20" t="e">
        <f>VLOOKUP(A19,'[34]REKAP NILAI SPK'!D$11:H$60,5,0)</f>
        <v>#N/A</v>
      </c>
      <c r="EB19" s="20" t="e">
        <f>VLOOKUP(A19,'[35]REKAP NILAI SPK'!D$11:H$60,2,0)</f>
        <v>#N/A</v>
      </c>
      <c r="EC19" s="20" t="e">
        <f>VLOOKUP(A19,'[35]REKAP NILAI SPK'!D$11:H$60,3,0)</f>
        <v>#N/A</v>
      </c>
      <c r="ED19" s="20" t="e">
        <f>VLOOKUP(A19,'[35]REKAP NILAI SPK'!D$11:H$60,4,0)</f>
        <v>#N/A</v>
      </c>
      <c r="EE19" s="20" t="e">
        <f>VLOOKUP(A19,'[35]REKAP NILAI SPK'!D$11:H$60,5,0)</f>
        <v>#N/A</v>
      </c>
      <c r="EF19" s="81"/>
      <c r="EG19" s="82">
        <v>0</v>
      </c>
      <c r="EH19" s="83">
        <v>0</v>
      </c>
      <c r="EI19" s="83">
        <v>6</v>
      </c>
      <c r="EJ19" s="84" t="s">
        <v>10</v>
      </c>
      <c r="EK19" s="84"/>
      <c r="EL19" s="84"/>
      <c r="EM19" s="84"/>
      <c r="EN19" s="85" t="str">
        <f t="shared" si="0"/>
        <v>Reymba Gunawan menunjukan sikap jujur saat ulangan</v>
      </c>
      <c r="EO19" s="85" t="str">
        <f t="shared" si="1"/>
        <v>Reymba Gunawan belum konsisten mengawali kegiatan belajar dengan berdoa</v>
      </c>
      <c r="EP19" s="85" t="str">
        <f t="shared" si="2"/>
        <v>Reymba Gunawan perlu tingkatkan berkomunikasi dalam diskusi kelompk menggunakan bahasa indonesia dengan baik</v>
      </c>
      <c r="EQ19" s="85" t="str">
        <f t="shared" si="3"/>
        <v>Reymba Gunawan perlu tingkatkan inisiatif mencari tahu informasi terkait dengan topik pelajaran yang akan dibahas pada pertemuan selanjutnya</v>
      </c>
      <c r="ER19" s="85" t="str">
        <f t="shared" si="4"/>
        <v>Reymba Gunawan perlu konsisten ikut terlibat dalam kegiatan jumat bersih</v>
      </c>
      <c r="ES19" s="86" t="str">
        <f t="shared" si="5"/>
        <v>Reymba Gunawan perlu belajar belajar menjadi pribadi mandiri, menggunakan bahasa indonesia dengan baik, membantu orang tua mengerjakan pekerjaan secara bersama, serta perlu disiplin diri dalam berbagai kegiatan disekolah</v>
      </c>
      <c r="ET19" s="87"/>
      <c r="EU19" s="87"/>
      <c r="EV19" s="87"/>
      <c r="EW19" s="87"/>
      <c r="EX19" s="87"/>
    </row>
    <row r="20" spans="1:154" ht="38.1" customHeight="1">
      <c r="A20" s="18" t="str">
        <f>'[2]db-siswa'!B20</f>
        <v>Meriza Rahel</v>
      </c>
      <c r="B20" s="19">
        <f>'[2]db-siswa'!C20</f>
        <v>657</v>
      </c>
      <c r="C20" s="19" t="str">
        <f>'[2]db-siswa'!D20</f>
        <v>0034925645</v>
      </c>
      <c r="D20" s="20">
        <f>VLOOKUP(A20,'[3]REKAP NILAI SPK'!$D$11:$H$60,2,0)</f>
        <v>85</v>
      </c>
      <c r="E20" s="21">
        <f>VLOOKUP(A20,'[3]REKAP NILAI SPK'!$D$11:$H$60,3,0)</f>
        <v>83</v>
      </c>
      <c r="F20" s="22">
        <f>VLOOKUP(A20,'[3]REKAP NILAI SPK'!$D$11:$H$60,4,0)</f>
        <v>84</v>
      </c>
      <c r="G20" s="20" t="str">
        <f>VLOOKUP(A20,'[3]REKAP NILAI SPK'!$D$11:$H$60,5,0)</f>
        <v>B</v>
      </c>
      <c r="H20" s="21">
        <f>VLOOKUP(A20,'[4]REKAP NILAI SPK'!D$11:H$60,2,0)</f>
        <v>84</v>
      </c>
      <c r="I20" s="23">
        <f>VLOOKUP(A20,'[4]REKAP NILAI SPK'!D$11:H$60,3,0)</f>
        <v>82</v>
      </c>
      <c r="J20" s="24">
        <f>VLOOKUP(A20,'[4]REKAP NILAI SPK'!D$11:H$60,4,0)</f>
        <v>83</v>
      </c>
      <c r="K20" s="25" t="str">
        <f>VLOOKUP(A20,'[4]REKAP NILAI SPK'!D$11:H$60,5,0)</f>
        <v>B-</v>
      </c>
      <c r="L20" s="21">
        <f>VLOOKUP(A20,'[5]REKAP NILAI SPK'!D$11:H$60,2,0)</f>
        <v>84</v>
      </c>
      <c r="M20" s="23">
        <f>VLOOKUP(A20,'[5]REKAP NILAI SPK'!D$11:H$60,3,0)</f>
        <v>84</v>
      </c>
      <c r="N20" s="26">
        <f>VLOOKUP(A20,'[5]REKAP NILAI SPK'!D$11:H$60,4,0)</f>
        <v>84</v>
      </c>
      <c r="O20" s="21" t="str">
        <f>VLOOKUP(A20,'[5]REKAP NILAI SPK'!D$11:H$60,5,0)</f>
        <v>B</v>
      </c>
      <c r="P20" s="27">
        <f>VLOOKUP(A20,'[6]REKAP NILAI SPK'!D$11:H$60,2,0)</f>
        <v>72</v>
      </c>
      <c r="Q20" s="10">
        <f>VLOOKUP(A20,'[6]REKAP NILAI SPK'!D$11:H$60,3,0)</f>
        <v>73</v>
      </c>
      <c r="R20" s="21">
        <f>VLOOKUP(A20,'[6]REKAP NILAI SPK'!D$11:H$60,4,0)</f>
        <v>72</v>
      </c>
      <c r="S20" s="27" t="str">
        <f>VLOOKUP(A20,'[6]REKAP NILAI SPK'!D$11:H$60,5,0)</f>
        <v>C</v>
      </c>
      <c r="T20" s="10">
        <f>VLOOKUP(A20,'[7]REKAP NILAI SPK'!D$11:H$60,2,0)</f>
        <v>86</v>
      </c>
      <c r="U20" s="21">
        <f>VLOOKUP(A20,'[7]REKAP NILAI SPK'!D$11:H$60,3,0)</f>
        <v>83</v>
      </c>
      <c r="V20" s="21">
        <f>VLOOKUP(A20,'[7]REKAP NILAI SPK'!D$11:H$60,4,0)</f>
        <v>85</v>
      </c>
      <c r="W20" s="21" t="str">
        <f>VLOOKUP(A20,'[7]REKAP NILAI SPK'!D$11:H$60,5,0)</f>
        <v>B</v>
      </c>
      <c r="X20" s="21" t="e">
        <f>VLOOKUP(A20,'[8]REKAP NILAI SPK'!D$11:H$60,2,0)</f>
        <v>#N/A</v>
      </c>
      <c r="Y20" s="21" t="e">
        <f>VLOOKUP(A20,'[8]REKAP NILAI SPK'!D$11:H$60,3,0)</f>
        <v>#N/A</v>
      </c>
      <c r="Z20" s="10" t="e">
        <f>VLOOKUP(A20,'[8]REKAP NILAI SPK'!D$11:H$60,4,0)</f>
        <v>#N/A</v>
      </c>
      <c r="AA20" s="21" t="e">
        <f>VLOOKUP(A20,'[8]REKAP NILAI SPK'!D$11:H$60,5,0)</f>
        <v>#N/A</v>
      </c>
      <c r="AB20" s="21" t="e">
        <f>VLOOKUP(A20,'[9]REKAP NILAI SPK'!D$11:H$60,2,0)</f>
        <v>#N/A</v>
      </c>
      <c r="AC20" s="21" t="e">
        <f>VLOOKUP(A20,'[9]REKAP NILAI SPK'!D$11:H$60,3,0)</f>
        <v>#N/A</v>
      </c>
      <c r="AD20" s="21" t="e">
        <f>VLOOKUP(A20,'[9]REKAP NILAI SPK'!D$11:H$60,4,0)</f>
        <v>#N/A</v>
      </c>
      <c r="AE20" s="21" t="e">
        <f>VLOOKUP(A20,'[9]REKAP NILAI SPK'!D$11:H$60,5,0)</f>
        <v>#N/A</v>
      </c>
      <c r="AF20" s="21" t="e">
        <f>VLOOKUP(A20,'[10]REKAP NILAI SPK'!D$11:H$60,2,0)</f>
        <v>#N/A</v>
      </c>
      <c r="AG20" s="21" t="e">
        <f>VLOOKUP(A20,'[10]REKAP NILAI SPK'!D$11:H$60,3,0)</f>
        <v>#N/A</v>
      </c>
      <c r="AH20" s="21" t="e">
        <f>VLOOKUP(A20,'[10]REKAP NILAI SPK'!D$11:H$60,4,0)</f>
        <v>#N/A</v>
      </c>
      <c r="AI20" s="21" t="e">
        <f>VLOOKUP(A20,'[10]REKAP NILAI SPK'!D$11:H$60,5,0)</f>
        <v>#N/A</v>
      </c>
      <c r="AJ20" s="28">
        <f>VLOOKUP(A20,'[11]REKAP NILAI SPK'!D$11:H$60,2,0)</f>
        <v>85</v>
      </c>
      <c r="AK20" s="29">
        <f>VLOOKUP(A20,'[11]REKAP NILAI SPK'!D$11:H$60,3,0)</f>
        <v>81</v>
      </c>
      <c r="AL20" s="21">
        <f>VLOOKUP(A20,'[11]REKAP NILAI SPK'!D$11:H$60,4,0)</f>
        <v>82</v>
      </c>
      <c r="AM20" s="28" t="str">
        <f>VLOOKUP(A20,'[11]REKAP NILAI SPK'!D$11:H$60,5,0)</f>
        <v>B-</v>
      </c>
      <c r="AN20" s="30" t="e">
        <f>VLOOKUP(A20,'[12]REKAP NILAI SPK'!D$11:H$60,2,0)</f>
        <v>#N/A</v>
      </c>
      <c r="AO20" s="30" t="e">
        <f>VLOOKUP(A20,'[12]REKAP NILAI SPK'!D$11:H$60,3,0)</f>
        <v>#N/A</v>
      </c>
      <c r="AP20" s="30" t="e">
        <f>VLOOKUP(A20,'[12]REKAP NILAI SPK'!D$11:H$60,4,0)</f>
        <v>#N/A</v>
      </c>
      <c r="AQ20" s="30" t="e">
        <f>VLOOKUP(A20,'[12]REKAP NILAI SPK'!D$11:H$60,5,0)</f>
        <v>#N/A</v>
      </c>
      <c r="AR20" s="29" t="e">
        <f>VLOOKUP(A20,'[13]REKAP NILAI SPK'!D$11:H$60,2,0)</f>
        <v>#N/A</v>
      </c>
      <c r="AS20" s="21" t="e">
        <f>VLOOKUP(A20,'[13]REKAP NILAI SPK'!D$11:H$60,3,0)</f>
        <v>#N/A</v>
      </c>
      <c r="AT20" s="31" t="e">
        <f>VLOOKUP(A20,'[13]REKAP NILAI SPK'!D$11:H$60,4,0)</f>
        <v>#N/A</v>
      </c>
      <c r="AU20" s="10" t="e">
        <f>VLOOKUP(A20,'[13]REKAP NILAI SPK'!D$11:H$60,5,0)</f>
        <v>#N/A</v>
      </c>
      <c r="AV20" s="10" t="e">
        <f>VLOOKUP(A20,'[14]REKAP NILAI SPK'!D$11:H$60,2,0)</f>
        <v>#N/A</v>
      </c>
      <c r="AW20" s="10" t="e">
        <f>VLOOKUP(A20,'[14]REKAP NILAI SPK'!D$11:H$60,3,0)</f>
        <v>#N/A</v>
      </c>
      <c r="AX20" s="10" t="e">
        <f>VLOOKUP(A20,'[14]REKAP NILAI SPK'!D$11:H$60,4,0)</f>
        <v>#N/A</v>
      </c>
      <c r="AY20" s="10" t="e">
        <f>VLOOKUP(A20,'[14]REKAP NILAI SPK'!D$11:H$60,5,0)</f>
        <v>#N/A</v>
      </c>
      <c r="AZ20" s="10" t="e">
        <f>VLOOKUP(A20,'[15]REKAP NILAI SPK'!D$11:H$60,2,0)</f>
        <v>#N/A</v>
      </c>
      <c r="BA20" s="10" t="e">
        <f>VLOOKUP(A20,'[15]REKAP NILAI SPK'!D$11:H$60,3,0)</f>
        <v>#N/A</v>
      </c>
      <c r="BB20" s="10" t="e">
        <f>VLOOKUP(A20,'[15]REKAP NILAI SPK'!D$11:H$60,4,0)</f>
        <v>#N/A</v>
      </c>
      <c r="BC20" s="10" t="e">
        <f>VLOOKUP(A20,'[15]REKAP NILAI SPK'!D$11:H$60,5,0)</f>
        <v>#N/A</v>
      </c>
      <c r="BD20" s="21" t="e">
        <f>VLOOKUP(A20,'[16]REKAP NILAI SPK'!D$11:H$60,2,0)</f>
        <v>#N/A</v>
      </c>
      <c r="BE20" s="32" t="e">
        <f>VLOOKUP(A20,'[16]REKAP NILAI SPK'!D$11:H$60,3,0)</f>
        <v>#N/A</v>
      </c>
      <c r="BF20" s="10" t="e">
        <f>VLOOKUP(A20,'[16]REKAP NILAI SPK'!D$11:H$60,4,0)</f>
        <v>#N/A</v>
      </c>
      <c r="BG20" s="21" t="e">
        <f>VLOOKUP(A20,'[16]REKAP NILAI SPK'!D$11:H$60,5,0)</f>
        <v>#N/A</v>
      </c>
      <c r="BH20" s="24" t="e">
        <f>VLOOKUP(A20,'[17]REKAP NILAI SPK'!D$11:H$60,2,0)</f>
        <v>#N/A</v>
      </c>
      <c r="BI20" s="10" t="e">
        <f>VLOOKUP(A20,'[17]REKAP NILAI SPK'!D$11:H$60,3,0)</f>
        <v>#N/A</v>
      </c>
      <c r="BJ20" s="21" t="e">
        <f>VLOOKUP(A20,'[17]REKAP NILAI SPK'!D$11:H$60,4,0)</f>
        <v>#N/A</v>
      </c>
      <c r="BK20" s="24" t="e">
        <f>VLOOKUP(A20,'[17]REKAP NILAI SPK'!D$11:H$60,5,0)</f>
        <v>#N/A</v>
      </c>
      <c r="BL20" s="10" t="e">
        <f>VLOOKUP(A20,'[18]REKAP NILAI SPK'!D$11:H$60,2,0)</f>
        <v>#N/A</v>
      </c>
      <c r="BM20" s="21" t="e">
        <f>VLOOKUP(A20,'[18]REKAP NILAI SPK'!D$11:H$60,3,0)</f>
        <v>#N/A</v>
      </c>
      <c r="BN20" s="30" t="e">
        <f>VLOOKUP(A20,'[18]REKAP NILAI SPK'!D$11:H$60,4,0)</f>
        <v>#N/A</v>
      </c>
      <c r="BO20" s="33" t="e">
        <f>VLOOKUP(A20,'[18]REKAP NILAI SPK'!D$11:H$60,5,0)</f>
        <v>#N/A</v>
      </c>
      <c r="BP20" s="21" t="e">
        <f>VLOOKUP(A20,'[19]REKAP NILAI SPK'!D$11:H$60,2,0)</f>
        <v>#N/A</v>
      </c>
      <c r="BQ20" s="24" t="e">
        <f>VLOOKUP(A20,'[19]REKAP NILAI SPK'!D$11:H$60,3,0)</f>
        <v>#N/A</v>
      </c>
      <c r="BR20" s="33" t="e">
        <f>VLOOKUP(A20,'[19]REKAP NILAI SPK'!D$11:H$60,4,0)</f>
        <v>#N/A</v>
      </c>
      <c r="BS20" s="21" t="e">
        <f>VLOOKUP(A20,'[19]REKAP NILAI SPK'!D$11:H$60,5,0)</f>
        <v>#N/A</v>
      </c>
      <c r="BT20" s="21" t="e">
        <f>VLOOKUP(A20,'[20]REKAP NILAI SPK'!D$11:H$60,2,0)</f>
        <v>#N/A</v>
      </c>
      <c r="BU20" s="21" t="e">
        <f>VLOOKUP(A20,'[20]REKAP NILAI SPK'!D$11:H$60,3,0)</f>
        <v>#N/A</v>
      </c>
      <c r="BV20" s="21" t="e">
        <f>VLOOKUP(A20,'[20]REKAP NILAI SPK'!D$11:H$60,4,0)</f>
        <v>#N/A</v>
      </c>
      <c r="BW20" s="21" t="e">
        <f>VLOOKUP(A20,'[20]REKAP NILAI SPK'!D$11:H$60,5,0)</f>
        <v>#N/A</v>
      </c>
      <c r="BX20" s="21" t="e">
        <f>VLOOKUP(A20,'[21]REKAP NILAI SPK'!D$11:H$60,2,0)</f>
        <v>#N/A</v>
      </c>
      <c r="BY20" s="21" t="e">
        <f>VLOOKUP(A20,'[21]REKAP NILAI SPK'!D$11:H$60,3,0)</f>
        <v>#N/A</v>
      </c>
      <c r="BZ20" s="21" t="e">
        <f>VLOOKUP(A20,'[21]REKAP NILAI SPK'!D$11:H$60,4,0)</f>
        <v>#N/A</v>
      </c>
      <c r="CA20" s="21" t="e">
        <f>VLOOKUP(A20,'[21]REKAP NILAI SPK'!D$11:H$60,5,0)</f>
        <v>#N/A</v>
      </c>
      <c r="CB20" s="10" t="e">
        <f>VLOOKUP(A20,'[22]REKAP NILAI SPK'!D$11:H$60,2,0)</f>
        <v>#N/A</v>
      </c>
      <c r="CC20" s="21" t="e">
        <f>VLOOKUP(A20,'[22]REKAP NILAI SPK'!D$11:H$60,3,0)</f>
        <v>#N/A</v>
      </c>
      <c r="CD20" s="24" t="e">
        <f>VLOOKUP(A20,'[22]REKAP NILAI SPK'!D$11:H$60,4,0)</f>
        <v>#N/A</v>
      </c>
      <c r="CE20" s="10" t="e">
        <f>VLOOKUP(A20,'[22]REKAP NILAI SPK'!D$11:H$60,5,0)</f>
        <v>#N/A</v>
      </c>
      <c r="CF20" s="21" t="e">
        <f>VLOOKUP(A20,'[23]REKAP NILAI SPK'!D$11:H$60,2,0)</f>
        <v>#N/A</v>
      </c>
      <c r="CG20" s="30" t="e">
        <f>VLOOKUP(A20,'[23]REKAP NILAI SPK'!D$11:H$60,3,0)</f>
        <v>#N/A</v>
      </c>
      <c r="CH20" s="29" t="e">
        <f>VLOOKUP(A20,'[23]REKAP NILAI SPK'!D$11:H$60,4,0)</f>
        <v>#N/A</v>
      </c>
      <c r="CI20" s="21" t="e">
        <f>VLOOKUP(A20,'[23]REKAP NILAI SPK'!D$11:H$60,5,0)</f>
        <v>#N/A</v>
      </c>
      <c r="CJ20" s="30" t="e">
        <f>VLOOKUP(A20,'[24]REKAP NILAI SPK'!D$11:H$60,2,0)</f>
        <v>#N/A</v>
      </c>
      <c r="CK20" s="29" t="e">
        <f>VLOOKUP(A20,'[24]REKAP NILAI SPK'!D$11:H$60,3,0)</f>
        <v>#N/A</v>
      </c>
      <c r="CL20" s="21" t="e">
        <f>VLOOKUP(A20,'[24]REKAP NILAI SPK'!D$11:H$60,4,0)</f>
        <v>#N/A</v>
      </c>
      <c r="CM20" s="20" t="e">
        <f>VLOOKUP(A20,'[24]REKAP NILAI SPK'!D$11:H$60,5,0)</f>
        <v>#N/A</v>
      </c>
      <c r="CN20" s="20" t="e">
        <f>VLOOKUP(A20,'[25]REKAP NILAI SPK'!D$11:H$60,2,0)</f>
        <v>#N/A</v>
      </c>
      <c r="CO20" s="21" t="e">
        <f>VLOOKUP(A20,'[25]REKAP NILAI SPK'!D$11:H$60,3,0)</f>
        <v>#N/A</v>
      </c>
      <c r="CP20" s="20" t="e">
        <f>VLOOKUP(A20,'[25]REKAP NILAI SPK'!D$11:H$60,4,0)</f>
        <v>#N/A</v>
      </c>
      <c r="CQ20" s="34" t="e">
        <f>VLOOKUP(A20,'[25]REKAP NILAI SPK'!D$11:H$60,5,0)</f>
        <v>#N/A</v>
      </c>
      <c r="CR20" s="20" t="e">
        <f>VLOOKUP(A20,'[26]REKAP NILAI SPK'!D$11:H$60,2,0)</f>
        <v>#N/A</v>
      </c>
      <c r="CS20" s="20" t="e">
        <f>VLOOKUP(A20,'[26]REKAP NILAI SPK'!D$11:H$60,3,0)</f>
        <v>#N/A</v>
      </c>
      <c r="CT20" s="20" t="e">
        <f>VLOOKUP(A20,'[26]REKAP NILAI SPK'!D$11:H$60,4,0)</f>
        <v>#N/A</v>
      </c>
      <c r="CU20" s="20" t="e">
        <f>VLOOKUP(A20,'[26]REKAP NILAI SPK'!D$11:H$60,5,0)</f>
        <v>#N/A</v>
      </c>
      <c r="CV20" s="20" t="e">
        <f>VLOOKUP(A20,'[27]REKAP NILAI SPK'!D$11:H$60,2,0)</f>
        <v>#N/A</v>
      </c>
      <c r="CW20" s="20" t="e">
        <f>VLOOKUP(A20,'[27]REKAP NILAI SPK'!D$11:H$60,3,0)</f>
        <v>#N/A</v>
      </c>
      <c r="CX20" s="20" t="e">
        <f>VLOOKUP(A20,'[27]REKAP NILAI SPK'!D$11:H$60,4,0)</f>
        <v>#N/A</v>
      </c>
      <c r="CY20" s="20" t="e">
        <f>VLOOKUP(A20,'[27]REKAP NILAI SPK'!D$11:H$60,5,0)</f>
        <v>#N/A</v>
      </c>
      <c r="CZ20" s="20">
        <f>VLOOKUP(A20,'[28]REKAP NILAI SPK'!D$11:H$60,2,0)</f>
        <v>81</v>
      </c>
      <c r="DA20" s="20">
        <f>VLOOKUP(A20,'[28]REKAP NILAI SPK'!D$11:H$60,3,0)</f>
        <v>82</v>
      </c>
      <c r="DB20" s="20">
        <f>VLOOKUP(A20,'[28]REKAP NILAI SPK'!D$11:H$60,4,0)</f>
        <v>82</v>
      </c>
      <c r="DC20" s="20" t="str">
        <f>VLOOKUP(A20,'[28]REKAP NILAI SPK'!D$11:H$60,5,0)</f>
        <v>B</v>
      </c>
      <c r="DD20" s="20">
        <f>VLOOKUP(A20,'[29]REKAP NILAI SPK'!D$11:H$60,2,0)</f>
        <v>82</v>
      </c>
      <c r="DE20" s="20">
        <f>VLOOKUP(A20,'[29]REKAP NILAI SPK'!D$11:H$60,3,0)</f>
        <v>80</v>
      </c>
      <c r="DF20" s="20">
        <f>VLOOKUP(A20,'[29]REKAP NILAI SPK'!D$11:H$60,4,0)</f>
        <v>81</v>
      </c>
      <c r="DG20" s="20" t="str">
        <f>VLOOKUP(A20,'[29]REKAP NILAI SPK'!D$11:H$60,5,0)</f>
        <v>B</v>
      </c>
      <c r="DH20" s="20">
        <f>VLOOKUP(A20,'[30]REKAP NILAI SPK'!D$11:H$60,2,0)</f>
        <v>78</v>
      </c>
      <c r="DI20" s="20">
        <f>VLOOKUP(A20,'[30]REKAP NILAI SPK'!D$11:H$60,3,0)</f>
        <v>79</v>
      </c>
      <c r="DJ20" s="20">
        <f>VLOOKUP(A20,'[30]REKAP NILAI SPK'!D$11:H$60,4,0)</f>
        <v>79</v>
      </c>
      <c r="DK20" s="20" t="str">
        <f>VLOOKUP(A20,'[30]REKAP NILAI SPK'!D$11:H$60,5,0)</f>
        <v>B-</v>
      </c>
      <c r="DL20" s="20">
        <f>VLOOKUP(A20,'[31]REKAP NILAI SPK'!D$11:H$60,2,0)</f>
        <v>82</v>
      </c>
      <c r="DM20" s="20">
        <f>VLOOKUP(A20,'[31]REKAP NILAI SPK'!D$11:H$60,3,0)</f>
        <v>80</v>
      </c>
      <c r="DN20" s="20">
        <f>VLOOKUP(A20,'[31]REKAP NILAI SPK'!D$11:H$60,4,0)</f>
        <v>81</v>
      </c>
      <c r="DO20" s="20" t="str">
        <f>VLOOKUP(A20,'[31]REKAP NILAI SPK'!D$11:H$60,5,0)</f>
        <v>B</v>
      </c>
      <c r="DP20" s="20">
        <f>VLOOKUP(A20,'[32]REKAP NILAI SPK'!D$11:H$60,2,0)</f>
        <v>82</v>
      </c>
      <c r="DQ20" s="20">
        <f>VLOOKUP(A20,'[32]REKAP NILAI SPK'!D$11:H$60,3,0)</f>
        <v>81</v>
      </c>
      <c r="DR20" s="20">
        <f>VLOOKUP(A20,'[32]REKAP NILAI SPK'!D$11:H$60,4,0)</f>
        <v>81</v>
      </c>
      <c r="DS20" s="20" t="str">
        <f>VLOOKUP(A20,'[32]REKAP NILAI SPK'!D$11:H$60,5,0)</f>
        <v>B</v>
      </c>
      <c r="DT20" s="20" t="e">
        <f>VLOOKUP(A20,'[33]REKAP NILAI SPK'!D$11:H$60,2,0)</f>
        <v>#N/A</v>
      </c>
      <c r="DU20" s="20" t="e">
        <f>VLOOKUP(A20,'[33]REKAP NILAI SPK'!D$11:H$60,3,0)</f>
        <v>#N/A</v>
      </c>
      <c r="DV20" s="20" t="e">
        <f>VLOOKUP(A20,'[33]REKAP NILAI SPK'!D$11:H$60,4,0)</f>
        <v>#N/A</v>
      </c>
      <c r="DW20" s="20" t="e">
        <f>VLOOKUP(A20,'[33]REKAP NILAI SPK'!D$11:H$60,5,0)</f>
        <v>#N/A</v>
      </c>
      <c r="DX20" s="20" t="e">
        <f>VLOOKUP(A20,'[34]REKAP NILAI SPK'!D$11:H$60,2,0)</f>
        <v>#N/A</v>
      </c>
      <c r="DY20" s="20" t="e">
        <f>VLOOKUP(A20,'[34]REKAP NILAI SPK'!D$11:H$60,3,0)</f>
        <v>#N/A</v>
      </c>
      <c r="DZ20" s="20" t="e">
        <f>VLOOKUP(A20,'[34]REKAP NILAI SPK'!D$11:H$60,4,0)</f>
        <v>#N/A</v>
      </c>
      <c r="EA20" s="20" t="e">
        <f>VLOOKUP(A20,'[34]REKAP NILAI SPK'!D$11:H$60,5,0)</f>
        <v>#N/A</v>
      </c>
      <c r="EB20" s="20" t="e">
        <f>VLOOKUP(A20,'[35]REKAP NILAI SPK'!D$11:H$60,2,0)</f>
        <v>#N/A</v>
      </c>
      <c r="EC20" s="20" t="e">
        <f>VLOOKUP(A20,'[35]REKAP NILAI SPK'!D$11:H$60,3,0)</f>
        <v>#N/A</v>
      </c>
      <c r="ED20" s="20" t="e">
        <f>VLOOKUP(A20,'[35]REKAP NILAI SPK'!D$11:H$60,4,0)</f>
        <v>#N/A</v>
      </c>
      <c r="EE20" s="20" t="e">
        <f>VLOOKUP(A20,'[35]REKAP NILAI SPK'!D$11:H$60,5,0)</f>
        <v>#N/A</v>
      </c>
      <c r="EF20" s="81"/>
      <c r="EG20" s="82">
        <v>0</v>
      </c>
      <c r="EH20" s="83">
        <v>3</v>
      </c>
      <c r="EI20" s="83">
        <v>16</v>
      </c>
      <c r="EJ20" s="84" t="s">
        <v>191</v>
      </c>
      <c r="EK20" s="84"/>
      <c r="EL20" s="84"/>
      <c r="EM20" s="84"/>
      <c r="EN20" s="85" t="str">
        <f t="shared" si="0"/>
        <v>Meriza Rahel menunjukan sikap jujur saat ulangan</v>
      </c>
      <c r="EO20" s="85" t="str">
        <f t="shared" si="1"/>
        <v>Meriza Rahel belum konsisten mengawali kegiatan belajar dengan berdoa</v>
      </c>
      <c r="EP20" s="85" t="str">
        <f t="shared" si="2"/>
        <v>Meriza Rahel perlu tingkatkan berkomunikasi dalam diskusi kelompk menggunakan bahasa indonesia dengan baik</v>
      </c>
      <c r="EQ20" s="85" t="str">
        <f t="shared" si="3"/>
        <v>Meriza Rahel perlu tingkatkan inisiatif mencari tahu informasi terkait dengan topik pelajaran yang akan dibahas pada pertemuan selanjutnya</v>
      </c>
      <c r="ER20" s="85" t="str">
        <f t="shared" si="4"/>
        <v>Meriza Rahel perlu konsisten ikut terlibat dalam kegiatan jumat bersih</v>
      </c>
      <c r="ES20" s="86" t="str">
        <f t="shared" si="5"/>
        <v>Meriza Rahel perlu belajar belajar menjadi pribadi mandiri, menggunakan bahasa indonesia dengan baik, membantu orang tua mengerjakan pekerjaan secara bersama, serta perlu disiplin diri dalam berbagai kegiatan disekolah</v>
      </c>
      <c r="ET20" s="87"/>
      <c r="EU20" s="87"/>
      <c r="EV20" s="87"/>
      <c r="EW20" s="87"/>
      <c r="EX20" s="87"/>
    </row>
    <row r="21" spans="1:154" ht="38.1" customHeight="1">
      <c r="A21" s="18" t="str">
        <f>'[2]db-siswa'!B21</f>
        <v>Muhammad Syahrizal</v>
      </c>
      <c r="B21" s="19">
        <f>'[2]db-siswa'!C21</f>
        <v>0</v>
      </c>
      <c r="C21" s="19">
        <f>'[2]db-siswa'!D21</f>
        <v>0</v>
      </c>
      <c r="D21" s="20">
        <f>VLOOKUP(A21,'[3]REKAP NILAI SPK'!$D$11:$H$60,2,0)</f>
        <v>83</v>
      </c>
      <c r="E21" s="21">
        <f>VLOOKUP(A21,'[3]REKAP NILAI SPK'!$D$11:$H$60,3,0)</f>
        <v>84</v>
      </c>
      <c r="F21" s="22">
        <f>VLOOKUP(A21,'[3]REKAP NILAI SPK'!$D$11:$H$60,4,0)</f>
        <v>84</v>
      </c>
      <c r="G21" s="20" t="str">
        <f>VLOOKUP(A21,'[3]REKAP NILAI SPK'!$D$11:$H$60,5,0)</f>
        <v>B</v>
      </c>
      <c r="H21" s="21">
        <f>VLOOKUP(A21,'[4]REKAP NILAI SPK'!D$11:H$60,2,0)</f>
        <v>82</v>
      </c>
      <c r="I21" s="23">
        <f>VLOOKUP(A21,'[4]REKAP NILAI SPK'!D$11:H$60,3,0)</f>
        <v>80</v>
      </c>
      <c r="J21" s="24">
        <f>VLOOKUP(A21,'[4]REKAP NILAI SPK'!D$11:H$60,4,0)</f>
        <v>81</v>
      </c>
      <c r="K21" s="25" t="str">
        <f>VLOOKUP(A21,'[4]REKAP NILAI SPK'!D$11:H$60,5,0)</f>
        <v>B-</v>
      </c>
      <c r="L21" s="21">
        <f>VLOOKUP(A21,'[5]REKAP NILAI SPK'!D$11:H$60,2,0)</f>
        <v>83</v>
      </c>
      <c r="M21" s="23">
        <f>VLOOKUP(A21,'[5]REKAP NILAI SPK'!D$11:H$60,3,0)</f>
        <v>83</v>
      </c>
      <c r="N21" s="26">
        <f>VLOOKUP(A21,'[5]REKAP NILAI SPK'!D$11:H$60,4,0)</f>
        <v>83</v>
      </c>
      <c r="O21" s="21" t="str">
        <f>VLOOKUP(A21,'[5]REKAP NILAI SPK'!D$11:H$60,5,0)</f>
        <v>B-</v>
      </c>
      <c r="P21" s="27">
        <f>VLOOKUP(A21,'[6]REKAP NILAI SPK'!D$11:H$60,2,0)</f>
        <v>66</v>
      </c>
      <c r="Q21" s="10">
        <f>VLOOKUP(A21,'[6]REKAP NILAI SPK'!D$11:H$60,3,0)</f>
        <v>73</v>
      </c>
      <c r="R21" s="21">
        <f>VLOOKUP(A21,'[6]REKAP NILAI SPK'!D$11:H$60,4,0)</f>
        <v>68</v>
      </c>
      <c r="S21" s="27" t="str">
        <f>VLOOKUP(A21,'[6]REKAP NILAI SPK'!D$11:H$60,5,0)</f>
        <v>D</v>
      </c>
      <c r="T21" s="10">
        <f>VLOOKUP(A21,'[7]REKAP NILAI SPK'!D$11:H$60,2,0)</f>
        <v>82</v>
      </c>
      <c r="U21" s="21">
        <f>VLOOKUP(A21,'[7]REKAP NILAI SPK'!D$11:H$60,3,0)</f>
        <v>78</v>
      </c>
      <c r="V21" s="21">
        <f>VLOOKUP(A21,'[7]REKAP NILAI SPK'!D$11:H$60,4,0)</f>
        <v>80</v>
      </c>
      <c r="W21" s="21" t="str">
        <f>VLOOKUP(A21,'[7]REKAP NILAI SPK'!D$11:H$60,5,0)</f>
        <v>B-</v>
      </c>
      <c r="X21" s="21" t="e">
        <f>VLOOKUP(A21,'[8]REKAP NILAI SPK'!D$11:H$60,2,0)</f>
        <v>#N/A</v>
      </c>
      <c r="Y21" s="21" t="e">
        <f>VLOOKUP(A21,'[8]REKAP NILAI SPK'!D$11:H$60,3,0)</f>
        <v>#N/A</v>
      </c>
      <c r="Z21" s="10" t="e">
        <f>VLOOKUP(A21,'[8]REKAP NILAI SPK'!D$11:H$60,4,0)</f>
        <v>#N/A</v>
      </c>
      <c r="AA21" s="21" t="e">
        <f>VLOOKUP(A21,'[8]REKAP NILAI SPK'!D$11:H$60,5,0)</f>
        <v>#N/A</v>
      </c>
      <c r="AB21" s="21" t="e">
        <f>VLOOKUP(A21,'[9]REKAP NILAI SPK'!D$11:H$60,2,0)</f>
        <v>#N/A</v>
      </c>
      <c r="AC21" s="21" t="e">
        <f>VLOOKUP(A21,'[9]REKAP NILAI SPK'!D$11:H$60,3,0)</f>
        <v>#N/A</v>
      </c>
      <c r="AD21" s="21" t="e">
        <f>VLOOKUP(A21,'[9]REKAP NILAI SPK'!D$11:H$60,4,0)</f>
        <v>#N/A</v>
      </c>
      <c r="AE21" s="21" t="e">
        <f>VLOOKUP(A21,'[9]REKAP NILAI SPK'!D$11:H$60,5,0)</f>
        <v>#N/A</v>
      </c>
      <c r="AF21" s="21" t="e">
        <f>VLOOKUP(A21,'[10]REKAP NILAI SPK'!D$11:H$60,2,0)</f>
        <v>#N/A</v>
      </c>
      <c r="AG21" s="21" t="e">
        <f>VLOOKUP(A21,'[10]REKAP NILAI SPK'!D$11:H$60,3,0)</f>
        <v>#N/A</v>
      </c>
      <c r="AH21" s="21" t="e">
        <f>VLOOKUP(A21,'[10]REKAP NILAI SPK'!D$11:H$60,4,0)</f>
        <v>#N/A</v>
      </c>
      <c r="AI21" s="21" t="e">
        <f>VLOOKUP(A21,'[10]REKAP NILAI SPK'!D$11:H$60,5,0)</f>
        <v>#N/A</v>
      </c>
      <c r="AJ21" s="28">
        <f>VLOOKUP(A21,'[11]REKAP NILAI SPK'!D$11:H$60,2,0)</f>
        <v>84</v>
      </c>
      <c r="AK21" s="29">
        <f>VLOOKUP(A21,'[11]REKAP NILAI SPK'!D$11:H$60,3,0)</f>
        <v>83</v>
      </c>
      <c r="AL21" s="21">
        <f>VLOOKUP(A21,'[11]REKAP NILAI SPK'!D$11:H$60,4,0)</f>
        <v>83</v>
      </c>
      <c r="AM21" s="28" t="str">
        <f>VLOOKUP(A21,'[11]REKAP NILAI SPK'!D$11:H$60,5,0)</f>
        <v>B-</v>
      </c>
      <c r="AN21" s="30" t="e">
        <f>VLOOKUP(A21,'[12]REKAP NILAI SPK'!D$11:H$60,2,0)</f>
        <v>#N/A</v>
      </c>
      <c r="AO21" s="30" t="e">
        <f>VLOOKUP(A21,'[12]REKAP NILAI SPK'!D$11:H$60,3,0)</f>
        <v>#N/A</v>
      </c>
      <c r="AP21" s="30" t="e">
        <f>VLOOKUP(A21,'[12]REKAP NILAI SPK'!D$11:H$60,4,0)</f>
        <v>#N/A</v>
      </c>
      <c r="AQ21" s="30" t="e">
        <f>VLOOKUP(A21,'[12]REKAP NILAI SPK'!D$11:H$60,5,0)</f>
        <v>#N/A</v>
      </c>
      <c r="AR21" s="29" t="e">
        <f>VLOOKUP(A21,'[13]REKAP NILAI SPK'!D$11:H$60,2,0)</f>
        <v>#N/A</v>
      </c>
      <c r="AS21" s="21" t="e">
        <f>VLOOKUP(A21,'[13]REKAP NILAI SPK'!D$11:H$60,3,0)</f>
        <v>#N/A</v>
      </c>
      <c r="AT21" s="31" t="e">
        <f>VLOOKUP(A21,'[13]REKAP NILAI SPK'!D$11:H$60,4,0)</f>
        <v>#N/A</v>
      </c>
      <c r="AU21" s="10" t="e">
        <f>VLOOKUP(A21,'[13]REKAP NILAI SPK'!D$11:H$60,5,0)</f>
        <v>#N/A</v>
      </c>
      <c r="AV21" s="10" t="e">
        <f>VLOOKUP(A21,'[14]REKAP NILAI SPK'!D$11:H$60,2,0)</f>
        <v>#N/A</v>
      </c>
      <c r="AW21" s="10" t="e">
        <f>VLOOKUP(A21,'[14]REKAP NILAI SPK'!D$11:H$60,3,0)</f>
        <v>#N/A</v>
      </c>
      <c r="AX21" s="10" t="e">
        <f>VLOOKUP(A21,'[14]REKAP NILAI SPK'!D$11:H$60,4,0)</f>
        <v>#N/A</v>
      </c>
      <c r="AY21" s="10" t="e">
        <f>VLOOKUP(A21,'[14]REKAP NILAI SPK'!D$11:H$60,5,0)</f>
        <v>#N/A</v>
      </c>
      <c r="AZ21" s="10" t="e">
        <f>VLOOKUP(A21,'[15]REKAP NILAI SPK'!D$11:H$60,2,0)</f>
        <v>#N/A</v>
      </c>
      <c r="BA21" s="10" t="e">
        <f>VLOOKUP(A21,'[15]REKAP NILAI SPK'!D$11:H$60,3,0)</f>
        <v>#N/A</v>
      </c>
      <c r="BB21" s="10" t="e">
        <f>VLOOKUP(A21,'[15]REKAP NILAI SPK'!D$11:H$60,4,0)</f>
        <v>#N/A</v>
      </c>
      <c r="BC21" s="10" t="e">
        <f>VLOOKUP(A21,'[15]REKAP NILAI SPK'!D$11:H$60,5,0)</f>
        <v>#N/A</v>
      </c>
      <c r="BD21" s="21" t="e">
        <f>VLOOKUP(A21,'[16]REKAP NILAI SPK'!D$11:H$60,2,0)</f>
        <v>#N/A</v>
      </c>
      <c r="BE21" s="32" t="e">
        <f>VLOOKUP(A21,'[16]REKAP NILAI SPK'!D$11:H$60,3,0)</f>
        <v>#N/A</v>
      </c>
      <c r="BF21" s="10" t="e">
        <f>VLOOKUP(A21,'[16]REKAP NILAI SPK'!D$11:H$60,4,0)</f>
        <v>#N/A</v>
      </c>
      <c r="BG21" s="21" t="e">
        <f>VLOOKUP(A21,'[16]REKAP NILAI SPK'!D$11:H$60,5,0)</f>
        <v>#N/A</v>
      </c>
      <c r="BH21" s="24" t="e">
        <f>VLOOKUP(A21,'[17]REKAP NILAI SPK'!D$11:H$60,2,0)</f>
        <v>#N/A</v>
      </c>
      <c r="BI21" s="10" t="e">
        <f>VLOOKUP(A21,'[17]REKAP NILAI SPK'!D$11:H$60,3,0)</f>
        <v>#N/A</v>
      </c>
      <c r="BJ21" s="21" t="e">
        <f>VLOOKUP(A21,'[17]REKAP NILAI SPK'!D$11:H$60,4,0)</f>
        <v>#N/A</v>
      </c>
      <c r="BK21" s="24" t="e">
        <f>VLOOKUP(A21,'[17]REKAP NILAI SPK'!D$11:H$60,5,0)</f>
        <v>#N/A</v>
      </c>
      <c r="BL21" s="10" t="e">
        <f>VLOOKUP(A21,'[18]REKAP NILAI SPK'!D$11:H$60,2,0)</f>
        <v>#N/A</v>
      </c>
      <c r="BM21" s="21" t="e">
        <f>VLOOKUP(A21,'[18]REKAP NILAI SPK'!D$11:H$60,3,0)</f>
        <v>#N/A</v>
      </c>
      <c r="BN21" s="30" t="e">
        <f>VLOOKUP(A21,'[18]REKAP NILAI SPK'!D$11:H$60,4,0)</f>
        <v>#N/A</v>
      </c>
      <c r="BO21" s="33" t="e">
        <f>VLOOKUP(A21,'[18]REKAP NILAI SPK'!D$11:H$60,5,0)</f>
        <v>#N/A</v>
      </c>
      <c r="BP21" s="21" t="e">
        <f>VLOOKUP(A21,'[19]REKAP NILAI SPK'!D$11:H$60,2,0)</f>
        <v>#N/A</v>
      </c>
      <c r="BQ21" s="24" t="e">
        <f>VLOOKUP(A21,'[19]REKAP NILAI SPK'!D$11:H$60,3,0)</f>
        <v>#N/A</v>
      </c>
      <c r="BR21" s="33" t="e">
        <f>VLOOKUP(A21,'[19]REKAP NILAI SPK'!D$11:H$60,4,0)</f>
        <v>#N/A</v>
      </c>
      <c r="BS21" s="21" t="e">
        <f>VLOOKUP(A21,'[19]REKAP NILAI SPK'!D$11:H$60,5,0)</f>
        <v>#N/A</v>
      </c>
      <c r="BT21" s="21" t="e">
        <f>VLOOKUP(A21,'[20]REKAP NILAI SPK'!D$11:H$60,2,0)</f>
        <v>#N/A</v>
      </c>
      <c r="BU21" s="21" t="e">
        <f>VLOOKUP(A21,'[20]REKAP NILAI SPK'!D$11:H$60,3,0)</f>
        <v>#N/A</v>
      </c>
      <c r="BV21" s="21" t="e">
        <f>VLOOKUP(A21,'[20]REKAP NILAI SPK'!D$11:H$60,4,0)</f>
        <v>#N/A</v>
      </c>
      <c r="BW21" s="21" t="e">
        <f>VLOOKUP(A21,'[20]REKAP NILAI SPK'!D$11:H$60,5,0)</f>
        <v>#N/A</v>
      </c>
      <c r="BX21" s="21" t="e">
        <f>VLOOKUP(A21,'[21]REKAP NILAI SPK'!D$11:H$60,2,0)</f>
        <v>#N/A</v>
      </c>
      <c r="BY21" s="21" t="e">
        <f>VLOOKUP(A21,'[21]REKAP NILAI SPK'!D$11:H$60,3,0)</f>
        <v>#N/A</v>
      </c>
      <c r="BZ21" s="21" t="e">
        <f>VLOOKUP(A21,'[21]REKAP NILAI SPK'!D$11:H$60,4,0)</f>
        <v>#N/A</v>
      </c>
      <c r="CA21" s="21" t="e">
        <f>VLOOKUP(A21,'[21]REKAP NILAI SPK'!D$11:H$60,5,0)</f>
        <v>#N/A</v>
      </c>
      <c r="CB21" s="10" t="e">
        <f>VLOOKUP(A21,'[22]REKAP NILAI SPK'!D$11:H$60,2,0)</f>
        <v>#N/A</v>
      </c>
      <c r="CC21" s="21" t="e">
        <f>VLOOKUP(A21,'[22]REKAP NILAI SPK'!D$11:H$60,3,0)</f>
        <v>#N/A</v>
      </c>
      <c r="CD21" s="24" t="e">
        <f>VLOOKUP(A21,'[22]REKAP NILAI SPK'!D$11:H$60,4,0)</f>
        <v>#N/A</v>
      </c>
      <c r="CE21" s="10" t="e">
        <f>VLOOKUP(A21,'[22]REKAP NILAI SPK'!D$11:H$60,5,0)</f>
        <v>#N/A</v>
      </c>
      <c r="CF21" s="21" t="e">
        <f>VLOOKUP(A21,'[23]REKAP NILAI SPK'!D$11:H$60,2,0)</f>
        <v>#N/A</v>
      </c>
      <c r="CG21" s="30" t="e">
        <f>VLOOKUP(A21,'[23]REKAP NILAI SPK'!D$11:H$60,3,0)</f>
        <v>#N/A</v>
      </c>
      <c r="CH21" s="29" t="e">
        <f>VLOOKUP(A21,'[23]REKAP NILAI SPK'!D$11:H$60,4,0)</f>
        <v>#N/A</v>
      </c>
      <c r="CI21" s="21" t="e">
        <f>VLOOKUP(A21,'[23]REKAP NILAI SPK'!D$11:H$60,5,0)</f>
        <v>#N/A</v>
      </c>
      <c r="CJ21" s="30" t="e">
        <f>VLOOKUP(A21,'[24]REKAP NILAI SPK'!D$11:H$60,2,0)</f>
        <v>#N/A</v>
      </c>
      <c r="CK21" s="29" t="e">
        <f>VLOOKUP(A21,'[24]REKAP NILAI SPK'!D$11:H$60,3,0)</f>
        <v>#N/A</v>
      </c>
      <c r="CL21" s="21" t="e">
        <f>VLOOKUP(A21,'[24]REKAP NILAI SPK'!D$11:H$60,4,0)</f>
        <v>#N/A</v>
      </c>
      <c r="CM21" s="20" t="e">
        <f>VLOOKUP(A21,'[24]REKAP NILAI SPK'!D$11:H$60,5,0)</f>
        <v>#N/A</v>
      </c>
      <c r="CN21" s="20" t="e">
        <f>VLOOKUP(A21,'[25]REKAP NILAI SPK'!D$11:H$60,2,0)</f>
        <v>#N/A</v>
      </c>
      <c r="CO21" s="21" t="e">
        <f>VLOOKUP(A21,'[25]REKAP NILAI SPK'!D$11:H$60,3,0)</f>
        <v>#N/A</v>
      </c>
      <c r="CP21" s="20" t="e">
        <f>VLOOKUP(A21,'[25]REKAP NILAI SPK'!D$11:H$60,4,0)</f>
        <v>#N/A</v>
      </c>
      <c r="CQ21" s="34" t="e">
        <f>VLOOKUP(A21,'[25]REKAP NILAI SPK'!D$11:H$60,5,0)</f>
        <v>#N/A</v>
      </c>
      <c r="CR21" s="20" t="e">
        <f>VLOOKUP(A21,'[26]REKAP NILAI SPK'!D$11:H$60,2,0)</f>
        <v>#N/A</v>
      </c>
      <c r="CS21" s="20" t="e">
        <f>VLOOKUP(A21,'[26]REKAP NILAI SPK'!D$11:H$60,3,0)</f>
        <v>#N/A</v>
      </c>
      <c r="CT21" s="20" t="e">
        <f>VLOOKUP(A21,'[26]REKAP NILAI SPK'!D$11:H$60,4,0)</f>
        <v>#N/A</v>
      </c>
      <c r="CU21" s="20" t="e">
        <f>VLOOKUP(A21,'[26]REKAP NILAI SPK'!D$11:H$60,5,0)</f>
        <v>#N/A</v>
      </c>
      <c r="CV21" s="20" t="e">
        <f>VLOOKUP(A21,'[27]REKAP NILAI SPK'!D$11:H$60,2,0)</f>
        <v>#N/A</v>
      </c>
      <c r="CW21" s="20" t="e">
        <f>VLOOKUP(A21,'[27]REKAP NILAI SPK'!D$11:H$60,3,0)</f>
        <v>#N/A</v>
      </c>
      <c r="CX21" s="20" t="e">
        <f>VLOOKUP(A21,'[27]REKAP NILAI SPK'!D$11:H$60,4,0)</f>
        <v>#N/A</v>
      </c>
      <c r="CY21" s="20" t="e">
        <f>VLOOKUP(A21,'[27]REKAP NILAI SPK'!D$11:H$60,5,0)</f>
        <v>#N/A</v>
      </c>
      <c r="CZ21" s="20">
        <f>VLOOKUP(A21,'[28]REKAP NILAI SPK'!D$11:H$60,2,0)</f>
        <v>89</v>
      </c>
      <c r="DA21" s="20">
        <f>VLOOKUP(A21,'[28]REKAP NILAI SPK'!D$11:H$60,3,0)</f>
        <v>90</v>
      </c>
      <c r="DB21" s="20">
        <f>VLOOKUP(A21,'[28]REKAP NILAI SPK'!D$11:H$60,4,0)</f>
        <v>90</v>
      </c>
      <c r="DC21" s="20" t="str">
        <f>VLOOKUP(A21,'[28]REKAP NILAI SPK'!D$11:H$60,5,0)</f>
        <v>B+</v>
      </c>
      <c r="DD21" s="20">
        <f>VLOOKUP(A21,'[29]REKAP NILAI SPK'!D$11:H$60,2,0)</f>
        <v>82</v>
      </c>
      <c r="DE21" s="20">
        <f>VLOOKUP(A21,'[29]REKAP NILAI SPK'!D$11:H$60,3,0)</f>
        <v>80</v>
      </c>
      <c r="DF21" s="20">
        <f>VLOOKUP(A21,'[29]REKAP NILAI SPK'!D$11:H$60,4,0)</f>
        <v>81</v>
      </c>
      <c r="DG21" s="20" t="str">
        <f>VLOOKUP(A21,'[29]REKAP NILAI SPK'!D$11:H$60,5,0)</f>
        <v>B</v>
      </c>
      <c r="DH21" s="20">
        <f>VLOOKUP(A21,'[30]REKAP NILAI SPK'!D$11:H$60,2,0)</f>
        <v>84</v>
      </c>
      <c r="DI21" s="20">
        <f>VLOOKUP(A21,'[30]REKAP NILAI SPK'!D$11:H$60,3,0)</f>
        <v>85</v>
      </c>
      <c r="DJ21" s="20">
        <f>VLOOKUP(A21,'[30]REKAP NILAI SPK'!D$11:H$60,4,0)</f>
        <v>85</v>
      </c>
      <c r="DK21" s="20" t="str">
        <f>VLOOKUP(A21,'[30]REKAP NILAI SPK'!D$11:H$60,5,0)</f>
        <v>B</v>
      </c>
      <c r="DL21" s="20">
        <f>VLOOKUP(A21,'[31]REKAP NILAI SPK'!D$11:H$60,2,0)</f>
        <v>82</v>
      </c>
      <c r="DM21" s="20">
        <f>VLOOKUP(A21,'[31]REKAP NILAI SPK'!D$11:H$60,3,0)</f>
        <v>80</v>
      </c>
      <c r="DN21" s="20">
        <f>VLOOKUP(A21,'[31]REKAP NILAI SPK'!D$11:H$60,4,0)</f>
        <v>81</v>
      </c>
      <c r="DO21" s="20" t="str">
        <f>VLOOKUP(A21,'[31]REKAP NILAI SPK'!D$11:H$60,5,0)</f>
        <v>B</v>
      </c>
      <c r="DP21" s="20">
        <f>VLOOKUP(A21,'[32]REKAP NILAI SPK'!D$11:H$60,2,0)</f>
        <v>82</v>
      </c>
      <c r="DQ21" s="20">
        <f>VLOOKUP(A21,'[32]REKAP NILAI SPK'!D$11:H$60,3,0)</f>
        <v>80</v>
      </c>
      <c r="DR21" s="20">
        <f>VLOOKUP(A21,'[32]REKAP NILAI SPK'!D$11:H$60,4,0)</f>
        <v>81</v>
      </c>
      <c r="DS21" s="20" t="str">
        <f>VLOOKUP(A21,'[32]REKAP NILAI SPK'!D$11:H$60,5,0)</f>
        <v>B</v>
      </c>
      <c r="DT21" s="20" t="e">
        <f>VLOOKUP(A21,'[33]REKAP NILAI SPK'!D$11:H$60,2,0)</f>
        <v>#N/A</v>
      </c>
      <c r="DU21" s="20" t="e">
        <f>VLOOKUP(A21,'[33]REKAP NILAI SPK'!D$11:H$60,3,0)</f>
        <v>#N/A</v>
      </c>
      <c r="DV21" s="20" t="e">
        <f>VLOOKUP(A21,'[33]REKAP NILAI SPK'!D$11:H$60,4,0)</f>
        <v>#N/A</v>
      </c>
      <c r="DW21" s="20" t="e">
        <f>VLOOKUP(A21,'[33]REKAP NILAI SPK'!D$11:H$60,5,0)</f>
        <v>#N/A</v>
      </c>
      <c r="DX21" s="20" t="e">
        <f>VLOOKUP(A21,'[34]REKAP NILAI SPK'!D$11:H$60,2,0)</f>
        <v>#N/A</v>
      </c>
      <c r="DY21" s="20" t="e">
        <f>VLOOKUP(A21,'[34]REKAP NILAI SPK'!D$11:H$60,3,0)</f>
        <v>#N/A</v>
      </c>
      <c r="DZ21" s="20" t="e">
        <f>VLOOKUP(A21,'[34]REKAP NILAI SPK'!D$11:H$60,4,0)</f>
        <v>#N/A</v>
      </c>
      <c r="EA21" s="20" t="e">
        <f>VLOOKUP(A21,'[34]REKAP NILAI SPK'!D$11:H$60,5,0)</f>
        <v>#N/A</v>
      </c>
      <c r="EB21" s="20" t="e">
        <f>VLOOKUP(A21,'[35]REKAP NILAI SPK'!D$11:H$60,2,0)</f>
        <v>#N/A</v>
      </c>
      <c r="EC21" s="20" t="e">
        <f>VLOOKUP(A21,'[35]REKAP NILAI SPK'!D$11:H$60,3,0)</f>
        <v>#N/A</v>
      </c>
      <c r="ED21" s="20" t="e">
        <f>VLOOKUP(A21,'[35]REKAP NILAI SPK'!D$11:H$60,4,0)</f>
        <v>#N/A</v>
      </c>
      <c r="EE21" s="20" t="e">
        <f>VLOOKUP(A21,'[35]REKAP NILAI SPK'!D$11:H$60,5,0)</f>
        <v>#N/A</v>
      </c>
      <c r="EF21" s="81"/>
      <c r="EG21" s="82">
        <v>0</v>
      </c>
      <c r="EH21" s="83">
        <v>0</v>
      </c>
      <c r="EI21" s="83">
        <v>19</v>
      </c>
      <c r="EJ21" s="84" t="s">
        <v>191</v>
      </c>
      <c r="EK21" s="84"/>
      <c r="EL21" s="84"/>
      <c r="EM21" s="84"/>
      <c r="EN21" s="85" t="str">
        <f t="shared" si="0"/>
        <v>Muhammad Syahrizal menunjukan sikap jujur saat ulangan</v>
      </c>
      <c r="EO21" s="85" t="str">
        <f t="shared" si="1"/>
        <v>Muhammad Syahrizal belum konsisten mengawali kegiatan belajar dengan berdoa</v>
      </c>
      <c r="EP21" s="85" t="str">
        <f t="shared" si="2"/>
        <v>Muhammad Syahrizal perlu tingkatkan berkomunikasi dalam diskusi kelompk menggunakan bahasa indonesia dengan baik</v>
      </c>
      <c r="EQ21" s="85" t="str">
        <f t="shared" si="3"/>
        <v>Muhammad Syahrizal perlu tingkatkan inisiatif mencari tahu informasi terkait dengan topik pelajaran yang akan dibahas pada pertemuan selanjutnya</v>
      </c>
      <c r="ER21" s="85" t="str">
        <f t="shared" si="4"/>
        <v>Muhammad Syahrizal perlu konsisten ikut terlibat dalam kegiatan jumat bersih</v>
      </c>
      <c r="ES21" s="86" t="str">
        <f t="shared" si="5"/>
        <v>Muhammad Syahrizal perlu belajar belajar menjadi pribadi mandiri, menggunakan bahasa indonesia dengan baik, membantu orang tua mengerjakan pekerjaan secara bersama, serta perlu disiplin diri dalam berbagai kegiatan disekolah</v>
      </c>
      <c r="ET21" s="87"/>
      <c r="EU21" s="87"/>
      <c r="EV21" s="87"/>
      <c r="EW21" s="87"/>
      <c r="EX21" s="87"/>
    </row>
    <row r="22" spans="1:154" ht="38.1" customHeight="1">
      <c r="A22" s="18" t="str">
        <f>'[2]db-siswa'!B22</f>
        <v>Pramana Okta</v>
      </c>
      <c r="B22" s="19">
        <f>'[2]db-siswa'!C22</f>
        <v>734</v>
      </c>
      <c r="C22" s="19">
        <f>'[2]db-siswa'!D22</f>
        <v>0</v>
      </c>
      <c r="D22" s="20">
        <f>VLOOKUP(A22,'[3]REKAP NILAI SPK'!$D$11:$H$60,2,0)</f>
        <v>83</v>
      </c>
      <c r="E22" s="21">
        <f>VLOOKUP(A22,'[3]REKAP NILAI SPK'!$D$11:$H$60,3,0)</f>
        <v>83</v>
      </c>
      <c r="F22" s="22">
        <f>VLOOKUP(A22,'[3]REKAP NILAI SPK'!$D$11:$H$60,4,0)</f>
        <v>83</v>
      </c>
      <c r="G22" s="20" t="str">
        <f>VLOOKUP(A22,'[3]REKAP NILAI SPK'!$D$11:$H$60,5,0)</f>
        <v>B-</v>
      </c>
      <c r="H22" s="21">
        <f>VLOOKUP(A22,'[4]REKAP NILAI SPK'!D$11:H$60,2,0)</f>
        <v>82</v>
      </c>
      <c r="I22" s="23">
        <f>VLOOKUP(A22,'[4]REKAP NILAI SPK'!D$11:H$60,3,0)</f>
        <v>80</v>
      </c>
      <c r="J22" s="24">
        <f>VLOOKUP(A22,'[4]REKAP NILAI SPK'!D$11:H$60,4,0)</f>
        <v>81</v>
      </c>
      <c r="K22" s="25" t="str">
        <f>VLOOKUP(A22,'[4]REKAP NILAI SPK'!D$11:H$60,5,0)</f>
        <v>B-</v>
      </c>
      <c r="L22" s="21">
        <f>VLOOKUP(A22,'[5]REKAP NILAI SPK'!D$11:H$60,2,0)</f>
        <v>76</v>
      </c>
      <c r="M22" s="23">
        <f>VLOOKUP(A22,'[5]REKAP NILAI SPK'!D$11:H$60,3,0)</f>
        <v>81</v>
      </c>
      <c r="N22" s="26">
        <f>VLOOKUP(A22,'[5]REKAP NILAI SPK'!D$11:H$60,4,0)</f>
        <v>78</v>
      </c>
      <c r="O22" s="21" t="str">
        <f>VLOOKUP(A22,'[5]REKAP NILAI SPK'!D$11:H$60,5,0)</f>
        <v>C</v>
      </c>
      <c r="P22" s="27">
        <f>VLOOKUP(A22,'[6]REKAP NILAI SPK'!D$11:H$60,2,0)</f>
        <v>72</v>
      </c>
      <c r="Q22" s="10">
        <f>VLOOKUP(A22,'[6]REKAP NILAI SPK'!D$11:H$60,3,0)</f>
        <v>73</v>
      </c>
      <c r="R22" s="21">
        <f>VLOOKUP(A22,'[6]REKAP NILAI SPK'!D$11:H$60,4,0)</f>
        <v>72</v>
      </c>
      <c r="S22" s="27" t="str">
        <f>VLOOKUP(A22,'[6]REKAP NILAI SPK'!D$11:H$60,5,0)</f>
        <v>C</v>
      </c>
      <c r="T22" s="10">
        <f>VLOOKUP(A22,'[7]REKAP NILAI SPK'!D$11:H$60,2,0)</f>
        <v>78</v>
      </c>
      <c r="U22" s="21">
        <f>VLOOKUP(A22,'[7]REKAP NILAI SPK'!D$11:H$60,3,0)</f>
        <v>78</v>
      </c>
      <c r="V22" s="21">
        <f>VLOOKUP(A22,'[7]REKAP NILAI SPK'!D$11:H$60,4,0)</f>
        <v>78</v>
      </c>
      <c r="W22" s="21" t="str">
        <f>VLOOKUP(A22,'[7]REKAP NILAI SPK'!D$11:H$60,5,0)</f>
        <v>C</v>
      </c>
      <c r="X22" s="21" t="e">
        <f>VLOOKUP(A22,'[8]REKAP NILAI SPK'!D$11:H$60,2,0)</f>
        <v>#N/A</v>
      </c>
      <c r="Y22" s="21" t="e">
        <f>VLOOKUP(A22,'[8]REKAP NILAI SPK'!D$11:H$60,3,0)</f>
        <v>#N/A</v>
      </c>
      <c r="Z22" s="10" t="e">
        <f>VLOOKUP(A22,'[8]REKAP NILAI SPK'!D$11:H$60,4,0)</f>
        <v>#N/A</v>
      </c>
      <c r="AA22" s="21" t="e">
        <f>VLOOKUP(A22,'[8]REKAP NILAI SPK'!D$11:H$60,5,0)</f>
        <v>#N/A</v>
      </c>
      <c r="AB22" s="21" t="e">
        <f>VLOOKUP(A22,'[9]REKAP NILAI SPK'!D$11:H$60,2,0)</f>
        <v>#N/A</v>
      </c>
      <c r="AC22" s="21" t="e">
        <f>VLOOKUP(A22,'[9]REKAP NILAI SPK'!D$11:H$60,3,0)</f>
        <v>#N/A</v>
      </c>
      <c r="AD22" s="21" t="e">
        <f>VLOOKUP(A22,'[9]REKAP NILAI SPK'!D$11:H$60,4,0)</f>
        <v>#N/A</v>
      </c>
      <c r="AE22" s="21" t="e">
        <f>VLOOKUP(A22,'[9]REKAP NILAI SPK'!D$11:H$60,5,0)</f>
        <v>#N/A</v>
      </c>
      <c r="AF22" s="21" t="e">
        <f>VLOOKUP(A22,'[10]REKAP NILAI SPK'!D$11:H$60,2,0)</f>
        <v>#N/A</v>
      </c>
      <c r="AG22" s="21" t="e">
        <f>VLOOKUP(A22,'[10]REKAP NILAI SPK'!D$11:H$60,3,0)</f>
        <v>#N/A</v>
      </c>
      <c r="AH22" s="21" t="e">
        <f>VLOOKUP(A22,'[10]REKAP NILAI SPK'!D$11:H$60,4,0)</f>
        <v>#N/A</v>
      </c>
      <c r="AI22" s="21" t="e">
        <f>VLOOKUP(A22,'[10]REKAP NILAI SPK'!D$11:H$60,5,0)</f>
        <v>#N/A</v>
      </c>
      <c r="AJ22" s="28">
        <f>VLOOKUP(A22,'[11]REKAP NILAI SPK'!D$11:H$60,2,0)</f>
        <v>83</v>
      </c>
      <c r="AK22" s="29">
        <f>VLOOKUP(A22,'[11]REKAP NILAI SPK'!D$11:H$60,3,0)</f>
        <v>81</v>
      </c>
      <c r="AL22" s="21">
        <f>VLOOKUP(A22,'[11]REKAP NILAI SPK'!D$11:H$60,4,0)</f>
        <v>82</v>
      </c>
      <c r="AM22" s="28" t="str">
        <f>VLOOKUP(A22,'[11]REKAP NILAI SPK'!D$11:H$60,5,0)</f>
        <v>B-</v>
      </c>
      <c r="AN22" s="30" t="e">
        <f>VLOOKUP(A22,'[12]REKAP NILAI SPK'!D$11:H$60,2,0)</f>
        <v>#N/A</v>
      </c>
      <c r="AO22" s="30" t="e">
        <f>VLOOKUP(A22,'[12]REKAP NILAI SPK'!D$11:H$60,3,0)</f>
        <v>#N/A</v>
      </c>
      <c r="AP22" s="30" t="e">
        <f>VLOOKUP(A22,'[12]REKAP NILAI SPK'!D$11:H$60,4,0)</f>
        <v>#N/A</v>
      </c>
      <c r="AQ22" s="30" t="e">
        <f>VLOOKUP(A22,'[12]REKAP NILAI SPK'!D$11:H$60,5,0)</f>
        <v>#N/A</v>
      </c>
      <c r="AR22" s="29" t="e">
        <f>VLOOKUP(A22,'[13]REKAP NILAI SPK'!D$11:H$60,2,0)</f>
        <v>#N/A</v>
      </c>
      <c r="AS22" s="21" t="e">
        <f>VLOOKUP(A22,'[13]REKAP NILAI SPK'!D$11:H$60,3,0)</f>
        <v>#N/A</v>
      </c>
      <c r="AT22" s="31" t="e">
        <f>VLOOKUP(A22,'[13]REKAP NILAI SPK'!D$11:H$60,4,0)</f>
        <v>#N/A</v>
      </c>
      <c r="AU22" s="10" t="e">
        <f>VLOOKUP(A22,'[13]REKAP NILAI SPK'!D$11:H$60,5,0)</f>
        <v>#N/A</v>
      </c>
      <c r="AV22" s="10" t="e">
        <f>VLOOKUP(A22,'[14]REKAP NILAI SPK'!D$11:H$60,2,0)</f>
        <v>#N/A</v>
      </c>
      <c r="AW22" s="10" t="e">
        <f>VLOOKUP(A22,'[14]REKAP NILAI SPK'!D$11:H$60,3,0)</f>
        <v>#N/A</v>
      </c>
      <c r="AX22" s="10" t="e">
        <f>VLOOKUP(A22,'[14]REKAP NILAI SPK'!D$11:H$60,4,0)</f>
        <v>#N/A</v>
      </c>
      <c r="AY22" s="10" t="e">
        <f>VLOOKUP(A22,'[14]REKAP NILAI SPK'!D$11:H$60,5,0)</f>
        <v>#N/A</v>
      </c>
      <c r="AZ22" s="10" t="e">
        <f>VLOOKUP(A22,'[15]REKAP NILAI SPK'!D$11:H$60,2,0)</f>
        <v>#N/A</v>
      </c>
      <c r="BA22" s="10" t="e">
        <f>VLOOKUP(A22,'[15]REKAP NILAI SPK'!D$11:H$60,3,0)</f>
        <v>#N/A</v>
      </c>
      <c r="BB22" s="10" t="e">
        <f>VLOOKUP(A22,'[15]REKAP NILAI SPK'!D$11:H$60,4,0)</f>
        <v>#N/A</v>
      </c>
      <c r="BC22" s="10" t="e">
        <f>VLOOKUP(A22,'[15]REKAP NILAI SPK'!D$11:H$60,5,0)</f>
        <v>#N/A</v>
      </c>
      <c r="BD22" s="21" t="e">
        <f>VLOOKUP(A22,'[16]REKAP NILAI SPK'!D$11:H$60,2,0)</f>
        <v>#N/A</v>
      </c>
      <c r="BE22" s="32" t="e">
        <f>VLOOKUP(A22,'[16]REKAP NILAI SPK'!D$11:H$60,3,0)</f>
        <v>#N/A</v>
      </c>
      <c r="BF22" s="10" t="e">
        <f>VLOOKUP(A22,'[16]REKAP NILAI SPK'!D$11:H$60,4,0)</f>
        <v>#N/A</v>
      </c>
      <c r="BG22" s="21" t="e">
        <f>VLOOKUP(A22,'[16]REKAP NILAI SPK'!D$11:H$60,5,0)</f>
        <v>#N/A</v>
      </c>
      <c r="BH22" s="24" t="e">
        <f>VLOOKUP(A22,'[17]REKAP NILAI SPK'!D$11:H$60,2,0)</f>
        <v>#N/A</v>
      </c>
      <c r="BI22" s="10" t="e">
        <f>VLOOKUP(A22,'[17]REKAP NILAI SPK'!D$11:H$60,3,0)</f>
        <v>#N/A</v>
      </c>
      <c r="BJ22" s="21" t="e">
        <f>VLOOKUP(A22,'[17]REKAP NILAI SPK'!D$11:H$60,4,0)</f>
        <v>#N/A</v>
      </c>
      <c r="BK22" s="24" t="e">
        <f>VLOOKUP(A22,'[17]REKAP NILAI SPK'!D$11:H$60,5,0)</f>
        <v>#N/A</v>
      </c>
      <c r="BL22" s="10" t="e">
        <f>VLOOKUP(A22,'[18]REKAP NILAI SPK'!D$11:H$60,2,0)</f>
        <v>#N/A</v>
      </c>
      <c r="BM22" s="21" t="e">
        <f>VLOOKUP(A22,'[18]REKAP NILAI SPK'!D$11:H$60,3,0)</f>
        <v>#N/A</v>
      </c>
      <c r="BN22" s="30" t="e">
        <f>VLOOKUP(A22,'[18]REKAP NILAI SPK'!D$11:H$60,4,0)</f>
        <v>#N/A</v>
      </c>
      <c r="BO22" s="33" t="e">
        <f>VLOOKUP(A22,'[18]REKAP NILAI SPK'!D$11:H$60,5,0)</f>
        <v>#N/A</v>
      </c>
      <c r="BP22" s="21" t="e">
        <f>VLOOKUP(A22,'[19]REKAP NILAI SPK'!D$11:H$60,2,0)</f>
        <v>#N/A</v>
      </c>
      <c r="BQ22" s="24" t="e">
        <f>VLOOKUP(A22,'[19]REKAP NILAI SPK'!D$11:H$60,3,0)</f>
        <v>#N/A</v>
      </c>
      <c r="BR22" s="33" t="e">
        <f>VLOOKUP(A22,'[19]REKAP NILAI SPK'!D$11:H$60,4,0)</f>
        <v>#N/A</v>
      </c>
      <c r="BS22" s="21" t="e">
        <f>VLOOKUP(A22,'[19]REKAP NILAI SPK'!D$11:H$60,5,0)</f>
        <v>#N/A</v>
      </c>
      <c r="BT22" s="21" t="e">
        <f>VLOOKUP(A22,'[20]REKAP NILAI SPK'!D$11:H$60,2,0)</f>
        <v>#N/A</v>
      </c>
      <c r="BU22" s="21" t="e">
        <f>VLOOKUP(A22,'[20]REKAP NILAI SPK'!D$11:H$60,3,0)</f>
        <v>#N/A</v>
      </c>
      <c r="BV22" s="21" t="e">
        <f>VLOOKUP(A22,'[20]REKAP NILAI SPK'!D$11:H$60,4,0)</f>
        <v>#N/A</v>
      </c>
      <c r="BW22" s="21" t="e">
        <f>VLOOKUP(A22,'[20]REKAP NILAI SPK'!D$11:H$60,5,0)</f>
        <v>#N/A</v>
      </c>
      <c r="BX22" s="21" t="e">
        <f>VLOOKUP(A22,'[21]REKAP NILAI SPK'!D$11:H$60,2,0)</f>
        <v>#N/A</v>
      </c>
      <c r="BY22" s="21" t="e">
        <f>VLOOKUP(A22,'[21]REKAP NILAI SPK'!D$11:H$60,3,0)</f>
        <v>#N/A</v>
      </c>
      <c r="BZ22" s="21" t="e">
        <f>VLOOKUP(A22,'[21]REKAP NILAI SPK'!D$11:H$60,4,0)</f>
        <v>#N/A</v>
      </c>
      <c r="CA22" s="21" t="e">
        <f>VLOOKUP(A22,'[21]REKAP NILAI SPK'!D$11:H$60,5,0)</f>
        <v>#N/A</v>
      </c>
      <c r="CB22" s="10" t="e">
        <f>VLOOKUP(A22,'[22]REKAP NILAI SPK'!D$11:H$60,2,0)</f>
        <v>#N/A</v>
      </c>
      <c r="CC22" s="21" t="e">
        <f>VLOOKUP(A22,'[22]REKAP NILAI SPK'!D$11:H$60,3,0)</f>
        <v>#N/A</v>
      </c>
      <c r="CD22" s="24" t="e">
        <f>VLOOKUP(A22,'[22]REKAP NILAI SPK'!D$11:H$60,4,0)</f>
        <v>#N/A</v>
      </c>
      <c r="CE22" s="10" t="e">
        <f>VLOOKUP(A22,'[22]REKAP NILAI SPK'!D$11:H$60,5,0)</f>
        <v>#N/A</v>
      </c>
      <c r="CF22" s="21" t="e">
        <f>VLOOKUP(A22,'[23]REKAP NILAI SPK'!D$11:H$60,2,0)</f>
        <v>#N/A</v>
      </c>
      <c r="CG22" s="30" t="e">
        <f>VLOOKUP(A22,'[23]REKAP NILAI SPK'!D$11:H$60,3,0)</f>
        <v>#N/A</v>
      </c>
      <c r="CH22" s="29" t="e">
        <f>VLOOKUP(A22,'[23]REKAP NILAI SPK'!D$11:H$60,4,0)</f>
        <v>#N/A</v>
      </c>
      <c r="CI22" s="21" t="e">
        <f>VLOOKUP(A22,'[23]REKAP NILAI SPK'!D$11:H$60,5,0)</f>
        <v>#N/A</v>
      </c>
      <c r="CJ22" s="30" t="e">
        <f>VLOOKUP(A22,'[24]REKAP NILAI SPK'!D$11:H$60,2,0)</f>
        <v>#N/A</v>
      </c>
      <c r="CK22" s="29" t="e">
        <f>VLOOKUP(A22,'[24]REKAP NILAI SPK'!D$11:H$60,3,0)</f>
        <v>#N/A</v>
      </c>
      <c r="CL22" s="21" t="e">
        <f>VLOOKUP(A22,'[24]REKAP NILAI SPK'!D$11:H$60,4,0)</f>
        <v>#N/A</v>
      </c>
      <c r="CM22" s="20" t="e">
        <f>VLOOKUP(A22,'[24]REKAP NILAI SPK'!D$11:H$60,5,0)</f>
        <v>#N/A</v>
      </c>
      <c r="CN22" s="20" t="e">
        <f>VLOOKUP(A22,'[25]REKAP NILAI SPK'!D$11:H$60,2,0)</f>
        <v>#N/A</v>
      </c>
      <c r="CO22" s="21" t="e">
        <f>VLOOKUP(A22,'[25]REKAP NILAI SPK'!D$11:H$60,3,0)</f>
        <v>#N/A</v>
      </c>
      <c r="CP22" s="20" t="e">
        <f>VLOOKUP(A22,'[25]REKAP NILAI SPK'!D$11:H$60,4,0)</f>
        <v>#N/A</v>
      </c>
      <c r="CQ22" s="34" t="e">
        <f>VLOOKUP(A22,'[25]REKAP NILAI SPK'!D$11:H$60,5,0)</f>
        <v>#N/A</v>
      </c>
      <c r="CR22" s="20" t="e">
        <f>VLOOKUP(A22,'[26]REKAP NILAI SPK'!D$11:H$60,2,0)</f>
        <v>#N/A</v>
      </c>
      <c r="CS22" s="20" t="e">
        <f>VLOOKUP(A22,'[26]REKAP NILAI SPK'!D$11:H$60,3,0)</f>
        <v>#N/A</v>
      </c>
      <c r="CT22" s="20" t="e">
        <f>VLOOKUP(A22,'[26]REKAP NILAI SPK'!D$11:H$60,4,0)</f>
        <v>#N/A</v>
      </c>
      <c r="CU22" s="20" t="e">
        <f>VLOOKUP(A22,'[26]REKAP NILAI SPK'!D$11:H$60,5,0)</f>
        <v>#N/A</v>
      </c>
      <c r="CV22" s="20" t="e">
        <f>VLOOKUP(A22,'[27]REKAP NILAI SPK'!D$11:H$60,2,0)</f>
        <v>#N/A</v>
      </c>
      <c r="CW22" s="20" t="e">
        <f>VLOOKUP(A22,'[27]REKAP NILAI SPK'!D$11:H$60,3,0)</f>
        <v>#N/A</v>
      </c>
      <c r="CX22" s="20" t="e">
        <f>VLOOKUP(A22,'[27]REKAP NILAI SPK'!D$11:H$60,4,0)</f>
        <v>#N/A</v>
      </c>
      <c r="CY22" s="20" t="e">
        <f>VLOOKUP(A22,'[27]REKAP NILAI SPK'!D$11:H$60,5,0)</f>
        <v>#N/A</v>
      </c>
      <c r="CZ22" s="20">
        <f>VLOOKUP(A22,'[28]REKAP NILAI SPK'!D$11:H$60,2,0)</f>
        <v>81</v>
      </c>
      <c r="DA22" s="20">
        <f>VLOOKUP(A22,'[28]REKAP NILAI SPK'!D$11:H$60,3,0)</f>
        <v>82</v>
      </c>
      <c r="DB22" s="20">
        <f>VLOOKUP(A22,'[28]REKAP NILAI SPK'!D$11:H$60,4,0)</f>
        <v>82</v>
      </c>
      <c r="DC22" s="20" t="str">
        <f>VLOOKUP(A22,'[28]REKAP NILAI SPK'!D$11:H$60,5,0)</f>
        <v>B</v>
      </c>
      <c r="DD22" s="20">
        <f>VLOOKUP(A22,'[29]REKAP NILAI SPK'!D$11:H$60,2,0)</f>
        <v>81</v>
      </c>
      <c r="DE22" s="20">
        <f>VLOOKUP(A22,'[29]REKAP NILAI SPK'!D$11:H$60,3,0)</f>
        <v>78</v>
      </c>
      <c r="DF22" s="20">
        <f>VLOOKUP(A22,'[29]REKAP NILAI SPK'!D$11:H$60,4,0)</f>
        <v>79</v>
      </c>
      <c r="DG22" s="20" t="str">
        <f>VLOOKUP(A22,'[29]REKAP NILAI SPK'!D$11:H$60,5,0)</f>
        <v>B-</v>
      </c>
      <c r="DH22" s="20">
        <f>VLOOKUP(A22,'[30]REKAP NILAI SPK'!D$11:H$60,2,0)</f>
        <v>78</v>
      </c>
      <c r="DI22" s="20">
        <f>VLOOKUP(A22,'[30]REKAP NILAI SPK'!D$11:H$60,3,0)</f>
        <v>79</v>
      </c>
      <c r="DJ22" s="20">
        <f>VLOOKUP(A22,'[30]REKAP NILAI SPK'!D$11:H$60,4,0)</f>
        <v>79</v>
      </c>
      <c r="DK22" s="20" t="str">
        <f>VLOOKUP(A22,'[30]REKAP NILAI SPK'!D$11:H$60,5,0)</f>
        <v>B-</v>
      </c>
      <c r="DL22" s="20">
        <f>VLOOKUP(A22,'[31]REKAP NILAI SPK'!D$11:H$60,2,0)</f>
        <v>81</v>
      </c>
      <c r="DM22" s="20">
        <f>VLOOKUP(A22,'[31]REKAP NILAI SPK'!D$11:H$60,3,0)</f>
        <v>78</v>
      </c>
      <c r="DN22" s="20">
        <f>VLOOKUP(A22,'[31]REKAP NILAI SPK'!D$11:H$60,4,0)</f>
        <v>79</v>
      </c>
      <c r="DO22" s="20" t="str">
        <f>VLOOKUP(A22,'[31]REKAP NILAI SPK'!D$11:H$60,5,0)</f>
        <v>B-</v>
      </c>
      <c r="DP22" s="20">
        <f>VLOOKUP(A22,'[32]REKAP NILAI SPK'!D$11:H$60,2,0)</f>
        <v>81</v>
      </c>
      <c r="DQ22" s="20">
        <f>VLOOKUP(A22,'[32]REKAP NILAI SPK'!D$11:H$60,3,0)</f>
        <v>77</v>
      </c>
      <c r="DR22" s="20">
        <f>VLOOKUP(A22,'[32]REKAP NILAI SPK'!D$11:H$60,4,0)</f>
        <v>78</v>
      </c>
      <c r="DS22" s="20" t="str">
        <f>VLOOKUP(A22,'[32]REKAP NILAI SPK'!D$11:H$60,5,0)</f>
        <v>B-</v>
      </c>
      <c r="DT22" s="20" t="e">
        <f>VLOOKUP(A22,'[33]REKAP NILAI SPK'!D$11:H$60,2,0)</f>
        <v>#N/A</v>
      </c>
      <c r="DU22" s="20" t="e">
        <f>VLOOKUP(A22,'[33]REKAP NILAI SPK'!D$11:H$60,3,0)</f>
        <v>#N/A</v>
      </c>
      <c r="DV22" s="20" t="e">
        <f>VLOOKUP(A22,'[33]REKAP NILAI SPK'!D$11:H$60,4,0)</f>
        <v>#N/A</v>
      </c>
      <c r="DW22" s="20" t="e">
        <f>VLOOKUP(A22,'[33]REKAP NILAI SPK'!D$11:H$60,5,0)</f>
        <v>#N/A</v>
      </c>
      <c r="DX22" s="20" t="e">
        <f>VLOOKUP(A22,'[34]REKAP NILAI SPK'!D$11:H$60,2,0)</f>
        <v>#N/A</v>
      </c>
      <c r="DY22" s="20" t="e">
        <f>VLOOKUP(A22,'[34]REKAP NILAI SPK'!D$11:H$60,3,0)</f>
        <v>#N/A</v>
      </c>
      <c r="DZ22" s="20" t="e">
        <f>VLOOKUP(A22,'[34]REKAP NILAI SPK'!D$11:H$60,4,0)</f>
        <v>#N/A</v>
      </c>
      <c r="EA22" s="20" t="e">
        <f>VLOOKUP(A22,'[34]REKAP NILAI SPK'!D$11:H$60,5,0)</f>
        <v>#N/A</v>
      </c>
      <c r="EB22" s="20" t="e">
        <f>VLOOKUP(A22,'[35]REKAP NILAI SPK'!D$11:H$60,2,0)</f>
        <v>#N/A</v>
      </c>
      <c r="EC22" s="20" t="e">
        <f>VLOOKUP(A22,'[35]REKAP NILAI SPK'!D$11:H$60,3,0)</f>
        <v>#N/A</v>
      </c>
      <c r="ED22" s="20" t="e">
        <f>VLOOKUP(A22,'[35]REKAP NILAI SPK'!D$11:H$60,4,0)</f>
        <v>#N/A</v>
      </c>
      <c r="EE22" s="20" t="e">
        <f>VLOOKUP(A22,'[35]REKAP NILAI SPK'!D$11:H$60,5,0)</f>
        <v>#N/A</v>
      </c>
      <c r="EF22" s="81"/>
      <c r="EG22" s="82">
        <v>0</v>
      </c>
      <c r="EH22" s="83">
        <v>0</v>
      </c>
      <c r="EI22" s="83">
        <v>28</v>
      </c>
      <c r="EJ22" s="84" t="s">
        <v>191</v>
      </c>
      <c r="EK22" s="84"/>
      <c r="EL22" s="84"/>
      <c r="EM22" s="84"/>
      <c r="EN22" s="85" t="str">
        <f t="shared" si="0"/>
        <v>Pramana Okta menunjukan sikap jujur saat ulangan</v>
      </c>
      <c r="EO22" s="85" t="str">
        <f t="shared" si="1"/>
        <v>Pramana Okta belum konsisten mengawali kegiatan belajar dengan berdoa</v>
      </c>
      <c r="EP22" s="85" t="str">
        <f t="shared" si="2"/>
        <v>Pramana Okta perlu tingkatkan berkomunikasi dalam diskusi kelompk menggunakan bahasa indonesia dengan baik</v>
      </c>
      <c r="EQ22" s="85" t="str">
        <f t="shared" si="3"/>
        <v>Pramana Okta perlu tingkatkan inisiatif mencari tahu informasi terkait dengan topik pelajaran yang akan dibahas pada pertemuan selanjutnya</v>
      </c>
      <c r="ER22" s="85" t="str">
        <f t="shared" si="4"/>
        <v>Pramana Okta perlu konsisten ikut terlibat dalam kegiatan jumat bersih</v>
      </c>
      <c r="ES22" s="86" t="str">
        <f t="shared" si="5"/>
        <v>Pramana Okta perlu belajar belajar menjadi pribadi mandiri, menggunakan bahasa indonesia dengan baik, membantu orang tua mengerjakan pekerjaan secara bersama, serta perlu disiplin diri dalam berbagai kegiatan disekolah</v>
      </c>
      <c r="ET22" s="87"/>
      <c r="EU22" s="87"/>
      <c r="EV22" s="87"/>
      <c r="EW22" s="87"/>
      <c r="EX22" s="87"/>
    </row>
    <row r="23" spans="1:154" ht="38.1" customHeight="1">
      <c r="A23" s="18">
        <f>'[2]db-siswa'!B23</f>
        <v>0</v>
      </c>
      <c r="B23" s="19">
        <f>'[2]db-siswa'!C23</f>
        <v>0</v>
      </c>
      <c r="C23" s="19">
        <f>'[2]db-siswa'!D23</f>
        <v>0</v>
      </c>
      <c r="D23" s="20" t="e">
        <f>VLOOKUP(A23,'[3]REKAP NILAI SPK'!$D$11:$H$60,2,0)</f>
        <v>#N/A</v>
      </c>
      <c r="E23" s="21" t="e">
        <f>VLOOKUP(A23,'[3]REKAP NILAI SPK'!$D$11:$H$60,3,0)</f>
        <v>#N/A</v>
      </c>
      <c r="F23" s="22" t="e">
        <f>VLOOKUP(A23,'[3]REKAP NILAI SPK'!$D$11:$H$60,4,0)</f>
        <v>#N/A</v>
      </c>
      <c r="G23" s="20" t="e">
        <f>VLOOKUP(A23,'[3]REKAP NILAI SPK'!$D$11:$H$60,5,0)</f>
        <v>#N/A</v>
      </c>
      <c r="H23" s="21" t="e">
        <f>VLOOKUP(A23,'[4]REKAP NILAI SPK'!D$11:H$60,2,0)</f>
        <v>#N/A</v>
      </c>
      <c r="I23" s="23" t="e">
        <f>VLOOKUP(A23,'[4]REKAP NILAI SPK'!D$11:H$60,3,0)</f>
        <v>#N/A</v>
      </c>
      <c r="J23" s="24" t="e">
        <f>VLOOKUP(A23,'[4]REKAP NILAI SPK'!D$11:H$60,4,0)</f>
        <v>#N/A</v>
      </c>
      <c r="K23" s="25" t="e">
        <f>VLOOKUP(A23,'[4]REKAP NILAI SPK'!D$11:H$60,5,0)</f>
        <v>#N/A</v>
      </c>
      <c r="L23" s="21" t="e">
        <f>VLOOKUP(A23,'[5]REKAP NILAI SPK'!D$11:H$60,2,0)</f>
        <v>#N/A</v>
      </c>
      <c r="M23" s="23" t="e">
        <f>VLOOKUP(A23,'[5]REKAP NILAI SPK'!D$11:H$60,3,0)</f>
        <v>#N/A</v>
      </c>
      <c r="N23" s="26" t="e">
        <f>VLOOKUP(A23,'[5]REKAP NILAI SPK'!D$11:H$60,4,0)</f>
        <v>#N/A</v>
      </c>
      <c r="O23" s="21" t="e">
        <f>VLOOKUP(A23,'[5]REKAP NILAI SPK'!D$11:H$60,5,0)</f>
        <v>#N/A</v>
      </c>
      <c r="P23" s="27" t="e">
        <f>VLOOKUP(A23,'[6]REKAP NILAI SPK'!D$11:H$60,2,0)</f>
        <v>#N/A</v>
      </c>
      <c r="Q23" s="10" t="e">
        <f>VLOOKUP(A23,'[6]REKAP NILAI SPK'!D$11:H$60,3,0)</f>
        <v>#N/A</v>
      </c>
      <c r="R23" s="21" t="e">
        <f>VLOOKUP(A23,'[6]REKAP NILAI SPK'!D$11:H$60,4,0)</f>
        <v>#N/A</v>
      </c>
      <c r="S23" s="27" t="e">
        <f>VLOOKUP(A23,'[6]REKAP NILAI SPK'!D$11:H$60,5,0)</f>
        <v>#N/A</v>
      </c>
      <c r="T23" s="10" t="e">
        <f>VLOOKUP(A23,'[7]REKAP NILAI SPK'!D$11:H$60,2,0)</f>
        <v>#N/A</v>
      </c>
      <c r="U23" s="21" t="e">
        <f>VLOOKUP(A23,'[7]REKAP NILAI SPK'!D$11:H$60,3,0)</f>
        <v>#N/A</v>
      </c>
      <c r="V23" s="21" t="e">
        <f>VLOOKUP(A23,'[7]REKAP NILAI SPK'!D$11:H$60,4,0)</f>
        <v>#N/A</v>
      </c>
      <c r="W23" s="21" t="e">
        <f>VLOOKUP(A23,'[7]REKAP NILAI SPK'!D$11:H$60,5,0)</f>
        <v>#N/A</v>
      </c>
      <c r="X23" s="21" t="e">
        <f>VLOOKUP(A23,'[8]REKAP NILAI SPK'!D$11:H$60,2,0)</f>
        <v>#N/A</v>
      </c>
      <c r="Y23" s="21" t="e">
        <f>VLOOKUP(A23,'[8]REKAP NILAI SPK'!D$11:H$60,3,0)</f>
        <v>#N/A</v>
      </c>
      <c r="Z23" s="10" t="e">
        <f>VLOOKUP(A23,'[8]REKAP NILAI SPK'!D$11:H$60,4,0)</f>
        <v>#N/A</v>
      </c>
      <c r="AA23" s="21" t="e">
        <f>VLOOKUP(A23,'[8]REKAP NILAI SPK'!D$11:H$60,5,0)</f>
        <v>#N/A</v>
      </c>
      <c r="AB23" s="21" t="e">
        <f>VLOOKUP(A23,'[9]REKAP NILAI SPK'!D$11:H$60,2,0)</f>
        <v>#N/A</v>
      </c>
      <c r="AC23" s="21" t="e">
        <f>VLOOKUP(A23,'[9]REKAP NILAI SPK'!D$11:H$60,3,0)</f>
        <v>#N/A</v>
      </c>
      <c r="AD23" s="21" t="e">
        <f>VLOOKUP(A23,'[9]REKAP NILAI SPK'!D$11:H$60,4,0)</f>
        <v>#N/A</v>
      </c>
      <c r="AE23" s="21" t="e">
        <f>VLOOKUP(A23,'[9]REKAP NILAI SPK'!D$11:H$60,5,0)</f>
        <v>#N/A</v>
      </c>
      <c r="AF23" s="21" t="e">
        <f>VLOOKUP(A23,'[10]REKAP NILAI SPK'!D$11:H$60,2,0)</f>
        <v>#N/A</v>
      </c>
      <c r="AG23" s="21" t="e">
        <f>VLOOKUP(A23,'[10]REKAP NILAI SPK'!D$11:H$60,3,0)</f>
        <v>#N/A</v>
      </c>
      <c r="AH23" s="21" t="e">
        <f>VLOOKUP(A23,'[10]REKAP NILAI SPK'!D$11:H$60,4,0)</f>
        <v>#N/A</v>
      </c>
      <c r="AI23" s="21" t="e">
        <f>VLOOKUP(A23,'[10]REKAP NILAI SPK'!D$11:H$60,5,0)</f>
        <v>#N/A</v>
      </c>
      <c r="AJ23" s="28" t="e">
        <f>VLOOKUP(A23,'[11]REKAP NILAI SPK'!D$11:H$60,2,0)</f>
        <v>#N/A</v>
      </c>
      <c r="AK23" s="29" t="e">
        <f>VLOOKUP(A23,'[11]REKAP NILAI SPK'!D$11:H$60,3,0)</f>
        <v>#N/A</v>
      </c>
      <c r="AL23" s="21" t="e">
        <f>VLOOKUP(A23,'[11]REKAP NILAI SPK'!D$11:H$60,4,0)</f>
        <v>#N/A</v>
      </c>
      <c r="AM23" s="28" t="e">
        <f>VLOOKUP(A23,'[11]REKAP NILAI SPK'!D$11:H$60,5,0)</f>
        <v>#N/A</v>
      </c>
      <c r="AN23" s="30" t="e">
        <f>VLOOKUP(A23,'[12]REKAP NILAI SPK'!D$11:H$60,2,0)</f>
        <v>#N/A</v>
      </c>
      <c r="AO23" s="30" t="e">
        <f>VLOOKUP(A23,'[12]REKAP NILAI SPK'!D$11:H$60,3,0)</f>
        <v>#N/A</v>
      </c>
      <c r="AP23" s="30" t="e">
        <f>VLOOKUP(A23,'[12]REKAP NILAI SPK'!D$11:H$60,4,0)</f>
        <v>#N/A</v>
      </c>
      <c r="AQ23" s="30" t="e">
        <f>VLOOKUP(A23,'[12]REKAP NILAI SPK'!D$11:H$60,5,0)</f>
        <v>#N/A</v>
      </c>
      <c r="AR23" s="29" t="e">
        <f>VLOOKUP(A23,'[13]REKAP NILAI SPK'!D$11:H$60,2,0)</f>
        <v>#N/A</v>
      </c>
      <c r="AS23" s="21" t="e">
        <f>VLOOKUP(A23,'[13]REKAP NILAI SPK'!D$11:H$60,3,0)</f>
        <v>#N/A</v>
      </c>
      <c r="AT23" s="31" t="e">
        <f>VLOOKUP(A23,'[13]REKAP NILAI SPK'!D$11:H$60,4,0)</f>
        <v>#N/A</v>
      </c>
      <c r="AU23" s="10" t="e">
        <f>VLOOKUP(A23,'[13]REKAP NILAI SPK'!D$11:H$60,5,0)</f>
        <v>#N/A</v>
      </c>
      <c r="AV23" s="10" t="e">
        <f>VLOOKUP(A23,'[14]REKAP NILAI SPK'!D$11:H$60,2,0)</f>
        <v>#N/A</v>
      </c>
      <c r="AW23" s="10" t="e">
        <f>VLOOKUP(A23,'[14]REKAP NILAI SPK'!D$11:H$60,3,0)</f>
        <v>#N/A</v>
      </c>
      <c r="AX23" s="10" t="e">
        <f>VLOOKUP(A23,'[14]REKAP NILAI SPK'!D$11:H$60,4,0)</f>
        <v>#N/A</v>
      </c>
      <c r="AY23" s="10" t="e">
        <f>VLOOKUP(A23,'[14]REKAP NILAI SPK'!D$11:H$60,5,0)</f>
        <v>#N/A</v>
      </c>
      <c r="AZ23" s="10" t="e">
        <f>VLOOKUP(A23,'[15]REKAP NILAI SPK'!D$11:H$60,2,0)</f>
        <v>#N/A</v>
      </c>
      <c r="BA23" s="10" t="e">
        <f>VLOOKUP(A23,'[15]REKAP NILAI SPK'!D$11:H$60,3,0)</f>
        <v>#N/A</v>
      </c>
      <c r="BB23" s="10" t="e">
        <f>VLOOKUP(A23,'[15]REKAP NILAI SPK'!D$11:H$60,4,0)</f>
        <v>#N/A</v>
      </c>
      <c r="BC23" s="10" t="e">
        <f>VLOOKUP(A23,'[15]REKAP NILAI SPK'!D$11:H$60,5,0)</f>
        <v>#N/A</v>
      </c>
      <c r="BD23" s="21" t="e">
        <f>VLOOKUP(A23,'[16]REKAP NILAI SPK'!D$11:H$60,2,0)</f>
        <v>#N/A</v>
      </c>
      <c r="BE23" s="32" t="e">
        <f>VLOOKUP(A23,'[16]REKAP NILAI SPK'!D$11:H$60,3,0)</f>
        <v>#N/A</v>
      </c>
      <c r="BF23" s="10" t="e">
        <f>VLOOKUP(A23,'[16]REKAP NILAI SPK'!D$11:H$60,4,0)</f>
        <v>#N/A</v>
      </c>
      <c r="BG23" s="21" t="e">
        <f>VLOOKUP(A23,'[16]REKAP NILAI SPK'!D$11:H$60,5,0)</f>
        <v>#N/A</v>
      </c>
      <c r="BH23" s="24" t="e">
        <f>VLOOKUP(A23,'[17]REKAP NILAI SPK'!D$11:H$60,2,0)</f>
        <v>#N/A</v>
      </c>
      <c r="BI23" s="10" t="e">
        <f>VLOOKUP(A23,'[17]REKAP NILAI SPK'!D$11:H$60,3,0)</f>
        <v>#N/A</v>
      </c>
      <c r="BJ23" s="21" t="e">
        <f>VLOOKUP(A23,'[17]REKAP NILAI SPK'!D$11:H$60,4,0)</f>
        <v>#N/A</v>
      </c>
      <c r="BK23" s="24" t="e">
        <f>VLOOKUP(A23,'[17]REKAP NILAI SPK'!D$11:H$60,5,0)</f>
        <v>#N/A</v>
      </c>
      <c r="BL23" s="10" t="e">
        <f>VLOOKUP(A23,'[18]REKAP NILAI SPK'!D$11:H$60,2,0)</f>
        <v>#N/A</v>
      </c>
      <c r="BM23" s="21" t="e">
        <f>VLOOKUP(A23,'[18]REKAP NILAI SPK'!D$11:H$60,3,0)</f>
        <v>#N/A</v>
      </c>
      <c r="BN23" s="30" t="e">
        <f>VLOOKUP(A23,'[18]REKAP NILAI SPK'!D$11:H$60,4,0)</f>
        <v>#N/A</v>
      </c>
      <c r="BO23" s="33" t="e">
        <f>VLOOKUP(A23,'[18]REKAP NILAI SPK'!D$11:H$60,5,0)</f>
        <v>#N/A</v>
      </c>
      <c r="BP23" s="21" t="e">
        <f>VLOOKUP(A23,'[19]REKAP NILAI SPK'!D$11:H$60,2,0)</f>
        <v>#N/A</v>
      </c>
      <c r="BQ23" s="24" t="e">
        <f>VLOOKUP(A23,'[19]REKAP NILAI SPK'!D$11:H$60,3,0)</f>
        <v>#N/A</v>
      </c>
      <c r="BR23" s="33" t="e">
        <f>VLOOKUP(A23,'[19]REKAP NILAI SPK'!D$11:H$60,4,0)</f>
        <v>#N/A</v>
      </c>
      <c r="BS23" s="21" t="e">
        <f>VLOOKUP(A23,'[19]REKAP NILAI SPK'!D$11:H$60,5,0)</f>
        <v>#N/A</v>
      </c>
      <c r="BT23" s="21" t="e">
        <f>VLOOKUP(A23,'[20]REKAP NILAI SPK'!D$11:H$60,2,0)</f>
        <v>#N/A</v>
      </c>
      <c r="BU23" s="21" t="e">
        <f>VLOOKUP(A23,'[20]REKAP NILAI SPK'!D$11:H$60,3,0)</f>
        <v>#N/A</v>
      </c>
      <c r="BV23" s="21" t="e">
        <f>VLOOKUP(A23,'[20]REKAP NILAI SPK'!D$11:H$60,4,0)</f>
        <v>#N/A</v>
      </c>
      <c r="BW23" s="21" t="e">
        <f>VLOOKUP(A23,'[20]REKAP NILAI SPK'!D$11:H$60,5,0)</f>
        <v>#N/A</v>
      </c>
      <c r="BX23" s="21" t="e">
        <f>VLOOKUP(A23,'[21]REKAP NILAI SPK'!D$11:H$60,2,0)</f>
        <v>#N/A</v>
      </c>
      <c r="BY23" s="21" t="e">
        <f>VLOOKUP(A23,'[21]REKAP NILAI SPK'!D$11:H$60,3,0)</f>
        <v>#N/A</v>
      </c>
      <c r="BZ23" s="21" t="e">
        <f>VLOOKUP(A23,'[21]REKAP NILAI SPK'!D$11:H$60,4,0)</f>
        <v>#N/A</v>
      </c>
      <c r="CA23" s="21" t="e">
        <f>VLOOKUP(A23,'[21]REKAP NILAI SPK'!D$11:H$60,5,0)</f>
        <v>#N/A</v>
      </c>
      <c r="CB23" s="10" t="e">
        <f>VLOOKUP(A23,'[22]REKAP NILAI SPK'!D$11:H$60,2,0)</f>
        <v>#N/A</v>
      </c>
      <c r="CC23" s="21" t="e">
        <f>VLOOKUP(A23,'[22]REKAP NILAI SPK'!D$11:H$60,3,0)</f>
        <v>#N/A</v>
      </c>
      <c r="CD23" s="24" t="e">
        <f>VLOOKUP(A23,'[22]REKAP NILAI SPK'!D$11:H$60,4,0)</f>
        <v>#N/A</v>
      </c>
      <c r="CE23" s="10" t="e">
        <f>VLOOKUP(A23,'[22]REKAP NILAI SPK'!D$11:H$60,5,0)</f>
        <v>#N/A</v>
      </c>
      <c r="CF23" s="21" t="e">
        <f>VLOOKUP(A23,'[23]REKAP NILAI SPK'!D$11:H$60,2,0)</f>
        <v>#N/A</v>
      </c>
      <c r="CG23" s="30" t="e">
        <f>VLOOKUP(A23,'[23]REKAP NILAI SPK'!D$11:H$60,3,0)</f>
        <v>#N/A</v>
      </c>
      <c r="CH23" s="29" t="e">
        <f>VLOOKUP(A23,'[23]REKAP NILAI SPK'!D$11:H$60,4,0)</f>
        <v>#N/A</v>
      </c>
      <c r="CI23" s="21" t="e">
        <f>VLOOKUP(A23,'[23]REKAP NILAI SPK'!D$11:H$60,5,0)</f>
        <v>#N/A</v>
      </c>
      <c r="CJ23" s="30" t="e">
        <f>VLOOKUP(A23,'[24]REKAP NILAI SPK'!D$11:H$60,2,0)</f>
        <v>#N/A</v>
      </c>
      <c r="CK23" s="29" t="e">
        <f>VLOOKUP(A23,'[24]REKAP NILAI SPK'!D$11:H$60,3,0)</f>
        <v>#N/A</v>
      </c>
      <c r="CL23" s="21" t="e">
        <f>VLOOKUP(A23,'[24]REKAP NILAI SPK'!D$11:H$60,4,0)</f>
        <v>#N/A</v>
      </c>
      <c r="CM23" s="20" t="e">
        <f>VLOOKUP(A23,'[24]REKAP NILAI SPK'!D$11:H$60,5,0)</f>
        <v>#N/A</v>
      </c>
      <c r="CN23" s="20" t="e">
        <f>VLOOKUP(A23,'[25]REKAP NILAI SPK'!D$11:H$60,2,0)</f>
        <v>#N/A</v>
      </c>
      <c r="CO23" s="21" t="e">
        <f>VLOOKUP(A23,'[25]REKAP NILAI SPK'!D$11:H$60,3,0)</f>
        <v>#N/A</v>
      </c>
      <c r="CP23" s="20" t="e">
        <f>VLOOKUP(A23,'[25]REKAP NILAI SPK'!D$11:H$60,4,0)</f>
        <v>#N/A</v>
      </c>
      <c r="CQ23" s="34" t="e">
        <f>VLOOKUP(A23,'[25]REKAP NILAI SPK'!D$11:H$60,5,0)</f>
        <v>#N/A</v>
      </c>
      <c r="CR23" s="20" t="e">
        <f>VLOOKUP(A23,'[26]REKAP NILAI SPK'!D$11:H$60,2,0)</f>
        <v>#N/A</v>
      </c>
      <c r="CS23" s="20" t="e">
        <f>VLOOKUP(A23,'[26]REKAP NILAI SPK'!D$11:H$60,3,0)</f>
        <v>#N/A</v>
      </c>
      <c r="CT23" s="20" t="e">
        <f>VLOOKUP(A23,'[26]REKAP NILAI SPK'!D$11:H$60,4,0)</f>
        <v>#N/A</v>
      </c>
      <c r="CU23" s="20" t="e">
        <f>VLOOKUP(A23,'[26]REKAP NILAI SPK'!D$11:H$60,5,0)</f>
        <v>#N/A</v>
      </c>
      <c r="CV23" s="20" t="e">
        <f>VLOOKUP(A23,'[27]REKAP NILAI SPK'!D$11:H$60,2,0)</f>
        <v>#N/A</v>
      </c>
      <c r="CW23" s="20" t="e">
        <f>VLOOKUP(A23,'[27]REKAP NILAI SPK'!D$11:H$60,3,0)</f>
        <v>#N/A</v>
      </c>
      <c r="CX23" s="20" t="e">
        <f>VLOOKUP(A23,'[27]REKAP NILAI SPK'!D$11:H$60,4,0)</f>
        <v>#N/A</v>
      </c>
      <c r="CY23" s="20" t="e">
        <f>VLOOKUP(A23,'[27]REKAP NILAI SPK'!D$11:H$60,5,0)</f>
        <v>#N/A</v>
      </c>
      <c r="CZ23" s="20" t="e">
        <f>VLOOKUP(A23,'[28]REKAP NILAI SPK'!D$11:H$60,2,0)</f>
        <v>#N/A</v>
      </c>
      <c r="DA23" s="20" t="e">
        <f>VLOOKUP(A23,'[28]REKAP NILAI SPK'!D$11:H$60,3,0)</f>
        <v>#N/A</v>
      </c>
      <c r="DB23" s="20" t="e">
        <f>VLOOKUP(A23,'[28]REKAP NILAI SPK'!D$11:H$60,4,0)</f>
        <v>#N/A</v>
      </c>
      <c r="DC23" s="20" t="e">
        <f>VLOOKUP(A23,'[28]REKAP NILAI SPK'!D$11:H$60,5,0)</f>
        <v>#N/A</v>
      </c>
      <c r="DD23" s="20" t="e">
        <f>VLOOKUP(A23,'[29]REKAP NILAI SPK'!D$11:H$60,2,0)</f>
        <v>#N/A</v>
      </c>
      <c r="DE23" s="20" t="e">
        <f>VLOOKUP(A23,'[29]REKAP NILAI SPK'!D$11:H$60,3,0)</f>
        <v>#N/A</v>
      </c>
      <c r="DF23" s="20" t="e">
        <f>VLOOKUP(A23,'[29]REKAP NILAI SPK'!D$11:H$60,4,0)</f>
        <v>#N/A</v>
      </c>
      <c r="DG23" s="20" t="e">
        <f>VLOOKUP(A23,'[29]REKAP NILAI SPK'!D$11:H$60,5,0)</f>
        <v>#N/A</v>
      </c>
      <c r="DH23" s="20" t="e">
        <f>VLOOKUP(A23,'[30]REKAP NILAI SPK'!D$11:H$60,2,0)</f>
        <v>#N/A</v>
      </c>
      <c r="DI23" s="20" t="e">
        <f>VLOOKUP(A23,'[30]REKAP NILAI SPK'!D$11:H$60,3,0)</f>
        <v>#N/A</v>
      </c>
      <c r="DJ23" s="20" t="e">
        <f>VLOOKUP(A23,'[30]REKAP NILAI SPK'!D$11:H$60,4,0)</f>
        <v>#N/A</v>
      </c>
      <c r="DK23" s="20" t="e">
        <f>VLOOKUP(A23,'[30]REKAP NILAI SPK'!D$11:H$60,5,0)</f>
        <v>#N/A</v>
      </c>
      <c r="DL23" s="20" t="e">
        <f>VLOOKUP(A23,'[31]REKAP NILAI SPK'!D$11:H$60,2,0)</f>
        <v>#N/A</v>
      </c>
      <c r="DM23" s="20" t="e">
        <f>VLOOKUP(A23,'[31]REKAP NILAI SPK'!D$11:H$60,3,0)</f>
        <v>#N/A</v>
      </c>
      <c r="DN23" s="20" t="e">
        <f>VLOOKUP(A23,'[31]REKAP NILAI SPK'!D$11:H$60,4,0)</f>
        <v>#N/A</v>
      </c>
      <c r="DO23" s="20" t="e">
        <f>VLOOKUP(A23,'[31]REKAP NILAI SPK'!D$11:H$60,5,0)</f>
        <v>#N/A</v>
      </c>
      <c r="DP23" s="20" t="e">
        <f>VLOOKUP(A23,'[32]REKAP NILAI SPK'!D$11:H$60,2,0)</f>
        <v>#N/A</v>
      </c>
      <c r="DQ23" s="20" t="e">
        <f>VLOOKUP(A23,'[32]REKAP NILAI SPK'!D$11:H$60,3,0)</f>
        <v>#N/A</v>
      </c>
      <c r="DR23" s="20" t="e">
        <f>VLOOKUP(A23,'[32]REKAP NILAI SPK'!D$11:H$60,4,0)</f>
        <v>#N/A</v>
      </c>
      <c r="DS23" s="20" t="e">
        <f>VLOOKUP(A23,'[32]REKAP NILAI SPK'!D$11:H$60,5,0)</f>
        <v>#N/A</v>
      </c>
      <c r="DT23" s="20" t="e">
        <f>VLOOKUP(A23,'[33]REKAP NILAI SPK'!D$11:H$60,2,0)</f>
        <v>#N/A</v>
      </c>
      <c r="DU23" s="20" t="e">
        <f>VLOOKUP(A23,'[33]REKAP NILAI SPK'!D$11:H$60,3,0)</f>
        <v>#N/A</v>
      </c>
      <c r="DV23" s="20" t="e">
        <f>VLOOKUP(A23,'[33]REKAP NILAI SPK'!D$11:H$60,4,0)</f>
        <v>#N/A</v>
      </c>
      <c r="DW23" s="20" t="e">
        <f>VLOOKUP(A23,'[33]REKAP NILAI SPK'!D$11:H$60,5,0)</f>
        <v>#N/A</v>
      </c>
      <c r="DX23" s="20" t="e">
        <f>VLOOKUP(A23,'[34]REKAP NILAI SPK'!D$11:H$60,2,0)</f>
        <v>#N/A</v>
      </c>
      <c r="DY23" s="20" t="e">
        <f>VLOOKUP(A23,'[34]REKAP NILAI SPK'!D$11:H$60,3,0)</f>
        <v>#N/A</v>
      </c>
      <c r="DZ23" s="20" t="e">
        <f>VLOOKUP(A23,'[34]REKAP NILAI SPK'!D$11:H$60,4,0)</f>
        <v>#N/A</v>
      </c>
      <c r="EA23" s="20" t="e">
        <f>VLOOKUP(A23,'[34]REKAP NILAI SPK'!D$11:H$60,5,0)</f>
        <v>#N/A</v>
      </c>
      <c r="EB23" s="20" t="e">
        <f>VLOOKUP(A23,'[35]REKAP NILAI SPK'!D$11:H$60,2,0)</f>
        <v>#N/A</v>
      </c>
      <c r="EC23" s="20" t="e">
        <f>VLOOKUP(A23,'[35]REKAP NILAI SPK'!D$11:H$60,3,0)</f>
        <v>#N/A</v>
      </c>
      <c r="ED23" s="20" t="e">
        <f>VLOOKUP(A23,'[35]REKAP NILAI SPK'!D$11:H$60,4,0)</f>
        <v>#N/A</v>
      </c>
      <c r="EE23" s="20" t="e">
        <f>VLOOKUP(A23,'[35]REKAP NILAI SPK'!D$11:H$60,5,0)</f>
        <v>#N/A</v>
      </c>
      <c r="EF23" s="81"/>
      <c r="EG23" s="82"/>
      <c r="EH23" s="83"/>
      <c r="EI23" s="83"/>
      <c r="EJ23" s="84" t="s">
        <v>191</v>
      </c>
      <c r="EK23" s="84"/>
      <c r="EL23" s="84"/>
      <c r="EM23" s="84"/>
      <c r="EN23" s="85" t="str">
        <f t="shared" si="0"/>
        <v>0 menunjukan sikap jujur saat ulangan</v>
      </c>
      <c r="EO23" s="85" t="str">
        <f t="shared" si="1"/>
        <v>0 belum konsisten mengawali kegiatan belajar dengan berdoa</v>
      </c>
      <c r="EP23" s="85" t="str">
        <f t="shared" si="2"/>
        <v>0 perlu tingkatkan berkomunikasi dalam diskusi kelompk menggunakan bahasa indonesia dengan baik</v>
      </c>
      <c r="EQ23" s="85" t="str">
        <f t="shared" si="3"/>
        <v>0 perlu tingkatkan inisiatif mencari tahu informasi terkait dengan topik pelajaran yang akan dibahas pada pertemuan selanjutnya</v>
      </c>
      <c r="ER23" s="85" t="str">
        <f t="shared" si="4"/>
        <v>0 perlu konsisten ikut terlibat dalam kegiatan jumat bersih</v>
      </c>
      <c r="ES23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3" s="87"/>
      <c r="EU23" s="87"/>
      <c r="EV23" s="87"/>
      <c r="EW23" s="87"/>
      <c r="EX23" s="87"/>
    </row>
    <row r="24" spans="1:154" ht="38.1" customHeight="1">
      <c r="A24" s="18">
        <f>'[2]db-siswa'!B24</f>
        <v>0</v>
      </c>
      <c r="B24" s="19">
        <f>'[2]db-siswa'!C24</f>
        <v>0</v>
      </c>
      <c r="C24" s="19">
        <f>'[2]db-siswa'!D24</f>
        <v>0</v>
      </c>
      <c r="D24" s="20" t="e">
        <f>VLOOKUP(A24,'[3]REKAP NILAI SPK'!$D$11:$H$60,2,0)</f>
        <v>#N/A</v>
      </c>
      <c r="E24" s="21" t="e">
        <f>VLOOKUP(A24,'[3]REKAP NILAI SPK'!$D$11:$H$60,3,0)</f>
        <v>#N/A</v>
      </c>
      <c r="F24" s="22" t="e">
        <f>VLOOKUP(A24,'[3]REKAP NILAI SPK'!$D$11:$H$60,4,0)</f>
        <v>#N/A</v>
      </c>
      <c r="G24" s="20" t="e">
        <f>VLOOKUP(A24,'[3]REKAP NILAI SPK'!$D$11:$H$60,5,0)</f>
        <v>#N/A</v>
      </c>
      <c r="H24" s="21" t="e">
        <f>VLOOKUP(A24,'[4]REKAP NILAI SPK'!D$11:H$60,2,0)</f>
        <v>#N/A</v>
      </c>
      <c r="I24" s="23" t="e">
        <f>VLOOKUP(A24,'[4]REKAP NILAI SPK'!D$11:H$60,3,0)</f>
        <v>#N/A</v>
      </c>
      <c r="J24" s="24" t="e">
        <f>VLOOKUP(A24,'[4]REKAP NILAI SPK'!D$11:H$60,4,0)</f>
        <v>#N/A</v>
      </c>
      <c r="K24" s="25" t="e">
        <f>VLOOKUP(A24,'[4]REKAP NILAI SPK'!D$11:H$60,5,0)</f>
        <v>#N/A</v>
      </c>
      <c r="L24" s="21" t="e">
        <f>VLOOKUP(A24,'[5]REKAP NILAI SPK'!D$11:H$60,2,0)</f>
        <v>#N/A</v>
      </c>
      <c r="M24" s="23" t="e">
        <f>VLOOKUP(A24,'[5]REKAP NILAI SPK'!D$11:H$60,3,0)</f>
        <v>#N/A</v>
      </c>
      <c r="N24" s="26" t="e">
        <f>VLOOKUP(A24,'[5]REKAP NILAI SPK'!D$11:H$60,4,0)</f>
        <v>#N/A</v>
      </c>
      <c r="O24" s="21" t="e">
        <f>VLOOKUP(A24,'[5]REKAP NILAI SPK'!D$11:H$60,5,0)</f>
        <v>#N/A</v>
      </c>
      <c r="P24" s="27" t="e">
        <f>VLOOKUP(A24,'[6]REKAP NILAI SPK'!D$11:H$60,2,0)</f>
        <v>#N/A</v>
      </c>
      <c r="Q24" s="10" t="e">
        <f>VLOOKUP(A24,'[6]REKAP NILAI SPK'!D$11:H$60,3,0)</f>
        <v>#N/A</v>
      </c>
      <c r="R24" s="21" t="e">
        <f>VLOOKUP(A24,'[6]REKAP NILAI SPK'!D$11:H$60,4,0)</f>
        <v>#N/A</v>
      </c>
      <c r="S24" s="27" t="e">
        <f>VLOOKUP(A24,'[6]REKAP NILAI SPK'!D$11:H$60,5,0)</f>
        <v>#N/A</v>
      </c>
      <c r="T24" s="10" t="e">
        <f>VLOOKUP(A24,'[7]REKAP NILAI SPK'!D$11:H$60,2,0)</f>
        <v>#N/A</v>
      </c>
      <c r="U24" s="21" t="e">
        <f>VLOOKUP(A24,'[7]REKAP NILAI SPK'!D$11:H$60,3,0)</f>
        <v>#N/A</v>
      </c>
      <c r="V24" s="21" t="e">
        <f>VLOOKUP(A24,'[7]REKAP NILAI SPK'!D$11:H$60,4,0)</f>
        <v>#N/A</v>
      </c>
      <c r="W24" s="21" t="e">
        <f>VLOOKUP(A24,'[7]REKAP NILAI SPK'!D$11:H$60,5,0)</f>
        <v>#N/A</v>
      </c>
      <c r="X24" s="21" t="e">
        <f>VLOOKUP(A24,'[8]REKAP NILAI SPK'!D$11:H$60,2,0)</f>
        <v>#N/A</v>
      </c>
      <c r="Y24" s="21" t="e">
        <f>VLOOKUP(A24,'[8]REKAP NILAI SPK'!D$11:H$60,3,0)</f>
        <v>#N/A</v>
      </c>
      <c r="Z24" s="10" t="e">
        <f>VLOOKUP(A24,'[8]REKAP NILAI SPK'!D$11:H$60,4,0)</f>
        <v>#N/A</v>
      </c>
      <c r="AA24" s="21" t="e">
        <f>VLOOKUP(A24,'[8]REKAP NILAI SPK'!D$11:H$60,5,0)</f>
        <v>#N/A</v>
      </c>
      <c r="AB24" s="21" t="e">
        <f>VLOOKUP(A24,'[9]REKAP NILAI SPK'!D$11:H$60,2,0)</f>
        <v>#N/A</v>
      </c>
      <c r="AC24" s="21" t="e">
        <f>VLOOKUP(A24,'[9]REKAP NILAI SPK'!D$11:H$60,3,0)</f>
        <v>#N/A</v>
      </c>
      <c r="AD24" s="21" t="e">
        <f>VLOOKUP(A24,'[9]REKAP NILAI SPK'!D$11:H$60,4,0)</f>
        <v>#N/A</v>
      </c>
      <c r="AE24" s="21" t="e">
        <f>VLOOKUP(A24,'[9]REKAP NILAI SPK'!D$11:H$60,5,0)</f>
        <v>#N/A</v>
      </c>
      <c r="AF24" s="21" t="e">
        <f>VLOOKUP(A24,'[10]REKAP NILAI SPK'!D$11:H$60,2,0)</f>
        <v>#N/A</v>
      </c>
      <c r="AG24" s="21" t="e">
        <f>VLOOKUP(A24,'[10]REKAP NILAI SPK'!D$11:H$60,3,0)</f>
        <v>#N/A</v>
      </c>
      <c r="AH24" s="21" t="e">
        <f>VLOOKUP(A24,'[10]REKAP NILAI SPK'!D$11:H$60,4,0)</f>
        <v>#N/A</v>
      </c>
      <c r="AI24" s="21" t="e">
        <f>VLOOKUP(A24,'[10]REKAP NILAI SPK'!D$11:H$60,5,0)</f>
        <v>#N/A</v>
      </c>
      <c r="AJ24" s="28" t="e">
        <f>VLOOKUP(A24,'[11]REKAP NILAI SPK'!D$11:H$60,2,0)</f>
        <v>#N/A</v>
      </c>
      <c r="AK24" s="29" t="e">
        <f>VLOOKUP(A24,'[11]REKAP NILAI SPK'!D$11:H$60,3,0)</f>
        <v>#N/A</v>
      </c>
      <c r="AL24" s="21" t="e">
        <f>VLOOKUP(A24,'[11]REKAP NILAI SPK'!D$11:H$60,4,0)</f>
        <v>#N/A</v>
      </c>
      <c r="AM24" s="28" t="e">
        <f>VLOOKUP(A24,'[11]REKAP NILAI SPK'!D$11:H$60,5,0)</f>
        <v>#N/A</v>
      </c>
      <c r="AN24" s="30" t="e">
        <f>VLOOKUP(A24,'[12]REKAP NILAI SPK'!D$11:H$60,2,0)</f>
        <v>#N/A</v>
      </c>
      <c r="AO24" s="30" t="e">
        <f>VLOOKUP(A24,'[12]REKAP NILAI SPK'!D$11:H$60,3,0)</f>
        <v>#N/A</v>
      </c>
      <c r="AP24" s="30" t="e">
        <f>VLOOKUP(A24,'[12]REKAP NILAI SPK'!D$11:H$60,4,0)</f>
        <v>#N/A</v>
      </c>
      <c r="AQ24" s="30" t="e">
        <f>VLOOKUP(A24,'[12]REKAP NILAI SPK'!D$11:H$60,5,0)</f>
        <v>#N/A</v>
      </c>
      <c r="AR24" s="29" t="e">
        <f>VLOOKUP(A24,'[13]REKAP NILAI SPK'!D$11:H$60,2,0)</f>
        <v>#N/A</v>
      </c>
      <c r="AS24" s="21" t="e">
        <f>VLOOKUP(A24,'[13]REKAP NILAI SPK'!D$11:H$60,3,0)</f>
        <v>#N/A</v>
      </c>
      <c r="AT24" s="31" t="e">
        <f>VLOOKUP(A24,'[13]REKAP NILAI SPK'!D$11:H$60,4,0)</f>
        <v>#N/A</v>
      </c>
      <c r="AU24" s="10" t="e">
        <f>VLOOKUP(A24,'[13]REKAP NILAI SPK'!D$11:H$60,5,0)</f>
        <v>#N/A</v>
      </c>
      <c r="AV24" s="10" t="e">
        <f>VLOOKUP(A24,'[14]REKAP NILAI SPK'!D$11:H$60,2,0)</f>
        <v>#N/A</v>
      </c>
      <c r="AW24" s="10" t="e">
        <f>VLOOKUP(A24,'[14]REKAP NILAI SPK'!D$11:H$60,3,0)</f>
        <v>#N/A</v>
      </c>
      <c r="AX24" s="10" t="e">
        <f>VLOOKUP(A24,'[14]REKAP NILAI SPK'!D$11:H$60,4,0)</f>
        <v>#N/A</v>
      </c>
      <c r="AY24" s="10" t="e">
        <f>VLOOKUP(A24,'[14]REKAP NILAI SPK'!D$11:H$60,5,0)</f>
        <v>#N/A</v>
      </c>
      <c r="AZ24" s="10" t="e">
        <f>VLOOKUP(A24,'[15]REKAP NILAI SPK'!D$11:H$60,2,0)</f>
        <v>#N/A</v>
      </c>
      <c r="BA24" s="10" t="e">
        <f>VLOOKUP(A24,'[15]REKAP NILAI SPK'!D$11:H$60,3,0)</f>
        <v>#N/A</v>
      </c>
      <c r="BB24" s="10" t="e">
        <f>VLOOKUP(A24,'[15]REKAP NILAI SPK'!D$11:H$60,4,0)</f>
        <v>#N/A</v>
      </c>
      <c r="BC24" s="10" t="e">
        <f>VLOOKUP(A24,'[15]REKAP NILAI SPK'!D$11:H$60,5,0)</f>
        <v>#N/A</v>
      </c>
      <c r="BD24" s="21" t="e">
        <f>VLOOKUP(A24,'[16]REKAP NILAI SPK'!D$11:H$60,2,0)</f>
        <v>#N/A</v>
      </c>
      <c r="BE24" s="32" t="e">
        <f>VLOOKUP(A24,'[16]REKAP NILAI SPK'!D$11:H$60,3,0)</f>
        <v>#N/A</v>
      </c>
      <c r="BF24" s="10" t="e">
        <f>VLOOKUP(A24,'[16]REKAP NILAI SPK'!D$11:H$60,4,0)</f>
        <v>#N/A</v>
      </c>
      <c r="BG24" s="21" t="e">
        <f>VLOOKUP(A24,'[16]REKAP NILAI SPK'!D$11:H$60,5,0)</f>
        <v>#N/A</v>
      </c>
      <c r="BH24" s="24" t="e">
        <f>VLOOKUP(A24,'[17]REKAP NILAI SPK'!D$11:H$60,2,0)</f>
        <v>#N/A</v>
      </c>
      <c r="BI24" s="10" t="e">
        <f>VLOOKUP(A24,'[17]REKAP NILAI SPK'!D$11:H$60,3,0)</f>
        <v>#N/A</v>
      </c>
      <c r="BJ24" s="21" t="e">
        <f>VLOOKUP(A24,'[17]REKAP NILAI SPK'!D$11:H$60,4,0)</f>
        <v>#N/A</v>
      </c>
      <c r="BK24" s="24" t="e">
        <f>VLOOKUP(A24,'[17]REKAP NILAI SPK'!D$11:H$60,5,0)</f>
        <v>#N/A</v>
      </c>
      <c r="BL24" s="10" t="e">
        <f>VLOOKUP(A24,'[18]REKAP NILAI SPK'!D$11:H$60,2,0)</f>
        <v>#N/A</v>
      </c>
      <c r="BM24" s="21" t="e">
        <f>VLOOKUP(A24,'[18]REKAP NILAI SPK'!D$11:H$60,3,0)</f>
        <v>#N/A</v>
      </c>
      <c r="BN24" s="30" t="e">
        <f>VLOOKUP(A24,'[18]REKAP NILAI SPK'!D$11:H$60,4,0)</f>
        <v>#N/A</v>
      </c>
      <c r="BO24" s="33" t="e">
        <f>VLOOKUP(A24,'[18]REKAP NILAI SPK'!D$11:H$60,5,0)</f>
        <v>#N/A</v>
      </c>
      <c r="BP24" s="21" t="e">
        <f>VLOOKUP(A24,'[19]REKAP NILAI SPK'!D$11:H$60,2,0)</f>
        <v>#N/A</v>
      </c>
      <c r="BQ24" s="24" t="e">
        <f>VLOOKUP(A24,'[19]REKAP NILAI SPK'!D$11:H$60,3,0)</f>
        <v>#N/A</v>
      </c>
      <c r="BR24" s="33" t="e">
        <f>VLOOKUP(A24,'[19]REKAP NILAI SPK'!D$11:H$60,4,0)</f>
        <v>#N/A</v>
      </c>
      <c r="BS24" s="21" t="e">
        <f>VLOOKUP(A24,'[19]REKAP NILAI SPK'!D$11:H$60,5,0)</f>
        <v>#N/A</v>
      </c>
      <c r="BT24" s="21" t="e">
        <f>VLOOKUP(A24,'[20]REKAP NILAI SPK'!D$11:H$60,2,0)</f>
        <v>#N/A</v>
      </c>
      <c r="BU24" s="21" t="e">
        <f>VLOOKUP(A24,'[20]REKAP NILAI SPK'!D$11:H$60,3,0)</f>
        <v>#N/A</v>
      </c>
      <c r="BV24" s="21" t="e">
        <f>VLOOKUP(A24,'[20]REKAP NILAI SPK'!D$11:H$60,4,0)</f>
        <v>#N/A</v>
      </c>
      <c r="BW24" s="21" t="e">
        <f>VLOOKUP(A24,'[20]REKAP NILAI SPK'!D$11:H$60,5,0)</f>
        <v>#N/A</v>
      </c>
      <c r="BX24" s="21" t="e">
        <f>VLOOKUP(A24,'[21]REKAP NILAI SPK'!D$11:H$60,2,0)</f>
        <v>#N/A</v>
      </c>
      <c r="BY24" s="21" t="e">
        <f>VLOOKUP(A24,'[21]REKAP NILAI SPK'!D$11:H$60,3,0)</f>
        <v>#N/A</v>
      </c>
      <c r="BZ24" s="21" t="e">
        <f>VLOOKUP(A24,'[21]REKAP NILAI SPK'!D$11:H$60,4,0)</f>
        <v>#N/A</v>
      </c>
      <c r="CA24" s="21" t="e">
        <f>VLOOKUP(A24,'[21]REKAP NILAI SPK'!D$11:H$60,5,0)</f>
        <v>#N/A</v>
      </c>
      <c r="CB24" s="10" t="e">
        <f>VLOOKUP(A24,'[22]REKAP NILAI SPK'!D$11:H$60,2,0)</f>
        <v>#N/A</v>
      </c>
      <c r="CC24" s="21" t="e">
        <f>VLOOKUP(A24,'[22]REKAP NILAI SPK'!D$11:H$60,3,0)</f>
        <v>#N/A</v>
      </c>
      <c r="CD24" s="24" t="e">
        <f>VLOOKUP(A24,'[22]REKAP NILAI SPK'!D$11:H$60,4,0)</f>
        <v>#N/A</v>
      </c>
      <c r="CE24" s="10" t="e">
        <f>VLOOKUP(A24,'[22]REKAP NILAI SPK'!D$11:H$60,5,0)</f>
        <v>#N/A</v>
      </c>
      <c r="CF24" s="21" t="e">
        <f>VLOOKUP(A24,'[23]REKAP NILAI SPK'!D$11:H$60,2,0)</f>
        <v>#N/A</v>
      </c>
      <c r="CG24" s="30" t="e">
        <f>VLOOKUP(A24,'[23]REKAP NILAI SPK'!D$11:H$60,3,0)</f>
        <v>#N/A</v>
      </c>
      <c r="CH24" s="29" t="e">
        <f>VLOOKUP(A24,'[23]REKAP NILAI SPK'!D$11:H$60,4,0)</f>
        <v>#N/A</v>
      </c>
      <c r="CI24" s="21" t="e">
        <f>VLOOKUP(A24,'[23]REKAP NILAI SPK'!D$11:H$60,5,0)</f>
        <v>#N/A</v>
      </c>
      <c r="CJ24" s="30" t="e">
        <f>VLOOKUP(A24,'[24]REKAP NILAI SPK'!D$11:H$60,2,0)</f>
        <v>#N/A</v>
      </c>
      <c r="CK24" s="29" t="e">
        <f>VLOOKUP(A24,'[24]REKAP NILAI SPK'!D$11:H$60,3,0)</f>
        <v>#N/A</v>
      </c>
      <c r="CL24" s="21" t="e">
        <f>VLOOKUP(A24,'[24]REKAP NILAI SPK'!D$11:H$60,4,0)</f>
        <v>#N/A</v>
      </c>
      <c r="CM24" s="20" t="e">
        <f>VLOOKUP(A24,'[24]REKAP NILAI SPK'!D$11:H$60,5,0)</f>
        <v>#N/A</v>
      </c>
      <c r="CN24" s="20" t="e">
        <f>VLOOKUP(A24,'[25]REKAP NILAI SPK'!D$11:H$60,2,0)</f>
        <v>#N/A</v>
      </c>
      <c r="CO24" s="21" t="e">
        <f>VLOOKUP(A24,'[25]REKAP NILAI SPK'!D$11:H$60,3,0)</f>
        <v>#N/A</v>
      </c>
      <c r="CP24" s="20" t="e">
        <f>VLOOKUP(A24,'[25]REKAP NILAI SPK'!D$11:H$60,4,0)</f>
        <v>#N/A</v>
      </c>
      <c r="CQ24" s="34" t="e">
        <f>VLOOKUP(A24,'[25]REKAP NILAI SPK'!D$11:H$60,5,0)</f>
        <v>#N/A</v>
      </c>
      <c r="CR24" s="20" t="e">
        <f>VLOOKUP(A24,'[26]REKAP NILAI SPK'!D$11:H$60,2,0)</f>
        <v>#N/A</v>
      </c>
      <c r="CS24" s="20" t="e">
        <f>VLOOKUP(A24,'[26]REKAP NILAI SPK'!D$11:H$60,3,0)</f>
        <v>#N/A</v>
      </c>
      <c r="CT24" s="20" t="e">
        <f>VLOOKUP(A24,'[26]REKAP NILAI SPK'!D$11:H$60,4,0)</f>
        <v>#N/A</v>
      </c>
      <c r="CU24" s="20" t="e">
        <f>VLOOKUP(A24,'[26]REKAP NILAI SPK'!D$11:H$60,5,0)</f>
        <v>#N/A</v>
      </c>
      <c r="CV24" s="20" t="e">
        <f>VLOOKUP(A24,'[27]REKAP NILAI SPK'!D$11:H$60,2,0)</f>
        <v>#N/A</v>
      </c>
      <c r="CW24" s="20" t="e">
        <f>VLOOKUP(A24,'[27]REKAP NILAI SPK'!D$11:H$60,3,0)</f>
        <v>#N/A</v>
      </c>
      <c r="CX24" s="20" t="e">
        <f>VLOOKUP(A24,'[27]REKAP NILAI SPK'!D$11:H$60,4,0)</f>
        <v>#N/A</v>
      </c>
      <c r="CY24" s="20" t="e">
        <f>VLOOKUP(A24,'[27]REKAP NILAI SPK'!D$11:H$60,5,0)</f>
        <v>#N/A</v>
      </c>
      <c r="CZ24" s="20" t="e">
        <f>VLOOKUP(A24,'[28]REKAP NILAI SPK'!D$11:H$60,2,0)</f>
        <v>#N/A</v>
      </c>
      <c r="DA24" s="20" t="e">
        <f>VLOOKUP(A24,'[28]REKAP NILAI SPK'!D$11:H$60,3,0)</f>
        <v>#N/A</v>
      </c>
      <c r="DB24" s="20" t="e">
        <f>VLOOKUP(A24,'[28]REKAP NILAI SPK'!D$11:H$60,4,0)</f>
        <v>#N/A</v>
      </c>
      <c r="DC24" s="20" t="e">
        <f>VLOOKUP(A24,'[28]REKAP NILAI SPK'!D$11:H$60,5,0)</f>
        <v>#N/A</v>
      </c>
      <c r="DD24" s="20" t="e">
        <f>VLOOKUP(A24,'[29]REKAP NILAI SPK'!D$11:H$60,2,0)</f>
        <v>#N/A</v>
      </c>
      <c r="DE24" s="20" t="e">
        <f>VLOOKUP(A24,'[29]REKAP NILAI SPK'!D$11:H$60,3,0)</f>
        <v>#N/A</v>
      </c>
      <c r="DF24" s="20" t="e">
        <f>VLOOKUP(A24,'[29]REKAP NILAI SPK'!D$11:H$60,4,0)</f>
        <v>#N/A</v>
      </c>
      <c r="DG24" s="20" t="e">
        <f>VLOOKUP(A24,'[29]REKAP NILAI SPK'!D$11:H$60,5,0)</f>
        <v>#N/A</v>
      </c>
      <c r="DH24" s="20" t="e">
        <f>VLOOKUP(A24,'[30]REKAP NILAI SPK'!D$11:H$60,2,0)</f>
        <v>#N/A</v>
      </c>
      <c r="DI24" s="20" t="e">
        <f>VLOOKUP(A24,'[30]REKAP NILAI SPK'!D$11:H$60,3,0)</f>
        <v>#N/A</v>
      </c>
      <c r="DJ24" s="20" t="e">
        <f>VLOOKUP(A24,'[30]REKAP NILAI SPK'!D$11:H$60,4,0)</f>
        <v>#N/A</v>
      </c>
      <c r="DK24" s="20" t="e">
        <f>VLOOKUP(A24,'[30]REKAP NILAI SPK'!D$11:H$60,5,0)</f>
        <v>#N/A</v>
      </c>
      <c r="DL24" s="20" t="e">
        <f>VLOOKUP(A24,'[31]REKAP NILAI SPK'!D$11:H$60,2,0)</f>
        <v>#N/A</v>
      </c>
      <c r="DM24" s="20" t="e">
        <f>VLOOKUP(A24,'[31]REKAP NILAI SPK'!D$11:H$60,3,0)</f>
        <v>#N/A</v>
      </c>
      <c r="DN24" s="20" t="e">
        <f>VLOOKUP(A24,'[31]REKAP NILAI SPK'!D$11:H$60,4,0)</f>
        <v>#N/A</v>
      </c>
      <c r="DO24" s="20" t="e">
        <f>VLOOKUP(A24,'[31]REKAP NILAI SPK'!D$11:H$60,5,0)</f>
        <v>#N/A</v>
      </c>
      <c r="DP24" s="20" t="e">
        <f>VLOOKUP(A24,'[32]REKAP NILAI SPK'!D$11:H$60,2,0)</f>
        <v>#N/A</v>
      </c>
      <c r="DQ24" s="20" t="e">
        <f>VLOOKUP(A24,'[32]REKAP NILAI SPK'!D$11:H$60,3,0)</f>
        <v>#N/A</v>
      </c>
      <c r="DR24" s="20" t="e">
        <f>VLOOKUP(A24,'[32]REKAP NILAI SPK'!D$11:H$60,4,0)</f>
        <v>#N/A</v>
      </c>
      <c r="DS24" s="20" t="e">
        <f>VLOOKUP(A24,'[32]REKAP NILAI SPK'!D$11:H$60,5,0)</f>
        <v>#N/A</v>
      </c>
      <c r="DT24" s="20" t="e">
        <f>VLOOKUP(A24,'[33]REKAP NILAI SPK'!D$11:H$60,2,0)</f>
        <v>#N/A</v>
      </c>
      <c r="DU24" s="20" t="e">
        <f>VLOOKUP(A24,'[33]REKAP NILAI SPK'!D$11:H$60,3,0)</f>
        <v>#N/A</v>
      </c>
      <c r="DV24" s="20" t="e">
        <f>VLOOKUP(A24,'[33]REKAP NILAI SPK'!D$11:H$60,4,0)</f>
        <v>#N/A</v>
      </c>
      <c r="DW24" s="20" t="e">
        <f>VLOOKUP(A24,'[33]REKAP NILAI SPK'!D$11:H$60,5,0)</f>
        <v>#N/A</v>
      </c>
      <c r="DX24" s="20" t="e">
        <f>VLOOKUP(A24,'[34]REKAP NILAI SPK'!D$11:H$60,2,0)</f>
        <v>#N/A</v>
      </c>
      <c r="DY24" s="20" t="e">
        <f>VLOOKUP(A24,'[34]REKAP NILAI SPK'!D$11:H$60,3,0)</f>
        <v>#N/A</v>
      </c>
      <c r="DZ24" s="20" t="e">
        <f>VLOOKUP(A24,'[34]REKAP NILAI SPK'!D$11:H$60,4,0)</f>
        <v>#N/A</v>
      </c>
      <c r="EA24" s="20" t="e">
        <f>VLOOKUP(A24,'[34]REKAP NILAI SPK'!D$11:H$60,5,0)</f>
        <v>#N/A</v>
      </c>
      <c r="EB24" s="20" t="e">
        <f>VLOOKUP(A24,'[35]REKAP NILAI SPK'!D$11:H$60,2,0)</f>
        <v>#N/A</v>
      </c>
      <c r="EC24" s="20" t="e">
        <f>VLOOKUP(A24,'[35]REKAP NILAI SPK'!D$11:H$60,3,0)</f>
        <v>#N/A</v>
      </c>
      <c r="ED24" s="20" t="e">
        <f>VLOOKUP(A24,'[35]REKAP NILAI SPK'!D$11:H$60,4,0)</f>
        <v>#N/A</v>
      </c>
      <c r="EE24" s="20" t="e">
        <f>VLOOKUP(A24,'[35]REKAP NILAI SPK'!D$11:H$60,5,0)</f>
        <v>#N/A</v>
      </c>
      <c r="EF24" s="81"/>
      <c r="EG24" s="82"/>
      <c r="EH24" s="83"/>
      <c r="EI24" s="83"/>
      <c r="EJ24" s="84" t="s">
        <v>191</v>
      </c>
      <c r="EK24" s="84"/>
      <c r="EL24" s="84"/>
      <c r="EM24" s="84"/>
      <c r="EN24" s="85" t="str">
        <f t="shared" si="0"/>
        <v>0 menunjukan sikap jujur saat ulangan</v>
      </c>
      <c r="EO24" s="85" t="str">
        <f t="shared" si="1"/>
        <v>0 belum konsisten mengawali kegiatan belajar dengan berdoa</v>
      </c>
      <c r="EP24" s="85" t="str">
        <f t="shared" si="2"/>
        <v>0 perlu tingkatkan berkomunikasi dalam diskusi kelompk menggunakan bahasa indonesia dengan baik</v>
      </c>
      <c r="EQ24" s="85" t="str">
        <f t="shared" si="3"/>
        <v>0 perlu tingkatkan inisiatif mencari tahu informasi terkait dengan topik pelajaran yang akan dibahas pada pertemuan selanjutnya</v>
      </c>
      <c r="ER24" s="85" t="str">
        <f t="shared" si="4"/>
        <v>0 perlu konsisten ikut terlibat dalam kegiatan jumat bersih</v>
      </c>
      <c r="ES24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4" s="87"/>
      <c r="EU24" s="87"/>
      <c r="EV24" s="87"/>
      <c r="EW24" s="87"/>
      <c r="EX24" s="87"/>
    </row>
    <row r="25" spans="1:154" ht="38.1" customHeight="1">
      <c r="A25" s="18">
        <f>'[2]db-siswa'!B25</f>
        <v>0</v>
      </c>
      <c r="B25" s="19">
        <f>'[2]db-siswa'!C25</f>
        <v>0</v>
      </c>
      <c r="C25" s="19">
        <f>'[2]db-siswa'!D25</f>
        <v>0</v>
      </c>
      <c r="D25" s="20" t="e">
        <f>VLOOKUP(A25,'[3]REKAP NILAI SPK'!$D$11:$H$60,2,0)</f>
        <v>#N/A</v>
      </c>
      <c r="E25" s="21" t="e">
        <f>VLOOKUP(A25,'[3]REKAP NILAI SPK'!$D$11:$H$60,3,0)</f>
        <v>#N/A</v>
      </c>
      <c r="F25" s="22" t="e">
        <f>VLOOKUP(A25,'[3]REKAP NILAI SPK'!$D$11:$H$60,4,0)</f>
        <v>#N/A</v>
      </c>
      <c r="G25" s="20" t="e">
        <f>VLOOKUP(A25,'[3]REKAP NILAI SPK'!$D$11:$H$60,5,0)</f>
        <v>#N/A</v>
      </c>
      <c r="H25" s="21" t="e">
        <f>VLOOKUP(A25,'[4]REKAP NILAI SPK'!D$11:H$60,2,0)</f>
        <v>#N/A</v>
      </c>
      <c r="I25" s="23" t="e">
        <f>VLOOKUP(A25,'[4]REKAP NILAI SPK'!D$11:H$60,3,0)</f>
        <v>#N/A</v>
      </c>
      <c r="J25" s="24" t="e">
        <f>VLOOKUP(A25,'[4]REKAP NILAI SPK'!D$11:H$60,4,0)</f>
        <v>#N/A</v>
      </c>
      <c r="K25" s="25" t="e">
        <f>VLOOKUP(A25,'[4]REKAP NILAI SPK'!D$11:H$60,5,0)</f>
        <v>#N/A</v>
      </c>
      <c r="L25" s="21" t="e">
        <f>VLOOKUP(A25,'[5]REKAP NILAI SPK'!D$11:H$60,2,0)</f>
        <v>#N/A</v>
      </c>
      <c r="M25" s="23" t="e">
        <f>VLOOKUP(A25,'[5]REKAP NILAI SPK'!D$11:H$60,3,0)</f>
        <v>#N/A</v>
      </c>
      <c r="N25" s="26" t="e">
        <f>VLOOKUP(A25,'[5]REKAP NILAI SPK'!D$11:H$60,4,0)</f>
        <v>#N/A</v>
      </c>
      <c r="O25" s="21" t="e">
        <f>VLOOKUP(A25,'[5]REKAP NILAI SPK'!D$11:H$60,5,0)</f>
        <v>#N/A</v>
      </c>
      <c r="P25" s="27" t="e">
        <f>VLOOKUP(A25,'[6]REKAP NILAI SPK'!D$11:H$60,2,0)</f>
        <v>#N/A</v>
      </c>
      <c r="Q25" s="10" t="e">
        <f>VLOOKUP(A25,'[6]REKAP NILAI SPK'!D$11:H$60,3,0)</f>
        <v>#N/A</v>
      </c>
      <c r="R25" s="21" t="e">
        <f>VLOOKUP(A25,'[6]REKAP NILAI SPK'!D$11:H$60,4,0)</f>
        <v>#N/A</v>
      </c>
      <c r="S25" s="27" t="e">
        <f>VLOOKUP(A25,'[6]REKAP NILAI SPK'!D$11:H$60,5,0)</f>
        <v>#N/A</v>
      </c>
      <c r="T25" s="10" t="e">
        <f>VLOOKUP(A25,'[7]REKAP NILAI SPK'!D$11:H$60,2,0)</f>
        <v>#N/A</v>
      </c>
      <c r="U25" s="21" t="e">
        <f>VLOOKUP(A25,'[7]REKAP NILAI SPK'!D$11:H$60,3,0)</f>
        <v>#N/A</v>
      </c>
      <c r="V25" s="21" t="e">
        <f>VLOOKUP(A25,'[7]REKAP NILAI SPK'!D$11:H$60,4,0)</f>
        <v>#N/A</v>
      </c>
      <c r="W25" s="21" t="e">
        <f>VLOOKUP(A25,'[7]REKAP NILAI SPK'!D$11:H$60,5,0)</f>
        <v>#N/A</v>
      </c>
      <c r="X25" s="21" t="e">
        <f>VLOOKUP(A25,'[8]REKAP NILAI SPK'!D$11:H$60,2,0)</f>
        <v>#N/A</v>
      </c>
      <c r="Y25" s="21" t="e">
        <f>VLOOKUP(A25,'[8]REKAP NILAI SPK'!D$11:H$60,3,0)</f>
        <v>#N/A</v>
      </c>
      <c r="Z25" s="10" t="e">
        <f>VLOOKUP(A25,'[8]REKAP NILAI SPK'!D$11:H$60,4,0)</f>
        <v>#N/A</v>
      </c>
      <c r="AA25" s="21" t="e">
        <f>VLOOKUP(A25,'[8]REKAP NILAI SPK'!D$11:H$60,5,0)</f>
        <v>#N/A</v>
      </c>
      <c r="AB25" s="21" t="e">
        <f>VLOOKUP(A25,'[9]REKAP NILAI SPK'!D$11:H$60,2,0)</f>
        <v>#N/A</v>
      </c>
      <c r="AC25" s="21" t="e">
        <f>VLOOKUP(A25,'[9]REKAP NILAI SPK'!D$11:H$60,3,0)</f>
        <v>#N/A</v>
      </c>
      <c r="AD25" s="21" t="e">
        <f>VLOOKUP(A25,'[9]REKAP NILAI SPK'!D$11:H$60,4,0)</f>
        <v>#N/A</v>
      </c>
      <c r="AE25" s="21" t="e">
        <f>VLOOKUP(A25,'[9]REKAP NILAI SPK'!D$11:H$60,5,0)</f>
        <v>#N/A</v>
      </c>
      <c r="AF25" s="21" t="e">
        <f>VLOOKUP(A25,'[10]REKAP NILAI SPK'!D$11:H$60,2,0)</f>
        <v>#N/A</v>
      </c>
      <c r="AG25" s="21" t="e">
        <f>VLOOKUP(A25,'[10]REKAP NILAI SPK'!D$11:H$60,3,0)</f>
        <v>#N/A</v>
      </c>
      <c r="AH25" s="21" t="e">
        <f>VLOOKUP(A25,'[10]REKAP NILAI SPK'!D$11:H$60,4,0)</f>
        <v>#N/A</v>
      </c>
      <c r="AI25" s="21" t="e">
        <f>VLOOKUP(A25,'[10]REKAP NILAI SPK'!D$11:H$60,5,0)</f>
        <v>#N/A</v>
      </c>
      <c r="AJ25" s="28" t="e">
        <f>VLOOKUP(A25,'[11]REKAP NILAI SPK'!D$11:H$60,2,0)</f>
        <v>#N/A</v>
      </c>
      <c r="AK25" s="29" t="e">
        <f>VLOOKUP(A25,'[11]REKAP NILAI SPK'!D$11:H$60,3,0)</f>
        <v>#N/A</v>
      </c>
      <c r="AL25" s="21" t="e">
        <f>VLOOKUP(A25,'[11]REKAP NILAI SPK'!D$11:H$60,4,0)</f>
        <v>#N/A</v>
      </c>
      <c r="AM25" s="28" t="e">
        <f>VLOOKUP(A25,'[11]REKAP NILAI SPK'!D$11:H$60,5,0)</f>
        <v>#N/A</v>
      </c>
      <c r="AN25" s="30" t="e">
        <f>VLOOKUP(A25,'[12]REKAP NILAI SPK'!D$11:H$60,2,0)</f>
        <v>#N/A</v>
      </c>
      <c r="AO25" s="30" t="e">
        <f>VLOOKUP(A25,'[12]REKAP NILAI SPK'!D$11:H$60,3,0)</f>
        <v>#N/A</v>
      </c>
      <c r="AP25" s="30" t="e">
        <f>VLOOKUP(A25,'[12]REKAP NILAI SPK'!D$11:H$60,4,0)</f>
        <v>#N/A</v>
      </c>
      <c r="AQ25" s="30" t="e">
        <f>VLOOKUP(A25,'[12]REKAP NILAI SPK'!D$11:H$60,5,0)</f>
        <v>#N/A</v>
      </c>
      <c r="AR25" s="29" t="e">
        <f>VLOOKUP(A25,'[13]REKAP NILAI SPK'!D$11:H$60,2,0)</f>
        <v>#N/A</v>
      </c>
      <c r="AS25" s="21" t="e">
        <f>VLOOKUP(A25,'[13]REKAP NILAI SPK'!D$11:H$60,3,0)</f>
        <v>#N/A</v>
      </c>
      <c r="AT25" s="31" t="e">
        <f>VLOOKUP(A25,'[13]REKAP NILAI SPK'!D$11:H$60,4,0)</f>
        <v>#N/A</v>
      </c>
      <c r="AU25" s="10" t="e">
        <f>VLOOKUP(A25,'[13]REKAP NILAI SPK'!D$11:H$60,5,0)</f>
        <v>#N/A</v>
      </c>
      <c r="AV25" s="10" t="e">
        <f>VLOOKUP(A25,'[14]REKAP NILAI SPK'!D$11:H$60,2,0)</f>
        <v>#N/A</v>
      </c>
      <c r="AW25" s="10" t="e">
        <f>VLOOKUP(A25,'[14]REKAP NILAI SPK'!D$11:H$60,3,0)</f>
        <v>#N/A</v>
      </c>
      <c r="AX25" s="10" t="e">
        <f>VLOOKUP(A25,'[14]REKAP NILAI SPK'!D$11:H$60,4,0)</f>
        <v>#N/A</v>
      </c>
      <c r="AY25" s="10" t="e">
        <f>VLOOKUP(A25,'[14]REKAP NILAI SPK'!D$11:H$60,5,0)</f>
        <v>#N/A</v>
      </c>
      <c r="AZ25" s="10" t="e">
        <f>VLOOKUP(A25,'[15]REKAP NILAI SPK'!D$11:H$60,2,0)</f>
        <v>#N/A</v>
      </c>
      <c r="BA25" s="10" t="e">
        <f>VLOOKUP(A25,'[15]REKAP NILAI SPK'!D$11:H$60,3,0)</f>
        <v>#N/A</v>
      </c>
      <c r="BB25" s="10" t="e">
        <f>VLOOKUP(A25,'[15]REKAP NILAI SPK'!D$11:H$60,4,0)</f>
        <v>#N/A</v>
      </c>
      <c r="BC25" s="10" t="e">
        <f>VLOOKUP(A25,'[15]REKAP NILAI SPK'!D$11:H$60,5,0)</f>
        <v>#N/A</v>
      </c>
      <c r="BD25" s="21" t="e">
        <f>VLOOKUP(A25,'[16]REKAP NILAI SPK'!D$11:H$60,2,0)</f>
        <v>#N/A</v>
      </c>
      <c r="BE25" s="32" t="e">
        <f>VLOOKUP(A25,'[16]REKAP NILAI SPK'!D$11:H$60,3,0)</f>
        <v>#N/A</v>
      </c>
      <c r="BF25" s="10" t="e">
        <f>VLOOKUP(A25,'[16]REKAP NILAI SPK'!D$11:H$60,4,0)</f>
        <v>#N/A</v>
      </c>
      <c r="BG25" s="21" t="e">
        <f>VLOOKUP(A25,'[16]REKAP NILAI SPK'!D$11:H$60,5,0)</f>
        <v>#N/A</v>
      </c>
      <c r="BH25" s="24" t="e">
        <f>VLOOKUP(A25,'[17]REKAP NILAI SPK'!D$11:H$60,2,0)</f>
        <v>#N/A</v>
      </c>
      <c r="BI25" s="10" t="e">
        <f>VLOOKUP(A25,'[17]REKAP NILAI SPK'!D$11:H$60,3,0)</f>
        <v>#N/A</v>
      </c>
      <c r="BJ25" s="21" t="e">
        <f>VLOOKUP(A25,'[17]REKAP NILAI SPK'!D$11:H$60,4,0)</f>
        <v>#N/A</v>
      </c>
      <c r="BK25" s="24" t="e">
        <f>VLOOKUP(A25,'[17]REKAP NILAI SPK'!D$11:H$60,5,0)</f>
        <v>#N/A</v>
      </c>
      <c r="BL25" s="10" t="e">
        <f>VLOOKUP(A25,'[18]REKAP NILAI SPK'!D$11:H$60,2,0)</f>
        <v>#N/A</v>
      </c>
      <c r="BM25" s="21" t="e">
        <f>VLOOKUP(A25,'[18]REKAP NILAI SPK'!D$11:H$60,3,0)</f>
        <v>#N/A</v>
      </c>
      <c r="BN25" s="30" t="e">
        <f>VLOOKUP(A25,'[18]REKAP NILAI SPK'!D$11:H$60,4,0)</f>
        <v>#N/A</v>
      </c>
      <c r="BO25" s="33" t="e">
        <f>VLOOKUP(A25,'[18]REKAP NILAI SPK'!D$11:H$60,5,0)</f>
        <v>#N/A</v>
      </c>
      <c r="BP25" s="21" t="e">
        <f>VLOOKUP(A25,'[19]REKAP NILAI SPK'!D$11:H$60,2,0)</f>
        <v>#N/A</v>
      </c>
      <c r="BQ25" s="24" t="e">
        <f>VLOOKUP(A25,'[19]REKAP NILAI SPK'!D$11:H$60,3,0)</f>
        <v>#N/A</v>
      </c>
      <c r="BR25" s="33" t="e">
        <f>VLOOKUP(A25,'[19]REKAP NILAI SPK'!D$11:H$60,4,0)</f>
        <v>#N/A</v>
      </c>
      <c r="BS25" s="21" t="e">
        <f>VLOOKUP(A25,'[19]REKAP NILAI SPK'!D$11:H$60,5,0)</f>
        <v>#N/A</v>
      </c>
      <c r="BT25" s="21" t="e">
        <f>VLOOKUP(A25,'[20]REKAP NILAI SPK'!D$11:H$60,2,0)</f>
        <v>#N/A</v>
      </c>
      <c r="BU25" s="21" t="e">
        <f>VLOOKUP(A25,'[20]REKAP NILAI SPK'!D$11:H$60,3,0)</f>
        <v>#N/A</v>
      </c>
      <c r="BV25" s="21" t="e">
        <f>VLOOKUP(A25,'[20]REKAP NILAI SPK'!D$11:H$60,4,0)</f>
        <v>#N/A</v>
      </c>
      <c r="BW25" s="21" t="e">
        <f>VLOOKUP(A25,'[20]REKAP NILAI SPK'!D$11:H$60,5,0)</f>
        <v>#N/A</v>
      </c>
      <c r="BX25" s="21" t="e">
        <f>VLOOKUP(A25,'[21]REKAP NILAI SPK'!D$11:H$60,2,0)</f>
        <v>#N/A</v>
      </c>
      <c r="BY25" s="21" t="e">
        <f>VLOOKUP(A25,'[21]REKAP NILAI SPK'!D$11:H$60,3,0)</f>
        <v>#N/A</v>
      </c>
      <c r="BZ25" s="21" t="e">
        <f>VLOOKUP(A25,'[21]REKAP NILAI SPK'!D$11:H$60,4,0)</f>
        <v>#N/A</v>
      </c>
      <c r="CA25" s="21" t="e">
        <f>VLOOKUP(A25,'[21]REKAP NILAI SPK'!D$11:H$60,5,0)</f>
        <v>#N/A</v>
      </c>
      <c r="CB25" s="10" t="e">
        <f>VLOOKUP(A25,'[22]REKAP NILAI SPK'!D$11:H$60,2,0)</f>
        <v>#N/A</v>
      </c>
      <c r="CC25" s="21" t="e">
        <f>VLOOKUP(A25,'[22]REKAP NILAI SPK'!D$11:H$60,3,0)</f>
        <v>#N/A</v>
      </c>
      <c r="CD25" s="24" t="e">
        <f>VLOOKUP(A25,'[22]REKAP NILAI SPK'!D$11:H$60,4,0)</f>
        <v>#N/A</v>
      </c>
      <c r="CE25" s="10" t="e">
        <f>VLOOKUP(A25,'[22]REKAP NILAI SPK'!D$11:H$60,5,0)</f>
        <v>#N/A</v>
      </c>
      <c r="CF25" s="21" t="e">
        <f>VLOOKUP(A25,'[23]REKAP NILAI SPK'!D$11:H$60,2,0)</f>
        <v>#N/A</v>
      </c>
      <c r="CG25" s="30" t="e">
        <f>VLOOKUP(A25,'[23]REKAP NILAI SPK'!D$11:H$60,3,0)</f>
        <v>#N/A</v>
      </c>
      <c r="CH25" s="29" t="e">
        <f>VLOOKUP(A25,'[23]REKAP NILAI SPK'!D$11:H$60,4,0)</f>
        <v>#N/A</v>
      </c>
      <c r="CI25" s="21" t="e">
        <f>VLOOKUP(A25,'[23]REKAP NILAI SPK'!D$11:H$60,5,0)</f>
        <v>#N/A</v>
      </c>
      <c r="CJ25" s="30" t="e">
        <f>VLOOKUP(A25,'[24]REKAP NILAI SPK'!D$11:H$60,2,0)</f>
        <v>#N/A</v>
      </c>
      <c r="CK25" s="29" t="e">
        <f>VLOOKUP(A25,'[24]REKAP NILAI SPK'!D$11:H$60,3,0)</f>
        <v>#N/A</v>
      </c>
      <c r="CL25" s="21" t="e">
        <f>VLOOKUP(A25,'[24]REKAP NILAI SPK'!D$11:H$60,4,0)</f>
        <v>#N/A</v>
      </c>
      <c r="CM25" s="20" t="e">
        <f>VLOOKUP(A25,'[24]REKAP NILAI SPK'!D$11:H$60,5,0)</f>
        <v>#N/A</v>
      </c>
      <c r="CN25" s="20" t="e">
        <f>VLOOKUP(A25,'[25]REKAP NILAI SPK'!D$11:H$60,2,0)</f>
        <v>#N/A</v>
      </c>
      <c r="CO25" s="21" t="e">
        <f>VLOOKUP(A25,'[25]REKAP NILAI SPK'!D$11:H$60,3,0)</f>
        <v>#N/A</v>
      </c>
      <c r="CP25" s="20" t="e">
        <f>VLOOKUP(A25,'[25]REKAP NILAI SPK'!D$11:H$60,4,0)</f>
        <v>#N/A</v>
      </c>
      <c r="CQ25" s="34" t="e">
        <f>VLOOKUP(A25,'[25]REKAP NILAI SPK'!D$11:H$60,5,0)</f>
        <v>#N/A</v>
      </c>
      <c r="CR25" s="20" t="e">
        <f>VLOOKUP(A25,'[26]REKAP NILAI SPK'!D$11:H$60,2,0)</f>
        <v>#N/A</v>
      </c>
      <c r="CS25" s="20" t="e">
        <f>VLOOKUP(A25,'[26]REKAP NILAI SPK'!D$11:H$60,3,0)</f>
        <v>#N/A</v>
      </c>
      <c r="CT25" s="20" t="e">
        <f>VLOOKUP(A25,'[26]REKAP NILAI SPK'!D$11:H$60,4,0)</f>
        <v>#N/A</v>
      </c>
      <c r="CU25" s="20" t="e">
        <f>VLOOKUP(A25,'[26]REKAP NILAI SPK'!D$11:H$60,5,0)</f>
        <v>#N/A</v>
      </c>
      <c r="CV25" s="20" t="e">
        <f>VLOOKUP(A25,'[27]REKAP NILAI SPK'!D$11:H$60,2,0)</f>
        <v>#N/A</v>
      </c>
      <c r="CW25" s="20" t="e">
        <f>VLOOKUP(A25,'[27]REKAP NILAI SPK'!D$11:H$60,3,0)</f>
        <v>#N/A</v>
      </c>
      <c r="CX25" s="20" t="e">
        <f>VLOOKUP(A25,'[27]REKAP NILAI SPK'!D$11:H$60,4,0)</f>
        <v>#N/A</v>
      </c>
      <c r="CY25" s="20" t="e">
        <f>VLOOKUP(A25,'[27]REKAP NILAI SPK'!D$11:H$60,5,0)</f>
        <v>#N/A</v>
      </c>
      <c r="CZ25" s="20" t="e">
        <f>VLOOKUP(A25,'[28]REKAP NILAI SPK'!D$11:H$60,2,0)</f>
        <v>#N/A</v>
      </c>
      <c r="DA25" s="20" t="e">
        <f>VLOOKUP(A25,'[28]REKAP NILAI SPK'!D$11:H$60,3,0)</f>
        <v>#N/A</v>
      </c>
      <c r="DB25" s="20" t="e">
        <f>VLOOKUP(A25,'[28]REKAP NILAI SPK'!D$11:H$60,4,0)</f>
        <v>#N/A</v>
      </c>
      <c r="DC25" s="20" t="e">
        <f>VLOOKUP(A25,'[28]REKAP NILAI SPK'!D$11:H$60,5,0)</f>
        <v>#N/A</v>
      </c>
      <c r="DD25" s="20" t="e">
        <f>VLOOKUP(A25,'[29]REKAP NILAI SPK'!D$11:H$60,2,0)</f>
        <v>#N/A</v>
      </c>
      <c r="DE25" s="20" t="e">
        <f>VLOOKUP(A25,'[29]REKAP NILAI SPK'!D$11:H$60,3,0)</f>
        <v>#N/A</v>
      </c>
      <c r="DF25" s="20" t="e">
        <f>VLOOKUP(A25,'[29]REKAP NILAI SPK'!D$11:H$60,4,0)</f>
        <v>#N/A</v>
      </c>
      <c r="DG25" s="20" t="e">
        <f>VLOOKUP(A25,'[29]REKAP NILAI SPK'!D$11:H$60,5,0)</f>
        <v>#N/A</v>
      </c>
      <c r="DH25" s="20" t="e">
        <f>VLOOKUP(A25,'[30]REKAP NILAI SPK'!D$11:H$60,2,0)</f>
        <v>#N/A</v>
      </c>
      <c r="DI25" s="20" t="e">
        <f>VLOOKUP(A25,'[30]REKAP NILAI SPK'!D$11:H$60,3,0)</f>
        <v>#N/A</v>
      </c>
      <c r="DJ25" s="20" t="e">
        <f>VLOOKUP(A25,'[30]REKAP NILAI SPK'!D$11:H$60,4,0)</f>
        <v>#N/A</v>
      </c>
      <c r="DK25" s="20" t="e">
        <f>VLOOKUP(A25,'[30]REKAP NILAI SPK'!D$11:H$60,5,0)</f>
        <v>#N/A</v>
      </c>
      <c r="DL25" s="20" t="e">
        <f>VLOOKUP(A25,'[31]REKAP NILAI SPK'!D$11:H$60,2,0)</f>
        <v>#N/A</v>
      </c>
      <c r="DM25" s="20" t="e">
        <f>VLOOKUP(A25,'[31]REKAP NILAI SPK'!D$11:H$60,3,0)</f>
        <v>#N/A</v>
      </c>
      <c r="DN25" s="20" t="e">
        <f>VLOOKUP(A25,'[31]REKAP NILAI SPK'!D$11:H$60,4,0)</f>
        <v>#N/A</v>
      </c>
      <c r="DO25" s="20" t="e">
        <f>VLOOKUP(A25,'[31]REKAP NILAI SPK'!D$11:H$60,5,0)</f>
        <v>#N/A</v>
      </c>
      <c r="DP25" s="20" t="e">
        <f>VLOOKUP(A25,'[32]REKAP NILAI SPK'!D$11:H$60,2,0)</f>
        <v>#N/A</v>
      </c>
      <c r="DQ25" s="20" t="e">
        <f>VLOOKUP(A25,'[32]REKAP NILAI SPK'!D$11:H$60,3,0)</f>
        <v>#N/A</v>
      </c>
      <c r="DR25" s="20" t="e">
        <f>VLOOKUP(A25,'[32]REKAP NILAI SPK'!D$11:H$60,4,0)</f>
        <v>#N/A</v>
      </c>
      <c r="DS25" s="20" t="e">
        <f>VLOOKUP(A25,'[32]REKAP NILAI SPK'!D$11:H$60,5,0)</f>
        <v>#N/A</v>
      </c>
      <c r="DT25" s="20" t="e">
        <f>VLOOKUP(A25,'[33]REKAP NILAI SPK'!D$11:H$60,2,0)</f>
        <v>#N/A</v>
      </c>
      <c r="DU25" s="20" t="e">
        <f>VLOOKUP(A25,'[33]REKAP NILAI SPK'!D$11:H$60,3,0)</f>
        <v>#N/A</v>
      </c>
      <c r="DV25" s="20" t="e">
        <f>VLOOKUP(A25,'[33]REKAP NILAI SPK'!D$11:H$60,4,0)</f>
        <v>#N/A</v>
      </c>
      <c r="DW25" s="20" t="e">
        <f>VLOOKUP(A25,'[33]REKAP NILAI SPK'!D$11:H$60,5,0)</f>
        <v>#N/A</v>
      </c>
      <c r="DX25" s="20" t="e">
        <f>VLOOKUP(A25,'[34]REKAP NILAI SPK'!D$11:H$60,2,0)</f>
        <v>#N/A</v>
      </c>
      <c r="DY25" s="20" t="e">
        <f>VLOOKUP(A25,'[34]REKAP NILAI SPK'!D$11:H$60,3,0)</f>
        <v>#N/A</v>
      </c>
      <c r="DZ25" s="20" t="e">
        <f>VLOOKUP(A25,'[34]REKAP NILAI SPK'!D$11:H$60,4,0)</f>
        <v>#N/A</v>
      </c>
      <c r="EA25" s="20" t="e">
        <f>VLOOKUP(A25,'[34]REKAP NILAI SPK'!D$11:H$60,5,0)</f>
        <v>#N/A</v>
      </c>
      <c r="EB25" s="20" t="e">
        <f>VLOOKUP(A25,'[35]REKAP NILAI SPK'!D$11:H$60,2,0)</f>
        <v>#N/A</v>
      </c>
      <c r="EC25" s="20" t="e">
        <f>VLOOKUP(A25,'[35]REKAP NILAI SPK'!D$11:H$60,3,0)</f>
        <v>#N/A</v>
      </c>
      <c r="ED25" s="20" t="e">
        <f>VLOOKUP(A25,'[35]REKAP NILAI SPK'!D$11:H$60,4,0)</f>
        <v>#N/A</v>
      </c>
      <c r="EE25" s="20" t="e">
        <f>VLOOKUP(A25,'[35]REKAP NILAI SPK'!D$11:H$60,5,0)</f>
        <v>#N/A</v>
      </c>
      <c r="EF25" s="81"/>
      <c r="EG25" s="82"/>
      <c r="EH25" s="83"/>
      <c r="EI25" s="83"/>
      <c r="EJ25" s="84" t="s">
        <v>191</v>
      </c>
      <c r="EK25" s="84"/>
      <c r="EL25" s="84"/>
      <c r="EM25" s="84"/>
      <c r="EN25" s="85" t="str">
        <f t="shared" si="0"/>
        <v>0 menunjukan sikap jujur saat ulangan</v>
      </c>
      <c r="EO25" s="85" t="str">
        <f t="shared" si="1"/>
        <v>0 belum konsisten mengawali kegiatan belajar dengan berdoa</v>
      </c>
      <c r="EP25" s="85" t="str">
        <f t="shared" si="2"/>
        <v>0 perlu tingkatkan berkomunikasi dalam diskusi kelompk menggunakan bahasa indonesia dengan baik</v>
      </c>
      <c r="EQ25" s="85" t="str">
        <f t="shared" si="3"/>
        <v>0 perlu tingkatkan inisiatif mencari tahu informasi terkait dengan topik pelajaran yang akan dibahas pada pertemuan selanjutnya</v>
      </c>
      <c r="ER25" s="85" t="str">
        <f t="shared" si="4"/>
        <v>0 perlu konsisten ikut terlibat dalam kegiatan jumat bersih</v>
      </c>
      <c r="ES25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5" s="87"/>
      <c r="EU25" s="87"/>
      <c r="EV25" s="87"/>
      <c r="EW25" s="87"/>
      <c r="EX25" s="87"/>
    </row>
    <row r="26" spans="1:154" ht="38.1" customHeight="1">
      <c r="A26" s="18">
        <f>'[2]db-siswa'!B26</f>
        <v>0</v>
      </c>
      <c r="B26" s="19">
        <f>'[2]db-siswa'!C26</f>
        <v>0</v>
      </c>
      <c r="C26" s="19">
        <f>'[2]db-siswa'!D26</f>
        <v>0</v>
      </c>
      <c r="D26" s="20" t="e">
        <f>VLOOKUP(A26,'[3]REKAP NILAI SPK'!$D$11:$H$60,2,0)</f>
        <v>#N/A</v>
      </c>
      <c r="E26" s="21" t="e">
        <f>VLOOKUP(A26,'[3]REKAP NILAI SPK'!$D$11:$H$60,3,0)</f>
        <v>#N/A</v>
      </c>
      <c r="F26" s="22" t="e">
        <f>VLOOKUP(A26,'[3]REKAP NILAI SPK'!$D$11:$H$60,4,0)</f>
        <v>#N/A</v>
      </c>
      <c r="G26" s="20" t="e">
        <f>VLOOKUP(A26,'[3]REKAP NILAI SPK'!$D$11:$H$60,5,0)</f>
        <v>#N/A</v>
      </c>
      <c r="H26" s="21" t="e">
        <f>VLOOKUP(A26,'[4]REKAP NILAI SPK'!D$11:H$60,2,0)</f>
        <v>#N/A</v>
      </c>
      <c r="I26" s="23" t="e">
        <f>VLOOKUP(A26,'[4]REKAP NILAI SPK'!D$11:H$60,3,0)</f>
        <v>#N/A</v>
      </c>
      <c r="J26" s="24" t="e">
        <f>VLOOKUP(A26,'[4]REKAP NILAI SPK'!D$11:H$60,4,0)</f>
        <v>#N/A</v>
      </c>
      <c r="K26" s="25" t="e">
        <f>VLOOKUP(A26,'[4]REKAP NILAI SPK'!D$11:H$60,5,0)</f>
        <v>#N/A</v>
      </c>
      <c r="L26" s="21" t="e">
        <f>VLOOKUP(A26,'[5]REKAP NILAI SPK'!D$11:H$60,2,0)</f>
        <v>#N/A</v>
      </c>
      <c r="M26" s="23" t="e">
        <f>VLOOKUP(A26,'[5]REKAP NILAI SPK'!D$11:H$60,3,0)</f>
        <v>#N/A</v>
      </c>
      <c r="N26" s="26" t="e">
        <f>VLOOKUP(A26,'[5]REKAP NILAI SPK'!D$11:H$60,4,0)</f>
        <v>#N/A</v>
      </c>
      <c r="O26" s="21" t="e">
        <f>VLOOKUP(A26,'[5]REKAP NILAI SPK'!D$11:H$60,5,0)</f>
        <v>#N/A</v>
      </c>
      <c r="P26" s="27" t="e">
        <f>VLOOKUP(A26,'[6]REKAP NILAI SPK'!D$11:H$60,2,0)</f>
        <v>#N/A</v>
      </c>
      <c r="Q26" s="10" t="e">
        <f>VLOOKUP(A26,'[6]REKAP NILAI SPK'!D$11:H$60,3,0)</f>
        <v>#N/A</v>
      </c>
      <c r="R26" s="21" t="e">
        <f>VLOOKUP(A26,'[6]REKAP NILAI SPK'!D$11:H$60,4,0)</f>
        <v>#N/A</v>
      </c>
      <c r="S26" s="27" t="e">
        <f>VLOOKUP(A26,'[6]REKAP NILAI SPK'!D$11:H$60,5,0)</f>
        <v>#N/A</v>
      </c>
      <c r="T26" s="10" t="e">
        <f>VLOOKUP(A26,'[7]REKAP NILAI SPK'!D$11:H$60,2,0)</f>
        <v>#N/A</v>
      </c>
      <c r="U26" s="21" t="e">
        <f>VLOOKUP(A26,'[7]REKAP NILAI SPK'!D$11:H$60,3,0)</f>
        <v>#N/A</v>
      </c>
      <c r="V26" s="21" t="e">
        <f>VLOOKUP(A26,'[7]REKAP NILAI SPK'!D$11:H$60,4,0)</f>
        <v>#N/A</v>
      </c>
      <c r="W26" s="21" t="e">
        <f>VLOOKUP(A26,'[7]REKAP NILAI SPK'!D$11:H$60,5,0)</f>
        <v>#N/A</v>
      </c>
      <c r="X26" s="21" t="e">
        <f>VLOOKUP(A26,'[8]REKAP NILAI SPK'!D$11:H$60,2,0)</f>
        <v>#N/A</v>
      </c>
      <c r="Y26" s="21" t="e">
        <f>VLOOKUP(A26,'[8]REKAP NILAI SPK'!D$11:H$60,3,0)</f>
        <v>#N/A</v>
      </c>
      <c r="Z26" s="10" t="e">
        <f>VLOOKUP(A26,'[8]REKAP NILAI SPK'!D$11:H$60,4,0)</f>
        <v>#N/A</v>
      </c>
      <c r="AA26" s="21" t="e">
        <f>VLOOKUP(A26,'[8]REKAP NILAI SPK'!D$11:H$60,5,0)</f>
        <v>#N/A</v>
      </c>
      <c r="AB26" s="21" t="e">
        <f>VLOOKUP(A26,'[9]REKAP NILAI SPK'!D$11:H$60,2,0)</f>
        <v>#N/A</v>
      </c>
      <c r="AC26" s="21" t="e">
        <f>VLOOKUP(A26,'[9]REKAP NILAI SPK'!D$11:H$60,3,0)</f>
        <v>#N/A</v>
      </c>
      <c r="AD26" s="21" t="e">
        <f>VLOOKUP(A26,'[9]REKAP NILAI SPK'!D$11:H$60,4,0)</f>
        <v>#N/A</v>
      </c>
      <c r="AE26" s="21" t="e">
        <f>VLOOKUP(A26,'[9]REKAP NILAI SPK'!D$11:H$60,5,0)</f>
        <v>#N/A</v>
      </c>
      <c r="AF26" s="21" t="e">
        <f>VLOOKUP(A26,'[10]REKAP NILAI SPK'!D$11:H$60,2,0)</f>
        <v>#N/A</v>
      </c>
      <c r="AG26" s="21" t="e">
        <f>VLOOKUP(A26,'[10]REKAP NILAI SPK'!D$11:H$60,3,0)</f>
        <v>#N/A</v>
      </c>
      <c r="AH26" s="21" t="e">
        <f>VLOOKUP(A26,'[10]REKAP NILAI SPK'!D$11:H$60,4,0)</f>
        <v>#N/A</v>
      </c>
      <c r="AI26" s="21" t="e">
        <f>VLOOKUP(A26,'[10]REKAP NILAI SPK'!D$11:H$60,5,0)</f>
        <v>#N/A</v>
      </c>
      <c r="AJ26" s="28" t="e">
        <f>VLOOKUP(A26,'[11]REKAP NILAI SPK'!D$11:H$60,2,0)</f>
        <v>#N/A</v>
      </c>
      <c r="AK26" s="29" t="e">
        <f>VLOOKUP(A26,'[11]REKAP NILAI SPK'!D$11:H$60,3,0)</f>
        <v>#N/A</v>
      </c>
      <c r="AL26" s="21" t="e">
        <f>VLOOKUP(A26,'[11]REKAP NILAI SPK'!D$11:H$60,4,0)</f>
        <v>#N/A</v>
      </c>
      <c r="AM26" s="28" t="e">
        <f>VLOOKUP(A26,'[11]REKAP NILAI SPK'!D$11:H$60,5,0)</f>
        <v>#N/A</v>
      </c>
      <c r="AN26" s="30" t="e">
        <f>VLOOKUP(A26,'[12]REKAP NILAI SPK'!D$11:H$60,2,0)</f>
        <v>#N/A</v>
      </c>
      <c r="AO26" s="30" t="e">
        <f>VLOOKUP(A26,'[12]REKAP NILAI SPK'!D$11:H$60,3,0)</f>
        <v>#N/A</v>
      </c>
      <c r="AP26" s="30" t="e">
        <f>VLOOKUP(A26,'[12]REKAP NILAI SPK'!D$11:H$60,4,0)</f>
        <v>#N/A</v>
      </c>
      <c r="AQ26" s="30" t="e">
        <f>VLOOKUP(A26,'[12]REKAP NILAI SPK'!D$11:H$60,5,0)</f>
        <v>#N/A</v>
      </c>
      <c r="AR26" s="29" t="e">
        <f>VLOOKUP(A26,'[13]REKAP NILAI SPK'!D$11:H$60,2,0)</f>
        <v>#N/A</v>
      </c>
      <c r="AS26" s="21" t="e">
        <f>VLOOKUP(A26,'[13]REKAP NILAI SPK'!D$11:H$60,3,0)</f>
        <v>#N/A</v>
      </c>
      <c r="AT26" s="31" t="e">
        <f>VLOOKUP(A26,'[13]REKAP NILAI SPK'!D$11:H$60,4,0)</f>
        <v>#N/A</v>
      </c>
      <c r="AU26" s="10" t="e">
        <f>VLOOKUP(A26,'[13]REKAP NILAI SPK'!D$11:H$60,5,0)</f>
        <v>#N/A</v>
      </c>
      <c r="AV26" s="10" t="e">
        <f>VLOOKUP(A26,'[14]REKAP NILAI SPK'!D$11:H$60,2,0)</f>
        <v>#N/A</v>
      </c>
      <c r="AW26" s="10" t="e">
        <f>VLOOKUP(A26,'[14]REKAP NILAI SPK'!D$11:H$60,3,0)</f>
        <v>#N/A</v>
      </c>
      <c r="AX26" s="10" t="e">
        <f>VLOOKUP(A26,'[14]REKAP NILAI SPK'!D$11:H$60,4,0)</f>
        <v>#N/A</v>
      </c>
      <c r="AY26" s="10" t="e">
        <f>VLOOKUP(A26,'[14]REKAP NILAI SPK'!D$11:H$60,5,0)</f>
        <v>#N/A</v>
      </c>
      <c r="AZ26" s="10" t="e">
        <f>VLOOKUP(A26,'[15]REKAP NILAI SPK'!D$11:H$60,2,0)</f>
        <v>#N/A</v>
      </c>
      <c r="BA26" s="10" t="e">
        <f>VLOOKUP(A26,'[15]REKAP NILAI SPK'!D$11:H$60,3,0)</f>
        <v>#N/A</v>
      </c>
      <c r="BB26" s="10" t="e">
        <f>VLOOKUP(A26,'[15]REKAP NILAI SPK'!D$11:H$60,4,0)</f>
        <v>#N/A</v>
      </c>
      <c r="BC26" s="10" t="e">
        <f>VLOOKUP(A26,'[15]REKAP NILAI SPK'!D$11:H$60,5,0)</f>
        <v>#N/A</v>
      </c>
      <c r="BD26" s="21" t="e">
        <f>VLOOKUP(A26,'[16]REKAP NILAI SPK'!D$11:H$60,2,0)</f>
        <v>#N/A</v>
      </c>
      <c r="BE26" s="32" t="e">
        <f>VLOOKUP(A26,'[16]REKAP NILAI SPK'!D$11:H$60,3,0)</f>
        <v>#N/A</v>
      </c>
      <c r="BF26" s="10" t="e">
        <f>VLOOKUP(A26,'[16]REKAP NILAI SPK'!D$11:H$60,4,0)</f>
        <v>#N/A</v>
      </c>
      <c r="BG26" s="21" t="e">
        <f>VLOOKUP(A26,'[16]REKAP NILAI SPK'!D$11:H$60,5,0)</f>
        <v>#N/A</v>
      </c>
      <c r="BH26" s="24" t="e">
        <f>VLOOKUP(A26,'[17]REKAP NILAI SPK'!D$11:H$60,2,0)</f>
        <v>#N/A</v>
      </c>
      <c r="BI26" s="10" t="e">
        <f>VLOOKUP(A26,'[17]REKAP NILAI SPK'!D$11:H$60,3,0)</f>
        <v>#N/A</v>
      </c>
      <c r="BJ26" s="21" t="e">
        <f>VLOOKUP(A26,'[17]REKAP NILAI SPK'!D$11:H$60,4,0)</f>
        <v>#N/A</v>
      </c>
      <c r="BK26" s="24" t="e">
        <f>VLOOKUP(A26,'[17]REKAP NILAI SPK'!D$11:H$60,5,0)</f>
        <v>#N/A</v>
      </c>
      <c r="BL26" s="10" t="e">
        <f>VLOOKUP(A26,'[18]REKAP NILAI SPK'!D$11:H$60,2,0)</f>
        <v>#N/A</v>
      </c>
      <c r="BM26" s="21" t="e">
        <f>VLOOKUP(A26,'[18]REKAP NILAI SPK'!D$11:H$60,3,0)</f>
        <v>#N/A</v>
      </c>
      <c r="BN26" s="30" t="e">
        <f>VLOOKUP(A26,'[18]REKAP NILAI SPK'!D$11:H$60,4,0)</f>
        <v>#N/A</v>
      </c>
      <c r="BO26" s="33" t="e">
        <f>VLOOKUP(A26,'[18]REKAP NILAI SPK'!D$11:H$60,5,0)</f>
        <v>#N/A</v>
      </c>
      <c r="BP26" s="21" t="e">
        <f>VLOOKUP(A26,'[19]REKAP NILAI SPK'!D$11:H$60,2,0)</f>
        <v>#N/A</v>
      </c>
      <c r="BQ26" s="24" t="e">
        <f>VLOOKUP(A26,'[19]REKAP NILAI SPK'!D$11:H$60,3,0)</f>
        <v>#N/A</v>
      </c>
      <c r="BR26" s="33" t="e">
        <f>VLOOKUP(A26,'[19]REKAP NILAI SPK'!D$11:H$60,4,0)</f>
        <v>#N/A</v>
      </c>
      <c r="BS26" s="21" t="e">
        <f>VLOOKUP(A26,'[19]REKAP NILAI SPK'!D$11:H$60,5,0)</f>
        <v>#N/A</v>
      </c>
      <c r="BT26" s="21" t="e">
        <f>VLOOKUP(A26,'[20]REKAP NILAI SPK'!D$11:H$60,2,0)</f>
        <v>#N/A</v>
      </c>
      <c r="BU26" s="21" t="e">
        <f>VLOOKUP(A26,'[20]REKAP NILAI SPK'!D$11:H$60,3,0)</f>
        <v>#N/A</v>
      </c>
      <c r="BV26" s="21" t="e">
        <f>VLOOKUP(A26,'[20]REKAP NILAI SPK'!D$11:H$60,4,0)</f>
        <v>#N/A</v>
      </c>
      <c r="BW26" s="21" t="e">
        <f>VLOOKUP(A26,'[20]REKAP NILAI SPK'!D$11:H$60,5,0)</f>
        <v>#N/A</v>
      </c>
      <c r="BX26" s="21" t="e">
        <f>VLOOKUP(A26,'[21]REKAP NILAI SPK'!D$11:H$60,2,0)</f>
        <v>#N/A</v>
      </c>
      <c r="BY26" s="21" t="e">
        <f>VLOOKUP(A26,'[21]REKAP NILAI SPK'!D$11:H$60,3,0)</f>
        <v>#N/A</v>
      </c>
      <c r="BZ26" s="21" t="e">
        <f>VLOOKUP(A26,'[21]REKAP NILAI SPK'!D$11:H$60,4,0)</f>
        <v>#N/A</v>
      </c>
      <c r="CA26" s="21" t="e">
        <f>VLOOKUP(A26,'[21]REKAP NILAI SPK'!D$11:H$60,5,0)</f>
        <v>#N/A</v>
      </c>
      <c r="CB26" s="10" t="e">
        <f>VLOOKUP(A26,'[22]REKAP NILAI SPK'!D$11:H$60,2,0)</f>
        <v>#N/A</v>
      </c>
      <c r="CC26" s="21" t="e">
        <f>VLOOKUP(A26,'[22]REKAP NILAI SPK'!D$11:H$60,3,0)</f>
        <v>#N/A</v>
      </c>
      <c r="CD26" s="24" t="e">
        <f>VLOOKUP(A26,'[22]REKAP NILAI SPK'!D$11:H$60,4,0)</f>
        <v>#N/A</v>
      </c>
      <c r="CE26" s="10" t="e">
        <f>VLOOKUP(A26,'[22]REKAP NILAI SPK'!D$11:H$60,5,0)</f>
        <v>#N/A</v>
      </c>
      <c r="CF26" s="21" t="e">
        <f>VLOOKUP(A26,'[23]REKAP NILAI SPK'!D$11:H$60,2,0)</f>
        <v>#N/A</v>
      </c>
      <c r="CG26" s="30" t="e">
        <f>VLOOKUP(A26,'[23]REKAP NILAI SPK'!D$11:H$60,3,0)</f>
        <v>#N/A</v>
      </c>
      <c r="CH26" s="29" t="e">
        <f>VLOOKUP(A26,'[23]REKAP NILAI SPK'!D$11:H$60,4,0)</f>
        <v>#N/A</v>
      </c>
      <c r="CI26" s="21" t="e">
        <f>VLOOKUP(A26,'[23]REKAP NILAI SPK'!D$11:H$60,5,0)</f>
        <v>#N/A</v>
      </c>
      <c r="CJ26" s="30" t="e">
        <f>VLOOKUP(A26,'[24]REKAP NILAI SPK'!D$11:H$60,2,0)</f>
        <v>#N/A</v>
      </c>
      <c r="CK26" s="29" t="e">
        <f>VLOOKUP(A26,'[24]REKAP NILAI SPK'!D$11:H$60,3,0)</f>
        <v>#N/A</v>
      </c>
      <c r="CL26" s="21" t="e">
        <f>VLOOKUP(A26,'[24]REKAP NILAI SPK'!D$11:H$60,4,0)</f>
        <v>#N/A</v>
      </c>
      <c r="CM26" s="20" t="e">
        <f>VLOOKUP(A26,'[24]REKAP NILAI SPK'!D$11:H$60,5,0)</f>
        <v>#N/A</v>
      </c>
      <c r="CN26" s="20" t="e">
        <f>VLOOKUP(A26,'[25]REKAP NILAI SPK'!D$11:H$60,2,0)</f>
        <v>#N/A</v>
      </c>
      <c r="CO26" s="21" t="e">
        <f>VLOOKUP(A26,'[25]REKAP NILAI SPK'!D$11:H$60,3,0)</f>
        <v>#N/A</v>
      </c>
      <c r="CP26" s="20" t="e">
        <f>VLOOKUP(A26,'[25]REKAP NILAI SPK'!D$11:H$60,4,0)</f>
        <v>#N/A</v>
      </c>
      <c r="CQ26" s="34" t="e">
        <f>VLOOKUP(A26,'[25]REKAP NILAI SPK'!D$11:H$60,5,0)</f>
        <v>#N/A</v>
      </c>
      <c r="CR26" s="20" t="e">
        <f>VLOOKUP(A26,'[26]REKAP NILAI SPK'!D$11:H$60,2,0)</f>
        <v>#N/A</v>
      </c>
      <c r="CS26" s="20" t="e">
        <f>VLOOKUP(A26,'[26]REKAP NILAI SPK'!D$11:H$60,3,0)</f>
        <v>#N/A</v>
      </c>
      <c r="CT26" s="20" t="e">
        <f>VLOOKUP(A26,'[26]REKAP NILAI SPK'!D$11:H$60,4,0)</f>
        <v>#N/A</v>
      </c>
      <c r="CU26" s="20" t="e">
        <f>VLOOKUP(A26,'[26]REKAP NILAI SPK'!D$11:H$60,5,0)</f>
        <v>#N/A</v>
      </c>
      <c r="CV26" s="20" t="e">
        <f>VLOOKUP(A26,'[27]REKAP NILAI SPK'!D$11:H$60,2,0)</f>
        <v>#N/A</v>
      </c>
      <c r="CW26" s="20" t="e">
        <f>VLOOKUP(A26,'[27]REKAP NILAI SPK'!D$11:H$60,3,0)</f>
        <v>#N/A</v>
      </c>
      <c r="CX26" s="20" t="e">
        <f>VLOOKUP(A26,'[27]REKAP NILAI SPK'!D$11:H$60,4,0)</f>
        <v>#N/A</v>
      </c>
      <c r="CY26" s="20" t="e">
        <f>VLOOKUP(A26,'[27]REKAP NILAI SPK'!D$11:H$60,5,0)</f>
        <v>#N/A</v>
      </c>
      <c r="CZ26" s="20" t="e">
        <f>VLOOKUP(A26,'[28]REKAP NILAI SPK'!D$11:H$60,2,0)</f>
        <v>#N/A</v>
      </c>
      <c r="DA26" s="20" t="e">
        <f>VLOOKUP(A26,'[28]REKAP NILAI SPK'!D$11:H$60,3,0)</f>
        <v>#N/A</v>
      </c>
      <c r="DB26" s="20" t="e">
        <f>VLOOKUP(A26,'[28]REKAP NILAI SPK'!D$11:H$60,4,0)</f>
        <v>#N/A</v>
      </c>
      <c r="DC26" s="20" t="e">
        <f>VLOOKUP(A26,'[28]REKAP NILAI SPK'!D$11:H$60,5,0)</f>
        <v>#N/A</v>
      </c>
      <c r="DD26" s="20" t="e">
        <f>VLOOKUP(A26,'[29]REKAP NILAI SPK'!D$11:H$60,2,0)</f>
        <v>#N/A</v>
      </c>
      <c r="DE26" s="20" t="e">
        <f>VLOOKUP(A26,'[29]REKAP NILAI SPK'!D$11:H$60,3,0)</f>
        <v>#N/A</v>
      </c>
      <c r="DF26" s="20" t="e">
        <f>VLOOKUP(A26,'[29]REKAP NILAI SPK'!D$11:H$60,4,0)</f>
        <v>#N/A</v>
      </c>
      <c r="DG26" s="20" t="e">
        <f>VLOOKUP(A26,'[29]REKAP NILAI SPK'!D$11:H$60,5,0)</f>
        <v>#N/A</v>
      </c>
      <c r="DH26" s="20" t="e">
        <f>VLOOKUP(A26,'[30]REKAP NILAI SPK'!D$11:H$60,2,0)</f>
        <v>#N/A</v>
      </c>
      <c r="DI26" s="20" t="e">
        <f>VLOOKUP(A26,'[30]REKAP NILAI SPK'!D$11:H$60,3,0)</f>
        <v>#N/A</v>
      </c>
      <c r="DJ26" s="20" t="e">
        <f>VLOOKUP(A26,'[30]REKAP NILAI SPK'!D$11:H$60,4,0)</f>
        <v>#N/A</v>
      </c>
      <c r="DK26" s="20" t="e">
        <f>VLOOKUP(A26,'[30]REKAP NILAI SPK'!D$11:H$60,5,0)</f>
        <v>#N/A</v>
      </c>
      <c r="DL26" s="20" t="e">
        <f>VLOOKUP(A26,'[31]REKAP NILAI SPK'!D$11:H$60,2,0)</f>
        <v>#N/A</v>
      </c>
      <c r="DM26" s="20" t="e">
        <f>VLOOKUP(A26,'[31]REKAP NILAI SPK'!D$11:H$60,3,0)</f>
        <v>#N/A</v>
      </c>
      <c r="DN26" s="20" t="e">
        <f>VLOOKUP(A26,'[31]REKAP NILAI SPK'!D$11:H$60,4,0)</f>
        <v>#N/A</v>
      </c>
      <c r="DO26" s="20" t="e">
        <f>VLOOKUP(A26,'[31]REKAP NILAI SPK'!D$11:H$60,5,0)</f>
        <v>#N/A</v>
      </c>
      <c r="DP26" s="20" t="e">
        <f>VLOOKUP(A26,'[32]REKAP NILAI SPK'!D$11:H$60,2,0)</f>
        <v>#N/A</v>
      </c>
      <c r="DQ26" s="20" t="e">
        <f>VLOOKUP(A26,'[32]REKAP NILAI SPK'!D$11:H$60,3,0)</f>
        <v>#N/A</v>
      </c>
      <c r="DR26" s="20" t="e">
        <f>VLOOKUP(A26,'[32]REKAP NILAI SPK'!D$11:H$60,4,0)</f>
        <v>#N/A</v>
      </c>
      <c r="DS26" s="20" t="e">
        <f>VLOOKUP(A26,'[32]REKAP NILAI SPK'!D$11:H$60,5,0)</f>
        <v>#N/A</v>
      </c>
      <c r="DT26" s="20" t="e">
        <f>VLOOKUP(A26,'[33]REKAP NILAI SPK'!D$11:H$60,2,0)</f>
        <v>#N/A</v>
      </c>
      <c r="DU26" s="20" t="e">
        <f>VLOOKUP(A26,'[33]REKAP NILAI SPK'!D$11:H$60,3,0)</f>
        <v>#N/A</v>
      </c>
      <c r="DV26" s="20" t="e">
        <f>VLOOKUP(A26,'[33]REKAP NILAI SPK'!D$11:H$60,4,0)</f>
        <v>#N/A</v>
      </c>
      <c r="DW26" s="20" t="e">
        <f>VLOOKUP(A26,'[33]REKAP NILAI SPK'!D$11:H$60,5,0)</f>
        <v>#N/A</v>
      </c>
      <c r="DX26" s="20" t="e">
        <f>VLOOKUP(A26,'[34]REKAP NILAI SPK'!D$11:H$60,2,0)</f>
        <v>#N/A</v>
      </c>
      <c r="DY26" s="20" t="e">
        <f>VLOOKUP(A26,'[34]REKAP NILAI SPK'!D$11:H$60,3,0)</f>
        <v>#N/A</v>
      </c>
      <c r="DZ26" s="20" t="e">
        <f>VLOOKUP(A26,'[34]REKAP NILAI SPK'!D$11:H$60,4,0)</f>
        <v>#N/A</v>
      </c>
      <c r="EA26" s="20" t="e">
        <f>VLOOKUP(A26,'[34]REKAP NILAI SPK'!D$11:H$60,5,0)</f>
        <v>#N/A</v>
      </c>
      <c r="EB26" s="20" t="e">
        <f>VLOOKUP(A26,'[35]REKAP NILAI SPK'!D$11:H$60,2,0)</f>
        <v>#N/A</v>
      </c>
      <c r="EC26" s="20" t="e">
        <f>VLOOKUP(A26,'[35]REKAP NILAI SPK'!D$11:H$60,3,0)</f>
        <v>#N/A</v>
      </c>
      <c r="ED26" s="20" t="e">
        <f>VLOOKUP(A26,'[35]REKAP NILAI SPK'!D$11:H$60,4,0)</f>
        <v>#N/A</v>
      </c>
      <c r="EE26" s="20" t="e">
        <f>VLOOKUP(A26,'[35]REKAP NILAI SPK'!D$11:H$60,5,0)</f>
        <v>#N/A</v>
      </c>
      <c r="EF26" s="81"/>
      <c r="EG26" s="82"/>
      <c r="EH26" s="83"/>
      <c r="EI26" s="83"/>
      <c r="EJ26" s="84" t="s">
        <v>191</v>
      </c>
      <c r="EK26" s="84"/>
      <c r="EL26" s="84"/>
      <c r="EM26" s="84"/>
      <c r="EN26" s="85" t="str">
        <f t="shared" si="0"/>
        <v>0 menunjukan sikap jujur saat ulangan</v>
      </c>
      <c r="EO26" s="85" t="str">
        <f t="shared" si="1"/>
        <v>0 belum konsisten mengawali kegiatan belajar dengan berdoa</v>
      </c>
      <c r="EP26" s="85" t="str">
        <f t="shared" si="2"/>
        <v>0 perlu tingkatkan berkomunikasi dalam diskusi kelompk menggunakan bahasa indonesia dengan baik</v>
      </c>
      <c r="EQ26" s="85" t="str">
        <f t="shared" si="3"/>
        <v>0 perlu tingkatkan inisiatif mencari tahu informasi terkait dengan topik pelajaran yang akan dibahas pada pertemuan selanjutnya</v>
      </c>
      <c r="ER26" s="85" t="str">
        <f t="shared" si="4"/>
        <v>0 perlu konsisten ikut terlibat dalam kegiatan jumat bersih</v>
      </c>
      <c r="ES26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6" s="87"/>
      <c r="EU26" s="87"/>
      <c r="EV26" s="87"/>
      <c r="EW26" s="87"/>
      <c r="EX26" s="87"/>
    </row>
    <row r="27" spans="1:154" ht="38.1" customHeight="1">
      <c r="A27" s="18">
        <f>'[2]db-siswa'!B27</f>
        <v>0</v>
      </c>
      <c r="B27" s="19">
        <f>'[2]db-siswa'!C27</f>
        <v>0</v>
      </c>
      <c r="C27" s="19">
        <f>'[2]db-siswa'!D27</f>
        <v>0</v>
      </c>
      <c r="D27" s="20" t="e">
        <f>VLOOKUP(A27,'[3]REKAP NILAI SPK'!$D$11:$H$60,2,0)</f>
        <v>#N/A</v>
      </c>
      <c r="E27" s="21" t="e">
        <f>VLOOKUP(A27,'[3]REKAP NILAI SPK'!$D$11:$H$60,3,0)</f>
        <v>#N/A</v>
      </c>
      <c r="F27" s="22" t="e">
        <f>VLOOKUP(A27,'[3]REKAP NILAI SPK'!$D$11:$H$60,4,0)</f>
        <v>#N/A</v>
      </c>
      <c r="G27" s="20" t="e">
        <f>VLOOKUP(A27,'[3]REKAP NILAI SPK'!$D$11:$H$60,5,0)</f>
        <v>#N/A</v>
      </c>
      <c r="H27" s="21" t="e">
        <f>VLOOKUP(A27,'[4]REKAP NILAI SPK'!D$11:H$60,2,0)</f>
        <v>#N/A</v>
      </c>
      <c r="I27" s="23" t="e">
        <f>VLOOKUP(A27,'[4]REKAP NILAI SPK'!D$11:H$60,3,0)</f>
        <v>#N/A</v>
      </c>
      <c r="J27" s="24" t="e">
        <f>VLOOKUP(A27,'[4]REKAP NILAI SPK'!D$11:H$60,4,0)</f>
        <v>#N/A</v>
      </c>
      <c r="K27" s="25" t="e">
        <f>VLOOKUP(A27,'[4]REKAP NILAI SPK'!D$11:H$60,5,0)</f>
        <v>#N/A</v>
      </c>
      <c r="L27" s="21" t="e">
        <f>VLOOKUP(A27,'[5]REKAP NILAI SPK'!D$11:H$60,2,0)</f>
        <v>#N/A</v>
      </c>
      <c r="M27" s="23" t="e">
        <f>VLOOKUP(A27,'[5]REKAP NILAI SPK'!D$11:H$60,3,0)</f>
        <v>#N/A</v>
      </c>
      <c r="N27" s="26" t="e">
        <f>VLOOKUP(A27,'[5]REKAP NILAI SPK'!D$11:H$60,4,0)</f>
        <v>#N/A</v>
      </c>
      <c r="O27" s="21" t="e">
        <f>VLOOKUP(A27,'[5]REKAP NILAI SPK'!D$11:H$60,5,0)</f>
        <v>#N/A</v>
      </c>
      <c r="P27" s="27" t="e">
        <f>VLOOKUP(A27,'[6]REKAP NILAI SPK'!D$11:H$60,2,0)</f>
        <v>#N/A</v>
      </c>
      <c r="Q27" s="10" t="e">
        <f>VLOOKUP(A27,'[6]REKAP NILAI SPK'!D$11:H$60,3,0)</f>
        <v>#N/A</v>
      </c>
      <c r="R27" s="21" t="e">
        <f>VLOOKUP(A27,'[6]REKAP NILAI SPK'!D$11:H$60,4,0)</f>
        <v>#N/A</v>
      </c>
      <c r="S27" s="27" t="e">
        <f>VLOOKUP(A27,'[6]REKAP NILAI SPK'!D$11:H$60,5,0)</f>
        <v>#N/A</v>
      </c>
      <c r="T27" s="10" t="e">
        <f>VLOOKUP(A27,'[7]REKAP NILAI SPK'!D$11:H$60,2,0)</f>
        <v>#N/A</v>
      </c>
      <c r="U27" s="21" t="e">
        <f>VLOOKUP(A27,'[7]REKAP NILAI SPK'!D$11:H$60,3,0)</f>
        <v>#N/A</v>
      </c>
      <c r="V27" s="21" t="e">
        <f>VLOOKUP(A27,'[7]REKAP NILAI SPK'!D$11:H$60,4,0)</f>
        <v>#N/A</v>
      </c>
      <c r="W27" s="21" t="e">
        <f>VLOOKUP(A27,'[7]REKAP NILAI SPK'!D$11:H$60,5,0)</f>
        <v>#N/A</v>
      </c>
      <c r="X27" s="21" t="e">
        <f>VLOOKUP(A27,'[8]REKAP NILAI SPK'!D$11:H$60,2,0)</f>
        <v>#N/A</v>
      </c>
      <c r="Y27" s="21" t="e">
        <f>VLOOKUP(A27,'[8]REKAP NILAI SPK'!D$11:H$60,3,0)</f>
        <v>#N/A</v>
      </c>
      <c r="Z27" s="10" t="e">
        <f>VLOOKUP(A27,'[8]REKAP NILAI SPK'!D$11:H$60,4,0)</f>
        <v>#N/A</v>
      </c>
      <c r="AA27" s="21" t="e">
        <f>VLOOKUP(A27,'[8]REKAP NILAI SPK'!D$11:H$60,5,0)</f>
        <v>#N/A</v>
      </c>
      <c r="AB27" s="21" t="e">
        <f>VLOOKUP(A27,'[9]REKAP NILAI SPK'!D$11:H$60,2,0)</f>
        <v>#N/A</v>
      </c>
      <c r="AC27" s="21" t="e">
        <f>VLOOKUP(A27,'[9]REKAP NILAI SPK'!D$11:H$60,3,0)</f>
        <v>#N/A</v>
      </c>
      <c r="AD27" s="21" t="e">
        <f>VLOOKUP(A27,'[9]REKAP NILAI SPK'!D$11:H$60,4,0)</f>
        <v>#N/A</v>
      </c>
      <c r="AE27" s="21" t="e">
        <f>VLOOKUP(A27,'[9]REKAP NILAI SPK'!D$11:H$60,5,0)</f>
        <v>#N/A</v>
      </c>
      <c r="AF27" s="21" t="e">
        <f>VLOOKUP(A27,'[10]REKAP NILAI SPK'!D$11:H$60,2,0)</f>
        <v>#N/A</v>
      </c>
      <c r="AG27" s="21" t="e">
        <f>VLOOKUP(A27,'[10]REKAP NILAI SPK'!D$11:H$60,3,0)</f>
        <v>#N/A</v>
      </c>
      <c r="AH27" s="21" t="e">
        <f>VLOOKUP(A27,'[10]REKAP NILAI SPK'!D$11:H$60,4,0)</f>
        <v>#N/A</v>
      </c>
      <c r="AI27" s="21" t="e">
        <f>VLOOKUP(A27,'[10]REKAP NILAI SPK'!D$11:H$60,5,0)</f>
        <v>#N/A</v>
      </c>
      <c r="AJ27" s="28" t="e">
        <f>VLOOKUP(A27,'[11]REKAP NILAI SPK'!D$11:H$60,2,0)</f>
        <v>#N/A</v>
      </c>
      <c r="AK27" s="29" t="e">
        <f>VLOOKUP(A27,'[11]REKAP NILAI SPK'!D$11:H$60,3,0)</f>
        <v>#N/A</v>
      </c>
      <c r="AL27" s="21" t="e">
        <f>VLOOKUP(A27,'[11]REKAP NILAI SPK'!D$11:H$60,4,0)</f>
        <v>#N/A</v>
      </c>
      <c r="AM27" s="28" t="e">
        <f>VLOOKUP(A27,'[11]REKAP NILAI SPK'!D$11:H$60,5,0)</f>
        <v>#N/A</v>
      </c>
      <c r="AN27" s="30" t="e">
        <f>VLOOKUP(A27,'[12]REKAP NILAI SPK'!D$11:H$60,2,0)</f>
        <v>#N/A</v>
      </c>
      <c r="AO27" s="30" t="e">
        <f>VLOOKUP(A27,'[12]REKAP NILAI SPK'!D$11:H$60,3,0)</f>
        <v>#N/A</v>
      </c>
      <c r="AP27" s="30" t="e">
        <f>VLOOKUP(A27,'[12]REKAP NILAI SPK'!D$11:H$60,4,0)</f>
        <v>#N/A</v>
      </c>
      <c r="AQ27" s="30" t="e">
        <f>VLOOKUP(A27,'[12]REKAP NILAI SPK'!D$11:H$60,5,0)</f>
        <v>#N/A</v>
      </c>
      <c r="AR27" s="29" t="e">
        <f>VLOOKUP(A27,'[13]REKAP NILAI SPK'!D$11:H$60,2,0)</f>
        <v>#N/A</v>
      </c>
      <c r="AS27" s="21" t="e">
        <f>VLOOKUP(A27,'[13]REKAP NILAI SPK'!D$11:H$60,3,0)</f>
        <v>#N/A</v>
      </c>
      <c r="AT27" s="31" t="e">
        <f>VLOOKUP(A27,'[13]REKAP NILAI SPK'!D$11:H$60,4,0)</f>
        <v>#N/A</v>
      </c>
      <c r="AU27" s="10" t="e">
        <f>VLOOKUP(A27,'[13]REKAP NILAI SPK'!D$11:H$60,5,0)</f>
        <v>#N/A</v>
      </c>
      <c r="AV27" s="10" t="e">
        <f>VLOOKUP(A27,'[14]REKAP NILAI SPK'!D$11:H$60,2,0)</f>
        <v>#N/A</v>
      </c>
      <c r="AW27" s="10" t="e">
        <f>VLOOKUP(A27,'[14]REKAP NILAI SPK'!D$11:H$60,3,0)</f>
        <v>#N/A</v>
      </c>
      <c r="AX27" s="10" t="e">
        <f>VLOOKUP(A27,'[14]REKAP NILAI SPK'!D$11:H$60,4,0)</f>
        <v>#N/A</v>
      </c>
      <c r="AY27" s="10" t="e">
        <f>VLOOKUP(A27,'[14]REKAP NILAI SPK'!D$11:H$60,5,0)</f>
        <v>#N/A</v>
      </c>
      <c r="AZ27" s="10" t="e">
        <f>VLOOKUP(A27,'[15]REKAP NILAI SPK'!D$11:H$60,2,0)</f>
        <v>#N/A</v>
      </c>
      <c r="BA27" s="10" t="e">
        <f>VLOOKUP(A27,'[15]REKAP NILAI SPK'!D$11:H$60,3,0)</f>
        <v>#N/A</v>
      </c>
      <c r="BB27" s="10" t="e">
        <f>VLOOKUP(A27,'[15]REKAP NILAI SPK'!D$11:H$60,4,0)</f>
        <v>#N/A</v>
      </c>
      <c r="BC27" s="10" t="e">
        <f>VLOOKUP(A27,'[15]REKAP NILAI SPK'!D$11:H$60,5,0)</f>
        <v>#N/A</v>
      </c>
      <c r="BD27" s="21" t="e">
        <f>VLOOKUP(A27,'[16]REKAP NILAI SPK'!D$11:H$60,2,0)</f>
        <v>#N/A</v>
      </c>
      <c r="BE27" s="32" t="e">
        <f>VLOOKUP(A27,'[16]REKAP NILAI SPK'!D$11:H$60,3,0)</f>
        <v>#N/A</v>
      </c>
      <c r="BF27" s="10" t="e">
        <f>VLOOKUP(A27,'[16]REKAP NILAI SPK'!D$11:H$60,4,0)</f>
        <v>#N/A</v>
      </c>
      <c r="BG27" s="21" t="e">
        <f>VLOOKUP(A27,'[16]REKAP NILAI SPK'!D$11:H$60,5,0)</f>
        <v>#N/A</v>
      </c>
      <c r="BH27" s="24" t="e">
        <f>VLOOKUP(A27,'[17]REKAP NILAI SPK'!D$11:H$60,2,0)</f>
        <v>#N/A</v>
      </c>
      <c r="BI27" s="10" t="e">
        <f>VLOOKUP(A27,'[17]REKAP NILAI SPK'!D$11:H$60,3,0)</f>
        <v>#N/A</v>
      </c>
      <c r="BJ27" s="21" t="e">
        <f>VLOOKUP(A27,'[17]REKAP NILAI SPK'!D$11:H$60,4,0)</f>
        <v>#N/A</v>
      </c>
      <c r="BK27" s="24" t="e">
        <f>VLOOKUP(A27,'[17]REKAP NILAI SPK'!D$11:H$60,5,0)</f>
        <v>#N/A</v>
      </c>
      <c r="BL27" s="10" t="e">
        <f>VLOOKUP(A27,'[18]REKAP NILAI SPK'!D$11:H$60,2,0)</f>
        <v>#N/A</v>
      </c>
      <c r="BM27" s="21" t="e">
        <f>VLOOKUP(A27,'[18]REKAP NILAI SPK'!D$11:H$60,3,0)</f>
        <v>#N/A</v>
      </c>
      <c r="BN27" s="30" t="e">
        <f>VLOOKUP(A27,'[18]REKAP NILAI SPK'!D$11:H$60,4,0)</f>
        <v>#N/A</v>
      </c>
      <c r="BO27" s="33" t="e">
        <f>VLOOKUP(A27,'[18]REKAP NILAI SPK'!D$11:H$60,5,0)</f>
        <v>#N/A</v>
      </c>
      <c r="BP27" s="21" t="e">
        <f>VLOOKUP(A27,'[19]REKAP NILAI SPK'!D$11:H$60,2,0)</f>
        <v>#N/A</v>
      </c>
      <c r="BQ27" s="24" t="e">
        <f>VLOOKUP(A27,'[19]REKAP NILAI SPK'!D$11:H$60,3,0)</f>
        <v>#N/A</v>
      </c>
      <c r="BR27" s="33" t="e">
        <f>VLOOKUP(A27,'[19]REKAP NILAI SPK'!D$11:H$60,4,0)</f>
        <v>#N/A</v>
      </c>
      <c r="BS27" s="21" t="e">
        <f>VLOOKUP(A27,'[19]REKAP NILAI SPK'!D$11:H$60,5,0)</f>
        <v>#N/A</v>
      </c>
      <c r="BT27" s="21" t="e">
        <f>VLOOKUP(A27,'[20]REKAP NILAI SPK'!D$11:H$60,2,0)</f>
        <v>#N/A</v>
      </c>
      <c r="BU27" s="21" t="e">
        <f>VLOOKUP(A27,'[20]REKAP NILAI SPK'!D$11:H$60,3,0)</f>
        <v>#N/A</v>
      </c>
      <c r="BV27" s="21" t="e">
        <f>VLOOKUP(A27,'[20]REKAP NILAI SPK'!D$11:H$60,4,0)</f>
        <v>#N/A</v>
      </c>
      <c r="BW27" s="21" t="e">
        <f>VLOOKUP(A27,'[20]REKAP NILAI SPK'!D$11:H$60,5,0)</f>
        <v>#N/A</v>
      </c>
      <c r="BX27" s="21" t="e">
        <f>VLOOKUP(A27,'[21]REKAP NILAI SPK'!D$11:H$60,2,0)</f>
        <v>#N/A</v>
      </c>
      <c r="BY27" s="21" t="e">
        <f>VLOOKUP(A27,'[21]REKAP NILAI SPK'!D$11:H$60,3,0)</f>
        <v>#N/A</v>
      </c>
      <c r="BZ27" s="21" t="e">
        <f>VLOOKUP(A27,'[21]REKAP NILAI SPK'!D$11:H$60,4,0)</f>
        <v>#N/A</v>
      </c>
      <c r="CA27" s="21" t="e">
        <f>VLOOKUP(A27,'[21]REKAP NILAI SPK'!D$11:H$60,5,0)</f>
        <v>#N/A</v>
      </c>
      <c r="CB27" s="10" t="e">
        <f>VLOOKUP(A27,'[22]REKAP NILAI SPK'!D$11:H$60,2,0)</f>
        <v>#N/A</v>
      </c>
      <c r="CC27" s="21" t="e">
        <f>VLOOKUP(A27,'[22]REKAP NILAI SPK'!D$11:H$60,3,0)</f>
        <v>#N/A</v>
      </c>
      <c r="CD27" s="24" t="e">
        <f>VLOOKUP(A27,'[22]REKAP NILAI SPK'!D$11:H$60,4,0)</f>
        <v>#N/A</v>
      </c>
      <c r="CE27" s="10" t="e">
        <f>VLOOKUP(A27,'[22]REKAP NILAI SPK'!D$11:H$60,5,0)</f>
        <v>#N/A</v>
      </c>
      <c r="CF27" s="21" t="e">
        <f>VLOOKUP(A27,'[23]REKAP NILAI SPK'!D$11:H$60,2,0)</f>
        <v>#N/A</v>
      </c>
      <c r="CG27" s="30" t="e">
        <f>VLOOKUP(A27,'[23]REKAP NILAI SPK'!D$11:H$60,3,0)</f>
        <v>#N/A</v>
      </c>
      <c r="CH27" s="29" t="e">
        <f>VLOOKUP(A27,'[23]REKAP NILAI SPK'!D$11:H$60,4,0)</f>
        <v>#N/A</v>
      </c>
      <c r="CI27" s="21" t="e">
        <f>VLOOKUP(A27,'[23]REKAP NILAI SPK'!D$11:H$60,5,0)</f>
        <v>#N/A</v>
      </c>
      <c r="CJ27" s="30" t="e">
        <f>VLOOKUP(A27,'[24]REKAP NILAI SPK'!D$11:H$60,2,0)</f>
        <v>#N/A</v>
      </c>
      <c r="CK27" s="29" t="e">
        <f>VLOOKUP(A27,'[24]REKAP NILAI SPK'!D$11:H$60,3,0)</f>
        <v>#N/A</v>
      </c>
      <c r="CL27" s="21" t="e">
        <f>VLOOKUP(A27,'[24]REKAP NILAI SPK'!D$11:H$60,4,0)</f>
        <v>#N/A</v>
      </c>
      <c r="CM27" s="20" t="e">
        <f>VLOOKUP(A27,'[24]REKAP NILAI SPK'!D$11:H$60,5,0)</f>
        <v>#N/A</v>
      </c>
      <c r="CN27" s="20" t="e">
        <f>VLOOKUP(A27,'[25]REKAP NILAI SPK'!D$11:H$60,2,0)</f>
        <v>#N/A</v>
      </c>
      <c r="CO27" s="21" t="e">
        <f>VLOOKUP(A27,'[25]REKAP NILAI SPK'!D$11:H$60,3,0)</f>
        <v>#N/A</v>
      </c>
      <c r="CP27" s="20" t="e">
        <f>VLOOKUP(A27,'[25]REKAP NILAI SPK'!D$11:H$60,4,0)</f>
        <v>#N/A</v>
      </c>
      <c r="CQ27" s="34" t="e">
        <f>VLOOKUP(A27,'[25]REKAP NILAI SPK'!D$11:H$60,5,0)</f>
        <v>#N/A</v>
      </c>
      <c r="CR27" s="20" t="e">
        <f>VLOOKUP(A27,'[26]REKAP NILAI SPK'!D$11:H$60,2,0)</f>
        <v>#N/A</v>
      </c>
      <c r="CS27" s="20" t="e">
        <f>VLOOKUP(A27,'[26]REKAP NILAI SPK'!D$11:H$60,3,0)</f>
        <v>#N/A</v>
      </c>
      <c r="CT27" s="20" t="e">
        <f>VLOOKUP(A27,'[26]REKAP NILAI SPK'!D$11:H$60,4,0)</f>
        <v>#N/A</v>
      </c>
      <c r="CU27" s="20" t="e">
        <f>VLOOKUP(A27,'[26]REKAP NILAI SPK'!D$11:H$60,5,0)</f>
        <v>#N/A</v>
      </c>
      <c r="CV27" s="20" t="e">
        <f>VLOOKUP(A27,'[27]REKAP NILAI SPK'!D$11:H$60,2,0)</f>
        <v>#N/A</v>
      </c>
      <c r="CW27" s="20" t="e">
        <f>VLOOKUP(A27,'[27]REKAP NILAI SPK'!D$11:H$60,3,0)</f>
        <v>#N/A</v>
      </c>
      <c r="CX27" s="20" t="e">
        <f>VLOOKUP(A27,'[27]REKAP NILAI SPK'!D$11:H$60,4,0)</f>
        <v>#N/A</v>
      </c>
      <c r="CY27" s="20" t="e">
        <f>VLOOKUP(A27,'[27]REKAP NILAI SPK'!D$11:H$60,5,0)</f>
        <v>#N/A</v>
      </c>
      <c r="CZ27" s="20" t="e">
        <f>VLOOKUP(A27,'[28]REKAP NILAI SPK'!D$11:H$60,2,0)</f>
        <v>#N/A</v>
      </c>
      <c r="DA27" s="20" t="e">
        <f>VLOOKUP(A27,'[28]REKAP NILAI SPK'!D$11:H$60,3,0)</f>
        <v>#N/A</v>
      </c>
      <c r="DB27" s="20" t="e">
        <f>VLOOKUP(A27,'[28]REKAP NILAI SPK'!D$11:H$60,4,0)</f>
        <v>#N/A</v>
      </c>
      <c r="DC27" s="20" t="e">
        <f>VLOOKUP(A27,'[28]REKAP NILAI SPK'!D$11:H$60,5,0)</f>
        <v>#N/A</v>
      </c>
      <c r="DD27" s="20" t="e">
        <f>VLOOKUP(A27,'[29]REKAP NILAI SPK'!D$11:H$60,2,0)</f>
        <v>#N/A</v>
      </c>
      <c r="DE27" s="20" t="e">
        <f>VLOOKUP(A27,'[29]REKAP NILAI SPK'!D$11:H$60,3,0)</f>
        <v>#N/A</v>
      </c>
      <c r="DF27" s="20" t="e">
        <f>VLOOKUP(A27,'[29]REKAP NILAI SPK'!D$11:H$60,4,0)</f>
        <v>#N/A</v>
      </c>
      <c r="DG27" s="20" t="e">
        <f>VLOOKUP(A27,'[29]REKAP NILAI SPK'!D$11:H$60,5,0)</f>
        <v>#N/A</v>
      </c>
      <c r="DH27" s="20" t="e">
        <f>VLOOKUP(A27,'[30]REKAP NILAI SPK'!D$11:H$60,2,0)</f>
        <v>#N/A</v>
      </c>
      <c r="DI27" s="20" t="e">
        <f>VLOOKUP(A27,'[30]REKAP NILAI SPK'!D$11:H$60,3,0)</f>
        <v>#N/A</v>
      </c>
      <c r="DJ27" s="20" t="e">
        <f>VLOOKUP(A27,'[30]REKAP NILAI SPK'!D$11:H$60,4,0)</f>
        <v>#N/A</v>
      </c>
      <c r="DK27" s="20" t="e">
        <f>VLOOKUP(A27,'[30]REKAP NILAI SPK'!D$11:H$60,5,0)</f>
        <v>#N/A</v>
      </c>
      <c r="DL27" s="20" t="e">
        <f>VLOOKUP(A27,'[31]REKAP NILAI SPK'!D$11:H$60,2,0)</f>
        <v>#N/A</v>
      </c>
      <c r="DM27" s="20" t="e">
        <f>VLOOKUP(A27,'[31]REKAP NILAI SPK'!D$11:H$60,3,0)</f>
        <v>#N/A</v>
      </c>
      <c r="DN27" s="20" t="e">
        <f>VLOOKUP(A27,'[31]REKAP NILAI SPK'!D$11:H$60,4,0)</f>
        <v>#N/A</v>
      </c>
      <c r="DO27" s="20" t="e">
        <f>VLOOKUP(A27,'[31]REKAP NILAI SPK'!D$11:H$60,5,0)</f>
        <v>#N/A</v>
      </c>
      <c r="DP27" s="20" t="e">
        <f>VLOOKUP(A27,'[32]REKAP NILAI SPK'!D$11:H$60,2,0)</f>
        <v>#N/A</v>
      </c>
      <c r="DQ27" s="20" t="e">
        <f>VLOOKUP(A27,'[32]REKAP NILAI SPK'!D$11:H$60,3,0)</f>
        <v>#N/A</v>
      </c>
      <c r="DR27" s="20" t="e">
        <f>VLOOKUP(A27,'[32]REKAP NILAI SPK'!D$11:H$60,4,0)</f>
        <v>#N/A</v>
      </c>
      <c r="DS27" s="20" t="e">
        <f>VLOOKUP(A27,'[32]REKAP NILAI SPK'!D$11:H$60,5,0)</f>
        <v>#N/A</v>
      </c>
      <c r="DT27" s="20" t="e">
        <f>VLOOKUP(A27,'[33]REKAP NILAI SPK'!D$11:H$60,2,0)</f>
        <v>#N/A</v>
      </c>
      <c r="DU27" s="20" t="e">
        <f>VLOOKUP(A27,'[33]REKAP NILAI SPK'!D$11:H$60,3,0)</f>
        <v>#N/A</v>
      </c>
      <c r="DV27" s="20" t="e">
        <f>VLOOKUP(A27,'[33]REKAP NILAI SPK'!D$11:H$60,4,0)</f>
        <v>#N/A</v>
      </c>
      <c r="DW27" s="20" t="e">
        <f>VLOOKUP(A27,'[33]REKAP NILAI SPK'!D$11:H$60,5,0)</f>
        <v>#N/A</v>
      </c>
      <c r="DX27" s="20" t="e">
        <f>VLOOKUP(A27,'[34]REKAP NILAI SPK'!D$11:H$60,2,0)</f>
        <v>#N/A</v>
      </c>
      <c r="DY27" s="20" t="e">
        <f>VLOOKUP(A27,'[34]REKAP NILAI SPK'!D$11:H$60,3,0)</f>
        <v>#N/A</v>
      </c>
      <c r="DZ27" s="20" t="e">
        <f>VLOOKUP(A27,'[34]REKAP NILAI SPK'!D$11:H$60,4,0)</f>
        <v>#N/A</v>
      </c>
      <c r="EA27" s="20" t="e">
        <f>VLOOKUP(A27,'[34]REKAP NILAI SPK'!D$11:H$60,5,0)</f>
        <v>#N/A</v>
      </c>
      <c r="EB27" s="20" t="e">
        <f>VLOOKUP(A27,'[35]REKAP NILAI SPK'!D$11:H$60,2,0)</f>
        <v>#N/A</v>
      </c>
      <c r="EC27" s="20" t="e">
        <f>VLOOKUP(A27,'[35]REKAP NILAI SPK'!D$11:H$60,3,0)</f>
        <v>#N/A</v>
      </c>
      <c r="ED27" s="20" t="e">
        <f>VLOOKUP(A27,'[35]REKAP NILAI SPK'!D$11:H$60,4,0)</f>
        <v>#N/A</v>
      </c>
      <c r="EE27" s="20" t="e">
        <f>VLOOKUP(A27,'[35]REKAP NILAI SPK'!D$11:H$60,5,0)</f>
        <v>#N/A</v>
      </c>
      <c r="EF27" s="81"/>
      <c r="EG27" s="82"/>
      <c r="EH27" s="83"/>
      <c r="EI27" s="83"/>
      <c r="EJ27" s="84" t="s">
        <v>191</v>
      </c>
      <c r="EK27" s="84"/>
      <c r="EL27" s="84"/>
      <c r="EM27" s="84"/>
      <c r="EN27" s="85" t="str">
        <f t="shared" si="0"/>
        <v>0 menunjukan sikap jujur saat ulangan</v>
      </c>
      <c r="EO27" s="85" t="str">
        <f t="shared" si="1"/>
        <v>0 belum konsisten mengawali kegiatan belajar dengan berdoa</v>
      </c>
      <c r="EP27" s="85" t="str">
        <f t="shared" si="2"/>
        <v>0 perlu tingkatkan berkomunikasi dalam diskusi kelompk menggunakan bahasa indonesia dengan baik</v>
      </c>
      <c r="EQ27" s="85" t="str">
        <f t="shared" si="3"/>
        <v>0 perlu tingkatkan inisiatif mencari tahu informasi terkait dengan topik pelajaran yang akan dibahas pada pertemuan selanjutnya</v>
      </c>
      <c r="ER27" s="85" t="str">
        <f t="shared" si="4"/>
        <v>0 perlu konsisten ikut terlibat dalam kegiatan jumat bersih</v>
      </c>
      <c r="ES27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7" s="87"/>
      <c r="EU27" s="87"/>
      <c r="EV27" s="87"/>
      <c r="EW27" s="87"/>
      <c r="EX27" s="87"/>
    </row>
    <row r="28" spans="1:154" ht="38.1" customHeight="1">
      <c r="A28" s="18">
        <f>'[2]db-siswa'!B28</f>
        <v>0</v>
      </c>
      <c r="B28" s="19">
        <f>'[2]db-siswa'!C28</f>
        <v>0</v>
      </c>
      <c r="C28" s="19">
        <f>'[2]db-siswa'!D28</f>
        <v>0</v>
      </c>
      <c r="D28" s="20" t="e">
        <f>VLOOKUP(A28,'[3]REKAP NILAI SPK'!$D$11:$H$60,2,0)</f>
        <v>#N/A</v>
      </c>
      <c r="E28" s="21" t="e">
        <f>VLOOKUP(A28,'[3]REKAP NILAI SPK'!$D$11:$H$60,3,0)</f>
        <v>#N/A</v>
      </c>
      <c r="F28" s="22" t="e">
        <f>VLOOKUP(A28,'[3]REKAP NILAI SPK'!$D$11:$H$60,4,0)</f>
        <v>#N/A</v>
      </c>
      <c r="G28" s="20" t="e">
        <f>VLOOKUP(A28,'[3]REKAP NILAI SPK'!$D$11:$H$60,5,0)</f>
        <v>#N/A</v>
      </c>
      <c r="H28" s="21" t="e">
        <f>VLOOKUP(A28,'[4]REKAP NILAI SPK'!D$11:H$60,2,0)</f>
        <v>#N/A</v>
      </c>
      <c r="I28" s="23" t="e">
        <f>VLOOKUP(A28,'[4]REKAP NILAI SPK'!D$11:H$60,3,0)</f>
        <v>#N/A</v>
      </c>
      <c r="J28" s="24" t="e">
        <f>VLOOKUP(A28,'[4]REKAP NILAI SPK'!D$11:H$60,4,0)</f>
        <v>#N/A</v>
      </c>
      <c r="K28" s="25" t="e">
        <f>VLOOKUP(A28,'[4]REKAP NILAI SPK'!D$11:H$60,5,0)</f>
        <v>#N/A</v>
      </c>
      <c r="L28" s="21" t="e">
        <f>VLOOKUP(A28,'[5]REKAP NILAI SPK'!D$11:H$60,2,0)</f>
        <v>#N/A</v>
      </c>
      <c r="M28" s="23" t="e">
        <f>VLOOKUP(A28,'[5]REKAP NILAI SPK'!D$11:H$60,3,0)</f>
        <v>#N/A</v>
      </c>
      <c r="N28" s="26" t="e">
        <f>VLOOKUP(A28,'[5]REKAP NILAI SPK'!D$11:H$60,4,0)</f>
        <v>#N/A</v>
      </c>
      <c r="O28" s="21" t="e">
        <f>VLOOKUP(A28,'[5]REKAP NILAI SPK'!D$11:H$60,5,0)</f>
        <v>#N/A</v>
      </c>
      <c r="P28" s="27" t="e">
        <f>VLOOKUP(A28,'[6]REKAP NILAI SPK'!D$11:H$60,2,0)</f>
        <v>#N/A</v>
      </c>
      <c r="Q28" s="10" t="e">
        <f>VLOOKUP(A28,'[6]REKAP NILAI SPK'!D$11:H$60,3,0)</f>
        <v>#N/A</v>
      </c>
      <c r="R28" s="21" t="e">
        <f>VLOOKUP(A28,'[6]REKAP NILAI SPK'!D$11:H$60,4,0)</f>
        <v>#N/A</v>
      </c>
      <c r="S28" s="27" t="e">
        <f>VLOOKUP(A28,'[6]REKAP NILAI SPK'!D$11:H$60,5,0)</f>
        <v>#N/A</v>
      </c>
      <c r="T28" s="10" t="e">
        <f>VLOOKUP(A28,'[7]REKAP NILAI SPK'!D$11:H$60,2,0)</f>
        <v>#N/A</v>
      </c>
      <c r="U28" s="21" t="e">
        <f>VLOOKUP(A28,'[7]REKAP NILAI SPK'!D$11:H$60,3,0)</f>
        <v>#N/A</v>
      </c>
      <c r="V28" s="21" t="e">
        <f>VLOOKUP(A28,'[7]REKAP NILAI SPK'!D$11:H$60,4,0)</f>
        <v>#N/A</v>
      </c>
      <c r="W28" s="21" t="e">
        <f>VLOOKUP(A28,'[7]REKAP NILAI SPK'!D$11:H$60,5,0)</f>
        <v>#N/A</v>
      </c>
      <c r="X28" s="21" t="e">
        <f>VLOOKUP(A28,'[8]REKAP NILAI SPK'!D$11:H$60,2,0)</f>
        <v>#N/A</v>
      </c>
      <c r="Y28" s="21" t="e">
        <f>VLOOKUP(A28,'[8]REKAP NILAI SPK'!D$11:H$60,3,0)</f>
        <v>#N/A</v>
      </c>
      <c r="Z28" s="10" t="e">
        <f>VLOOKUP(A28,'[8]REKAP NILAI SPK'!D$11:H$60,4,0)</f>
        <v>#N/A</v>
      </c>
      <c r="AA28" s="21" t="e">
        <f>VLOOKUP(A28,'[8]REKAP NILAI SPK'!D$11:H$60,5,0)</f>
        <v>#N/A</v>
      </c>
      <c r="AB28" s="21" t="e">
        <f>VLOOKUP(A28,'[9]REKAP NILAI SPK'!D$11:H$60,2,0)</f>
        <v>#N/A</v>
      </c>
      <c r="AC28" s="21" t="e">
        <f>VLOOKUP(A28,'[9]REKAP NILAI SPK'!D$11:H$60,3,0)</f>
        <v>#N/A</v>
      </c>
      <c r="AD28" s="21" t="e">
        <f>VLOOKUP(A28,'[9]REKAP NILAI SPK'!D$11:H$60,4,0)</f>
        <v>#N/A</v>
      </c>
      <c r="AE28" s="21" t="e">
        <f>VLOOKUP(A28,'[9]REKAP NILAI SPK'!D$11:H$60,5,0)</f>
        <v>#N/A</v>
      </c>
      <c r="AF28" s="21" t="e">
        <f>VLOOKUP(A28,'[10]REKAP NILAI SPK'!D$11:H$60,2,0)</f>
        <v>#N/A</v>
      </c>
      <c r="AG28" s="21" t="e">
        <f>VLOOKUP(A28,'[10]REKAP NILAI SPK'!D$11:H$60,3,0)</f>
        <v>#N/A</v>
      </c>
      <c r="AH28" s="21" t="e">
        <f>VLOOKUP(A28,'[10]REKAP NILAI SPK'!D$11:H$60,4,0)</f>
        <v>#N/A</v>
      </c>
      <c r="AI28" s="21" t="e">
        <f>VLOOKUP(A28,'[10]REKAP NILAI SPK'!D$11:H$60,5,0)</f>
        <v>#N/A</v>
      </c>
      <c r="AJ28" s="28" t="e">
        <f>VLOOKUP(A28,'[11]REKAP NILAI SPK'!D$11:H$60,2,0)</f>
        <v>#N/A</v>
      </c>
      <c r="AK28" s="29" t="e">
        <f>VLOOKUP(A28,'[11]REKAP NILAI SPK'!D$11:H$60,3,0)</f>
        <v>#N/A</v>
      </c>
      <c r="AL28" s="21" t="e">
        <f>VLOOKUP(A28,'[11]REKAP NILAI SPK'!D$11:H$60,4,0)</f>
        <v>#N/A</v>
      </c>
      <c r="AM28" s="28" t="e">
        <f>VLOOKUP(A28,'[11]REKAP NILAI SPK'!D$11:H$60,5,0)</f>
        <v>#N/A</v>
      </c>
      <c r="AN28" s="30" t="e">
        <f>VLOOKUP(A28,'[12]REKAP NILAI SPK'!D$11:H$60,2,0)</f>
        <v>#N/A</v>
      </c>
      <c r="AO28" s="30" t="e">
        <f>VLOOKUP(A28,'[12]REKAP NILAI SPK'!D$11:H$60,3,0)</f>
        <v>#N/A</v>
      </c>
      <c r="AP28" s="30" t="e">
        <f>VLOOKUP(A28,'[12]REKAP NILAI SPK'!D$11:H$60,4,0)</f>
        <v>#N/A</v>
      </c>
      <c r="AQ28" s="30" t="e">
        <f>VLOOKUP(A28,'[12]REKAP NILAI SPK'!D$11:H$60,5,0)</f>
        <v>#N/A</v>
      </c>
      <c r="AR28" s="29" t="e">
        <f>VLOOKUP(A28,'[13]REKAP NILAI SPK'!D$11:H$60,2,0)</f>
        <v>#N/A</v>
      </c>
      <c r="AS28" s="21" t="e">
        <f>VLOOKUP(A28,'[13]REKAP NILAI SPK'!D$11:H$60,3,0)</f>
        <v>#N/A</v>
      </c>
      <c r="AT28" s="31" t="e">
        <f>VLOOKUP(A28,'[13]REKAP NILAI SPK'!D$11:H$60,4,0)</f>
        <v>#N/A</v>
      </c>
      <c r="AU28" s="10" t="e">
        <f>VLOOKUP(A28,'[13]REKAP NILAI SPK'!D$11:H$60,5,0)</f>
        <v>#N/A</v>
      </c>
      <c r="AV28" s="10" t="e">
        <f>VLOOKUP(A28,'[14]REKAP NILAI SPK'!D$11:H$60,2,0)</f>
        <v>#N/A</v>
      </c>
      <c r="AW28" s="10" t="e">
        <f>VLOOKUP(A28,'[14]REKAP NILAI SPK'!D$11:H$60,3,0)</f>
        <v>#N/A</v>
      </c>
      <c r="AX28" s="10" t="e">
        <f>VLOOKUP(A28,'[14]REKAP NILAI SPK'!D$11:H$60,4,0)</f>
        <v>#N/A</v>
      </c>
      <c r="AY28" s="10" t="e">
        <f>VLOOKUP(A28,'[14]REKAP NILAI SPK'!D$11:H$60,5,0)</f>
        <v>#N/A</v>
      </c>
      <c r="AZ28" s="10" t="e">
        <f>VLOOKUP(A28,'[15]REKAP NILAI SPK'!D$11:H$60,2,0)</f>
        <v>#N/A</v>
      </c>
      <c r="BA28" s="10" t="e">
        <f>VLOOKUP(A28,'[15]REKAP NILAI SPK'!D$11:H$60,3,0)</f>
        <v>#N/A</v>
      </c>
      <c r="BB28" s="10" t="e">
        <f>VLOOKUP(A28,'[15]REKAP NILAI SPK'!D$11:H$60,4,0)</f>
        <v>#N/A</v>
      </c>
      <c r="BC28" s="10" t="e">
        <f>VLOOKUP(A28,'[15]REKAP NILAI SPK'!D$11:H$60,5,0)</f>
        <v>#N/A</v>
      </c>
      <c r="BD28" s="21" t="e">
        <f>VLOOKUP(A28,'[16]REKAP NILAI SPK'!D$11:H$60,2,0)</f>
        <v>#N/A</v>
      </c>
      <c r="BE28" s="32" t="e">
        <f>VLOOKUP(A28,'[16]REKAP NILAI SPK'!D$11:H$60,3,0)</f>
        <v>#N/A</v>
      </c>
      <c r="BF28" s="10" t="e">
        <f>VLOOKUP(A28,'[16]REKAP NILAI SPK'!D$11:H$60,4,0)</f>
        <v>#N/A</v>
      </c>
      <c r="BG28" s="21" t="e">
        <f>VLOOKUP(A28,'[16]REKAP NILAI SPK'!D$11:H$60,5,0)</f>
        <v>#N/A</v>
      </c>
      <c r="BH28" s="24" t="e">
        <f>VLOOKUP(A28,'[17]REKAP NILAI SPK'!D$11:H$60,2,0)</f>
        <v>#N/A</v>
      </c>
      <c r="BI28" s="10" t="e">
        <f>VLOOKUP(A28,'[17]REKAP NILAI SPK'!D$11:H$60,3,0)</f>
        <v>#N/A</v>
      </c>
      <c r="BJ28" s="21" t="e">
        <f>VLOOKUP(A28,'[17]REKAP NILAI SPK'!D$11:H$60,4,0)</f>
        <v>#N/A</v>
      </c>
      <c r="BK28" s="24" t="e">
        <f>VLOOKUP(A28,'[17]REKAP NILAI SPK'!D$11:H$60,5,0)</f>
        <v>#N/A</v>
      </c>
      <c r="BL28" s="10" t="e">
        <f>VLOOKUP(A28,'[18]REKAP NILAI SPK'!D$11:H$60,2,0)</f>
        <v>#N/A</v>
      </c>
      <c r="BM28" s="21" t="e">
        <f>VLOOKUP(A28,'[18]REKAP NILAI SPK'!D$11:H$60,3,0)</f>
        <v>#N/A</v>
      </c>
      <c r="BN28" s="30" t="e">
        <f>VLOOKUP(A28,'[18]REKAP NILAI SPK'!D$11:H$60,4,0)</f>
        <v>#N/A</v>
      </c>
      <c r="BO28" s="33" t="e">
        <f>VLOOKUP(A28,'[18]REKAP NILAI SPK'!D$11:H$60,5,0)</f>
        <v>#N/A</v>
      </c>
      <c r="BP28" s="21" t="e">
        <f>VLOOKUP(A28,'[19]REKAP NILAI SPK'!D$11:H$60,2,0)</f>
        <v>#N/A</v>
      </c>
      <c r="BQ28" s="24" t="e">
        <f>VLOOKUP(A28,'[19]REKAP NILAI SPK'!D$11:H$60,3,0)</f>
        <v>#N/A</v>
      </c>
      <c r="BR28" s="33" t="e">
        <f>VLOOKUP(A28,'[19]REKAP NILAI SPK'!D$11:H$60,4,0)</f>
        <v>#N/A</v>
      </c>
      <c r="BS28" s="21" t="e">
        <f>VLOOKUP(A28,'[19]REKAP NILAI SPK'!D$11:H$60,5,0)</f>
        <v>#N/A</v>
      </c>
      <c r="BT28" s="21" t="e">
        <f>VLOOKUP(A28,'[20]REKAP NILAI SPK'!D$11:H$60,2,0)</f>
        <v>#N/A</v>
      </c>
      <c r="BU28" s="21" t="e">
        <f>VLOOKUP(A28,'[20]REKAP NILAI SPK'!D$11:H$60,3,0)</f>
        <v>#N/A</v>
      </c>
      <c r="BV28" s="21" t="e">
        <f>VLOOKUP(A28,'[20]REKAP NILAI SPK'!D$11:H$60,4,0)</f>
        <v>#N/A</v>
      </c>
      <c r="BW28" s="21" t="e">
        <f>VLOOKUP(A28,'[20]REKAP NILAI SPK'!D$11:H$60,5,0)</f>
        <v>#N/A</v>
      </c>
      <c r="BX28" s="21" t="e">
        <f>VLOOKUP(A28,'[21]REKAP NILAI SPK'!D$11:H$60,2,0)</f>
        <v>#N/A</v>
      </c>
      <c r="BY28" s="21" t="e">
        <f>VLOOKUP(A28,'[21]REKAP NILAI SPK'!D$11:H$60,3,0)</f>
        <v>#N/A</v>
      </c>
      <c r="BZ28" s="21" t="e">
        <f>VLOOKUP(A28,'[21]REKAP NILAI SPK'!D$11:H$60,4,0)</f>
        <v>#N/A</v>
      </c>
      <c r="CA28" s="21" t="e">
        <f>VLOOKUP(A28,'[21]REKAP NILAI SPK'!D$11:H$60,5,0)</f>
        <v>#N/A</v>
      </c>
      <c r="CB28" s="10" t="e">
        <f>VLOOKUP(A28,'[22]REKAP NILAI SPK'!D$11:H$60,2,0)</f>
        <v>#N/A</v>
      </c>
      <c r="CC28" s="21" t="e">
        <f>VLOOKUP(A28,'[22]REKAP NILAI SPK'!D$11:H$60,3,0)</f>
        <v>#N/A</v>
      </c>
      <c r="CD28" s="24" t="e">
        <f>VLOOKUP(A28,'[22]REKAP NILAI SPK'!D$11:H$60,4,0)</f>
        <v>#N/A</v>
      </c>
      <c r="CE28" s="10" t="e">
        <f>VLOOKUP(A28,'[22]REKAP NILAI SPK'!D$11:H$60,5,0)</f>
        <v>#N/A</v>
      </c>
      <c r="CF28" s="21" t="e">
        <f>VLOOKUP(A28,'[23]REKAP NILAI SPK'!D$11:H$60,2,0)</f>
        <v>#N/A</v>
      </c>
      <c r="CG28" s="30" t="e">
        <f>VLOOKUP(A28,'[23]REKAP NILAI SPK'!D$11:H$60,3,0)</f>
        <v>#N/A</v>
      </c>
      <c r="CH28" s="29" t="e">
        <f>VLOOKUP(A28,'[23]REKAP NILAI SPK'!D$11:H$60,4,0)</f>
        <v>#N/A</v>
      </c>
      <c r="CI28" s="21" t="e">
        <f>VLOOKUP(A28,'[23]REKAP NILAI SPK'!D$11:H$60,5,0)</f>
        <v>#N/A</v>
      </c>
      <c r="CJ28" s="30" t="e">
        <f>VLOOKUP(A28,'[24]REKAP NILAI SPK'!D$11:H$60,2,0)</f>
        <v>#N/A</v>
      </c>
      <c r="CK28" s="29" t="e">
        <f>VLOOKUP(A28,'[24]REKAP NILAI SPK'!D$11:H$60,3,0)</f>
        <v>#N/A</v>
      </c>
      <c r="CL28" s="21" t="e">
        <f>VLOOKUP(A28,'[24]REKAP NILAI SPK'!D$11:H$60,4,0)</f>
        <v>#N/A</v>
      </c>
      <c r="CM28" s="20" t="e">
        <f>VLOOKUP(A28,'[24]REKAP NILAI SPK'!D$11:H$60,5,0)</f>
        <v>#N/A</v>
      </c>
      <c r="CN28" s="20" t="e">
        <f>VLOOKUP(A28,'[25]REKAP NILAI SPK'!D$11:H$60,2,0)</f>
        <v>#N/A</v>
      </c>
      <c r="CO28" s="21" t="e">
        <f>VLOOKUP(A28,'[25]REKAP NILAI SPK'!D$11:H$60,3,0)</f>
        <v>#N/A</v>
      </c>
      <c r="CP28" s="20" t="e">
        <f>VLOOKUP(A28,'[25]REKAP NILAI SPK'!D$11:H$60,4,0)</f>
        <v>#N/A</v>
      </c>
      <c r="CQ28" s="34" t="e">
        <f>VLOOKUP(A28,'[25]REKAP NILAI SPK'!D$11:H$60,5,0)</f>
        <v>#N/A</v>
      </c>
      <c r="CR28" s="20" t="e">
        <f>VLOOKUP(A28,'[26]REKAP NILAI SPK'!D$11:H$60,2,0)</f>
        <v>#N/A</v>
      </c>
      <c r="CS28" s="20" t="e">
        <f>VLOOKUP(A28,'[26]REKAP NILAI SPK'!D$11:H$60,3,0)</f>
        <v>#N/A</v>
      </c>
      <c r="CT28" s="20" t="e">
        <f>VLOOKUP(A28,'[26]REKAP NILAI SPK'!D$11:H$60,4,0)</f>
        <v>#N/A</v>
      </c>
      <c r="CU28" s="20" t="e">
        <f>VLOOKUP(A28,'[26]REKAP NILAI SPK'!D$11:H$60,5,0)</f>
        <v>#N/A</v>
      </c>
      <c r="CV28" s="20" t="e">
        <f>VLOOKUP(A28,'[27]REKAP NILAI SPK'!D$11:H$60,2,0)</f>
        <v>#N/A</v>
      </c>
      <c r="CW28" s="20" t="e">
        <f>VLOOKUP(A28,'[27]REKAP NILAI SPK'!D$11:H$60,3,0)</f>
        <v>#N/A</v>
      </c>
      <c r="CX28" s="20" t="e">
        <f>VLOOKUP(A28,'[27]REKAP NILAI SPK'!D$11:H$60,4,0)</f>
        <v>#N/A</v>
      </c>
      <c r="CY28" s="20" t="e">
        <f>VLOOKUP(A28,'[27]REKAP NILAI SPK'!D$11:H$60,5,0)</f>
        <v>#N/A</v>
      </c>
      <c r="CZ28" s="20" t="e">
        <f>VLOOKUP(A28,'[28]REKAP NILAI SPK'!D$11:H$60,2,0)</f>
        <v>#N/A</v>
      </c>
      <c r="DA28" s="20" t="e">
        <f>VLOOKUP(A28,'[28]REKAP NILAI SPK'!D$11:H$60,3,0)</f>
        <v>#N/A</v>
      </c>
      <c r="DB28" s="20" t="e">
        <f>VLOOKUP(A28,'[28]REKAP NILAI SPK'!D$11:H$60,4,0)</f>
        <v>#N/A</v>
      </c>
      <c r="DC28" s="20" t="e">
        <f>VLOOKUP(A28,'[28]REKAP NILAI SPK'!D$11:H$60,5,0)</f>
        <v>#N/A</v>
      </c>
      <c r="DD28" s="20" t="e">
        <f>VLOOKUP(A28,'[29]REKAP NILAI SPK'!D$11:H$60,2,0)</f>
        <v>#N/A</v>
      </c>
      <c r="DE28" s="20" t="e">
        <f>VLOOKUP(A28,'[29]REKAP NILAI SPK'!D$11:H$60,3,0)</f>
        <v>#N/A</v>
      </c>
      <c r="DF28" s="20" t="e">
        <f>VLOOKUP(A28,'[29]REKAP NILAI SPK'!D$11:H$60,4,0)</f>
        <v>#N/A</v>
      </c>
      <c r="DG28" s="20" t="e">
        <f>VLOOKUP(A28,'[29]REKAP NILAI SPK'!D$11:H$60,5,0)</f>
        <v>#N/A</v>
      </c>
      <c r="DH28" s="20" t="e">
        <f>VLOOKUP(A28,'[30]REKAP NILAI SPK'!D$11:H$60,2,0)</f>
        <v>#N/A</v>
      </c>
      <c r="DI28" s="20" t="e">
        <f>VLOOKUP(A28,'[30]REKAP NILAI SPK'!D$11:H$60,3,0)</f>
        <v>#N/A</v>
      </c>
      <c r="DJ28" s="20" t="e">
        <f>VLOOKUP(A28,'[30]REKAP NILAI SPK'!D$11:H$60,4,0)</f>
        <v>#N/A</v>
      </c>
      <c r="DK28" s="20" t="e">
        <f>VLOOKUP(A28,'[30]REKAP NILAI SPK'!D$11:H$60,5,0)</f>
        <v>#N/A</v>
      </c>
      <c r="DL28" s="20" t="e">
        <f>VLOOKUP(A28,'[31]REKAP NILAI SPK'!D$11:H$60,2,0)</f>
        <v>#N/A</v>
      </c>
      <c r="DM28" s="20" t="e">
        <f>VLOOKUP(A28,'[31]REKAP NILAI SPK'!D$11:H$60,3,0)</f>
        <v>#N/A</v>
      </c>
      <c r="DN28" s="20" t="e">
        <f>VLOOKUP(A28,'[31]REKAP NILAI SPK'!D$11:H$60,4,0)</f>
        <v>#N/A</v>
      </c>
      <c r="DO28" s="20" t="e">
        <f>VLOOKUP(A28,'[31]REKAP NILAI SPK'!D$11:H$60,5,0)</f>
        <v>#N/A</v>
      </c>
      <c r="DP28" s="20" t="e">
        <f>VLOOKUP(A28,'[32]REKAP NILAI SPK'!D$11:H$60,2,0)</f>
        <v>#N/A</v>
      </c>
      <c r="DQ28" s="20" t="e">
        <f>VLOOKUP(A28,'[32]REKAP NILAI SPK'!D$11:H$60,3,0)</f>
        <v>#N/A</v>
      </c>
      <c r="DR28" s="20" t="e">
        <f>VLOOKUP(A28,'[32]REKAP NILAI SPK'!D$11:H$60,4,0)</f>
        <v>#N/A</v>
      </c>
      <c r="DS28" s="20" t="e">
        <f>VLOOKUP(A28,'[32]REKAP NILAI SPK'!D$11:H$60,5,0)</f>
        <v>#N/A</v>
      </c>
      <c r="DT28" s="20" t="e">
        <f>VLOOKUP(A28,'[33]REKAP NILAI SPK'!D$11:H$60,2,0)</f>
        <v>#N/A</v>
      </c>
      <c r="DU28" s="20" t="e">
        <f>VLOOKUP(A28,'[33]REKAP NILAI SPK'!D$11:H$60,3,0)</f>
        <v>#N/A</v>
      </c>
      <c r="DV28" s="20" t="e">
        <f>VLOOKUP(A28,'[33]REKAP NILAI SPK'!D$11:H$60,4,0)</f>
        <v>#N/A</v>
      </c>
      <c r="DW28" s="20" t="e">
        <f>VLOOKUP(A28,'[33]REKAP NILAI SPK'!D$11:H$60,5,0)</f>
        <v>#N/A</v>
      </c>
      <c r="DX28" s="20" t="e">
        <f>VLOOKUP(A28,'[34]REKAP NILAI SPK'!D$11:H$60,2,0)</f>
        <v>#N/A</v>
      </c>
      <c r="DY28" s="20" t="e">
        <f>VLOOKUP(A28,'[34]REKAP NILAI SPK'!D$11:H$60,3,0)</f>
        <v>#N/A</v>
      </c>
      <c r="DZ28" s="20" t="e">
        <f>VLOOKUP(A28,'[34]REKAP NILAI SPK'!D$11:H$60,4,0)</f>
        <v>#N/A</v>
      </c>
      <c r="EA28" s="20" t="e">
        <f>VLOOKUP(A28,'[34]REKAP NILAI SPK'!D$11:H$60,5,0)</f>
        <v>#N/A</v>
      </c>
      <c r="EB28" s="20" t="e">
        <f>VLOOKUP(A28,'[35]REKAP NILAI SPK'!D$11:H$60,2,0)</f>
        <v>#N/A</v>
      </c>
      <c r="EC28" s="20" t="e">
        <f>VLOOKUP(A28,'[35]REKAP NILAI SPK'!D$11:H$60,3,0)</f>
        <v>#N/A</v>
      </c>
      <c r="ED28" s="20" t="e">
        <f>VLOOKUP(A28,'[35]REKAP NILAI SPK'!D$11:H$60,4,0)</f>
        <v>#N/A</v>
      </c>
      <c r="EE28" s="20" t="e">
        <f>VLOOKUP(A28,'[35]REKAP NILAI SPK'!D$11:H$60,5,0)</f>
        <v>#N/A</v>
      </c>
      <c r="EF28" s="81"/>
      <c r="EG28" s="82"/>
      <c r="EH28" s="83"/>
      <c r="EI28" s="83"/>
      <c r="EJ28" s="84" t="s">
        <v>191</v>
      </c>
      <c r="EK28" s="84"/>
      <c r="EL28" s="84"/>
      <c r="EM28" s="84"/>
      <c r="EN28" s="85" t="str">
        <f t="shared" si="0"/>
        <v>0 menunjukan sikap jujur saat ulangan</v>
      </c>
      <c r="EO28" s="85" t="str">
        <f t="shared" si="1"/>
        <v>0 belum konsisten mengawali kegiatan belajar dengan berdoa</v>
      </c>
      <c r="EP28" s="85" t="str">
        <f t="shared" si="2"/>
        <v>0 perlu tingkatkan berkomunikasi dalam diskusi kelompk menggunakan bahasa indonesia dengan baik</v>
      </c>
      <c r="EQ28" s="85" t="str">
        <f t="shared" si="3"/>
        <v>0 perlu tingkatkan inisiatif mencari tahu informasi terkait dengan topik pelajaran yang akan dibahas pada pertemuan selanjutnya</v>
      </c>
      <c r="ER28" s="85" t="str">
        <f t="shared" si="4"/>
        <v>0 perlu konsisten ikut terlibat dalam kegiatan jumat bersih</v>
      </c>
      <c r="ES28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8" s="87"/>
      <c r="EU28" s="87"/>
      <c r="EV28" s="87"/>
      <c r="EW28" s="87"/>
      <c r="EX28" s="87"/>
    </row>
    <row r="29" spans="1:154" ht="38.1" customHeight="1">
      <c r="A29" s="18">
        <f>'[2]db-siswa'!B29</f>
        <v>0</v>
      </c>
      <c r="B29" s="19">
        <f>'[2]db-siswa'!C29</f>
        <v>0</v>
      </c>
      <c r="C29" s="19">
        <f>'[2]db-siswa'!D29</f>
        <v>0</v>
      </c>
      <c r="D29" s="20" t="e">
        <f>VLOOKUP(A29,'[3]REKAP NILAI SPK'!$D$11:$H$60,2,0)</f>
        <v>#N/A</v>
      </c>
      <c r="E29" s="21" t="e">
        <f>VLOOKUP(A29,'[3]REKAP NILAI SPK'!$D$11:$H$60,3,0)</f>
        <v>#N/A</v>
      </c>
      <c r="F29" s="22" t="e">
        <f>VLOOKUP(A29,'[3]REKAP NILAI SPK'!$D$11:$H$60,4,0)</f>
        <v>#N/A</v>
      </c>
      <c r="G29" s="20" t="e">
        <f>VLOOKUP(A29,'[3]REKAP NILAI SPK'!$D$11:$H$60,5,0)</f>
        <v>#N/A</v>
      </c>
      <c r="H29" s="21" t="e">
        <f>VLOOKUP(A29,'[4]REKAP NILAI SPK'!D$11:H$60,2,0)</f>
        <v>#N/A</v>
      </c>
      <c r="I29" s="23" t="e">
        <f>VLOOKUP(A29,'[4]REKAP NILAI SPK'!D$11:H$60,3,0)</f>
        <v>#N/A</v>
      </c>
      <c r="J29" s="24" t="e">
        <f>VLOOKUP(A29,'[4]REKAP NILAI SPK'!D$11:H$60,4,0)</f>
        <v>#N/A</v>
      </c>
      <c r="K29" s="25" t="e">
        <f>VLOOKUP(A29,'[4]REKAP NILAI SPK'!D$11:H$60,5,0)</f>
        <v>#N/A</v>
      </c>
      <c r="L29" s="21" t="e">
        <f>VLOOKUP(A29,'[5]REKAP NILAI SPK'!D$11:H$60,2,0)</f>
        <v>#N/A</v>
      </c>
      <c r="M29" s="23" t="e">
        <f>VLOOKUP(A29,'[5]REKAP NILAI SPK'!D$11:H$60,3,0)</f>
        <v>#N/A</v>
      </c>
      <c r="N29" s="26" t="e">
        <f>VLOOKUP(A29,'[5]REKAP NILAI SPK'!D$11:H$60,4,0)</f>
        <v>#N/A</v>
      </c>
      <c r="O29" s="21" t="e">
        <f>VLOOKUP(A29,'[5]REKAP NILAI SPK'!D$11:H$60,5,0)</f>
        <v>#N/A</v>
      </c>
      <c r="P29" s="27" t="e">
        <f>VLOOKUP(A29,'[6]REKAP NILAI SPK'!D$11:H$60,2,0)</f>
        <v>#N/A</v>
      </c>
      <c r="Q29" s="10" t="e">
        <f>VLOOKUP(A29,'[6]REKAP NILAI SPK'!D$11:H$60,3,0)</f>
        <v>#N/A</v>
      </c>
      <c r="R29" s="21" t="e">
        <f>VLOOKUP(A29,'[6]REKAP NILAI SPK'!D$11:H$60,4,0)</f>
        <v>#N/A</v>
      </c>
      <c r="S29" s="27" t="e">
        <f>VLOOKUP(A29,'[6]REKAP NILAI SPK'!D$11:H$60,5,0)</f>
        <v>#N/A</v>
      </c>
      <c r="T29" s="10" t="e">
        <f>VLOOKUP(A29,'[7]REKAP NILAI SPK'!D$11:H$60,2,0)</f>
        <v>#N/A</v>
      </c>
      <c r="U29" s="21" t="e">
        <f>VLOOKUP(A29,'[7]REKAP NILAI SPK'!D$11:H$60,3,0)</f>
        <v>#N/A</v>
      </c>
      <c r="V29" s="21" t="e">
        <f>VLOOKUP(A29,'[7]REKAP NILAI SPK'!D$11:H$60,4,0)</f>
        <v>#N/A</v>
      </c>
      <c r="W29" s="21" t="e">
        <f>VLOOKUP(A29,'[7]REKAP NILAI SPK'!D$11:H$60,5,0)</f>
        <v>#N/A</v>
      </c>
      <c r="X29" s="21" t="e">
        <f>VLOOKUP(A29,'[8]REKAP NILAI SPK'!D$11:H$60,2,0)</f>
        <v>#N/A</v>
      </c>
      <c r="Y29" s="21" t="e">
        <f>VLOOKUP(A29,'[8]REKAP NILAI SPK'!D$11:H$60,3,0)</f>
        <v>#N/A</v>
      </c>
      <c r="Z29" s="10" t="e">
        <f>VLOOKUP(A29,'[8]REKAP NILAI SPK'!D$11:H$60,4,0)</f>
        <v>#N/A</v>
      </c>
      <c r="AA29" s="21" t="e">
        <f>VLOOKUP(A29,'[8]REKAP NILAI SPK'!D$11:H$60,5,0)</f>
        <v>#N/A</v>
      </c>
      <c r="AB29" s="21" t="e">
        <f>VLOOKUP(A29,'[9]REKAP NILAI SPK'!D$11:H$60,2,0)</f>
        <v>#N/A</v>
      </c>
      <c r="AC29" s="21" t="e">
        <f>VLOOKUP(A29,'[9]REKAP NILAI SPK'!D$11:H$60,3,0)</f>
        <v>#N/A</v>
      </c>
      <c r="AD29" s="21" t="e">
        <f>VLOOKUP(A29,'[9]REKAP NILAI SPK'!D$11:H$60,4,0)</f>
        <v>#N/A</v>
      </c>
      <c r="AE29" s="21" t="e">
        <f>VLOOKUP(A29,'[9]REKAP NILAI SPK'!D$11:H$60,5,0)</f>
        <v>#N/A</v>
      </c>
      <c r="AF29" s="21" t="e">
        <f>VLOOKUP(A29,'[10]REKAP NILAI SPK'!D$11:H$60,2,0)</f>
        <v>#N/A</v>
      </c>
      <c r="AG29" s="21" t="e">
        <f>VLOOKUP(A29,'[10]REKAP NILAI SPK'!D$11:H$60,3,0)</f>
        <v>#N/A</v>
      </c>
      <c r="AH29" s="21" t="e">
        <f>VLOOKUP(A29,'[10]REKAP NILAI SPK'!D$11:H$60,4,0)</f>
        <v>#N/A</v>
      </c>
      <c r="AI29" s="21" t="e">
        <f>VLOOKUP(A29,'[10]REKAP NILAI SPK'!D$11:H$60,5,0)</f>
        <v>#N/A</v>
      </c>
      <c r="AJ29" s="28" t="e">
        <f>VLOOKUP(A29,'[11]REKAP NILAI SPK'!D$11:H$60,2,0)</f>
        <v>#N/A</v>
      </c>
      <c r="AK29" s="29" t="e">
        <f>VLOOKUP(A29,'[11]REKAP NILAI SPK'!D$11:H$60,3,0)</f>
        <v>#N/A</v>
      </c>
      <c r="AL29" s="21" t="e">
        <f>VLOOKUP(A29,'[11]REKAP NILAI SPK'!D$11:H$60,4,0)</f>
        <v>#N/A</v>
      </c>
      <c r="AM29" s="28" t="e">
        <f>VLOOKUP(A29,'[11]REKAP NILAI SPK'!D$11:H$60,5,0)</f>
        <v>#N/A</v>
      </c>
      <c r="AN29" s="30" t="e">
        <f>VLOOKUP(A29,'[12]REKAP NILAI SPK'!D$11:H$60,2,0)</f>
        <v>#N/A</v>
      </c>
      <c r="AO29" s="30" t="e">
        <f>VLOOKUP(A29,'[12]REKAP NILAI SPK'!D$11:H$60,3,0)</f>
        <v>#N/A</v>
      </c>
      <c r="AP29" s="30" t="e">
        <f>VLOOKUP(A29,'[12]REKAP NILAI SPK'!D$11:H$60,4,0)</f>
        <v>#N/A</v>
      </c>
      <c r="AQ29" s="30" t="e">
        <f>VLOOKUP(A29,'[12]REKAP NILAI SPK'!D$11:H$60,5,0)</f>
        <v>#N/A</v>
      </c>
      <c r="AR29" s="29" t="e">
        <f>VLOOKUP(A29,'[13]REKAP NILAI SPK'!D$11:H$60,2,0)</f>
        <v>#N/A</v>
      </c>
      <c r="AS29" s="21" t="e">
        <f>VLOOKUP(A29,'[13]REKAP NILAI SPK'!D$11:H$60,3,0)</f>
        <v>#N/A</v>
      </c>
      <c r="AT29" s="31" t="e">
        <f>VLOOKUP(A29,'[13]REKAP NILAI SPK'!D$11:H$60,4,0)</f>
        <v>#N/A</v>
      </c>
      <c r="AU29" s="10" t="e">
        <f>VLOOKUP(A29,'[13]REKAP NILAI SPK'!D$11:H$60,5,0)</f>
        <v>#N/A</v>
      </c>
      <c r="AV29" s="10" t="e">
        <f>VLOOKUP(A29,'[14]REKAP NILAI SPK'!D$11:H$60,2,0)</f>
        <v>#N/A</v>
      </c>
      <c r="AW29" s="10" t="e">
        <f>VLOOKUP(A29,'[14]REKAP NILAI SPK'!D$11:H$60,3,0)</f>
        <v>#N/A</v>
      </c>
      <c r="AX29" s="10" t="e">
        <f>VLOOKUP(A29,'[14]REKAP NILAI SPK'!D$11:H$60,4,0)</f>
        <v>#N/A</v>
      </c>
      <c r="AY29" s="10" t="e">
        <f>VLOOKUP(A29,'[14]REKAP NILAI SPK'!D$11:H$60,5,0)</f>
        <v>#N/A</v>
      </c>
      <c r="AZ29" s="10" t="e">
        <f>VLOOKUP(A29,'[15]REKAP NILAI SPK'!D$11:H$60,2,0)</f>
        <v>#N/A</v>
      </c>
      <c r="BA29" s="10" t="e">
        <f>VLOOKUP(A29,'[15]REKAP NILAI SPK'!D$11:H$60,3,0)</f>
        <v>#N/A</v>
      </c>
      <c r="BB29" s="10" t="e">
        <f>VLOOKUP(A29,'[15]REKAP NILAI SPK'!D$11:H$60,4,0)</f>
        <v>#N/A</v>
      </c>
      <c r="BC29" s="10" t="e">
        <f>VLOOKUP(A29,'[15]REKAP NILAI SPK'!D$11:H$60,5,0)</f>
        <v>#N/A</v>
      </c>
      <c r="BD29" s="21" t="e">
        <f>VLOOKUP(A29,'[16]REKAP NILAI SPK'!D$11:H$60,2,0)</f>
        <v>#N/A</v>
      </c>
      <c r="BE29" s="32" t="e">
        <f>VLOOKUP(A29,'[16]REKAP NILAI SPK'!D$11:H$60,3,0)</f>
        <v>#N/A</v>
      </c>
      <c r="BF29" s="10" t="e">
        <f>VLOOKUP(A29,'[16]REKAP NILAI SPK'!D$11:H$60,4,0)</f>
        <v>#N/A</v>
      </c>
      <c r="BG29" s="21" t="e">
        <f>VLOOKUP(A29,'[16]REKAP NILAI SPK'!D$11:H$60,5,0)</f>
        <v>#N/A</v>
      </c>
      <c r="BH29" s="24" t="e">
        <f>VLOOKUP(A29,'[17]REKAP NILAI SPK'!D$11:H$60,2,0)</f>
        <v>#N/A</v>
      </c>
      <c r="BI29" s="10" t="e">
        <f>VLOOKUP(A29,'[17]REKAP NILAI SPK'!D$11:H$60,3,0)</f>
        <v>#N/A</v>
      </c>
      <c r="BJ29" s="21" t="e">
        <f>VLOOKUP(A29,'[17]REKAP NILAI SPK'!D$11:H$60,4,0)</f>
        <v>#N/A</v>
      </c>
      <c r="BK29" s="24" t="e">
        <f>VLOOKUP(A29,'[17]REKAP NILAI SPK'!D$11:H$60,5,0)</f>
        <v>#N/A</v>
      </c>
      <c r="BL29" s="10" t="e">
        <f>VLOOKUP(A29,'[18]REKAP NILAI SPK'!D$11:H$60,2,0)</f>
        <v>#N/A</v>
      </c>
      <c r="BM29" s="21" t="e">
        <f>VLOOKUP(A29,'[18]REKAP NILAI SPK'!D$11:H$60,3,0)</f>
        <v>#N/A</v>
      </c>
      <c r="BN29" s="30" t="e">
        <f>VLOOKUP(A29,'[18]REKAP NILAI SPK'!D$11:H$60,4,0)</f>
        <v>#N/A</v>
      </c>
      <c r="BO29" s="33" t="e">
        <f>VLOOKUP(A29,'[18]REKAP NILAI SPK'!D$11:H$60,5,0)</f>
        <v>#N/A</v>
      </c>
      <c r="BP29" s="21" t="e">
        <f>VLOOKUP(A29,'[19]REKAP NILAI SPK'!D$11:H$60,2,0)</f>
        <v>#N/A</v>
      </c>
      <c r="BQ29" s="24" t="e">
        <f>VLOOKUP(A29,'[19]REKAP NILAI SPK'!D$11:H$60,3,0)</f>
        <v>#N/A</v>
      </c>
      <c r="BR29" s="33" t="e">
        <f>VLOOKUP(A29,'[19]REKAP NILAI SPK'!D$11:H$60,4,0)</f>
        <v>#N/A</v>
      </c>
      <c r="BS29" s="21" t="e">
        <f>VLOOKUP(A29,'[19]REKAP NILAI SPK'!D$11:H$60,5,0)</f>
        <v>#N/A</v>
      </c>
      <c r="BT29" s="21" t="e">
        <f>VLOOKUP(A29,'[20]REKAP NILAI SPK'!D$11:H$60,2,0)</f>
        <v>#N/A</v>
      </c>
      <c r="BU29" s="21" t="e">
        <f>VLOOKUP(A29,'[20]REKAP NILAI SPK'!D$11:H$60,3,0)</f>
        <v>#N/A</v>
      </c>
      <c r="BV29" s="21" t="e">
        <f>VLOOKUP(A29,'[20]REKAP NILAI SPK'!D$11:H$60,4,0)</f>
        <v>#N/A</v>
      </c>
      <c r="BW29" s="21" t="e">
        <f>VLOOKUP(A29,'[20]REKAP NILAI SPK'!D$11:H$60,5,0)</f>
        <v>#N/A</v>
      </c>
      <c r="BX29" s="21" t="e">
        <f>VLOOKUP(A29,'[21]REKAP NILAI SPK'!D$11:H$60,2,0)</f>
        <v>#N/A</v>
      </c>
      <c r="BY29" s="21" t="e">
        <f>VLOOKUP(A29,'[21]REKAP NILAI SPK'!D$11:H$60,3,0)</f>
        <v>#N/A</v>
      </c>
      <c r="BZ29" s="21" t="e">
        <f>VLOOKUP(A29,'[21]REKAP NILAI SPK'!D$11:H$60,4,0)</f>
        <v>#N/A</v>
      </c>
      <c r="CA29" s="21" t="e">
        <f>VLOOKUP(A29,'[21]REKAP NILAI SPK'!D$11:H$60,5,0)</f>
        <v>#N/A</v>
      </c>
      <c r="CB29" s="10" t="e">
        <f>VLOOKUP(A29,'[22]REKAP NILAI SPK'!D$11:H$60,2,0)</f>
        <v>#N/A</v>
      </c>
      <c r="CC29" s="21" t="e">
        <f>VLOOKUP(A29,'[22]REKAP NILAI SPK'!D$11:H$60,3,0)</f>
        <v>#N/A</v>
      </c>
      <c r="CD29" s="24" t="e">
        <f>VLOOKUP(A29,'[22]REKAP NILAI SPK'!D$11:H$60,4,0)</f>
        <v>#N/A</v>
      </c>
      <c r="CE29" s="10" t="e">
        <f>VLOOKUP(A29,'[22]REKAP NILAI SPK'!D$11:H$60,5,0)</f>
        <v>#N/A</v>
      </c>
      <c r="CF29" s="21" t="e">
        <f>VLOOKUP(A29,'[23]REKAP NILAI SPK'!D$11:H$60,2,0)</f>
        <v>#N/A</v>
      </c>
      <c r="CG29" s="30" t="e">
        <f>VLOOKUP(A29,'[23]REKAP NILAI SPK'!D$11:H$60,3,0)</f>
        <v>#N/A</v>
      </c>
      <c r="CH29" s="29" t="e">
        <f>VLOOKUP(A29,'[23]REKAP NILAI SPK'!D$11:H$60,4,0)</f>
        <v>#N/A</v>
      </c>
      <c r="CI29" s="21" t="e">
        <f>VLOOKUP(A29,'[23]REKAP NILAI SPK'!D$11:H$60,5,0)</f>
        <v>#N/A</v>
      </c>
      <c r="CJ29" s="30" t="e">
        <f>VLOOKUP(A29,'[24]REKAP NILAI SPK'!D$11:H$60,2,0)</f>
        <v>#N/A</v>
      </c>
      <c r="CK29" s="29" t="e">
        <f>VLOOKUP(A29,'[24]REKAP NILAI SPK'!D$11:H$60,3,0)</f>
        <v>#N/A</v>
      </c>
      <c r="CL29" s="21" t="e">
        <f>VLOOKUP(A29,'[24]REKAP NILAI SPK'!D$11:H$60,4,0)</f>
        <v>#N/A</v>
      </c>
      <c r="CM29" s="20" t="e">
        <f>VLOOKUP(A29,'[24]REKAP NILAI SPK'!D$11:H$60,5,0)</f>
        <v>#N/A</v>
      </c>
      <c r="CN29" s="20" t="e">
        <f>VLOOKUP(A29,'[25]REKAP NILAI SPK'!D$11:H$60,2,0)</f>
        <v>#N/A</v>
      </c>
      <c r="CO29" s="21" t="e">
        <f>VLOOKUP(A29,'[25]REKAP NILAI SPK'!D$11:H$60,3,0)</f>
        <v>#N/A</v>
      </c>
      <c r="CP29" s="20" t="e">
        <f>VLOOKUP(A29,'[25]REKAP NILAI SPK'!D$11:H$60,4,0)</f>
        <v>#N/A</v>
      </c>
      <c r="CQ29" s="34" t="e">
        <f>VLOOKUP(A29,'[25]REKAP NILAI SPK'!D$11:H$60,5,0)</f>
        <v>#N/A</v>
      </c>
      <c r="CR29" s="20" t="e">
        <f>VLOOKUP(A29,'[26]REKAP NILAI SPK'!D$11:H$60,2,0)</f>
        <v>#N/A</v>
      </c>
      <c r="CS29" s="20" t="e">
        <f>VLOOKUP(A29,'[26]REKAP NILAI SPK'!D$11:H$60,3,0)</f>
        <v>#N/A</v>
      </c>
      <c r="CT29" s="20" t="e">
        <f>VLOOKUP(A29,'[26]REKAP NILAI SPK'!D$11:H$60,4,0)</f>
        <v>#N/A</v>
      </c>
      <c r="CU29" s="20" t="e">
        <f>VLOOKUP(A29,'[26]REKAP NILAI SPK'!D$11:H$60,5,0)</f>
        <v>#N/A</v>
      </c>
      <c r="CV29" s="20" t="e">
        <f>VLOOKUP(A29,'[27]REKAP NILAI SPK'!D$11:H$60,2,0)</f>
        <v>#N/A</v>
      </c>
      <c r="CW29" s="20" t="e">
        <f>VLOOKUP(A29,'[27]REKAP NILAI SPK'!D$11:H$60,3,0)</f>
        <v>#N/A</v>
      </c>
      <c r="CX29" s="20" t="e">
        <f>VLOOKUP(A29,'[27]REKAP NILAI SPK'!D$11:H$60,4,0)</f>
        <v>#N/A</v>
      </c>
      <c r="CY29" s="20" t="e">
        <f>VLOOKUP(A29,'[27]REKAP NILAI SPK'!D$11:H$60,5,0)</f>
        <v>#N/A</v>
      </c>
      <c r="CZ29" s="20" t="e">
        <f>VLOOKUP(A29,'[28]REKAP NILAI SPK'!D$11:H$60,2,0)</f>
        <v>#N/A</v>
      </c>
      <c r="DA29" s="20" t="e">
        <f>VLOOKUP(A29,'[28]REKAP NILAI SPK'!D$11:H$60,3,0)</f>
        <v>#N/A</v>
      </c>
      <c r="DB29" s="20" t="e">
        <f>VLOOKUP(A29,'[28]REKAP NILAI SPK'!D$11:H$60,4,0)</f>
        <v>#N/A</v>
      </c>
      <c r="DC29" s="20" t="e">
        <f>VLOOKUP(A29,'[28]REKAP NILAI SPK'!D$11:H$60,5,0)</f>
        <v>#N/A</v>
      </c>
      <c r="DD29" s="20" t="e">
        <f>VLOOKUP(A29,'[29]REKAP NILAI SPK'!D$11:H$60,2,0)</f>
        <v>#N/A</v>
      </c>
      <c r="DE29" s="20" t="e">
        <f>VLOOKUP(A29,'[29]REKAP NILAI SPK'!D$11:H$60,3,0)</f>
        <v>#N/A</v>
      </c>
      <c r="DF29" s="20" t="e">
        <f>VLOOKUP(A29,'[29]REKAP NILAI SPK'!D$11:H$60,4,0)</f>
        <v>#N/A</v>
      </c>
      <c r="DG29" s="20" t="e">
        <f>VLOOKUP(A29,'[29]REKAP NILAI SPK'!D$11:H$60,5,0)</f>
        <v>#N/A</v>
      </c>
      <c r="DH29" s="20" t="e">
        <f>VLOOKUP(A29,'[30]REKAP NILAI SPK'!D$11:H$60,2,0)</f>
        <v>#N/A</v>
      </c>
      <c r="DI29" s="20" t="e">
        <f>VLOOKUP(A29,'[30]REKAP NILAI SPK'!D$11:H$60,3,0)</f>
        <v>#N/A</v>
      </c>
      <c r="DJ29" s="20" t="e">
        <f>VLOOKUP(A29,'[30]REKAP NILAI SPK'!D$11:H$60,4,0)</f>
        <v>#N/A</v>
      </c>
      <c r="DK29" s="20" t="e">
        <f>VLOOKUP(A29,'[30]REKAP NILAI SPK'!D$11:H$60,5,0)</f>
        <v>#N/A</v>
      </c>
      <c r="DL29" s="20" t="e">
        <f>VLOOKUP(A29,'[31]REKAP NILAI SPK'!D$11:H$60,2,0)</f>
        <v>#N/A</v>
      </c>
      <c r="DM29" s="20" t="e">
        <f>VLOOKUP(A29,'[31]REKAP NILAI SPK'!D$11:H$60,3,0)</f>
        <v>#N/A</v>
      </c>
      <c r="DN29" s="20" t="e">
        <f>VLOOKUP(A29,'[31]REKAP NILAI SPK'!D$11:H$60,4,0)</f>
        <v>#N/A</v>
      </c>
      <c r="DO29" s="20" t="e">
        <f>VLOOKUP(A29,'[31]REKAP NILAI SPK'!D$11:H$60,5,0)</f>
        <v>#N/A</v>
      </c>
      <c r="DP29" s="20" t="e">
        <f>VLOOKUP(A29,'[32]REKAP NILAI SPK'!D$11:H$60,2,0)</f>
        <v>#N/A</v>
      </c>
      <c r="DQ29" s="20" t="e">
        <f>VLOOKUP(A29,'[32]REKAP NILAI SPK'!D$11:H$60,3,0)</f>
        <v>#N/A</v>
      </c>
      <c r="DR29" s="20" t="e">
        <f>VLOOKUP(A29,'[32]REKAP NILAI SPK'!D$11:H$60,4,0)</f>
        <v>#N/A</v>
      </c>
      <c r="DS29" s="20" t="e">
        <f>VLOOKUP(A29,'[32]REKAP NILAI SPK'!D$11:H$60,5,0)</f>
        <v>#N/A</v>
      </c>
      <c r="DT29" s="20" t="e">
        <f>VLOOKUP(A29,'[33]REKAP NILAI SPK'!D$11:H$60,2,0)</f>
        <v>#N/A</v>
      </c>
      <c r="DU29" s="20" t="e">
        <f>VLOOKUP(A29,'[33]REKAP NILAI SPK'!D$11:H$60,3,0)</f>
        <v>#N/A</v>
      </c>
      <c r="DV29" s="20" t="e">
        <f>VLOOKUP(A29,'[33]REKAP NILAI SPK'!D$11:H$60,4,0)</f>
        <v>#N/A</v>
      </c>
      <c r="DW29" s="20" t="e">
        <f>VLOOKUP(A29,'[33]REKAP NILAI SPK'!D$11:H$60,5,0)</f>
        <v>#N/A</v>
      </c>
      <c r="DX29" s="20" t="e">
        <f>VLOOKUP(A29,'[34]REKAP NILAI SPK'!D$11:H$60,2,0)</f>
        <v>#N/A</v>
      </c>
      <c r="DY29" s="20" t="e">
        <f>VLOOKUP(A29,'[34]REKAP NILAI SPK'!D$11:H$60,3,0)</f>
        <v>#N/A</v>
      </c>
      <c r="DZ29" s="20" t="e">
        <f>VLOOKUP(A29,'[34]REKAP NILAI SPK'!D$11:H$60,4,0)</f>
        <v>#N/A</v>
      </c>
      <c r="EA29" s="20" t="e">
        <f>VLOOKUP(A29,'[34]REKAP NILAI SPK'!D$11:H$60,5,0)</f>
        <v>#N/A</v>
      </c>
      <c r="EB29" s="20" t="e">
        <f>VLOOKUP(A29,'[35]REKAP NILAI SPK'!D$11:H$60,2,0)</f>
        <v>#N/A</v>
      </c>
      <c r="EC29" s="20" t="e">
        <f>VLOOKUP(A29,'[35]REKAP NILAI SPK'!D$11:H$60,3,0)</f>
        <v>#N/A</v>
      </c>
      <c r="ED29" s="20" t="e">
        <f>VLOOKUP(A29,'[35]REKAP NILAI SPK'!D$11:H$60,4,0)</f>
        <v>#N/A</v>
      </c>
      <c r="EE29" s="20" t="e">
        <f>VLOOKUP(A29,'[35]REKAP NILAI SPK'!D$11:H$60,5,0)</f>
        <v>#N/A</v>
      </c>
      <c r="EF29" s="81"/>
      <c r="EG29" s="82"/>
      <c r="EH29" s="83"/>
      <c r="EI29" s="83"/>
      <c r="EJ29" s="84" t="s">
        <v>191</v>
      </c>
      <c r="EK29" s="84"/>
      <c r="EL29" s="84"/>
      <c r="EM29" s="84"/>
      <c r="EN29" s="85" t="str">
        <f t="shared" si="0"/>
        <v>0 menunjukan sikap jujur saat ulangan</v>
      </c>
      <c r="EO29" s="85" t="str">
        <f t="shared" si="1"/>
        <v>0 belum konsisten mengawali kegiatan belajar dengan berdoa</v>
      </c>
      <c r="EP29" s="85" t="str">
        <f t="shared" si="2"/>
        <v>0 perlu tingkatkan berkomunikasi dalam diskusi kelompk menggunakan bahasa indonesia dengan baik</v>
      </c>
      <c r="EQ29" s="85" t="str">
        <f t="shared" si="3"/>
        <v>0 perlu tingkatkan inisiatif mencari tahu informasi terkait dengan topik pelajaran yang akan dibahas pada pertemuan selanjutnya</v>
      </c>
      <c r="ER29" s="85" t="str">
        <f t="shared" si="4"/>
        <v>0 perlu konsisten ikut terlibat dalam kegiatan jumat bersih</v>
      </c>
      <c r="ES29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29" s="87"/>
      <c r="EU29" s="87"/>
      <c r="EV29" s="87"/>
      <c r="EW29" s="87"/>
      <c r="EX29" s="87"/>
    </row>
    <row r="30" spans="1:154" ht="38.1" customHeight="1">
      <c r="A30" s="18">
        <f>'[2]db-siswa'!B30</f>
        <v>0</v>
      </c>
      <c r="B30" s="19">
        <f>'[2]db-siswa'!C30</f>
        <v>0</v>
      </c>
      <c r="C30" s="19">
        <f>'[2]db-siswa'!D30</f>
        <v>0</v>
      </c>
      <c r="D30" s="20" t="e">
        <f>VLOOKUP(A30,'[3]REKAP NILAI SPK'!$D$11:$H$60,2,0)</f>
        <v>#N/A</v>
      </c>
      <c r="E30" s="21" t="e">
        <f>VLOOKUP(A30,'[3]REKAP NILAI SPK'!$D$11:$H$60,3,0)</f>
        <v>#N/A</v>
      </c>
      <c r="F30" s="22" t="e">
        <f>VLOOKUP(A30,'[3]REKAP NILAI SPK'!$D$11:$H$60,4,0)</f>
        <v>#N/A</v>
      </c>
      <c r="G30" s="20" t="e">
        <f>VLOOKUP(A30,'[3]REKAP NILAI SPK'!$D$11:$H$60,5,0)</f>
        <v>#N/A</v>
      </c>
      <c r="H30" s="21" t="e">
        <f>VLOOKUP(A30,'[4]REKAP NILAI SPK'!D$11:H$60,2,0)</f>
        <v>#N/A</v>
      </c>
      <c r="I30" s="23" t="e">
        <f>VLOOKUP(A30,'[4]REKAP NILAI SPK'!D$11:H$60,3,0)</f>
        <v>#N/A</v>
      </c>
      <c r="J30" s="24" t="e">
        <f>VLOOKUP(A30,'[4]REKAP NILAI SPK'!D$11:H$60,4,0)</f>
        <v>#N/A</v>
      </c>
      <c r="K30" s="25" t="e">
        <f>VLOOKUP(A30,'[4]REKAP NILAI SPK'!D$11:H$60,5,0)</f>
        <v>#N/A</v>
      </c>
      <c r="L30" s="21" t="e">
        <f>VLOOKUP(A30,'[5]REKAP NILAI SPK'!D$11:H$60,2,0)</f>
        <v>#N/A</v>
      </c>
      <c r="M30" s="23" t="e">
        <f>VLOOKUP(A30,'[5]REKAP NILAI SPK'!D$11:H$60,3,0)</f>
        <v>#N/A</v>
      </c>
      <c r="N30" s="26" t="e">
        <f>VLOOKUP(A30,'[5]REKAP NILAI SPK'!D$11:H$60,4,0)</f>
        <v>#N/A</v>
      </c>
      <c r="O30" s="21" t="e">
        <f>VLOOKUP(A30,'[5]REKAP NILAI SPK'!D$11:H$60,5,0)</f>
        <v>#N/A</v>
      </c>
      <c r="P30" s="27" t="e">
        <f>VLOOKUP(A30,'[6]REKAP NILAI SPK'!D$11:H$60,2,0)</f>
        <v>#N/A</v>
      </c>
      <c r="Q30" s="10" t="e">
        <f>VLOOKUP(A30,'[6]REKAP NILAI SPK'!D$11:H$60,3,0)</f>
        <v>#N/A</v>
      </c>
      <c r="R30" s="21" t="e">
        <f>VLOOKUP(A30,'[6]REKAP NILAI SPK'!D$11:H$60,4,0)</f>
        <v>#N/A</v>
      </c>
      <c r="S30" s="27" t="e">
        <f>VLOOKUP(A30,'[6]REKAP NILAI SPK'!D$11:H$60,5,0)</f>
        <v>#N/A</v>
      </c>
      <c r="T30" s="10" t="e">
        <f>VLOOKUP(A30,'[7]REKAP NILAI SPK'!D$11:H$60,2,0)</f>
        <v>#N/A</v>
      </c>
      <c r="U30" s="21" t="e">
        <f>VLOOKUP(A30,'[7]REKAP NILAI SPK'!D$11:H$60,3,0)</f>
        <v>#N/A</v>
      </c>
      <c r="V30" s="21" t="e">
        <f>VLOOKUP(A30,'[7]REKAP NILAI SPK'!D$11:H$60,4,0)</f>
        <v>#N/A</v>
      </c>
      <c r="W30" s="21" t="e">
        <f>VLOOKUP(A30,'[7]REKAP NILAI SPK'!D$11:H$60,5,0)</f>
        <v>#N/A</v>
      </c>
      <c r="X30" s="21" t="e">
        <f>VLOOKUP(A30,'[8]REKAP NILAI SPK'!D$11:H$60,2,0)</f>
        <v>#N/A</v>
      </c>
      <c r="Y30" s="21" t="e">
        <f>VLOOKUP(A30,'[8]REKAP NILAI SPK'!D$11:H$60,3,0)</f>
        <v>#N/A</v>
      </c>
      <c r="Z30" s="10" t="e">
        <f>VLOOKUP(A30,'[8]REKAP NILAI SPK'!D$11:H$60,4,0)</f>
        <v>#N/A</v>
      </c>
      <c r="AA30" s="21" t="e">
        <f>VLOOKUP(A30,'[8]REKAP NILAI SPK'!D$11:H$60,5,0)</f>
        <v>#N/A</v>
      </c>
      <c r="AB30" s="21" t="e">
        <f>VLOOKUP(A30,'[9]REKAP NILAI SPK'!D$11:H$60,2,0)</f>
        <v>#N/A</v>
      </c>
      <c r="AC30" s="21" t="e">
        <f>VLOOKUP(A30,'[9]REKAP NILAI SPK'!D$11:H$60,3,0)</f>
        <v>#N/A</v>
      </c>
      <c r="AD30" s="21" t="e">
        <f>VLOOKUP(A30,'[9]REKAP NILAI SPK'!D$11:H$60,4,0)</f>
        <v>#N/A</v>
      </c>
      <c r="AE30" s="21" t="e">
        <f>VLOOKUP(A30,'[9]REKAP NILAI SPK'!D$11:H$60,5,0)</f>
        <v>#N/A</v>
      </c>
      <c r="AF30" s="21" t="e">
        <f>VLOOKUP(A30,'[10]REKAP NILAI SPK'!D$11:H$60,2,0)</f>
        <v>#N/A</v>
      </c>
      <c r="AG30" s="21" t="e">
        <f>VLOOKUP(A30,'[10]REKAP NILAI SPK'!D$11:H$60,3,0)</f>
        <v>#N/A</v>
      </c>
      <c r="AH30" s="21" t="e">
        <f>VLOOKUP(A30,'[10]REKAP NILAI SPK'!D$11:H$60,4,0)</f>
        <v>#N/A</v>
      </c>
      <c r="AI30" s="21" t="e">
        <f>VLOOKUP(A30,'[10]REKAP NILAI SPK'!D$11:H$60,5,0)</f>
        <v>#N/A</v>
      </c>
      <c r="AJ30" s="28" t="e">
        <f>VLOOKUP(A30,'[11]REKAP NILAI SPK'!D$11:H$60,2,0)</f>
        <v>#N/A</v>
      </c>
      <c r="AK30" s="29" t="e">
        <f>VLOOKUP(A30,'[11]REKAP NILAI SPK'!D$11:H$60,3,0)</f>
        <v>#N/A</v>
      </c>
      <c r="AL30" s="21" t="e">
        <f>VLOOKUP(A30,'[11]REKAP NILAI SPK'!D$11:H$60,4,0)</f>
        <v>#N/A</v>
      </c>
      <c r="AM30" s="28" t="e">
        <f>VLOOKUP(A30,'[11]REKAP NILAI SPK'!D$11:H$60,5,0)</f>
        <v>#N/A</v>
      </c>
      <c r="AN30" s="30" t="e">
        <f>VLOOKUP(A30,'[12]REKAP NILAI SPK'!D$11:H$60,2,0)</f>
        <v>#N/A</v>
      </c>
      <c r="AO30" s="30" t="e">
        <f>VLOOKUP(A30,'[12]REKAP NILAI SPK'!D$11:H$60,3,0)</f>
        <v>#N/A</v>
      </c>
      <c r="AP30" s="30" t="e">
        <f>VLOOKUP(A30,'[12]REKAP NILAI SPK'!D$11:H$60,4,0)</f>
        <v>#N/A</v>
      </c>
      <c r="AQ30" s="30" t="e">
        <f>VLOOKUP(A30,'[12]REKAP NILAI SPK'!D$11:H$60,5,0)</f>
        <v>#N/A</v>
      </c>
      <c r="AR30" s="29" t="e">
        <f>VLOOKUP(A30,'[13]REKAP NILAI SPK'!D$11:H$60,2,0)</f>
        <v>#N/A</v>
      </c>
      <c r="AS30" s="21" t="e">
        <f>VLOOKUP(A30,'[13]REKAP NILAI SPK'!D$11:H$60,3,0)</f>
        <v>#N/A</v>
      </c>
      <c r="AT30" s="31" t="e">
        <f>VLOOKUP(A30,'[13]REKAP NILAI SPK'!D$11:H$60,4,0)</f>
        <v>#N/A</v>
      </c>
      <c r="AU30" s="10" t="e">
        <f>VLOOKUP(A30,'[13]REKAP NILAI SPK'!D$11:H$60,5,0)</f>
        <v>#N/A</v>
      </c>
      <c r="AV30" s="10" t="e">
        <f>VLOOKUP(A30,'[14]REKAP NILAI SPK'!D$11:H$60,2,0)</f>
        <v>#N/A</v>
      </c>
      <c r="AW30" s="10" t="e">
        <f>VLOOKUP(A30,'[14]REKAP NILAI SPK'!D$11:H$60,3,0)</f>
        <v>#N/A</v>
      </c>
      <c r="AX30" s="10" t="e">
        <f>VLOOKUP(A30,'[14]REKAP NILAI SPK'!D$11:H$60,4,0)</f>
        <v>#N/A</v>
      </c>
      <c r="AY30" s="10" t="e">
        <f>VLOOKUP(A30,'[14]REKAP NILAI SPK'!D$11:H$60,5,0)</f>
        <v>#N/A</v>
      </c>
      <c r="AZ30" s="10" t="e">
        <f>VLOOKUP(A30,'[15]REKAP NILAI SPK'!D$11:H$60,2,0)</f>
        <v>#N/A</v>
      </c>
      <c r="BA30" s="10" t="e">
        <f>VLOOKUP(A30,'[15]REKAP NILAI SPK'!D$11:H$60,3,0)</f>
        <v>#N/A</v>
      </c>
      <c r="BB30" s="10" t="e">
        <f>VLOOKUP(A30,'[15]REKAP NILAI SPK'!D$11:H$60,4,0)</f>
        <v>#N/A</v>
      </c>
      <c r="BC30" s="10" t="e">
        <f>VLOOKUP(A30,'[15]REKAP NILAI SPK'!D$11:H$60,5,0)</f>
        <v>#N/A</v>
      </c>
      <c r="BD30" s="21" t="e">
        <f>VLOOKUP(A30,'[16]REKAP NILAI SPK'!D$11:H$60,2,0)</f>
        <v>#N/A</v>
      </c>
      <c r="BE30" s="32" t="e">
        <f>VLOOKUP(A30,'[16]REKAP NILAI SPK'!D$11:H$60,3,0)</f>
        <v>#N/A</v>
      </c>
      <c r="BF30" s="10" t="e">
        <f>VLOOKUP(A30,'[16]REKAP NILAI SPK'!D$11:H$60,4,0)</f>
        <v>#N/A</v>
      </c>
      <c r="BG30" s="21" t="e">
        <f>VLOOKUP(A30,'[16]REKAP NILAI SPK'!D$11:H$60,5,0)</f>
        <v>#N/A</v>
      </c>
      <c r="BH30" s="24" t="e">
        <f>VLOOKUP(A30,'[17]REKAP NILAI SPK'!D$11:H$60,2,0)</f>
        <v>#N/A</v>
      </c>
      <c r="BI30" s="10" t="e">
        <f>VLOOKUP(A30,'[17]REKAP NILAI SPK'!D$11:H$60,3,0)</f>
        <v>#N/A</v>
      </c>
      <c r="BJ30" s="21" t="e">
        <f>VLOOKUP(A30,'[17]REKAP NILAI SPK'!D$11:H$60,4,0)</f>
        <v>#N/A</v>
      </c>
      <c r="BK30" s="24" t="e">
        <f>VLOOKUP(A30,'[17]REKAP NILAI SPK'!D$11:H$60,5,0)</f>
        <v>#N/A</v>
      </c>
      <c r="BL30" s="10" t="e">
        <f>VLOOKUP(A30,'[18]REKAP NILAI SPK'!D$11:H$60,2,0)</f>
        <v>#N/A</v>
      </c>
      <c r="BM30" s="21" t="e">
        <f>VLOOKUP(A30,'[18]REKAP NILAI SPK'!D$11:H$60,3,0)</f>
        <v>#N/A</v>
      </c>
      <c r="BN30" s="30" t="e">
        <f>VLOOKUP(A30,'[18]REKAP NILAI SPK'!D$11:H$60,4,0)</f>
        <v>#N/A</v>
      </c>
      <c r="BO30" s="33" t="e">
        <f>VLOOKUP(A30,'[18]REKAP NILAI SPK'!D$11:H$60,5,0)</f>
        <v>#N/A</v>
      </c>
      <c r="BP30" s="21" t="e">
        <f>VLOOKUP(A30,'[19]REKAP NILAI SPK'!D$11:H$60,2,0)</f>
        <v>#N/A</v>
      </c>
      <c r="BQ30" s="24" t="e">
        <f>VLOOKUP(A30,'[19]REKAP NILAI SPK'!D$11:H$60,3,0)</f>
        <v>#N/A</v>
      </c>
      <c r="BR30" s="33" t="e">
        <f>VLOOKUP(A30,'[19]REKAP NILAI SPK'!D$11:H$60,4,0)</f>
        <v>#N/A</v>
      </c>
      <c r="BS30" s="21" t="e">
        <f>VLOOKUP(A30,'[19]REKAP NILAI SPK'!D$11:H$60,5,0)</f>
        <v>#N/A</v>
      </c>
      <c r="BT30" s="21" t="e">
        <f>VLOOKUP(A30,'[20]REKAP NILAI SPK'!D$11:H$60,2,0)</f>
        <v>#N/A</v>
      </c>
      <c r="BU30" s="21" t="e">
        <f>VLOOKUP(A30,'[20]REKAP NILAI SPK'!D$11:H$60,3,0)</f>
        <v>#N/A</v>
      </c>
      <c r="BV30" s="21" t="e">
        <f>VLOOKUP(A30,'[20]REKAP NILAI SPK'!D$11:H$60,4,0)</f>
        <v>#N/A</v>
      </c>
      <c r="BW30" s="21" t="e">
        <f>VLOOKUP(A30,'[20]REKAP NILAI SPK'!D$11:H$60,5,0)</f>
        <v>#N/A</v>
      </c>
      <c r="BX30" s="21" t="e">
        <f>VLOOKUP(A30,'[21]REKAP NILAI SPK'!D$11:H$60,2,0)</f>
        <v>#N/A</v>
      </c>
      <c r="BY30" s="21" t="e">
        <f>VLOOKUP(A30,'[21]REKAP NILAI SPK'!D$11:H$60,3,0)</f>
        <v>#N/A</v>
      </c>
      <c r="BZ30" s="21" t="e">
        <f>VLOOKUP(A30,'[21]REKAP NILAI SPK'!D$11:H$60,4,0)</f>
        <v>#N/A</v>
      </c>
      <c r="CA30" s="21" t="e">
        <f>VLOOKUP(A30,'[21]REKAP NILAI SPK'!D$11:H$60,5,0)</f>
        <v>#N/A</v>
      </c>
      <c r="CB30" s="10" t="e">
        <f>VLOOKUP(A30,'[22]REKAP NILAI SPK'!D$11:H$60,2,0)</f>
        <v>#N/A</v>
      </c>
      <c r="CC30" s="21" t="e">
        <f>VLOOKUP(A30,'[22]REKAP NILAI SPK'!D$11:H$60,3,0)</f>
        <v>#N/A</v>
      </c>
      <c r="CD30" s="24" t="e">
        <f>VLOOKUP(A30,'[22]REKAP NILAI SPK'!D$11:H$60,4,0)</f>
        <v>#N/A</v>
      </c>
      <c r="CE30" s="10" t="e">
        <f>VLOOKUP(A30,'[22]REKAP NILAI SPK'!D$11:H$60,5,0)</f>
        <v>#N/A</v>
      </c>
      <c r="CF30" s="21" t="e">
        <f>VLOOKUP(A30,'[23]REKAP NILAI SPK'!D$11:H$60,2,0)</f>
        <v>#N/A</v>
      </c>
      <c r="CG30" s="30" t="e">
        <f>VLOOKUP(A30,'[23]REKAP NILAI SPK'!D$11:H$60,3,0)</f>
        <v>#N/A</v>
      </c>
      <c r="CH30" s="29" t="e">
        <f>VLOOKUP(A30,'[23]REKAP NILAI SPK'!D$11:H$60,4,0)</f>
        <v>#N/A</v>
      </c>
      <c r="CI30" s="21" t="e">
        <f>VLOOKUP(A30,'[23]REKAP NILAI SPK'!D$11:H$60,5,0)</f>
        <v>#N/A</v>
      </c>
      <c r="CJ30" s="30" t="e">
        <f>VLOOKUP(A30,'[24]REKAP NILAI SPK'!D$11:H$60,2,0)</f>
        <v>#N/A</v>
      </c>
      <c r="CK30" s="29" t="e">
        <f>VLOOKUP(A30,'[24]REKAP NILAI SPK'!D$11:H$60,3,0)</f>
        <v>#N/A</v>
      </c>
      <c r="CL30" s="21" t="e">
        <f>VLOOKUP(A30,'[24]REKAP NILAI SPK'!D$11:H$60,4,0)</f>
        <v>#N/A</v>
      </c>
      <c r="CM30" s="20" t="e">
        <f>VLOOKUP(A30,'[24]REKAP NILAI SPK'!D$11:H$60,5,0)</f>
        <v>#N/A</v>
      </c>
      <c r="CN30" s="20" t="e">
        <f>VLOOKUP(A30,'[25]REKAP NILAI SPK'!D$11:H$60,2,0)</f>
        <v>#N/A</v>
      </c>
      <c r="CO30" s="21" t="e">
        <f>VLOOKUP(A30,'[25]REKAP NILAI SPK'!D$11:H$60,3,0)</f>
        <v>#N/A</v>
      </c>
      <c r="CP30" s="20" t="e">
        <f>VLOOKUP(A30,'[25]REKAP NILAI SPK'!D$11:H$60,4,0)</f>
        <v>#N/A</v>
      </c>
      <c r="CQ30" s="34" t="e">
        <f>VLOOKUP(A30,'[25]REKAP NILAI SPK'!D$11:H$60,5,0)</f>
        <v>#N/A</v>
      </c>
      <c r="CR30" s="20" t="e">
        <f>VLOOKUP(A30,'[26]REKAP NILAI SPK'!D$11:H$60,2,0)</f>
        <v>#N/A</v>
      </c>
      <c r="CS30" s="20" t="e">
        <f>VLOOKUP(A30,'[26]REKAP NILAI SPK'!D$11:H$60,3,0)</f>
        <v>#N/A</v>
      </c>
      <c r="CT30" s="20" t="e">
        <f>VLOOKUP(A30,'[26]REKAP NILAI SPK'!D$11:H$60,4,0)</f>
        <v>#N/A</v>
      </c>
      <c r="CU30" s="20" t="e">
        <f>VLOOKUP(A30,'[26]REKAP NILAI SPK'!D$11:H$60,5,0)</f>
        <v>#N/A</v>
      </c>
      <c r="CV30" s="20" t="e">
        <f>VLOOKUP(A30,'[27]REKAP NILAI SPK'!D$11:H$60,2,0)</f>
        <v>#N/A</v>
      </c>
      <c r="CW30" s="20" t="e">
        <f>VLOOKUP(A30,'[27]REKAP NILAI SPK'!D$11:H$60,3,0)</f>
        <v>#N/A</v>
      </c>
      <c r="CX30" s="20" t="e">
        <f>VLOOKUP(A30,'[27]REKAP NILAI SPK'!D$11:H$60,4,0)</f>
        <v>#N/A</v>
      </c>
      <c r="CY30" s="20" t="e">
        <f>VLOOKUP(A30,'[27]REKAP NILAI SPK'!D$11:H$60,5,0)</f>
        <v>#N/A</v>
      </c>
      <c r="CZ30" s="20" t="e">
        <f>VLOOKUP(A30,'[28]REKAP NILAI SPK'!D$11:H$60,2,0)</f>
        <v>#N/A</v>
      </c>
      <c r="DA30" s="20" t="e">
        <f>VLOOKUP(A30,'[28]REKAP NILAI SPK'!D$11:H$60,3,0)</f>
        <v>#N/A</v>
      </c>
      <c r="DB30" s="20" t="e">
        <f>VLOOKUP(A30,'[28]REKAP NILAI SPK'!D$11:H$60,4,0)</f>
        <v>#N/A</v>
      </c>
      <c r="DC30" s="20" t="e">
        <f>VLOOKUP(A30,'[28]REKAP NILAI SPK'!D$11:H$60,5,0)</f>
        <v>#N/A</v>
      </c>
      <c r="DD30" s="20" t="e">
        <f>VLOOKUP(A30,'[29]REKAP NILAI SPK'!D$11:H$60,2,0)</f>
        <v>#N/A</v>
      </c>
      <c r="DE30" s="20" t="e">
        <f>VLOOKUP(A30,'[29]REKAP NILAI SPK'!D$11:H$60,3,0)</f>
        <v>#N/A</v>
      </c>
      <c r="DF30" s="20" t="e">
        <f>VLOOKUP(A30,'[29]REKAP NILAI SPK'!D$11:H$60,4,0)</f>
        <v>#N/A</v>
      </c>
      <c r="DG30" s="20" t="e">
        <f>VLOOKUP(A30,'[29]REKAP NILAI SPK'!D$11:H$60,5,0)</f>
        <v>#N/A</v>
      </c>
      <c r="DH30" s="20" t="e">
        <f>VLOOKUP(A30,'[30]REKAP NILAI SPK'!D$11:H$60,2,0)</f>
        <v>#N/A</v>
      </c>
      <c r="DI30" s="20" t="e">
        <f>VLOOKUP(A30,'[30]REKAP NILAI SPK'!D$11:H$60,3,0)</f>
        <v>#N/A</v>
      </c>
      <c r="DJ30" s="20" t="e">
        <f>VLOOKUP(A30,'[30]REKAP NILAI SPK'!D$11:H$60,4,0)</f>
        <v>#N/A</v>
      </c>
      <c r="DK30" s="20" t="e">
        <f>VLOOKUP(A30,'[30]REKAP NILAI SPK'!D$11:H$60,5,0)</f>
        <v>#N/A</v>
      </c>
      <c r="DL30" s="20" t="e">
        <f>VLOOKUP(A30,'[31]REKAP NILAI SPK'!D$11:H$60,2,0)</f>
        <v>#N/A</v>
      </c>
      <c r="DM30" s="20" t="e">
        <f>VLOOKUP(A30,'[31]REKAP NILAI SPK'!D$11:H$60,3,0)</f>
        <v>#N/A</v>
      </c>
      <c r="DN30" s="20" t="e">
        <f>VLOOKUP(A30,'[31]REKAP NILAI SPK'!D$11:H$60,4,0)</f>
        <v>#N/A</v>
      </c>
      <c r="DO30" s="20" t="e">
        <f>VLOOKUP(A30,'[31]REKAP NILAI SPK'!D$11:H$60,5,0)</f>
        <v>#N/A</v>
      </c>
      <c r="DP30" s="20" t="e">
        <f>VLOOKUP(A30,'[32]REKAP NILAI SPK'!D$11:H$60,2,0)</f>
        <v>#N/A</v>
      </c>
      <c r="DQ30" s="20" t="e">
        <f>VLOOKUP(A30,'[32]REKAP NILAI SPK'!D$11:H$60,3,0)</f>
        <v>#N/A</v>
      </c>
      <c r="DR30" s="20" t="e">
        <f>VLOOKUP(A30,'[32]REKAP NILAI SPK'!D$11:H$60,4,0)</f>
        <v>#N/A</v>
      </c>
      <c r="DS30" s="20" t="e">
        <f>VLOOKUP(A30,'[32]REKAP NILAI SPK'!D$11:H$60,5,0)</f>
        <v>#N/A</v>
      </c>
      <c r="DT30" s="20" t="e">
        <f>VLOOKUP(A30,'[33]REKAP NILAI SPK'!D$11:H$60,2,0)</f>
        <v>#N/A</v>
      </c>
      <c r="DU30" s="20" t="e">
        <f>VLOOKUP(A30,'[33]REKAP NILAI SPK'!D$11:H$60,3,0)</f>
        <v>#N/A</v>
      </c>
      <c r="DV30" s="20" t="e">
        <f>VLOOKUP(A30,'[33]REKAP NILAI SPK'!D$11:H$60,4,0)</f>
        <v>#N/A</v>
      </c>
      <c r="DW30" s="20" t="e">
        <f>VLOOKUP(A30,'[33]REKAP NILAI SPK'!D$11:H$60,5,0)</f>
        <v>#N/A</v>
      </c>
      <c r="DX30" s="20" t="e">
        <f>VLOOKUP(A30,'[34]REKAP NILAI SPK'!D$11:H$60,2,0)</f>
        <v>#N/A</v>
      </c>
      <c r="DY30" s="20" t="e">
        <f>VLOOKUP(A30,'[34]REKAP NILAI SPK'!D$11:H$60,3,0)</f>
        <v>#N/A</v>
      </c>
      <c r="DZ30" s="20" t="e">
        <f>VLOOKUP(A30,'[34]REKAP NILAI SPK'!D$11:H$60,4,0)</f>
        <v>#N/A</v>
      </c>
      <c r="EA30" s="20" t="e">
        <f>VLOOKUP(A30,'[34]REKAP NILAI SPK'!D$11:H$60,5,0)</f>
        <v>#N/A</v>
      </c>
      <c r="EB30" s="20" t="e">
        <f>VLOOKUP(A30,'[35]REKAP NILAI SPK'!D$11:H$60,2,0)</f>
        <v>#N/A</v>
      </c>
      <c r="EC30" s="20" t="e">
        <f>VLOOKUP(A30,'[35]REKAP NILAI SPK'!D$11:H$60,3,0)</f>
        <v>#N/A</v>
      </c>
      <c r="ED30" s="20" t="e">
        <f>VLOOKUP(A30,'[35]REKAP NILAI SPK'!D$11:H$60,4,0)</f>
        <v>#N/A</v>
      </c>
      <c r="EE30" s="20" t="e">
        <f>VLOOKUP(A30,'[35]REKAP NILAI SPK'!D$11:H$60,5,0)</f>
        <v>#N/A</v>
      </c>
      <c r="EF30" s="81"/>
      <c r="EG30" s="82"/>
      <c r="EH30" s="83"/>
      <c r="EI30" s="83"/>
      <c r="EJ30" s="84" t="s">
        <v>191</v>
      </c>
      <c r="EK30" s="84"/>
      <c r="EL30" s="84"/>
      <c r="EM30" s="84"/>
      <c r="EN30" s="85" t="str">
        <f t="shared" si="0"/>
        <v>0 menunjukan sikap jujur saat ulangan</v>
      </c>
      <c r="EO30" s="85" t="str">
        <f t="shared" si="1"/>
        <v>0 belum konsisten mengawali kegiatan belajar dengan berdoa</v>
      </c>
      <c r="EP30" s="85" t="str">
        <f t="shared" si="2"/>
        <v>0 perlu tingkatkan berkomunikasi dalam diskusi kelompk menggunakan bahasa indonesia dengan baik</v>
      </c>
      <c r="EQ30" s="85" t="str">
        <f t="shared" si="3"/>
        <v>0 perlu tingkatkan inisiatif mencari tahu informasi terkait dengan topik pelajaran yang akan dibahas pada pertemuan selanjutnya</v>
      </c>
      <c r="ER30" s="85" t="str">
        <f t="shared" si="4"/>
        <v>0 perlu konsisten ikut terlibat dalam kegiatan jumat bersih</v>
      </c>
      <c r="ES30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0" s="87"/>
      <c r="EU30" s="87"/>
      <c r="EV30" s="87"/>
      <c r="EW30" s="87"/>
      <c r="EX30" s="87"/>
    </row>
    <row r="31" spans="1:154" ht="38.1" customHeight="1">
      <c r="A31" s="18">
        <f>'[2]db-siswa'!B31</f>
        <v>0</v>
      </c>
      <c r="B31" s="19">
        <f>'[2]db-siswa'!C31</f>
        <v>0</v>
      </c>
      <c r="C31" s="19">
        <f>'[2]db-siswa'!D31</f>
        <v>0</v>
      </c>
      <c r="D31" s="20" t="e">
        <f>VLOOKUP(A31,'[3]REKAP NILAI SPK'!$D$11:$H$60,2,0)</f>
        <v>#N/A</v>
      </c>
      <c r="E31" s="21" t="e">
        <f>VLOOKUP(A31,'[3]REKAP NILAI SPK'!$D$11:$H$60,3,0)</f>
        <v>#N/A</v>
      </c>
      <c r="F31" s="22" t="e">
        <f>VLOOKUP(A31,'[3]REKAP NILAI SPK'!$D$11:$H$60,4,0)</f>
        <v>#N/A</v>
      </c>
      <c r="G31" s="20" t="e">
        <f>VLOOKUP(A31,'[3]REKAP NILAI SPK'!$D$11:$H$60,5,0)</f>
        <v>#N/A</v>
      </c>
      <c r="H31" s="21" t="e">
        <f>VLOOKUP(A31,'[4]REKAP NILAI SPK'!D$11:H$60,2,0)</f>
        <v>#N/A</v>
      </c>
      <c r="I31" s="23" t="e">
        <f>VLOOKUP(A31,'[4]REKAP NILAI SPK'!D$11:H$60,3,0)</f>
        <v>#N/A</v>
      </c>
      <c r="J31" s="24" t="e">
        <f>VLOOKUP(A31,'[4]REKAP NILAI SPK'!D$11:H$60,4,0)</f>
        <v>#N/A</v>
      </c>
      <c r="K31" s="25" t="e">
        <f>VLOOKUP(A31,'[4]REKAP NILAI SPK'!D$11:H$60,5,0)</f>
        <v>#N/A</v>
      </c>
      <c r="L31" s="21" t="e">
        <f>VLOOKUP(A31,'[5]REKAP NILAI SPK'!D$11:H$60,2,0)</f>
        <v>#N/A</v>
      </c>
      <c r="M31" s="23" t="e">
        <f>VLOOKUP(A31,'[5]REKAP NILAI SPK'!D$11:H$60,3,0)</f>
        <v>#N/A</v>
      </c>
      <c r="N31" s="26" t="e">
        <f>VLOOKUP(A31,'[5]REKAP NILAI SPK'!D$11:H$60,4,0)</f>
        <v>#N/A</v>
      </c>
      <c r="O31" s="21" t="e">
        <f>VLOOKUP(A31,'[5]REKAP NILAI SPK'!D$11:H$60,5,0)</f>
        <v>#N/A</v>
      </c>
      <c r="P31" s="27" t="e">
        <f>VLOOKUP(A31,'[6]REKAP NILAI SPK'!D$11:H$60,2,0)</f>
        <v>#N/A</v>
      </c>
      <c r="Q31" s="10" t="e">
        <f>VLOOKUP(A31,'[6]REKAP NILAI SPK'!D$11:H$60,3,0)</f>
        <v>#N/A</v>
      </c>
      <c r="R31" s="21" t="e">
        <f>VLOOKUP(A31,'[6]REKAP NILAI SPK'!D$11:H$60,4,0)</f>
        <v>#N/A</v>
      </c>
      <c r="S31" s="27" t="e">
        <f>VLOOKUP(A31,'[6]REKAP NILAI SPK'!D$11:H$60,5,0)</f>
        <v>#N/A</v>
      </c>
      <c r="T31" s="10" t="e">
        <f>VLOOKUP(A31,'[7]REKAP NILAI SPK'!D$11:H$60,2,0)</f>
        <v>#N/A</v>
      </c>
      <c r="U31" s="21" t="e">
        <f>VLOOKUP(A31,'[7]REKAP NILAI SPK'!D$11:H$60,3,0)</f>
        <v>#N/A</v>
      </c>
      <c r="V31" s="21" t="e">
        <f>VLOOKUP(A31,'[7]REKAP NILAI SPK'!D$11:H$60,4,0)</f>
        <v>#N/A</v>
      </c>
      <c r="W31" s="21" t="e">
        <f>VLOOKUP(A31,'[7]REKAP NILAI SPK'!D$11:H$60,5,0)</f>
        <v>#N/A</v>
      </c>
      <c r="X31" s="21" t="e">
        <f>VLOOKUP(A31,'[8]REKAP NILAI SPK'!D$11:H$60,2,0)</f>
        <v>#N/A</v>
      </c>
      <c r="Y31" s="21" t="e">
        <f>VLOOKUP(A31,'[8]REKAP NILAI SPK'!D$11:H$60,3,0)</f>
        <v>#N/A</v>
      </c>
      <c r="Z31" s="10" t="e">
        <f>VLOOKUP(A31,'[8]REKAP NILAI SPK'!D$11:H$60,4,0)</f>
        <v>#N/A</v>
      </c>
      <c r="AA31" s="21" t="e">
        <f>VLOOKUP(A31,'[8]REKAP NILAI SPK'!D$11:H$60,5,0)</f>
        <v>#N/A</v>
      </c>
      <c r="AB31" s="21" t="e">
        <f>VLOOKUP(A31,'[9]REKAP NILAI SPK'!D$11:H$60,2,0)</f>
        <v>#N/A</v>
      </c>
      <c r="AC31" s="21" t="e">
        <f>VLOOKUP(A31,'[9]REKAP NILAI SPK'!D$11:H$60,3,0)</f>
        <v>#N/A</v>
      </c>
      <c r="AD31" s="21" t="e">
        <f>VLOOKUP(A31,'[9]REKAP NILAI SPK'!D$11:H$60,4,0)</f>
        <v>#N/A</v>
      </c>
      <c r="AE31" s="21" t="e">
        <f>VLOOKUP(A31,'[9]REKAP NILAI SPK'!D$11:H$60,5,0)</f>
        <v>#N/A</v>
      </c>
      <c r="AF31" s="21" t="e">
        <f>VLOOKUP(A31,'[10]REKAP NILAI SPK'!D$11:H$60,2,0)</f>
        <v>#N/A</v>
      </c>
      <c r="AG31" s="21" t="e">
        <f>VLOOKUP(A31,'[10]REKAP NILAI SPK'!D$11:H$60,3,0)</f>
        <v>#N/A</v>
      </c>
      <c r="AH31" s="21" t="e">
        <f>VLOOKUP(A31,'[10]REKAP NILAI SPK'!D$11:H$60,4,0)</f>
        <v>#N/A</v>
      </c>
      <c r="AI31" s="21" t="e">
        <f>VLOOKUP(A31,'[10]REKAP NILAI SPK'!D$11:H$60,5,0)</f>
        <v>#N/A</v>
      </c>
      <c r="AJ31" s="28" t="e">
        <f>VLOOKUP(A31,'[11]REKAP NILAI SPK'!D$11:H$60,2,0)</f>
        <v>#N/A</v>
      </c>
      <c r="AK31" s="29" t="e">
        <f>VLOOKUP(A31,'[11]REKAP NILAI SPK'!D$11:H$60,3,0)</f>
        <v>#N/A</v>
      </c>
      <c r="AL31" s="21" t="e">
        <f>VLOOKUP(A31,'[11]REKAP NILAI SPK'!D$11:H$60,4,0)</f>
        <v>#N/A</v>
      </c>
      <c r="AM31" s="28" t="e">
        <f>VLOOKUP(A31,'[11]REKAP NILAI SPK'!D$11:H$60,5,0)</f>
        <v>#N/A</v>
      </c>
      <c r="AN31" s="30" t="e">
        <f>VLOOKUP(A31,'[12]REKAP NILAI SPK'!D$11:H$60,2,0)</f>
        <v>#N/A</v>
      </c>
      <c r="AO31" s="30" t="e">
        <f>VLOOKUP(A31,'[12]REKAP NILAI SPK'!D$11:H$60,3,0)</f>
        <v>#N/A</v>
      </c>
      <c r="AP31" s="30" t="e">
        <f>VLOOKUP(A31,'[12]REKAP NILAI SPK'!D$11:H$60,4,0)</f>
        <v>#N/A</v>
      </c>
      <c r="AQ31" s="30" t="e">
        <f>VLOOKUP(A31,'[12]REKAP NILAI SPK'!D$11:H$60,5,0)</f>
        <v>#N/A</v>
      </c>
      <c r="AR31" s="29" t="e">
        <f>VLOOKUP(A31,'[13]REKAP NILAI SPK'!D$11:H$60,2,0)</f>
        <v>#N/A</v>
      </c>
      <c r="AS31" s="21" t="e">
        <f>VLOOKUP(A31,'[13]REKAP NILAI SPK'!D$11:H$60,3,0)</f>
        <v>#N/A</v>
      </c>
      <c r="AT31" s="31" t="e">
        <f>VLOOKUP(A31,'[13]REKAP NILAI SPK'!D$11:H$60,4,0)</f>
        <v>#N/A</v>
      </c>
      <c r="AU31" s="10" t="e">
        <f>VLOOKUP(A31,'[13]REKAP NILAI SPK'!D$11:H$60,5,0)</f>
        <v>#N/A</v>
      </c>
      <c r="AV31" s="10" t="e">
        <f>VLOOKUP(A31,'[14]REKAP NILAI SPK'!D$11:H$60,2,0)</f>
        <v>#N/A</v>
      </c>
      <c r="AW31" s="10" t="e">
        <f>VLOOKUP(A31,'[14]REKAP NILAI SPK'!D$11:H$60,3,0)</f>
        <v>#N/A</v>
      </c>
      <c r="AX31" s="10" t="e">
        <f>VLOOKUP(A31,'[14]REKAP NILAI SPK'!D$11:H$60,4,0)</f>
        <v>#N/A</v>
      </c>
      <c r="AY31" s="10" t="e">
        <f>VLOOKUP(A31,'[14]REKAP NILAI SPK'!D$11:H$60,5,0)</f>
        <v>#N/A</v>
      </c>
      <c r="AZ31" s="10" t="e">
        <f>VLOOKUP(A31,'[15]REKAP NILAI SPK'!D$11:H$60,2,0)</f>
        <v>#N/A</v>
      </c>
      <c r="BA31" s="10" t="e">
        <f>VLOOKUP(A31,'[15]REKAP NILAI SPK'!D$11:H$60,3,0)</f>
        <v>#N/A</v>
      </c>
      <c r="BB31" s="10" t="e">
        <f>VLOOKUP(A31,'[15]REKAP NILAI SPK'!D$11:H$60,4,0)</f>
        <v>#N/A</v>
      </c>
      <c r="BC31" s="10" t="e">
        <f>VLOOKUP(A31,'[15]REKAP NILAI SPK'!D$11:H$60,5,0)</f>
        <v>#N/A</v>
      </c>
      <c r="BD31" s="21" t="e">
        <f>VLOOKUP(A31,'[16]REKAP NILAI SPK'!D$11:H$60,2,0)</f>
        <v>#N/A</v>
      </c>
      <c r="BE31" s="32" t="e">
        <f>VLOOKUP(A31,'[16]REKAP NILAI SPK'!D$11:H$60,3,0)</f>
        <v>#N/A</v>
      </c>
      <c r="BF31" s="10" t="e">
        <f>VLOOKUP(A31,'[16]REKAP NILAI SPK'!D$11:H$60,4,0)</f>
        <v>#N/A</v>
      </c>
      <c r="BG31" s="21" t="e">
        <f>VLOOKUP(A31,'[16]REKAP NILAI SPK'!D$11:H$60,5,0)</f>
        <v>#N/A</v>
      </c>
      <c r="BH31" s="24" t="e">
        <f>VLOOKUP(A31,'[17]REKAP NILAI SPK'!D$11:H$60,2,0)</f>
        <v>#N/A</v>
      </c>
      <c r="BI31" s="10" t="e">
        <f>VLOOKUP(A31,'[17]REKAP NILAI SPK'!D$11:H$60,3,0)</f>
        <v>#N/A</v>
      </c>
      <c r="BJ31" s="21" t="e">
        <f>VLOOKUP(A31,'[17]REKAP NILAI SPK'!D$11:H$60,4,0)</f>
        <v>#N/A</v>
      </c>
      <c r="BK31" s="24" t="e">
        <f>VLOOKUP(A31,'[17]REKAP NILAI SPK'!D$11:H$60,5,0)</f>
        <v>#N/A</v>
      </c>
      <c r="BL31" s="10" t="e">
        <f>VLOOKUP(A31,'[18]REKAP NILAI SPK'!D$11:H$60,2,0)</f>
        <v>#N/A</v>
      </c>
      <c r="BM31" s="21" t="e">
        <f>VLOOKUP(A31,'[18]REKAP NILAI SPK'!D$11:H$60,3,0)</f>
        <v>#N/A</v>
      </c>
      <c r="BN31" s="30" t="e">
        <f>VLOOKUP(A31,'[18]REKAP NILAI SPK'!D$11:H$60,4,0)</f>
        <v>#N/A</v>
      </c>
      <c r="BO31" s="33" t="e">
        <f>VLOOKUP(A31,'[18]REKAP NILAI SPK'!D$11:H$60,5,0)</f>
        <v>#N/A</v>
      </c>
      <c r="BP31" s="21" t="e">
        <f>VLOOKUP(A31,'[19]REKAP NILAI SPK'!D$11:H$60,2,0)</f>
        <v>#N/A</v>
      </c>
      <c r="BQ31" s="24" t="e">
        <f>VLOOKUP(A31,'[19]REKAP NILAI SPK'!D$11:H$60,3,0)</f>
        <v>#N/A</v>
      </c>
      <c r="BR31" s="33" t="e">
        <f>VLOOKUP(A31,'[19]REKAP NILAI SPK'!D$11:H$60,4,0)</f>
        <v>#N/A</v>
      </c>
      <c r="BS31" s="21" t="e">
        <f>VLOOKUP(A31,'[19]REKAP NILAI SPK'!D$11:H$60,5,0)</f>
        <v>#N/A</v>
      </c>
      <c r="BT31" s="21" t="e">
        <f>VLOOKUP(A31,'[20]REKAP NILAI SPK'!D$11:H$60,2,0)</f>
        <v>#N/A</v>
      </c>
      <c r="BU31" s="21" t="e">
        <f>VLOOKUP(A31,'[20]REKAP NILAI SPK'!D$11:H$60,3,0)</f>
        <v>#N/A</v>
      </c>
      <c r="BV31" s="21" t="e">
        <f>VLOOKUP(A31,'[20]REKAP NILAI SPK'!D$11:H$60,4,0)</f>
        <v>#N/A</v>
      </c>
      <c r="BW31" s="21" t="e">
        <f>VLOOKUP(A31,'[20]REKAP NILAI SPK'!D$11:H$60,5,0)</f>
        <v>#N/A</v>
      </c>
      <c r="BX31" s="21" t="e">
        <f>VLOOKUP(A31,'[21]REKAP NILAI SPK'!D$11:H$60,2,0)</f>
        <v>#N/A</v>
      </c>
      <c r="BY31" s="21" t="e">
        <f>VLOOKUP(A31,'[21]REKAP NILAI SPK'!D$11:H$60,3,0)</f>
        <v>#N/A</v>
      </c>
      <c r="BZ31" s="21" t="e">
        <f>VLOOKUP(A31,'[21]REKAP NILAI SPK'!D$11:H$60,4,0)</f>
        <v>#N/A</v>
      </c>
      <c r="CA31" s="21" t="e">
        <f>VLOOKUP(A31,'[21]REKAP NILAI SPK'!D$11:H$60,5,0)</f>
        <v>#N/A</v>
      </c>
      <c r="CB31" s="10" t="e">
        <f>VLOOKUP(A31,'[22]REKAP NILAI SPK'!D$11:H$60,2,0)</f>
        <v>#N/A</v>
      </c>
      <c r="CC31" s="21" t="e">
        <f>VLOOKUP(A31,'[22]REKAP NILAI SPK'!D$11:H$60,3,0)</f>
        <v>#N/A</v>
      </c>
      <c r="CD31" s="24" t="e">
        <f>VLOOKUP(A31,'[22]REKAP NILAI SPK'!D$11:H$60,4,0)</f>
        <v>#N/A</v>
      </c>
      <c r="CE31" s="10" t="e">
        <f>VLOOKUP(A31,'[22]REKAP NILAI SPK'!D$11:H$60,5,0)</f>
        <v>#N/A</v>
      </c>
      <c r="CF31" s="21" t="e">
        <f>VLOOKUP(A31,'[23]REKAP NILAI SPK'!D$11:H$60,2,0)</f>
        <v>#N/A</v>
      </c>
      <c r="CG31" s="30" t="e">
        <f>VLOOKUP(A31,'[23]REKAP NILAI SPK'!D$11:H$60,3,0)</f>
        <v>#N/A</v>
      </c>
      <c r="CH31" s="29" t="e">
        <f>VLOOKUP(A31,'[23]REKAP NILAI SPK'!D$11:H$60,4,0)</f>
        <v>#N/A</v>
      </c>
      <c r="CI31" s="21" t="e">
        <f>VLOOKUP(A31,'[23]REKAP NILAI SPK'!D$11:H$60,5,0)</f>
        <v>#N/A</v>
      </c>
      <c r="CJ31" s="30" t="e">
        <f>VLOOKUP(A31,'[24]REKAP NILAI SPK'!D$11:H$60,2,0)</f>
        <v>#N/A</v>
      </c>
      <c r="CK31" s="29" t="e">
        <f>VLOOKUP(A31,'[24]REKAP NILAI SPK'!D$11:H$60,3,0)</f>
        <v>#N/A</v>
      </c>
      <c r="CL31" s="21" t="e">
        <f>VLOOKUP(A31,'[24]REKAP NILAI SPK'!D$11:H$60,4,0)</f>
        <v>#N/A</v>
      </c>
      <c r="CM31" s="20" t="e">
        <f>VLOOKUP(A31,'[24]REKAP NILAI SPK'!D$11:H$60,5,0)</f>
        <v>#N/A</v>
      </c>
      <c r="CN31" s="20" t="e">
        <f>VLOOKUP(A31,'[25]REKAP NILAI SPK'!D$11:H$60,2,0)</f>
        <v>#N/A</v>
      </c>
      <c r="CO31" s="21" t="e">
        <f>VLOOKUP(A31,'[25]REKAP NILAI SPK'!D$11:H$60,3,0)</f>
        <v>#N/A</v>
      </c>
      <c r="CP31" s="20" t="e">
        <f>VLOOKUP(A31,'[25]REKAP NILAI SPK'!D$11:H$60,4,0)</f>
        <v>#N/A</v>
      </c>
      <c r="CQ31" s="34" t="e">
        <f>VLOOKUP(A31,'[25]REKAP NILAI SPK'!D$11:H$60,5,0)</f>
        <v>#N/A</v>
      </c>
      <c r="CR31" s="20" t="e">
        <f>VLOOKUP(A31,'[26]REKAP NILAI SPK'!D$11:H$60,2,0)</f>
        <v>#N/A</v>
      </c>
      <c r="CS31" s="20" t="e">
        <f>VLOOKUP(A31,'[26]REKAP NILAI SPK'!D$11:H$60,3,0)</f>
        <v>#N/A</v>
      </c>
      <c r="CT31" s="20" t="e">
        <f>VLOOKUP(A31,'[26]REKAP NILAI SPK'!D$11:H$60,4,0)</f>
        <v>#N/A</v>
      </c>
      <c r="CU31" s="20" t="e">
        <f>VLOOKUP(A31,'[26]REKAP NILAI SPK'!D$11:H$60,5,0)</f>
        <v>#N/A</v>
      </c>
      <c r="CV31" s="20" t="e">
        <f>VLOOKUP(A31,'[27]REKAP NILAI SPK'!D$11:H$60,2,0)</f>
        <v>#N/A</v>
      </c>
      <c r="CW31" s="20" t="e">
        <f>VLOOKUP(A31,'[27]REKAP NILAI SPK'!D$11:H$60,3,0)</f>
        <v>#N/A</v>
      </c>
      <c r="CX31" s="20" t="e">
        <f>VLOOKUP(A31,'[27]REKAP NILAI SPK'!D$11:H$60,4,0)</f>
        <v>#N/A</v>
      </c>
      <c r="CY31" s="20" t="e">
        <f>VLOOKUP(A31,'[27]REKAP NILAI SPK'!D$11:H$60,5,0)</f>
        <v>#N/A</v>
      </c>
      <c r="CZ31" s="20" t="e">
        <f>VLOOKUP(A31,'[28]REKAP NILAI SPK'!D$11:H$60,2,0)</f>
        <v>#N/A</v>
      </c>
      <c r="DA31" s="20" t="e">
        <f>VLOOKUP(A31,'[28]REKAP NILAI SPK'!D$11:H$60,3,0)</f>
        <v>#N/A</v>
      </c>
      <c r="DB31" s="20" t="e">
        <f>VLOOKUP(A31,'[28]REKAP NILAI SPK'!D$11:H$60,4,0)</f>
        <v>#N/A</v>
      </c>
      <c r="DC31" s="20" t="e">
        <f>VLOOKUP(A31,'[28]REKAP NILAI SPK'!D$11:H$60,5,0)</f>
        <v>#N/A</v>
      </c>
      <c r="DD31" s="20" t="e">
        <f>VLOOKUP(A31,'[29]REKAP NILAI SPK'!D$11:H$60,2,0)</f>
        <v>#N/A</v>
      </c>
      <c r="DE31" s="20" t="e">
        <f>VLOOKUP(A31,'[29]REKAP NILAI SPK'!D$11:H$60,3,0)</f>
        <v>#N/A</v>
      </c>
      <c r="DF31" s="20" t="e">
        <f>VLOOKUP(A31,'[29]REKAP NILAI SPK'!D$11:H$60,4,0)</f>
        <v>#N/A</v>
      </c>
      <c r="DG31" s="20" t="e">
        <f>VLOOKUP(A31,'[29]REKAP NILAI SPK'!D$11:H$60,5,0)</f>
        <v>#N/A</v>
      </c>
      <c r="DH31" s="20" t="e">
        <f>VLOOKUP(A31,'[30]REKAP NILAI SPK'!D$11:H$60,2,0)</f>
        <v>#N/A</v>
      </c>
      <c r="DI31" s="20" t="e">
        <f>VLOOKUP(A31,'[30]REKAP NILAI SPK'!D$11:H$60,3,0)</f>
        <v>#N/A</v>
      </c>
      <c r="DJ31" s="20" t="e">
        <f>VLOOKUP(A31,'[30]REKAP NILAI SPK'!D$11:H$60,4,0)</f>
        <v>#N/A</v>
      </c>
      <c r="DK31" s="20" t="e">
        <f>VLOOKUP(A31,'[30]REKAP NILAI SPK'!D$11:H$60,5,0)</f>
        <v>#N/A</v>
      </c>
      <c r="DL31" s="20" t="e">
        <f>VLOOKUP(A31,'[31]REKAP NILAI SPK'!D$11:H$60,2,0)</f>
        <v>#N/A</v>
      </c>
      <c r="DM31" s="20" t="e">
        <f>VLOOKUP(A31,'[31]REKAP NILAI SPK'!D$11:H$60,3,0)</f>
        <v>#N/A</v>
      </c>
      <c r="DN31" s="20" t="e">
        <f>VLOOKUP(A31,'[31]REKAP NILAI SPK'!D$11:H$60,4,0)</f>
        <v>#N/A</v>
      </c>
      <c r="DO31" s="20" t="e">
        <f>VLOOKUP(A31,'[31]REKAP NILAI SPK'!D$11:H$60,5,0)</f>
        <v>#N/A</v>
      </c>
      <c r="DP31" s="20" t="e">
        <f>VLOOKUP(A31,'[32]REKAP NILAI SPK'!D$11:H$60,2,0)</f>
        <v>#N/A</v>
      </c>
      <c r="DQ31" s="20" t="e">
        <f>VLOOKUP(A31,'[32]REKAP NILAI SPK'!D$11:H$60,3,0)</f>
        <v>#N/A</v>
      </c>
      <c r="DR31" s="20" t="e">
        <f>VLOOKUP(A31,'[32]REKAP NILAI SPK'!D$11:H$60,4,0)</f>
        <v>#N/A</v>
      </c>
      <c r="DS31" s="20" t="e">
        <f>VLOOKUP(A31,'[32]REKAP NILAI SPK'!D$11:H$60,5,0)</f>
        <v>#N/A</v>
      </c>
      <c r="DT31" s="20" t="e">
        <f>VLOOKUP(A31,'[33]REKAP NILAI SPK'!D$11:H$60,2,0)</f>
        <v>#N/A</v>
      </c>
      <c r="DU31" s="20" t="e">
        <f>VLOOKUP(A31,'[33]REKAP NILAI SPK'!D$11:H$60,3,0)</f>
        <v>#N/A</v>
      </c>
      <c r="DV31" s="20" t="e">
        <f>VLOOKUP(A31,'[33]REKAP NILAI SPK'!D$11:H$60,4,0)</f>
        <v>#N/A</v>
      </c>
      <c r="DW31" s="20" t="e">
        <f>VLOOKUP(A31,'[33]REKAP NILAI SPK'!D$11:H$60,5,0)</f>
        <v>#N/A</v>
      </c>
      <c r="DX31" s="20" t="e">
        <f>VLOOKUP(A31,'[34]REKAP NILAI SPK'!D$11:H$60,2,0)</f>
        <v>#N/A</v>
      </c>
      <c r="DY31" s="20" t="e">
        <f>VLOOKUP(A31,'[34]REKAP NILAI SPK'!D$11:H$60,3,0)</f>
        <v>#N/A</v>
      </c>
      <c r="DZ31" s="20" t="e">
        <f>VLOOKUP(A31,'[34]REKAP NILAI SPK'!D$11:H$60,4,0)</f>
        <v>#N/A</v>
      </c>
      <c r="EA31" s="20" t="e">
        <f>VLOOKUP(A31,'[34]REKAP NILAI SPK'!D$11:H$60,5,0)</f>
        <v>#N/A</v>
      </c>
      <c r="EB31" s="20" t="e">
        <f>VLOOKUP(A31,'[35]REKAP NILAI SPK'!D$11:H$60,2,0)</f>
        <v>#N/A</v>
      </c>
      <c r="EC31" s="20" t="e">
        <f>VLOOKUP(A31,'[35]REKAP NILAI SPK'!D$11:H$60,3,0)</f>
        <v>#N/A</v>
      </c>
      <c r="ED31" s="20" t="e">
        <f>VLOOKUP(A31,'[35]REKAP NILAI SPK'!D$11:H$60,4,0)</f>
        <v>#N/A</v>
      </c>
      <c r="EE31" s="20" t="e">
        <f>VLOOKUP(A31,'[35]REKAP NILAI SPK'!D$11:H$60,5,0)</f>
        <v>#N/A</v>
      </c>
      <c r="EF31" s="81"/>
      <c r="EG31" s="82"/>
      <c r="EH31" s="83"/>
      <c r="EI31" s="83"/>
      <c r="EJ31" s="84" t="s">
        <v>191</v>
      </c>
      <c r="EK31" s="84"/>
      <c r="EL31" s="84"/>
      <c r="EM31" s="84"/>
      <c r="EN31" s="85" t="str">
        <f t="shared" si="0"/>
        <v>0 menunjukan sikap jujur saat ulangan</v>
      </c>
      <c r="EO31" s="85" t="str">
        <f t="shared" si="1"/>
        <v>0 belum konsisten mengawali kegiatan belajar dengan berdoa</v>
      </c>
      <c r="EP31" s="85" t="str">
        <f t="shared" si="2"/>
        <v>0 perlu tingkatkan berkomunikasi dalam diskusi kelompk menggunakan bahasa indonesia dengan baik</v>
      </c>
      <c r="EQ31" s="85" t="str">
        <f t="shared" si="3"/>
        <v>0 perlu tingkatkan inisiatif mencari tahu informasi terkait dengan topik pelajaran yang akan dibahas pada pertemuan selanjutnya</v>
      </c>
      <c r="ER31" s="85" t="str">
        <f t="shared" si="4"/>
        <v>0 perlu konsisten ikut terlibat dalam kegiatan jumat bersih</v>
      </c>
      <c r="ES31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1" s="87"/>
      <c r="EU31" s="87"/>
      <c r="EV31" s="87"/>
      <c r="EW31" s="87"/>
      <c r="EX31" s="87"/>
    </row>
    <row r="32" spans="1:154" ht="38.1" customHeight="1">
      <c r="A32" s="18">
        <f>'[2]db-siswa'!B32</f>
        <v>0</v>
      </c>
      <c r="B32" s="19">
        <f>'[2]db-siswa'!C32</f>
        <v>0</v>
      </c>
      <c r="C32" s="19">
        <f>'[2]db-siswa'!D32</f>
        <v>0</v>
      </c>
      <c r="D32" s="20" t="e">
        <f>VLOOKUP(A32,'[3]REKAP NILAI SPK'!$D$11:$H$60,2,0)</f>
        <v>#N/A</v>
      </c>
      <c r="E32" s="21" t="e">
        <f>VLOOKUP(A32,'[3]REKAP NILAI SPK'!$D$11:$H$60,3,0)</f>
        <v>#N/A</v>
      </c>
      <c r="F32" s="22" t="e">
        <f>VLOOKUP(A32,'[3]REKAP NILAI SPK'!$D$11:$H$60,4,0)</f>
        <v>#N/A</v>
      </c>
      <c r="G32" s="20" t="e">
        <f>VLOOKUP(A32,'[3]REKAP NILAI SPK'!$D$11:$H$60,5,0)</f>
        <v>#N/A</v>
      </c>
      <c r="H32" s="21" t="e">
        <f>VLOOKUP(A32,'[4]REKAP NILAI SPK'!D$11:H$60,2,0)</f>
        <v>#N/A</v>
      </c>
      <c r="I32" s="23" t="e">
        <f>VLOOKUP(A32,'[4]REKAP NILAI SPK'!D$11:H$60,3,0)</f>
        <v>#N/A</v>
      </c>
      <c r="J32" s="24" t="e">
        <f>VLOOKUP(A32,'[4]REKAP NILAI SPK'!D$11:H$60,4,0)</f>
        <v>#N/A</v>
      </c>
      <c r="K32" s="25" t="e">
        <f>VLOOKUP(A32,'[4]REKAP NILAI SPK'!D$11:H$60,5,0)</f>
        <v>#N/A</v>
      </c>
      <c r="L32" s="21" t="e">
        <f>VLOOKUP(A32,'[5]REKAP NILAI SPK'!D$11:H$60,2,0)</f>
        <v>#N/A</v>
      </c>
      <c r="M32" s="23" t="e">
        <f>VLOOKUP(A32,'[5]REKAP NILAI SPK'!D$11:H$60,3,0)</f>
        <v>#N/A</v>
      </c>
      <c r="N32" s="26" t="e">
        <f>VLOOKUP(A32,'[5]REKAP NILAI SPK'!D$11:H$60,4,0)</f>
        <v>#N/A</v>
      </c>
      <c r="O32" s="21" t="e">
        <f>VLOOKUP(A32,'[5]REKAP NILAI SPK'!D$11:H$60,5,0)</f>
        <v>#N/A</v>
      </c>
      <c r="P32" s="27" t="e">
        <f>VLOOKUP(A32,'[6]REKAP NILAI SPK'!D$11:H$60,2,0)</f>
        <v>#N/A</v>
      </c>
      <c r="Q32" s="10" t="e">
        <f>VLOOKUP(A32,'[6]REKAP NILAI SPK'!D$11:H$60,3,0)</f>
        <v>#N/A</v>
      </c>
      <c r="R32" s="21" t="e">
        <f>VLOOKUP(A32,'[6]REKAP NILAI SPK'!D$11:H$60,4,0)</f>
        <v>#N/A</v>
      </c>
      <c r="S32" s="27" t="e">
        <f>VLOOKUP(A32,'[6]REKAP NILAI SPK'!D$11:H$60,5,0)</f>
        <v>#N/A</v>
      </c>
      <c r="T32" s="10" t="e">
        <f>VLOOKUP(A32,'[7]REKAP NILAI SPK'!D$11:H$60,2,0)</f>
        <v>#N/A</v>
      </c>
      <c r="U32" s="21" t="e">
        <f>VLOOKUP(A32,'[7]REKAP NILAI SPK'!D$11:H$60,3,0)</f>
        <v>#N/A</v>
      </c>
      <c r="V32" s="21" t="e">
        <f>VLOOKUP(A32,'[7]REKAP NILAI SPK'!D$11:H$60,4,0)</f>
        <v>#N/A</v>
      </c>
      <c r="W32" s="21" t="e">
        <f>VLOOKUP(A32,'[7]REKAP NILAI SPK'!D$11:H$60,5,0)</f>
        <v>#N/A</v>
      </c>
      <c r="X32" s="21" t="e">
        <f>VLOOKUP(A32,'[8]REKAP NILAI SPK'!D$11:H$60,2,0)</f>
        <v>#N/A</v>
      </c>
      <c r="Y32" s="21" t="e">
        <f>VLOOKUP(A32,'[8]REKAP NILAI SPK'!D$11:H$60,3,0)</f>
        <v>#N/A</v>
      </c>
      <c r="Z32" s="10" t="e">
        <f>VLOOKUP(A32,'[8]REKAP NILAI SPK'!D$11:H$60,4,0)</f>
        <v>#N/A</v>
      </c>
      <c r="AA32" s="21" t="e">
        <f>VLOOKUP(A32,'[8]REKAP NILAI SPK'!D$11:H$60,5,0)</f>
        <v>#N/A</v>
      </c>
      <c r="AB32" s="21" t="e">
        <f>VLOOKUP(A32,'[9]REKAP NILAI SPK'!D$11:H$60,2,0)</f>
        <v>#N/A</v>
      </c>
      <c r="AC32" s="21" t="e">
        <f>VLOOKUP(A32,'[9]REKAP NILAI SPK'!D$11:H$60,3,0)</f>
        <v>#N/A</v>
      </c>
      <c r="AD32" s="21" t="e">
        <f>VLOOKUP(A32,'[9]REKAP NILAI SPK'!D$11:H$60,4,0)</f>
        <v>#N/A</v>
      </c>
      <c r="AE32" s="21" t="e">
        <f>VLOOKUP(A32,'[9]REKAP NILAI SPK'!D$11:H$60,5,0)</f>
        <v>#N/A</v>
      </c>
      <c r="AF32" s="21" t="e">
        <f>VLOOKUP(A32,'[10]REKAP NILAI SPK'!D$11:H$60,2,0)</f>
        <v>#N/A</v>
      </c>
      <c r="AG32" s="21" t="e">
        <f>VLOOKUP(A32,'[10]REKAP NILAI SPK'!D$11:H$60,3,0)</f>
        <v>#N/A</v>
      </c>
      <c r="AH32" s="21" t="e">
        <f>VLOOKUP(A32,'[10]REKAP NILAI SPK'!D$11:H$60,4,0)</f>
        <v>#N/A</v>
      </c>
      <c r="AI32" s="21" t="e">
        <f>VLOOKUP(A32,'[10]REKAP NILAI SPK'!D$11:H$60,5,0)</f>
        <v>#N/A</v>
      </c>
      <c r="AJ32" s="28" t="e">
        <f>VLOOKUP(A32,'[11]REKAP NILAI SPK'!D$11:H$60,2,0)</f>
        <v>#N/A</v>
      </c>
      <c r="AK32" s="29" t="e">
        <f>VLOOKUP(A32,'[11]REKAP NILAI SPK'!D$11:H$60,3,0)</f>
        <v>#N/A</v>
      </c>
      <c r="AL32" s="21" t="e">
        <f>VLOOKUP(A32,'[11]REKAP NILAI SPK'!D$11:H$60,4,0)</f>
        <v>#N/A</v>
      </c>
      <c r="AM32" s="28" t="e">
        <f>VLOOKUP(A32,'[11]REKAP NILAI SPK'!D$11:H$60,5,0)</f>
        <v>#N/A</v>
      </c>
      <c r="AN32" s="30" t="e">
        <f>VLOOKUP(A32,'[12]REKAP NILAI SPK'!D$11:H$60,2,0)</f>
        <v>#N/A</v>
      </c>
      <c r="AO32" s="30" t="e">
        <f>VLOOKUP(A32,'[12]REKAP NILAI SPK'!D$11:H$60,3,0)</f>
        <v>#N/A</v>
      </c>
      <c r="AP32" s="30" t="e">
        <f>VLOOKUP(A32,'[12]REKAP NILAI SPK'!D$11:H$60,4,0)</f>
        <v>#N/A</v>
      </c>
      <c r="AQ32" s="30" t="e">
        <f>VLOOKUP(A32,'[12]REKAP NILAI SPK'!D$11:H$60,5,0)</f>
        <v>#N/A</v>
      </c>
      <c r="AR32" s="29" t="e">
        <f>VLOOKUP(A32,'[13]REKAP NILAI SPK'!D$11:H$60,2,0)</f>
        <v>#N/A</v>
      </c>
      <c r="AS32" s="21" t="e">
        <f>VLOOKUP(A32,'[13]REKAP NILAI SPK'!D$11:H$60,3,0)</f>
        <v>#N/A</v>
      </c>
      <c r="AT32" s="31" t="e">
        <f>VLOOKUP(A32,'[13]REKAP NILAI SPK'!D$11:H$60,4,0)</f>
        <v>#N/A</v>
      </c>
      <c r="AU32" s="10" t="e">
        <f>VLOOKUP(A32,'[13]REKAP NILAI SPK'!D$11:H$60,5,0)</f>
        <v>#N/A</v>
      </c>
      <c r="AV32" s="10" t="e">
        <f>VLOOKUP(A32,'[14]REKAP NILAI SPK'!D$11:H$60,2,0)</f>
        <v>#N/A</v>
      </c>
      <c r="AW32" s="10" t="e">
        <f>VLOOKUP(A32,'[14]REKAP NILAI SPK'!D$11:H$60,3,0)</f>
        <v>#N/A</v>
      </c>
      <c r="AX32" s="10" t="e">
        <f>VLOOKUP(A32,'[14]REKAP NILAI SPK'!D$11:H$60,4,0)</f>
        <v>#N/A</v>
      </c>
      <c r="AY32" s="10" t="e">
        <f>VLOOKUP(A32,'[14]REKAP NILAI SPK'!D$11:H$60,5,0)</f>
        <v>#N/A</v>
      </c>
      <c r="AZ32" s="10" t="e">
        <f>VLOOKUP(A32,'[15]REKAP NILAI SPK'!D$11:H$60,2,0)</f>
        <v>#N/A</v>
      </c>
      <c r="BA32" s="10" t="e">
        <f>VLOOKUP(A32,'[15]REKAP NILAI SPK'!D$11:H$60,3,0)</f>
        <v>#N/A</v>
      </c>
      <c r="BB32" s="10" t="e">
        <f>VLOOKUP(A32,'[15]REKAP NILAI SPK'!D$11:H$60,4,0)</f>
        <v>#N/A</v>
      </c>
      <c r="BC32" s="10" t="e">
        <f>VLOOKUP(A32,'[15]REKAP NILAI SPK'!D$11:H$60,5,0)</f>
        <v>#N/A</v>
      </c>
      <c r="BD32" s="21" t="e">
        <f>VLOOKUP(A32,'[16]REKAP NILAI SPK'!D$11:H$60,2,0)</f>
        <v>#N/A</v>
      </c>
      <c r="BE32" s="32" t="e">
        <f>VLOOKUP(A32,'[16]REKAP NILAI SPK'!D$11:H$60,3,0)</f>
        <v>#N/A</v>
      </c>
      <c r="BF32" s="10" t="e">
        <f>VLOOKUP(A32,'[16]REKAP NILAI SPK'!D$11:H$60,4,0)</f>
        <v>#N/A</v>
      </c>
      <c r="BG32" s="21" t="e">
        <f>VLOOKUP(A32,'[16]REKAP NILAI SPK'!D$11:H$60,5,0)</f>
        <v>#N/A</v>
      </c>
      <c r="BH32" s="24" t="e">
        <f>VLOOKUP(A32,'[17]REKAP NILAI SPK'!D$11:H$60,2,0)</f>
        <v>#N/A</v>
      </c>
      <c r="BI32" s="10" t="e">
        <f>VLOOKUP(A32,'[17]REKAP NILAI SPK'!D$11:H$60,3,0)</f>
        <v>#N/A</v>
      </c>
      <c r="BJ32" s="21" t="e">
        <f>VLOOKUP(A32,'[17]REKAP NILAI SPK'!D$11:H$60,4,0)</f>
        <v>#N/A</v>
      </c>
      <c r="BK32" s="24" t="e">
        <f>VLOOKUP(A32,'[17]REKAP NILAI SPK'!D$11:H$60,5,0)</f>
        <v>#N/A</v>
      </c>
      <c r="BL32" s="10" t="e">
        <f>VLOOKUP(A32,'[18]REKAP NILAI SPK'!D$11:H$60,2,0)</f>
        <v>#N/A</v>
      </c>
      <c r="BM32" s="21" t="e">
        <f>VLOOKUP(A32,'[18]REKAP NILAI SPK'!D$11:H$60,3,0)</f>
        <v>#N/A</v>
      </c>
      <c r="BN32" s="30" t="e">
        <f>VLOOKUP(A32,'[18]REKAP NILAI SPK'!D$11:H$60,4,0)</f>
        <v>#N/A</v>
      </c>
      <c r="BO32" s="33" t="e">
        <f>VLOOKUP(A32,'[18]REKAP NILAI SPK'!D$11:H$60,5,0)</f>
        <v>#N/A</v>
      </c>
      <c r="BP32" s="21" t="e">
        <f>VLOOKUP(A32,'[19]REKAP NILAI SPK'!D$11:H$60,2,0)</f>
        <v>#N/A</v>
      </c>
      <c r="BQ32" s="24" t="e">
        <f>VLOOKUP(A32,'[19]REKAP NILAI SPK'!D$11:H$60,3,0)</f>
        <v>#N/A</v>
      </c>
      <c r="BR32" s="33" t="e">
        <f>VLOOKUP(A32,'[19]REKAP NILAI SPK'!D$11:H$60,4,0)</f>
        <v>#N/A</v>
      </c>
      <c r="BS32" s="21" t="e">
        <f>VLOOKUP(A32,'[19]REKAP NILAI SPK'!D$11:H$60,5,0)</f>
        <v>#N/A</v>
      </c>
      <c r="BT32" s="21" t="e">
        <f>VLOOKUP(A32,'[20]REKAP NILAI SPK'!D$11:H$60,2,0)</f>
        <v>#N/A</v>
      </c>
      <c r="BU32" s="21" t="e">
        <f>VLOOKUP(A32,'[20]REKAP NILAI SPK'!D$11:H$60,3,0)</f>
        <v>#N/A</v>
      </c>
      <c r="BV32" s="21" t="e">
        <f>VLOOKUP(A32,'[20]REKAP NILAI SPK'!D$11:H$60,4,0)</f>
        <v>#N/A</v>
      </c>
      <c r="BW32" s="21" t="e">
        <f>VLOOKUP(A32,'[20]REKAP NILAI SPK'!D$11:H$60,5,0)</f>
        <v>#N/A</v>
      </c>
      <c r="BX32" s="21" t="e">
        <f>VLOOKUP(A32,'[21]REKAP NILAI SPK'!D$11:H$60,2,0)</f>
        <v>#N/A</v>
      </c>
      <c r="BY32" s="21" t="e">
        <f>VLOOKUP(A32,'[21]REKAP NILAI SPK'!D$11:H$60,3,0)</f>
        <v>#N/A</v>
      </c>
      <c r="BZ32" s="21" t="e">
        <f>VLOOKUP(A32,'[21]REKAP NILAI SPK'!D$11:H$60,4,0)</f>
        <v>#N/A</v>
      </c>
      <c r="CA32" s="21" t="e">
        <f>VLOOKUP(A32,'[21]REKAP NILAI SPK'!D$11:H$60,5,0)</f>
        <v>#N/A</v>
      </c>
      <c r="CB32" s="10" t="e">
        <f>VLOOKUP(A32,'[22]REKAP NILAI SPK'!D$11:H$60,2,0)</f>
        <v>#N/A</v>
      </c>
      <c r="CC32" s="21" t="e">
        <f>VLOOKUP(A32,'[22]REKAP NILAI SPK'!D$11:H$60,3,0)</f>
        <v>#N/A</v>
      </c>
      <c r="CD32" s="24" t="e">
        <f>VLOOKUP(A32,'[22]REKAP NILAI SPK'!D$11:H$60,4,0)</f>
        <v>#N/A</v>
      </c>
      <c r="CE32" s="10" t="e">
        <f>VLOOKUP(A32,'[22]REKAP NILAI SPK'!D$11:H$60,5,0)</f>
        <v>#N/A</v>
      </c>
      <c r="CF32" s="21" t="e">
        <f>VLOOKUP(A32,'[23]REKAP NILAI SPK'!D$11:H$60,2,0)</f>
        <v>#N/A</v>
      </c>
      <c r="CG32" s="30" t="e">
        <f>VLOOKUP(A32,'[23]REKAP NILAI SPK'!D$11:H$60,3,0)</f>
        <v>#N/A</v>
      </c>
      <c r="CH32" s="29" t="e">
        <f>VLOOKUP(A32,'[23]REKAP NILAI SPK'!D$11:H$60,4,0)</f>
        <v>#N/A</v>
      </c>
      <c r="CI32" s="21" t="e">
        <f>VLOOKUP(A32,'[23]REKAP NILAI SPK'!D$11:H$60,5,0)</f>
        <v>#N/A</v>
      </c>
      <c r="CJ32" s="30" t="e">
        <f>VLOOKUP(A32,'[24]REKAP NILAI SPK'!D$11:H$60,2,0)</f>
        <v>#N/A</v>
      </c>
      <c r="CK32" s="29" t="e">
        <f>VLOOKUP(A32,'[24]REKAP NILAI SPK'!D$11:H$60,3,0)</f>
        <v>#N/A</v>
      </c>
      <c r="CL32" s="21" t="e">
        <f>VLOOKUP(A32,'[24]REKAP NILAI SPK'!D$11:H$60,4,0)</f>
        <v>#N/A</v>
      </c>
      <c r="CM32" s="20" t="e">
        <f>VLOOKUP(A32,'[24]REKAP NILAI SPK'!D$11:H$60,5,0)</f>
        <v>#N/A</v>
      </c>
      <c r="CN32" s="20" t="e">
        <f>VLOOKUP(A32,'[25]REKAP NILAI SPK'!D$11:H$60,2,0)</f>
        <v>#N/A</v>
      </c>
      <c r="CO32" s="21" t="e">
        <f>VLOOKUP(A32,'[25]REKAP NILAI SPK'!D$11:H$60,3,0)</f>
        <v>#N/A</v>
      </c>
      <c r="CP32" s="20" t="e">
        <f>VLOOKUP(A32,'[25]REKAP NILAI SPK'!D$11:H$60,4,0)</f>
        <v>#N/A</v>
      </c>
      <c r="CQ32" s="34" t="e">
        <f>VLOOKUP(A32,'[25]REKAP NILAI SPK'!D$11:H$60,5,0)</f>
        <v>#N/A</v>
      </c>
      <c r="CR32" s="20" t="e">
        <f>VLOOKUP(A32,'[26]REKAP NILAI SPK'!D$11:H$60,2,0)</f>
        <v>#N/A</v>
      </c>
      <c r="CS32" s="20" t="e">
        <f>VLOOKUP(A32,'[26]REKAP NILAI SPK'!D$11:H$60,3,0)</f>
        <v>#N/A</v>
      </c>
      <c r="CT32" s="20" t="e">
        <f>VLOOKUP(A32,'[26]REKAP NILAI SPK'!D$11:H$60,4,0)</f>
        <v>#N/A</v>
      </c>
      <c r="CU32" s="20" t="e">
        <f>VLOOKUP(A32,'[26]REKAP NILAI SPK'!D$11:H$60,5,0)</f>
        <v>#N/A</v>
      </c>
      <c r="CV32" s="20" t="e">
        <f>VLOOKUP(A32,'[27]REKAP NILAI SPK'!D$11:H$60,2,0)</f>
        <v>#N/A</v>
      </c>
      <c r="CW32" s="20" t="e">
        <f>VLOOKUP(A32,'[27]REKAP NILAI SPK'!D$11:H$60,3,0)</f>
        <v>#N/A</v>
      </c>
      <c r="CX32" s="20" t="e">
        <f>VLOOKUP(A32,'[27]REKAP NILAI SPK'!D$11:H$60,4,0)</f>
        <v>#N/A</v>
      </c>
      <c r="CY32" s="20" t="e">
        <f>VLOOKUP(A32,'[27]REKAP NILAI SPK'!D$11:H$60,5,0)</f>
        <v>#N/A</v>
      </c>
      <c r="CZ32" s="20" t="e">
        <f>VLOOKUP(A32,'[28]REKAP NILAI SPK'!D$11:H$60,2,0)</f>
        <v>#N/A</v>
      </c>
      <c r="DA32" s="20" t="e">
        <f>VLOOKUP(A32,'[28]REKAP NILAI SPK'!D$11:H$60,3,0)</f>
        <v>#N/A</v>
      </c>
      <c r="DB32" s="20" t="e">
        <f>VLOOKUP(A32,'[28]REKAP NILAI SPK'!D$11:H$60,4,0)</f>
        <v>#N/A</v>
      </c>
      <c r="DC32" s="20" t="e">
        <f>VLOOKUP(A32,'[28]REKAP NILAI SPK'!D$11:H$60,5,0)</f>
        <v>#N/A</v>
      </c>
      <c r="DD32" s="20" t="e">
        <f>VLOOKUP(A32,'[29]REKAP NILAI SPK'!D$11:H$60,2,0)</f>
        <v>#N/A</v>
      </c>
      <c r="DE32" s="20" t="e">
        <f>VLOOKUP(A32,'[29]REKAP NILAI SPK'!D$11:H$60,3,0)</f>
        <v>#N/A</v>
      </c>
      <c r="DF32" s="20" t="e">
        <f>VLOOKUP(A32,'[29]REKAP NILAI SPK'!D$11:H$60,4,0)</f>
        <v>#N/A</v>
      </c>
      <c r="DG32" s="20" t="e">
        <f>VLOOKUP(A32,'[29]REKAP NILAI SPK'!D$11:H$60,5,0)</f>
        <v>#N/A</v>
      </c>
      <c r="DH32" s="20" t="e">
        <f>VLOOKUP(A32,'[30]REKAP NILAI SPK'!D$11:H$60,2,0)</f>
        <v>#N/A</v>
      </c>
      <c r="DI32" s="20" t="e">
        <f>VLOOKUP(A32,'[30]REKAP NILAI SPK'!D$11:H$60,3,0)</f>
        <v>#N/A</v>
      </c>
      <c r="DJ32" s="20" t="e">
        <f>VLOOKUP(A32,'[30]REKAP NILAI SPK'!D$11:H$60,4,0)</f>
        <v>#N/A</v>
      </c>
      <c r="DK32" s="20" t="e">
        <f>VLOOKUP(A32,'[30]REKAP NILAI SPK'!D$11:H$60,5,0)</f>
        <v>#N/A</v>
      </c>
      <c r="DL32" s="20" t="e">
        <f>VLOOKUP(A32,'[31]REKAP NILAI SPK'!D$11:H$60,2,0)</f>
        <v>#N/A</v>
      </c>
      <c r="DM32" s="20" t="e">
        <f>VLOOKUP(A32,'[31]REKAP NILAI SPK'!D$11:H$60,3,0)</f>
        <v>#N/A</v>
      </c>
      <c r="DN32" s="20" t="e">
        <f>VLOOKUP(A32,'[31]REKAP NILAI SPK'!D$11:H$60,4,0)</f>
        <v>#N/A</v>
      </c>
      <c r="DO32" s="20" t="e">
        <f>VLOOKUP(A32,'[31]REKAP NILAI SPK'!D$11:H$60,5,0)</f>
        <v>#N/A</v>
      </c>
      <c r="DP32" s="20" t="e">
        <f>VLOOKUP(A32,'[32]REKAP NILAI SPK'!D$11:H$60,2,0)</f>
        <v>#N/A</v>
      </c>
      <c r="DQ32" s="20" t="e">
        <f>VLOOKUP(A32,'[32]REKAP NILAI SPK'!D$11:H$60,3,0)</f>
        <v>#N/A</v>
      </c>
      <c r="DR32" s="20" t="e">
        <f>VLOOKUP(A32,'[32]REKAP NILAI SPK'!D$11:H$60,4,0)</f>
        <v>#N/A</v>
      </c>
      <c r="DS32" s="20" t="e">
        <f>VLOOKUP(A32,'[32]REKAP NILAI SPK'!D$11:H$60,5,0)</f>
        <v>#N/A</v>
      </c>
      <c r="DT32" s="20" t="e">
        <f>VLOOKUP(A32,'[33]REKAP NILAI SPK'!D$11:H$60,2,0)</f>
        <v>#N/A</v>
      </c>
      <c r="DU32" s="20" t="e">
        <f>VLOOKUP(A32,'[33]REKAP NILAI SPK'!D$11:H$60,3,0)</f>
        <v>#N/A</v>
      </c>
      <c r="DV32" s="20" t="e">
        <f>VLOOKUP(A32,'[33]REKAP NILAI SPK'!D$11:H$60,4,0)</f>
        <v>#N/A</v>
      </c>
      <c r="DW32" s="20" t="e">
        <f>VLOOKUP(A32,'[33]REKAP NILAI SPK'!D$11:H$60,5,0)</f>
        <v>#N/A</v>
      </c>
      <c r="DX32" s="20" t="e">
        <f>VLOOKUP(A32,'[34]REKAP NILAI SPK'!D$11:H$60,2,0)</f>
        <v>#N/A</v>
      </c>
      <c r="DY32" s="20" t="e">
        <f>VLOOKUP(A32,'[34]REKAP NILAI SPK'!D$11:H$60,3,0)</f>
        <v>#N/A</v>
      </c>
      <c r="DZ32" s="20" t="e">
        <f>VLOOKUP(A32,'[34]REKAP NILAI SPK'!D$11:H$60,4,0)</f>
        <v>#N/A</v>
      </c>
      <c r="EA32" s="20" t="e">
        <f>VLOOKUP(A32,'[34]REKAP NILAI SPK'!D$11:H$60,5,0)</f>
        <v>#N/A</v>
      </c>
      <c r="EB32" s="20" t="e">
        <f>VLOOKUP(A32,'[35]REKAP NILAI SPK'!D$11:H$60,2,0)</f>
        <v>#N/A</v>
      </c>
      <c r="EC32" s="20" t="e">
        <f>VLOOKUP(A32,'[35]REKAP NILAI SPK'!D$11:H$60,3,0)</f>
        <v>#N/A</v>
      </c>
      <c r="ED32" s="20" t="e">
        <f>VLOOKUP(A32,'[35]REKAP NILAI SPK'!D$11:H$60,4,0)</f>
        <v>#N/A</v>
      </c>
      <c r="EE32" s="20" t="e">
        <f>VLOOKUP(A32,'[35]REKAP NILAI SPK'!D$11:H$60,5,0)</f>
        <v>#N/A</v>
      </c>
      <c r="EF32" s="81"/>
      <c r="EG32" s="82"/>
      <c r="EH32" s="83"/>
      <c r="EI32" s="83"/>
      <c r="EJ32" s="84" t="s">
        <v>191</v>
      </c>
      <c r="EK32" s="84"/>
      <c r="EL32" s="84"/>
      <c r="EM32" s="84"/>
      <c r="EN32" s="85" t="str">
        <f t="shared" si="0"/>
        <v>0 menunjukan sikap jujur saat ulangan</v>
      </c>
      <c r="EO32" s="85" t="str">
        <f t="shared" si="1"/>
        <v>0 belum konsisten mengawali kegiatan belajar dengan berdoa</v>
      </c>
      <c r="EP32" s="85" t="str">
        <f t="shared" si="2"/>
        <v>0 perlu tingkatkan berkomunikasi dalam diskusi kelompk menggunakan bahasa indonesia dengan baik</v>
      </c>
      <c r="EQ32" s="85" t="str">
        <f t="shared" si="3"/>
        <v>0 perlu tingkatkan inisiatif mencari tahu informasi terkait dengan topik pelajaran yang akan dibahas pada pertemuan selanjutnya</v>
      </c>
      <c r="ER32" s="85" t="str">
        <f t="shared" si="4"/>
        <v>0 perlu konsisten ikut terlibat dalam kegiatan jumat bersih</v>
      </c>
      <c r="ES32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2" s="87"/>
      <c r="EU32" s="87"/>
      <c r="EV32" s="87"/>
      <c r="EW32" s="87"/>
      <c r="EX32" s="87"/>
    </row>
    <row r="33" spans="1:154" ht="38.1" customHeight="1">
      <c r="A33" s="18">
        <f>'[2]db-siswa'!B33</f>
        <v>0</v>
      </c>
      <c r="B33" s="19">
        <f>'[2]db-siswa'!C33</f>
        <v>0</v>
      </c>
      <c r="C33" s="19">
        <f>'[2]db-siswa'!D33</f>
        <v>0</v>
      </c>
      <c r="D33" s="20" t="e">
        <f>VLOOKUP(A33,'[3]REKAP NILAI SPK'!$D$11:$H$60,2,0)</f>
        <v>#N/A</v>
      </c>
      <c r="E33" s="21" t="e">
        <f>VLOOKUP(A33,'[3]REKAP NILAI SPK'!$D$11:$H$60,3,0)</f>
        <v>#N/A</v>
      </c>
      <c r="F33" s="22" t="e">
        <f>VLOOKUP(A33,'[3]REKAP NILAI SPK'!$D$11:$H$60,4,0)</f>
        <v>#N/A</v>
      </c>
      <c r="G33" s="20" t="e">
        <f>VLOOKUP(A33,'[3]REKAP NILAI SPK'!$D$11:$H$60,5,0)</f>
        <v>#N/A</v>
      </c>
      <c r="H33" s="21" t="e">
        <f>VLOOKUP(A33,'[4]REKAP NILAI SPK'!D$11:H$60,2,0)</f>
        <v>#N/A</v>
      </c>
      <c r="I33" s="23" t="e">
        <f>VLOOKUP(A33,'[4]REKAP NILAI SPK'!D$11:H$60,3,0)</f>
        <v>#N/A</v>
      </c>
      <c r="J33" s="24" t="e">
        <f>VLOOKUP(A33,'[4]REKAP NILAI SPK'!D$11:H$60,4,0)</f>
        <v>#N/A</v>
      </c>
      <c r="K33" s="25" t="e">
        <f>VLOOKUP(A33,'[4]REKAP NILAI SPK'!D$11:H$60,5,0)</f>
        <v>#N/A</v>
      </c>
      <c r="L33" s="21" t="e">
        <f>VLOOKUP(A33,'[5]REKAP NILAI SPK'!D$11:H$60,2,0)</f>
        <v>#N/A</v>
      </c>
      <c r="M33" s="23" t="e">
        <f>VLOOKUP(A33,'[5]REKAP NILAI SPK'!D$11:H$60,3,0)</f>
        <v>#N/A</v>
      </c>
      <c r="N33" s="26" t="e">
        <f>VLOOKUP(A33,'[5]REKAP NILAI SPK'!D$11:H$60,4,0)</f>
        <v>#N/A</v>
      </c>
      <c r="O33" s="21" t="e">
        <f>VLOOKUP(A33,'[5]REKAP NILAI SPK'!D$11:H$60,5,0)</f>
        <v>#N/A</v>
      </c>
      <c r="P33" s="27" t="e">
        <f>VLOOKUP(A33,'[6]REKAP NILAI SPK'!D$11:H$60,2,0)</f>
        <v>#N/A</v>
      </c>
      <c r="Q33" s="10" t="e">
        <f>VLOOKUP(A33,'[6]REKAP NILAI SPK'!D$11:H$60,3,0)</f>
        <v>#N/A</v>
      </c>
      <c r="R33" s="21" t="e">
        <f>VLOOKUP(A33,'[6]REKAP NILAI SPK'!D$11:H$60,4,0)</f>
        <v>#N/A</v>
      </c>
      <c r="S33" s="27" t="e">
        <f>VLOOKUP(A33,'[6]REKAP NILAI SPK'!D$11:H$60,5,0)</f>
        <v>#N/A</v>
      </c>
      <c r="T33" s="10" t="e">
        <f>VLOOKUP(A33,'[7]REKAP NILAI SPK'!D$11:H$60,2,0)</f>
        <v>#N/A</v>
      </c>
      <c r="U33" s="21" t="e">
        <f>VLOOKUP(A33,'[7]REKAP NILAI SPK'!D$11:H$60,3,0)</f>
        <v>#N/A</v>
      </c>
      <c r="V33" s="21" t="e">
        <f>VLOOKUP(A33,'[7]REKAP NILAI SPK'!D$11:H$60,4,0)</f>
        <v>#N/A</v>
      </c>
      <c r="W33" s="21" t="e">
        <f>VLOOKUP(A33,'[7]REKAP NILAI SPK'!D$11:H$60,5,0)</f>
        <v>#N/A</v>
      </c>
      <c r="X33" s="21" t="e">
        <f>VLOOKUP(A33,'[8]REKAP NILAI SPK'!D$11:H$60,2,0)</f>
        <v>#N/A</v>
      </c>
      <c r="Y33" s="21" t="e">
        <f>VLOOKUP(A33,'[8]REKAP NILAI SPK'!D$11:H$60,3,0)</f>
        <v>#N/A</v>
      </c>
      <c r="Z33" s="10" t="e">
        <f>VLOOKUP(A33,'[8]REKAP NILAI SPK'!D$11:H$60,4,0)</f>
        <v>#N/A</v>
      </c>
      <c r="AA33" s="21" t="e">
        <f>VLOOKUP(A33,'[8]REKAP NILAI SPK'!D$11:H$60,5,0)</f>
        <v>#N/A</v>
      </c>
      <c r="AB33" s="21" t="e">
        <f>VLOOKUP(A33,'[9]REKAP NILAI SPK'!D$11:H$60,2,0)</f>
        <v>#N/A</v>
      </c>
      <c r="AC33" s="21" t="e">
        <f>VLOOKUP(A33,'[9]REKAP NILAI SPK'!D$11:H$60,3,0)</f>
        <v>#N/A</v>
      </c>
      <c r="AD33" s="21" t="e">
        <f>VLOOKUP(A33,'[9]REKAP NILAI SPK'!D$11:H$60,4,0)</f>
        <v>#N/A</v>
      </c>
      <c r="AE33" s="21" t="e">
        <f>VLOOKUP(A33,'[9]REKAP NILAI SPK'!D$11:H$60,5,0)</f>
        <v>#N/A</v>
      </c>
      <c r="AF33" s="21" t="e">
        <f>VLOOKUP(A33,'[10]REKAP NILAI SPK'!D$11:H$60,2,0)</f>
        <v>#N/A</v>
      </c>
      <c r="AG33" s="21" t="e">
        <f>VLOOKUP(A33,'[10]REKAP NILAI SPK'!D$11:H$60,3,0)</f>
        <v>#N/A</v>
      </c>
      <c r="AH33" s="21" t="e">
        <f>VLOOKUP(A33,'[10]REKAP NILAI SPK'!D$11:H$60,4,0)</f>
        <v>#N/A</v>
      </c>
      <c r="AI33" s="21" t="e">
        <f>VLOOKUP(A33,'[10]REKAP NILAI SPK'!D$11:H$60,5,0)</f>
        <v>#N/A</v>
      </c>
      <c r="AJ33" s="28" t="e">
        <f>VLOOKUP(A33,'[11]REKAP NILAI SPK'!D$11:H$60,2,0)</f>
        <v>#N/A</v>
      </c>
      <c r="AK33" s="29" t="e">
        <f>VLOOKUP(A33,'[11]REKAP NILAI SPK'!D$11:H$60,3,0)</f>
        <v>#N/A</v>
      </c>
      <c r="AL33" s="21" t="e">
        <f>VLOOKUP(A33,'[11]REKAP NILAI SPK'!D$11:H$60,4,0)</f>
        <v>#N/A</v>
      </c>
      <c r="AM33" s="28" t="e">
        <f>VLOOKUP(A33,'[11]REKAP NILAI SPK'!D$11:H$60,5,0)</f>
        <v>#N/A</v>
      </c>
      <c r="AN33" s="30" t="e">
        <f>VLOOKUP(A33,'[12]REKAP NILAI SPK'!D$11:H$60,2,0)</f>
        <v>#N/A</v>
      </c>
      <c r="AO33" s="30" t="e">
        <f>VLOOKUP(A33,'[12]REKAP NILAI SPK'!D$11:H$60,3,0)</f>
        <v>#N/A</v>
      </c>
      <c r="AP33" s="30" t="e">
        <f>VLOOKUP(A33,'[12]REKAP NILAI SPK'!D$11:H$60,4,0)</f>
        <v>#N/A</v>
      </c>
      <c r="AQ33" s="30" t="e">
        <f>VLOOKUP(A33,'[12]REKAP NILAI SPK'!D$11:H$60,5,0)</f>
        <v>#N/A</v>
      </c>
      <c r="AR33" s="29" t="e">
        <f>VLOOKUP(A33,'[13]REKAP NILAI SPK'!D$11:H$60,2,0)</f>
        <v>#N/A</v>
      </c>
      <c r="AS33" s="21" t="e">
        <f>VLOOKUP(A33,'[13]REKAP NILAI SPK'!D$11:H$60,3,0)</f>
        <v>#N/A</v>
      </c>
      <c r="AT33" s="31" t="e">
        <f>VLOOKUP(A33,'[13]REKAP NILAI SPK'!D$11:H$60,4,0)</f>
        <v>#N/A</v>
      </c>
      <c r="AU33" s="10" t="e">
        <f>VLOOKUP(A33,'[13]REKAP NILAI SPK'!D$11:H$60,5,0)</f>
        <v>#N/A</v>
      </c>
      <c r="AV33" s="10" t="e">
        <f>VLOOKUP(A33,'[14]REKAP NILAI SPK'!D$11:H$60,2,0)</f>
        <v>#N/A</v>
      </c>
      <c r="AW33" s="10" t="e">
        <f>VLOOKUP(A33,'[14]REKAP NILAI SPK'!D$11:H$60,3,0)</f>
        <v>#N/A</v>
      </c>
      <c r="AX33" s="10" t="e">
        <f>VLOOKUP(A33,'[14]REKAP NILAI SPK'!D$11:H$60,4,0)</f>
        <v>#N/A</v>
      </c>
      <c r="AY33" s="10" t="e">
        <f>VLOOKUP(A33,'[14]REKAP NILAI SPK'!D$11:H$60,5,0)</f>
        <v>#N/A</v>
      </c>
      <c r="AZ33" s="10" t="e">
        <f>VLOOKUP(A33,'[15]REKAP NILAI SPK'!D$11:H$60,2,0)</f>
        <v>#N/A</v>
      </c>
      <c r="BA33" s="10" t="e">
        <f>VLOOKUP(A33,'[15]REKAP NILAI SPK'!D$11:H$60,3,0)</f>
        <v>#N/A</v>
      </c>
      <c r="BB33" s="10" t="e">
        <f>VLOOKUP(A33,'[15]REKAP NILAI SPK'!D$11:H$60,4,0)</f>
        <v>#N/A</v>
      </c>
      <c r="BC33" s="10" t="e">
        <f>VLOOKUP(A33,'[15]REKAP NILAI SPK'!D$11:H$60,5,0)</f>
        <v>#N/A</v>
      </c>
      <c r="BD33" s="21" t="e">
        <f>VLOOKUP(A33,'[16]REKAP NILAI SPK'!D$11:H$60,2,0)</f>
        <v>#N/A</v>
      </c>
      <c r="BE33" s="32" t="e">
        <f>VLOOKUP(A33,'[16]REKAP NILAI SPK'!D$11:H$60,3,0)</f>
        <v>#N/A</v>
      </c>
      <c r="BF33" s="10" t="e">
        <f>VLOOKUP(A33,'[16]REKAP NILAI SPK'!D$11:H$60,4,0)</f>
        <v>#N/A</v>
      </c>
      <c r="BG33" s="21" t="e">
        <f>VLOOKUP(A33,'[16]REKAP NILAI SPK'!D$11:H$60,5,0)</f>
        <v>#N/A</v>
      </c>
      <c r="BH33" s="24" t="e">
        <f>VLOOKUP(A33,'[17]REKAP NILAI SPK'!D$11:H$60,2,0)</f>
        <v>#N/A</v>
      </c>
      <c r="BI33" s="10" t="e">
        <f>VLOOKUP(A33,'[17]REKAP NILAI SPK'!D$11:H$60,3,0)</f>
        <v>#N/A</v>
      </c>
      <c r="BJ33" s="21" t="e">
        <f>VLOOKUP(A33,'[17]REKAP NILAI SPK'!D$11:H$60,4,0)</f>
        <v>#N/A</v>
      </c>
      <c r="BK33" s="24" t="e">
        <f>VLOOKUP(A33,'[17]REKAP NILAI SPK'!D$11:H$60,5,0)</f>
        <v>#N/A</v>
      </c>
      <c r="BL33" s="10" t="e">
        <f>VLOOKUP(A33,'[18]REKAP NILAI SPK'!D$11:H$60,2,0)</f>
        <v>#N/A</v>
      </c>
      <c r="BM33" s="21" t="e">
        <f>VLOOKUP(A33,'[18]REKAP NILAI SPK'!D$11:H$60,3,0)</f>
        <v>#N/A</v>
      </c>
      <c r="BN33" s="30" t="e">
        <f>VLOOKUP(A33,'[18]REKAP NILAI SPK'!D$11:H$60,4,0)</f>
        <v>#N/A</v>
      </c>
      <c r="BO33" s="33" t="e">
        <f>VLOOKUP(A33,'[18]REKAP NILAI SPK'!D$11:H$60,5,0)</f>
        <v>#N/A</v>
      </c>
      <c r="BP33" s="21" t="e">
        <f>VLOOKUP(A33,'[19]REKAP NILAI SPK'!D$11:H$60,2,0)</f>
        <v>#N/A</v>
      </c>
      <c r="BQ33" s="24" t="e">
        <f>VLOOKUP(A33,'[19]REKAP NILAI SPK'!D$11:H$60,3,0)</f>
        <v>#N/A</v>
      </c>
      <c r="BR33" s="33" t="e">
        <f>VLOOKUP(A33,'[19]REKAP NILAI SPK'!D$11:H$60,4,0)</f>
        <v>#N/A</v>
      </c>
      <c r="BS33" s="21" t="e">
        <f>VLOOKUP(A33,'[19]REKAP NILAI SPK'!D$11:H$60,5,0)</f>
        <v>#N/A</v>
      </c>
      <c r="BT33" s="21" t="e">
        <f>VLOOKUP(A33,'[20]REKAP NILAI SPK'!D$11:H$60,2,0)</f>
        <v>#N/A</v>
      </c>
      <c r="BU33" s="21" t="e">
        <f>VLOOKUP(A33,'[20]REKAP NILAI SPK'!D$11:H$60,3,0)</f>
        <v>#N/A</v>
      </c>
      <c r="BV33" s="21" t="e">
        <f>VLOOKUP(A33,'[20]REKAP NILAI SPK'!D$11:H$60,4,0)</f>
        <v>#N/A</v>
      </c>
      <c r="BW33" s="21" t="e">
        <f>VLOOKUP(A33,'[20]REKAP NILAI SPK'!D$11:H$60,5,0)</f>
        <v>#N/A</v>
      </c>
      <c r="BX33" s="21" t="e">
        <f>VLOOKUP(A33,'[21]REKAP NILAI SPK'!D$11:H$60,2,0)</f>
        <v>#N/A</v>
      </c>
      <c r="BY33" s="21" t="e">
        <f>VLOOKUP(A33,'[21]REKAP NILAI SPK'!D$11:H$60,3,0)</f>
        <v>#N/A</v>
      </c>
      <c r="BZ33" s="21" t="e">
        <f>VLOOKUP(A33,'[21]REKAP NILAI SPK'!D$11:H$60,4,0)</f>
        <v>#N/A</v>
      </c>
      <c r="CA33" s="21" t="e">
        <f>VLOOKUP(A33,'[21]REKAP NILAI SPK'!D$11:H$60,5,0)</f>
        <v>#N/A</v>
      </c>
      <c r="CB33" s="10" t="e">
        <f>VLOOKUP(A33,'[22]REKAP NILAI SPK'!D$11:H$60,2,0)</f>
        <v>#N/A</v>
      </c>
      <c r="CC33" s="21" t="e">
        <f>VLOOKUP(A33,'[22]REKAP NILAI SPK'!D$11:H$60,3,0)</f>
        <v>#N/A</v>
      </c>
      <c r="CD33" s="24" t="e">
        <f>VLOOKUP(A33,'[22]REKAP NILAI SPK'!D$11:H$60,4,0)</f>
        <v>#N/A</v>
      </c>
      <c r="CE33" s="10" t="e">
        <f>VLOOKUP(A33,'[22]REKAP NILAI SPK'!D$11:H$60,5,0)</f>
        <v>#N/A</v>
      </c>
      <c r="CF33" s="21" t="e">
        <f>VLOOKUP(A33,'[23]REKAP NILAI SPK'!D$11:H$60,2,0)</f>
        <v>#N/A</v>
      </c>
      <c r="CG33" s="30" t="e">
        <f>VLOOKUP(A33,'[23]REKAP NILAI SPK'!D$11:H$60,3,0)</f>
        <v>#N/A</v>
      </c>
      <c r="CH33" s="29" t="e">
        <f>VLOOKUP(A33,'[23]REKAP NILAI SPK'!D$11:H$60,4,0)</f>
        <v>#N/A</v>
      </c>
      <c r="CI33" s="21" t="e">
        <f>VLOOKUP(A33,'[23]REKAP NILAI SPK'!D$11:H$60,5,0)</f>
        <v>#N/A</v>
      </c>
      <c r="CJ33" s="30" t="e">
        <f>VLOOKUP(A33,'[24]REKAP NILAI SPK'!D$11:H$60,2,0)</f>
        <v>#N/A</v>
      </c>
      <c r="CK33" s="29" t="e">
        <f>VLOOKUP(A33,'[24]REKAP NILAI SPK'!D$11:H$60,3,0)</f>
        <v>#N/A</v>
      </c>
      <c r="CL33" s="21" t="e">
        <f>VLOOKUP(A33,'[24]REKAP NILAI SPK'!D$11:H$60,4,0)</f>
        <v>#N/A</v>
      </c>
      <c r="CM33" s="20" t="e">
        <f>VLOOKUP(A33,'[24]REKAP NILAI SPK'!D$11:H$60,5,0)</f>
        <v>#N/A</v>
      </c>
      <c r="CN33" s="20" t="e">
        <f>VLOOKUP(A33,'[25]REKAP NILAI SPK'!D$11:H$60,2,0)</f>
        <v>#N/A</v>
      </c>
      <c r="CO33" s="21" t="e">
        <f>VLOOKUP(A33,'[25]REKAP NILAI SPK'!D$11:H$60,3,0)</f>
        <v>#N/A</v>
      </c>
      <c r="CP33" s="20" t="e">
        <f>VLOOKUP(A33,'[25]REKAP NILAI SPK'!D$11:H$60,4,0)</f>
        <v>#N/A</v>
      </c>
      <c r="CQ33" s="34" t="e">
        <f>VLOOKUP(A33,'[25]REKAP NILAI SPK'!D$11:H$60,5,0)</f>
        <v>#N/A</v>
      </c>
      <c r="CR33" s="20" t="e">
        <f>VLOOKUP(A33,'[26]REKAP NILAI SPK'!D$11:H$60,2,0)</f>
        <v>#N/A</v>
      </c>
      <c r="CS33" s="20" t="e">
        <f>VLOOKUP(A33,'[26]REKAP NILAI SPK'!D$11:H$60,3,0)</f>
        <v>#N/A</v>
      </c>
      <c r="CT33" s="20" t="e">
        <f>VLOOKUP(A33,'[26]REKAP NILAI SPK'!D$11:H$60,4,0)</f>
        <v>#N/A</v>
      </c>
      <c r="CU33" s="20" t="e">
        <f>VLOOKUP(A33,'[26]REKAP NILAI SPK'!D$11:H$60,5,0)</f>
        <v>#N/A</v>
      </c>
      <c r="CV33" s="20" t="e">
        <f>VLOOKUP(A33,'[27]REKAP NILAI SPK'!D$11:H$60,2,0)</f>
        <v>#N/A</v>
      </c>
      <c r="CW33" s="20" t="e">
        <f>VLOOKUP(A33,'[27]REKAP NILAI SPK'!D$11:H$60,3,0)</f>
        <v>#N/A</v>
      </c>
      <c r="CX33" s="20" t="e">
        <f>VLOOKUP(A33,'[27]REKAP NILAI SPK'!D$11:H$60,4,0)</f>
        <v>#N/A</v>
      </c>
      <c r="CY33" s="20" t="e">
        <f>VLOOKUP(A33,'[27]REKAP NILAI SPK'!D$11:H$60,5,0)</f>
        <v>#N/A</v>
      </c>
      <c r="CZ33" s="20" t="e">
        <f>VLOOKUP(A33,'[28]REKAP NILAI SPK'!D$11:H$60,2,0)</f>
        <v>#N/A</v>
      </c>
      <c r="DA33" s="20" t="e">
        <f>VLOOKUP(A33,'[28]REKAP NILAI SPK'!D$11:H$60,3,0)</f>
        <v>#N/A</v>
      </c>
      <c r="DB33" s="20" t="e">
        <f>VLOOKUP(A33,'[28]REKAP NILAI SPK'!D$11:H$60,4,0)</f>
        <v>#N/A</v>
      </c>
      <c r="DC33" s="20" t="e">
        <f>VLOOKUP(A33,'[28]REKAP NILAI SPK'!D$11:H$60,5,0)</f>
        <v>#N/A</v>
      </c>
      <c r="DD33" s="20" t="e">
        <f>VLOOKUP(A33,'[29]REKAP NILAI SPK'!D$11:H$60,2,0)</f>
        <v>#N/A</v>
      </c>
      <c r="DE33" s="20" t="e">
        <f>VLOOKUP(A33,'[29]REKAP NILAI SPK'!D$11:H$60,3,0)</f>
        <v>#N/A</v>
      </c>
      <c r="DF33" s="20" t="e">
        <f>VLOOKUP(A33,'[29]REKAP NILAI SPK'!D$11:H$60,4,0)</f>
        <v>#N/A</v>
      </c>
      <c r="DG33" s="20" t="e">
        <f>VLOOKUP(A33,'[29]REKAP NILAI SPK'!D$11:H$60,5,0)</f>
        <v>#N/A</v>
      </c>
      <c r="DH33" s="20" t="e">
        <f>VLOOKUP(A33,'[30]REKAP NILAI SPK'!D$11:H$60,2,0)</f>
        <v>#N/A</v>
      </c>
      <c r="DI33" s="20" t="e">
        <f>VLOOKUP(A33,'[30]REKAP NILAI SPK'!D$11:H$60,3,0)</f>
        <v>#N/A</v>
      </c>
      <c r="DJ33" s="20" t="e">
        <f>VLOOKUP(A33,'[30]REKAP NILAI SPK'!D$11:H$60,4,0)</f>
        <v>#N/A</v>
      </c>
      <c r="DK33" s="20" t="e">
        <f>VLOOKUP(A33,'[30]REKAP NILAI SPK'!D$11:H$60,5,0)</f>
        <v>#N/A</v>
      </c>
      <c r="DL33" s="20" t="e">
        <f>VLOOKUP(A33,'[31]REKAP NILAI SPK'!D$11:H$60,2,0)</f>
        <v>#N/A</v>
      </c>
      <c r="DM33" s="20" t="e">
        <f>VLOOKUP(A33,'[31]REKAP NILAI SPK'!D$11:H$60,3,0)</f>
        <v>#N/A</v>
      </c>
      <c r="DN33" s="20" t="e">
        <f>VLOOKUP(A33,'[31]REKAP NILAI SPK'!D$11:H$60,4,0)</f>
        <v>#N/A</v>
      </c>
      <c r="DO33" s="20" t="e">
        <f>VLOOKUP(A33,'[31]REKAP NILAI SPK'!D$11:H$60,5,0)</f>
        <v>#N/A</v>
      </c>
      <c r="DP33" s="20" t="e">
        <f>VLOOKUP(A33,'[32]REKAP NILAI SPK'!D$11:H$60,2,0)</f>
        <v>#N/A</v>
      </c>
      <c r="DQ33" s="20" t="e">
        <f>VLOOKUP(A33,'[32]REKAP NILAI SPK'!D$11:H$60,3,0)</f>
        <v>#N/A</v>
      </c>
      <c r="DR33" s="20" t="e">
        <f>VLOOKUP(A33,'[32]REKAP NILAI SPK'!D$11:H$60,4,0)</f>
        <v>#N/A</v>
      </c>
      <c r="DS33" s="20" t="e">
        <f>VLOOKUP(A33,'[32]REKAP NILAI SPK'!D$11:H$60,5,0)</f>
        <v>#N/A</v>
      </c>
      <c r="DT33" s="20" t="e">
        <f>VLOOKUP(A33,'[33]REKAP NILAI SPK'!D$11:H$60,2,0)</f>
        <v>#N/A</v>
      </c>
      <c r="DU33" s="20" t="e">
        <f>VLOOKUP(A33,'[33]REKAP NILAI SPK'!D$11:H$60,3,0)</f>
        <v>#N/A</v>
      </c>
      <c r="DV33" s="20" t="e">
        <f>VLOOKUP(A33,'[33]REKAP NILAI SPK'!D$11:H$60,4,0)</f>
        <v>#N/A</v>
      </c>
      <c r="DW33" s="20" t="e">
        <f>VLOOKUP(A33,'[33]REKAP NILAI SPK'!D$11:H$60,5,0)</f>
        <v>#N/A</v>
      </c>
      <c r="DX33" s="20" t="e">
        <f>VLOOKUP(A33,'[34]REKAP NILAI SPK'!D$11:H$60,2,0)</f>
        <v>#N/A</v>
      </c>
      <c r="DY33" s="20" t="e">
        <f>VLOOKUP(A33,'[34]REKAP NILAI SPK'!D$11:H$60,3,0)</f>
        <v>#N/A</v>
      </c>
      <c r="DZ33" s="20" t="e">
        <f>VLOOKUP(A33,'[34]REKAP NILAI SPK'!D$11:H$60,4,0)</f>
        <v>#N/A</v>
      </c>
      <c r="EA33" s="20" t="e">
        <f>VLOOKUP(A33,'[34]REKAP NILAI SPK'!D$11:H$60,5,0)</f>
        <v>#N/A</v>
      </c>
      <c r="EB33" s="20" t="e">
        <f>VLOOKUP(A33,'[35]REKAP NILAI SPK'!D$11:H$60,2,0)</f>
        <v>#N/A</v>
      </c>
      <c r="EC33" s="20" t="e">
        <f>VLOOKUP(A33,'[35]REKAP NILAI SPK'!D$11:H$60,3,0)</f>
        <v>#N/A</v>
      </c>
      <c r="ED33" s="20" t="e">
        <f>VLOOKUP(A33,'[35]REKAP NILAI SPK'!D$11:H$60,4,0)</f>
        <v>#N/A</v>
      </c>
      <c r="EE33" s="20" t="e">
        <f>VLOOKUP(A33,'[35]REKAP NILAI SPK'!D$11:H$60,5,0)</f>
        <v>#N/A</v>
      </c>
      <c r="EF33" s="81"/>
      <c r="EG33" s="82"/>
      <c r="EH33" s="83"/>
      <c r="EI33" s="83"/>
      <c r="EJ33" s="84" t="s">
        <v>191</v>
      </c>
      <c r="EK33" s="84"/>
      <c r="EL33" s="84"/>
      <c r="EM33" s="84"/>
      <c r="EN33" s="85" t="str">
        <f t="shared" si="0"/>
        <v>0 menunjukan sikap jujur saat ulangan</v>
      </c>
      <c r="EO33" s="85" t="str">
        <f t="shared" si="1"/>
        <v>0 belum konsisten mengawali kegiatan belajar dengan berdoa</v>
      </c>
      <c r="EP33" s="85" t="str">
        <f t="shared" si="2"/>
        <v>0 perlu tingkatkan berkomunikasi dalam diskusi kelompk menggunakan bahasa indonesia dengan baik</v>
      </c>
      <c r="EQ33" s="85" t="str">
        <f t="shared" si="3"/>
        <v>0 perlu tingkatkan inisiatif mencari tahu informasi terkait dengan topik pelajaran yang akan dibahas pada pertemuan selanjutnya</v>
      </c>
      <c r="ER33" s="85" t="str">
        <f t="shared" si="4"/>
        <v>0 perlu konsisten ikut terlibat dalam kegiatan jumat bersih</v>
      </c>
      <c r="ES33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3" s="87"/>
      <c r="EU33" s="87"/>
      <c r="EV33" s="87"/>
      <c r="EW33" s="87"/>
      <c r="EX33" s="87"/>
    </row>
    <row r="34" spans="1:154" ht="38.1" customHeight="1">
      <c r="A34" s="18">
        <f>'[2]db-siswa'!B34</f>
        <v>0</v>
      </c>
      <c r="B34" s="19">
        <f>'[2]db-siswa'!C34</f>
        <v>0</v>
      </c>
      <c r="C34" s="19">
        <f>'[2]db-siswa'!D34</f>
        <v>0</v>
      </c>
      <c r="D34" s="20" t="e">
        <f>VLOOKUP(A34,'[3]REKAP NILAI SPK'!$D$11:$H$60,2,0)</f>
        <v>#N/A</v>
      </c>
      <c r="E34" s="21" t="e">
        <f>VLOOKUP(A34,'[3]REKAP NILAI SPK'!$D$11:$H$60,3,0)</f>
        <v>#N/A</v>
      </c>
      <c r="F34" s="22" t="e">
        <f>VLOOKUP(A34,'[3]REKAP NILAI SPK'!$D$11:$H$60,4,0)</f>
        <v>#N/A</v>
      </c>
      <c r="G34" s="20" t="e">
        <f>VLOOKUP(A34,'[3]REKAP NILAI SPK'!$D$11:$H$60,5,0)</f>
        <v>#N/A</v>
      </c>
      <c r="H34" s="21" t="e">
        <f>VLOOKUP(A34,'[4]REKAP NILAI SPK'!D$11:H$60,2,0)</f>
        <v>#N/A</v>
      </c>
      <c r="I34" s="23" t="e">
        <f>VLOOKUP(A34,'[4]REKAP NILAI SPK'!D$11:H$60,3,0)</f>
        <v>#N/A</v>
      </c>
      <c r="J34" s="24" t="e">
        <f>VLOOKUP(A34,'[4]REKAP NILAI SPK'!D$11:H$60,4,0)</f>
        <v>#N/A</v>
      </c>
      <c r="K34" s="25" t="e">
        <f>VLOOKUP(A34,'[4]REKAP NILAI SPK'!D$11:H$60,5,0)</f>
        <v>#N/A</v>
      </c>
      <c r="L34" s="21" t="e">
        <f>VLOOKUP(A34,'[5]REKAP NILAI SPK'!D$11:H$60,2,0)</f>
        <v>#N/A</v>
      </c>
      <c r="M34" s="23" t="e">
        <f>VLOOKUP(A34,'[5]REKAP NILAI SPK'!D$11:H$60,3,0)</f>
        <v>#N/A</v>
      </c>
      <c r="N34" s="26" t="e">
        <f>VLOOKUP(A34,'[5]REKAP NILAI SPK'!D$11:H$60,4,0)</f>
        <v>#N/A</v>
      </c>
      <c r="O34" s="21" t="e">
        <f>VLOOKUP(A34,'[5]REKAP NILAI SPK'!D$11:H$60,5,0)</f>
        <v>#N/A</v>
      </c>
      <c r="P34" s="27" t="e">
        <f>VLOOKUP(A34,'[6]REKAP NILAI SPK'!D$11:H$60,2,0)</f>
        <v>#N/A</v>
      </c>
      <c r="Q34" s="10" t="e">
        <f>VLOOKUP(A34,'[6]REKAP NILAI SPK'!D$11:H$60,3,0)</f>
        <v>#N/A</v>
      </c>
      <c r="R34" s="21" t="e">
        <f>VLOOKUP(A34,'[6]REKAP NILAI SPK'!D$11:H$60,4,0)</f>
        <v>#N/A</v>
      </c>
      <c r="S34" s="27" t="e">
        <f>VLOOKUP(A34,'[6]REKAP NILAI SPK'!D$11:H$60,5,0)</f>
        <v>#N/A</v>
      </c>
      <c r="T34" s="10" t="e">
        <f>VLOOKUP(A34,'[7]REKAP NILAI SPK'!D$11:H$60,2,0)</f>
        <v>#N/A</v>
      </c>
      <c r="U34" s="21" t="e">
        <f>VLOOKUP(A34,'[7]REKAP NILAI SPK'!D$11:H$60,3,0)</f>
        <v>#N/A</v>
      </c>
      <c r="V34" s="21" t="e">
        <f>VLOOKUP(A34,'[7]REKAP NILAI SPK'!D$11:H$60,4,0)</f>
        <v>#N/A</v>
      </c>
      <c r="W34" s="21" t="e">
        <f>VLOOKUP(A34,'[7]REKAP NILAI SPK'!D$11:H$60,5,0)</f>
        <v>#N/A</v>
      </c>
      <c r="X34" s="21" t="e">
        <f>VLOOKUP(A34,'[8]REKAP NILAI SPK'!D$11:H$60,2,0)</f>
        <v>#N/A</v>
      </c>
      <c r="Y34" s="21" t="e">
        <f>VLOOKUP(A34,'[8]REKAP NILAI SPK'!D$11:H$60,3,0)</f>
        <v>#N/A</v>
      </c>
      <c r="Z34" s="10" t="e">
        <f>VLOOKUP(A34,'[8]REKAP NILAI SPK'!D$11:H$60,4,0)</f>
        <v>#N/A</v>
      </c>
      <c r="AA34" s="21" t="e">
        <f>VLOOKUP(A34,'[8]REKAP NILAI SPK'!D$11:H$60,5,0)</f>
        <v>#N/A</v>
      </c>
      <c r="AB34" s="21" t="e">
        <f>VLOOKUP(A34,'[9]REKAP NILAI SPK'!D$11:H$60,2,0)</f>
        <v>#N/A</v>
      </c>
      <c r="AC34" s="21" t="e">
        <f>VLOOKUP(A34,'[9]REKAP NILAI SPK'!D$11:H$60,3,0)</f>
        <v>#N/A</v>
      </c>
      <c r="AD34" s="21" t="e">
        <f>VLOOKUP(A34,'[9]REKAP NILAI SPK'!D$11:H$60,4,0)</f>
        <v>#N/A</v>
      </c>
      <c r="AE34" s="21" t="e">
        <f>VLOOKUP(A34,'[9]REKAP NILAI SPK'!D$11:H$60,5,0)</f>
        <v>#N/A</v>
      </c>
      <c r="AF34" s="21" t="e">
        <f>VLOOKUP(A34,'[10]REKAP NILAI SPK'!D$11:H$60,2,0)</f>
        <v>#N/A</v>
      </c>
      <c r="AG34" s="21" t="e">
        <f>VLOOKUP(A34,'[10]REKAP NILAI SPK'!D$11:H$60,3,0)</f>
        <v>#N/A</v>
      </c>
      <c r="AH34" s="21" t="e">
        <f>VLOOKUP(A34,'[10]REKAP NILAI SPK'!D$11:H$60,4,0)</f>
        <v>#N/A</v>
      </c>
      <c r="AI34" s="21" t="e">
        <f>VLOOKUP(A34,'[10]REKAP NILAI SPK'!D$11:H$60,5,0)</f>
        <v>#N/A</v>
      </c>
      <c r="AJ34" s="28" t="e">
        <f>VLOOKUP(A34,'[11]REKAP NILAI SPK'!D$11:H$60,2,0)</f>
        <v>#N/A</v>
      </c>
      <c r="AK34" s="29" t="e">
        <f>VLOOKUP(A34,'[11]REKAP NILAI SPK'!D$11:H$60,3,0)</f>
        <v>#N/A</v>
      </c>
      <c r="AL34" s="21" t="e">
        <f>VLOOKUP(A34,'[11]REKAP NILAI SPK'!D$11:H$60,4,0)</f>
        <v>#N/A</v>
      </c>
      <c r="AM34" s="28" t="e">
        <f>VLOOKUP(A34,'[11]REKAP NILAI SPK'!D$11:H$60,5,0)</f>
        <v>#N/A</v>
      </c>
      <c r="AN34" s="30" t="e">
        <f>VLOOKUP(A34,'[12]REKAP NILAI SPK'!D$11:H$60,2,0)</f>
        <v>#N/A</v>
      </c>
      <c r="AO34" s="30" t="e">
        <f>VLOOKUP(A34,'[12]REKAP NILAI SPK'!D$11:H$60,3,0)</f>
        <v>#N/A</v>
      </c>
      <c r="AP34" s="30" t="e">
        <f>VLOOKUP(A34,'[12]REKAP NILAI SPK'!D$11:H$60,4,0)</f>
        <v>#N/A</v>
      </c>
      <c r="AQ34" s="30" t="e">
        <f>VLOOKUP(A34,'[12]REKAP NILAI SPK'!D$11:H$60,5,0)</f>
        <v>#N/A</v>
      </c>
      <c r="AR34" s="29" t="e">
        <f>VLOOKUP(A34,'[13]REKAP NILAI SPK'!D$11:H$60,2,0)</f>
        <v>#N/A</v>
      </c>
      <c r="AS34" s="21" t="e">
        <f>VLOOKUP(A34,'[13]REKAP NILAI SPK'!D$11:H$60,3,0)</f>
        <v>#N/A</v>
      </c>
      <c r="AT34" s="31" t="e">
        <f>VLOOKUP(A34,'[13]REKAP NILAI SPK'!D$11:H$60,4,0)</f>
        <v>#N/A</v>
      </c>
      <c r="AU34" s="10" t="e">
        <f>VLOOKUP(A34,'[13]REKAP NILAI SPK'!D$11:H$60,5,0)</f>
        <v>#N/A</v>
      </c>
      <c r="AV34" s="10" t="e">
        <f>VLOOKUP(A34,'[14]REKAP NILAI SPK'!D$11:H$60,2,0)</f>
        <v>#N/A</v>
      </c>
      <c r="AW34" s="10" t="e">
        <f>VLOOKUP(A34,'[14]REKAP NILAI SPK'!D$11:H$60,3,0)</f>
        <v>#N/A</v>
      </c>
      <c r="AX34" s="10" t="e">
        <f>VLOOKUP(A34,'[14]REKAP NILAI SPK'!D$11:H$60,4,0)</f>
        <v>#N/A</v>
      </c>
      <c r="AY34" s="10" t="e">
        <f>VLOOKUP(A34,'[14]REKAP NILAI SPK'!D$11:H$60,5,0)</f>
        <v>#N/A</v>
      </c>
      <c r="AZ34" s="10" t="e">
        <f>VLOOKUP(A34,'[15]REKAP NILAI SPK'!D$11:H$60,2,0)</f>
        <v>#N/A</v>
      </c>
      <c r="BA34" s="10" t="e">
        <f>VLOOKUP(A34,'[15]REKAP NILAI SPK'!D$11:H$60,3,0)</f>
        <v>#N/A</v>
      </c>
      <c r="BB34" s="10" t="e">
        <f>VLOOKUP(A34,'[15]REKAP NILAI SPK'!D$11:H$60,4,0)</f>
        <v>#N/A</v>
      </c>
      <c r="BC34" s="10" t="e">
        <f>VLOOKUP(A34,'[15]REKAP NILAI SPK'!D$11:H$60,5,0)</f>
        <v>#N/A</v>
      </c>
      <c r="BD34" s="21" t="e">
        <f>VLOOKUP(A34,'[16]REKAP NILAI SPK'!D$11:H$60,2,0)</f>
        <v>#N/A</v>
      </c>
      <c r="BE34" s="32" t="e">
        <f>VLOOKUP(A34,'[16]REKAP NILAI SPK'!D$11:H$60,3,0)</f>
        <v>#N/A</v>
      </c>
      <c r="BF34" s="10" t="e">
        <f>VLOOKUP(A34,'[16]REKAP NILAI SPK'!D$11:H$60,4,0)</f>
        <v>#N/A</v>
      </c>
      <c r="BG34" s="21" t="e">
        <f>VLOOKUP(A34,'[16]REKAP NILAI SPK'!D$11:H$60,5,0)</f>
        <v>#N/A</v>
      </c>
      <c r="BH34" s="24" t="e">
        <f>VLOOKUP(A34,'[17]REKAP NILAI SPK'!D$11:H$60,2,0)</f>
        <v>#N/A</v>
      </c>
      <c r="BI34" s="10" t="e">
        <f>VLOOKUP(A34,'[17]REKAP NILAI SPK'!D$11:H$60,3,0)</f>
        <v>#N/A</v>
      </c>
      <c r="BJ34" s="21" t="e">
        <f>VLOOKUP(A34,'[17]REKAP NILAI SPK'!D$11:H$60,4,0)</f>
        <v>#N/A</v>
      </c>
      <c r="BK34" s="24" t="e">
        <f>VLOOKUP(A34,'[17]REKAP NILAI SPK'!D$11:H$60,5,0)</f>
        <v>#N/A</v>
      </c>
      <c r="BL34" s="10" t="e">
        <f>VLOOKUP(A34,'[18]REKAP NILAI SPK'!D$11:H$60,2,0)</f>
        <v>#N/A</v>
      </c>
      <c r="BM34" s="21" t="e">
        <f>VLOOKUP(A34,'[18]REKAP NILAI SPK'!D$11:H$60,3,0)</f>
        <v>#N/A</v>
      </c>
      <c r="BN34" s="30" t="e">
        <f>VLOOKUP(A34,'[18]REKAP NILAI SPK'!D$11:H$60,4,0)</f>
        <v>#N/A</v>
      </c>
      <c r="BO34" s="33" t="e">
        <f>VLOOKUP(A34,'[18]REKAP NILAI SPK'!D$11:H$60,5,0)</f>
        <v>#N/A</v>
      </c>
      <c r="BP34" s="21" t="e">
        <f>VLOOKUP(A34,'[19]REKAP NILAI SPK'!D$11:H$60,2,0)</f>
        <v>#N/A</v>
      </c>
      <c r="BQ34" s="24" t="e">
        <f>VLOOKUP(A34,'[19]REKAP NILAI SPK'!D$11:H$60,3,0)</f>
        <v>#N/A</v>
      </c>
      <c r="BR34" s="33" t="e">
        <f>VLOOKUP(A34,'[19]REKAP NILAI SPK'!D$11:H$60,4,0)</f>
        <v>#N/A</v>
      </c>
      <c r="BS34" s="21" t="e">
        <f>VLOOKUP(A34,'[19]REKAP NILAI SPK'!D$11:H$60,5,0)</f>
        <v>#N/A</v>
      </c>
      <c r="BT34" s="21" t="e">
        <f>VLOOKUP(A34,'[20]REKAP NILAI SPK'!D$11:H$60,2,0)</f>
        <v>#N/A</v>
      </c>
      <c r="BU34" s="21" t="e">
        <f>VLOOKUP(A34,'[20]REKAP NILAI SPK'!D$11:H$60,3,0)</f>
        <v>#N/A</v>
      </c>
      <c r="BV34" s="21" t="e">
        <f>VLOOKUP(A34,'[20]REKAP NILAI SPK'!D$11:H$60,4,0)</f>
        <v>#N/A</v>
      </c>
      <c r="BW34" s="21" t="e">
        <f>VLOOKUP(A34,'[20]REKAP NILAI SPK'!D$11:H$60,5,0)</f>
        <v>#N/A</v>
      </c>
      <c r="BX34" s="21" t="e">
        <f>VLOOKUP(A34,'[21]REKAP NILAI SPK'!D$11:H$60,2,0)</f>
        <v>#N/A</v>
      </c>
      <c r="BY34" s="21" t="e">
        <f>VLOOKUP(A34,'[21]REKAP NILAI SPK'!D$11:H$60,3,0)</f>
        <v>#N/A</v>
      </c>
      <c r="BZ34" s="21" t="e">
        <f>VLOOKUP(A34,'[21]REKAP NILAI SPK'!D$11:H$60,4,0)</f>
        <v>#N/A</v>
      </c>
      <c r="CA34" s="21" t="e">
        <f>VLOOKUP(A34,'[21]REKAP NILAI SPK'!D$11:H$60,5,0)</f>
        <v>#N/A</v>
      </c>
      <c r="CB34" s="10" t="e">
        <f>VLOOKUP(A34,'[22]REKAP NILAI SPK'!D$11:H$60,2,0)</f>
        <v>#N/A</v>
      </c>
      <c r="CC34" s="21" t="e">
        <f>VLOOKUP(A34,'[22]REKAP NILAI SPK'!D$11:H$60,3,0)</f>
        <v>#N/A</v>
      </c>
      <c r="CD34" s="24" t="e">
        <f>VLOOKUP(A34,'[22]REKAP NILAI SPK'!D$11:H$60,4,0)</f>
        <v>#N/A</v>
      </c>
      <c r="CE34" s="10" t="e">
        <f>VLOOKUP(A34,'[22]REKAP NILAI SPK'!D$11:H$60,5,0)</f>
        <v>#N/A</v>
      </c>
      <c r="CF34" s="21" t="e">
        <f>VLOOKUP(A34,'[23]REKAP NILAI SPK'!D$11:H$60,2,0)</f>
        <v>#N/A</v>
      </c>
      <c r="CG34" s="30" t="e">
        <f>VLOOKUP(A34,'[23]REKAP NILAI SPK'!D$11:H$60,3,0)</f>
        <v>#N/A</v>
      </c>
      <c r="CH34" s="29" t="e">
        <f>VLOOKUP(A34,'[23]REKAP NILAI SPK'!D$11:H$60,4,0)</f>
        <v>#N/A</v>
      </c>
      <c r="CI34" s="21" t="e">
        <f>VLOOKUP(A34,'[23]REKAP NILAI SPK'!D$11:H$60,5,0)</f>
        <v>#N/A</v>
      </c>
      <c r="CJ34" s="30" t="e">
        <f>VLOOKUP(A34,'[24]REKAP NILAI SPK'!D$11:H$60,2,0)</f>
        <v>#N/A</v>
      </c>
      <c r="CK34" s="29" t="e">
        <f>VLOOKUP(A34,'[24]REKAP NILAI SPK'!D$11:H$60,3,0)</f>
        <v>#N/A</v>
      </c>
      <c r="CL34" s="21" t="e">
        <f>VLOOKUP(A34,'[24]REKAP NILAI SPK'!D$11:H$60,4,0)</f>
        <v>#N/A</v>
      </c>
      <c r="CM34" s="20" t="e">
        <f>VLOOKUP(A34,'[24]REKAP NILAI SPK'!D$11:H$60,5,0)</f>
        <v>#N/A</v>
      </c>
      <c r="CN34" s="20" t="e">
        <f>VLOOKUP(A34,'[25]REKAP NILAI SPK'!D$11:H$60,2,0)</f>
        <v>#N/A</v>
      </c>
      <c r="CO34" s="21" t="e">
        <f>VLOOKUP(A34,'[25]REKAP NILAI SPK'!D$11:H$60,3,0)</f>
        <v>#N/A</v>
      </c>
      <c r="CP34" s="20" t="e">
        <f>VLOOKUP(A34,'[25]REKAP NILAI SPK'!D$11:H$60,4,0)</f>
        <v>#N/A</v>
      </c>
      <c r="CQ34" s="34" t="e">
        <f>VLOOKUP(A34,'[25]REKAP NILAI SPK'!D$11:H$60,5,0)</f>
        <v>#N/A</v>
      </c>
      <c r="CR34" s="20" t="e">
        <f>VLOOKUP(A34,'[26]REKAP NILAI SPK'!D$11:H$60,2,0)</f>
        <v>#N/A</v>
      </c>
      <c r="CS34" s="20" t="e">
        <f>VLOOKUP(A34,'[26]REKAP NILAI SPK'!D$11:H$60,3,0)</f>
        <v>#N/A</v>
      </c>
      <c r="CT34" s="20" t="e">
        <f>VLOOKUP(A34,'[26]REKAP NILAI SPK'!D$11:H$60,4,0)</f>
        <v>#N/A</v>
      </c>
      <c r="CU34" s="20" t="e">
        <f>VLOOKUP(A34,'[26]REKAP NILAI SPK'!D$11:H$60,5,0)</f>
        <v>#N/A</v>
      </c>
      <c r="CV34" s="20" t="e">
        <f>VLOOKUP(A34,'[27]REKAP NILAI SPK'!D$11:H$60,2,0)</f>
        <v>#N/A</v>
      </c>
      <c r="CW34" s="20" t="e">
        <f>VLOOKUP(A34,'[27]REKAP NILAI SPK'!D$11:H$60,3,0)</f>
        <v>#N/A</v>
      </c>
      <c r="CX34" s="20" t="e">
        <f>VLOOKUP(A34,'[27]REKAP NILAI SPK'!D$11:H$60,4,0)</f>
        <v>#N/A</v>
      </c>
      <c r="CY34" s="20" t="e">
        <f>VLOOKUP(A34,'[27]REKAP NILAI SPK'!D$11:H$60,5,0)</f>
        <v>#N/A</v>
      </c>
      <c r="CZ34" s="20" t="e">
        <f>VLOOKUP(A34,'[28]REKAP NILAI SPK'!D$11:H$60,2,0)</f>
        <v>#N/A</v>
      </c>
      <c r="DA34" s="20" t="e">
        <f>VLOOKUP(A34,'[28]REKAP NILAI SPK'!D$11:H$60,3,0)</f>
        <v>#N/A</v>
      </c>
      <c r="DB34" s="20" t="e">
        <f>VLOOKUP(A34,'[28]REKAP NILAI SPK'!D$11:H$60,4,0)</f>
        <v>#N/A</v>
      </c>
      <c r="DC34" s="20" t="e">
        <f>VLOOKUP(A34,'[28]REKAP NILAI SPK'!D$11:H$60,5,0)</f>
        <v>#N/A</v>
      </c>
      <c r="DD34" s="20" t="e">
        <f>VLOOKUP(A34,'[29]REKAP NILAI SPK'!D$11:H$60,2,0)</f>
        <v>#N/A</v>
      </c>
      <c r="DE34" s="20" t="e">
        <f>VLOOKUP(A34,'[29]REKAP NILAI SPK'!D$11:H$60,3,0)</f>
        <v>#N/A</v>
      </c>
      <c r="DF34" s="20" t="e">
        <f>VLOOKUP(A34,'[29]REKAP NILAI SPK'!D$11:H$60,4,0)</f>
        <v>#N/A</v>
      </c>
      <c r="DG34" s="20" t="e">
        <f>VLOOKUP(A34,'[29]REKAP NILAI SPK'!D$11:H$60,5,0)</f>
        <v>#N/A</v>
      </c>
      <c r="DH34" s="20" t="e">
        <f>VLOOKUP(A34,'[30]REKAP NILAI SPK'!D$11:H$60,2,0)</f>
        <v>#N/A</v>
      </c>
      <c r="DI34" s="20" t="e">
        <f>VLOOKUP(A34,'[30]REKAP NILAI SPK'!D$11:H$60,3,0)</f>
        <v>#N/A</v>
      </c>
      <c r="DJ34" s="20" t="e">
        <f>VLOOKUP(A34,'[30]REKAP NILAI SPK'!D$11:H$60,4,0)</f>
        <v>#N/A</v>
      </c>
      <c r="DK34" s="20" t="e">
        <f>VLOOKUP(A34,'[30]REKAP NILAI SPK'!D$11:H$60,5,0)</f>
        <v>#N/A</v>
      </c>
      <c r="DL34" s="20" t="e">
        <f>VLOOKUP(A34,'[31]REKAP NILAI SPK'!D$11:H$60,2,0)</f>
        <v>#N/A</v>
      </c>
      <c r="DM34" s="20" t="e">
        <f>VLOOKUP(A34,'[31]REKAP NILAI SPK'!D$11:H$60,3,0)</f>
        <v>#N/A</v>
      </c>
      <c r="DN34" s="20" t="e">
        <f>VLOOKUP(A34,'[31]REKAP NILAI SPK'!D$11:H$60,4,0)</f>
        <v>#N/A</v>
      </c>
      <c r="DO34" s="20" t="e">
        <f>VLOOKUP(A34,'[31]REKAP NILAI SPK'!D$11:H$60,5,0)</f>
        <v>#N/A</v>
      </c>
      <c r="DP34" s="20" t="e">
        <f>VLOOKUP(A34,'[32]REKAP NILAI SPK'!D$11:H$60,2,0)</f>
        <v>#N/A</v>
      </c>
      <c r="DQ34" s="20" t="e">
        <f>VLOOKUP(A34,'[32]REKAP NILAI SPK'!D$11:H$60,3,0)</f>
        <v>#N/A</v>
      </c>
      <c r="DR34" s="20" t="e">
        <f>VLOOKUP(A34,'[32]REKAP NILAI SPK'!D$11:H$60,4,0)</f>
        <v>#N/A</v>
      </c>
      <c r="DS34" s="20" t="e">
        <f>VLOOKUP(A34,'[32]REKAP NILAI SPK'!D$11:H$60,5,0)</f>
        <v>#N/A</v>
      </c>
      <c r="DT34" s="20" t="e">
        <f>VLOOKUP(A34,'[33]REKAP NILAI SPK'!D$11:H$60,2,0)</f>
        <v>#N/A</v>
      </c>
      <c r="DU34" s="20" t="e">
        <f>VLOOKUP(A34,'[33]REKAP NILAI SPK'!D$11:H$60,3,0)</f>
        <v>#N/A</v>
      </c>
      <c r="DV34" s="20" t="e">
        <f>VLOOKUP(A34,'[33]REKAP NILAI SPK'!D$11:H$60,4,0)</f>
        <v>#N/A</v>
      </c>
      <c r="DW34" s="20" t="e">
        <f>VLOOKUP(A34,'[33]REKAP NILAI SPK'!D$11:H$60,5,0)</f>
        <v>#N/A</v>
      </c>
      <c r="DX34" s="20" t="e">
        <f>VLOOKUP(A34,'[34]REKAP NILAI SPK'!D$11:H$60,2,0)</f>
        <v>#N/A</v>
      </c>
      <c r="DY34" s="20" t="e">
        <f>VLOOKUP(A34,'[34]REKAP NILAI SPK'!D$11:H$60,3,0)</f>
        <v>#N/A</v>
      </c>
      <c r="DZ34" s="20" t="e">
        <f>VLOOKUP(A34,'[34]REKAP NILAI SPK'!D$11:H$60,4,0)</f>
        <v>#N/A</v>
      </c>
      <c r="EA34" s="20" t="e">
        <f>VLOOKUP(A34,'[34]REKAP NILAI SPK'!D$11:H$60,5,0)</f>
        <v>#N/A</v>
      </c>
      <c r="EB34" s="20" t="e">
        <f>VLOOKUP(A34,'[35]REKAP NILAI SPK'!D$11:H$60,2,0)</f>
        <v>#N/A</v>
      </c>
      <c r="EC34" s="20" t="e">
        <f>VLOOKUP(A34,'[35]REKAP NILAI SPK'!D$11:H$60,3,0)</f>
        <v>#N/A</v>
      </c>
      <c r="ED34" s="20" t="e">
        <f>VLOOKUP(A34,'[35]REKAP NILAI SPK'!D$11:H$60,4,0)</f>
        <v>#N/A</v>
      </c>
      <c r="EE34" s="20" t="e">
        <f>VLOOKUP(A34,'[35]REKAP NILAI SPK'!D$11:H$60,5,0)</f>
        <v>#N/A</v>
      </c>
      <c r="EF34" s="81"/>
      <c r="EG34" s="82"/>
      <c r="EH34" s="83"/>
      <c r="EI34" s="83"/>
      <c r="EJ34" s="84" t="s">
        <v>191</v>
      </c>
      <c r="EK34" s="84"/>
      <c r="EL34" s="84"/>
      <c r="EM34" s="84"/>
      <c r="EN34" s="85" t="str">
        <f t="shared" si="0"/>
        <v>0 menunjukan sikap jujur saat ulangan</v>
      </c>
      <c r="EO34" s="85" t="str">
        <f t="shared" si="1"/>
        <v>0 belum konsisten mengawali kegiatan belajar dengan berdoa</v>
      </c>
      <c r="EP34" s="85" t="str">
        <f t="shared" si="2"/>
        <v>0 perlu tingkatkan berkomunikasi dalam diskusi kelompk menggunakan bahasa indonesia dengan baik</v>
      </c>
      <c r="EQ34" s="85" t="str">
        <f t="shared" si="3"/>
        <v>0 perlu tingkatkan inisiatif mencari tahu informasi terkait dengan topik pelajaran yang akan dibahas pada pertemuan selanjutnya</v>
      </c>
      <c r="ER34" s="85" t="str">
        <f t="shared" si="4"/>
        <v>0 perlu konsisten ikut terlibat dalam kegiatan jumat bersih</v>
      </c>
      <c r="ES34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4" s="87"/>
      <c r="EU34" s="87"/>
      <c r="EV34" s="87"/>
      <c r="EW34" s="87"/>
      <c r="EX34" s="87"/>
    </row>
    <row r="35" spans="1:154" ht="38.1" customHeight="1">
      <c r="A35" s="18">
        <f>'[2]db-siswa'!B35</f>
        <v>0</v>
      </c>
      <c r="B35" s="19">
        <f>'[2]db-siswa'!C35</f>
        <v>0</v>
      </c>
      <c r="C35" s="19">
        <f>'[2]db-siswa'!D35</f>
        <v>0</v>
      </c>
      <c r="D35" s="20" t="e">
        <f>VLOOKUP(A35,'[3]REKAP NILAI SPK'!$D$11:$H$60,2,0)</f>
        <v>#N/A</v>
      </c>
      <c r="E35" s="21" t="e">
        <f>VLOOKUP(A35,'[3]REKAP NILAI SPK'!$D$11:$H$60,3,0)</f>
        <v>#N/A</v>
      </c>
      <c r="F35" s="22" t="e">
        <f>VLOOKUP(A35,'[3]REKAP NILAI SPK'!$D$11:$H$60,4,0)</f>
        <v>#N/A</v>
      </c>
      <c r="G35" s="20" t="e">
        <f>VLOOKUP(A35,'[3]REKAP NILAI SPK'!$D$11:$H$60,5,0)</f>
        <v>#N/A</v>
      </c>
      <c r="H35" s="21" t="e">
        <f>VLOOKUP(A35,'[4]REKAP NILAI SPK'!D$11:H$60,2,0)</f>
        <v>#N/A</v>
      </c>
      <c r="I35" s="23" t="e">
        <f>VLOOKUP(A35,'[4]REKAP NILAI SPK'!D$11:H$60,3,0)</f>
        <v>#N/A</v>
      </c>
      <c r="J35" s="24" t="e">
        <f>VLOOKUP(A35,'[4]REKAP NILAI SPK'!D$11:H$60,4,0)</f>
        <v>#N/A</v>
      </c>
      <c r="K35" s="25" t="e">
        <f>VLOOKUP(A35,'[4]REKAP NILAI SPK'!D$11:H$60,5,0)</f>
        <v>#N/A</v>
      </c>
      <c r="L35" s="21" t="e">
        <f>VLOOKUP(A35,'[5]REKAP NILAI SPK'!D$11:H$60,2,0)</f>
        <v>#N/A</v>
      </c>
      <c r="M35" s="23" t="e">
        <f>VLOOKUP(A35,'[5]REKAP NILAI SPK'!D$11:H$60,3,0)</f>
        <v>#N/A</v>
      </c>
      <c r="N35" s="26" t="e">
        <f>VLOOKUP(A35,'[5]REKAP NILAI SPK'!D$11:H$60,4,0)</f>
        <v>#N/A</v>
      </c>
      <c r="O35" s="21" t="e">
        <f>VLOOKUP(A35,'[5]REKAP NILAI SPK'!D$11:H$60,5,0)</f>
        <v>#N/A</v>
      </c>
      <c r="P35" s="27" t="e">
        <f>VLOOKUP(A35,'[6]REKAP NILAI SPK'!D$11:H$60,2,0)</f>
        <v>#N/A</v>
      </c>
      <c r="Q35" s="10" t="e">
        <f>VLOOKUP(A35,'[6]REKAP NILAI SPK'!D$11:H$60,3,0)</f>
        <v>#N/A</v>
      </c>
      <c r="R35" s="21" t="e">
        <f>VLOOKUP(A35,'[6]REKAP NILAI SPK'!D$11:H$60,4,0)</f>
        <v>#N/A</v>
      </c>
      <c r="S35" s="27" t="e">
        <f>VLOOKUP(A35,'[6]REKAP NILAI SPK'!D$11:H$60,5,0)</f>
        <v>#N/A</v>
      </c>
      <c r="T35" s="10" t="e">
        <f>VLOOKUP(A35,'[7]REKAP NILAI SPK'!D$11:H$60,2,0)</f>
        <v>#N/A</v>
      </c>
      <c r="U35" s="21" t="e">
        <f>VLOOKUP(A35,'[7]REKAP NILAI SPK'!D$11:H$60,3,0)</f>
        <v>#N/A</v>
      </c>
      <c r="V35" s="21" t="e">
        <f>VLOOKUP(A35,'[7]REKAP NILAI SPK'!D$11:H$60,4,0)</f>
        <v>#N/A</v>
      </c>
      <c r="W35" s="21" t="e">
        <f>VLOOKUP(A35,'[7]REKAP NILAI SPK'!D$11:H$60,5,0)</f>
        <v>#N/A</v>
      </c>
      <c r="X35" s="21" t="e">
        <f>VLOOKUP(A35,'[8]REKAP NILAI SPK'!D$11:H$60,2,0)</f>
        <v>#N/A</v>
      </c>
      <c r="Y35" s="21" t="e">
        <f>VLOOKUP(A35,'[8]REKAP NILAI SPK'!D$11:H$60,3,0)</f>
        <v>#N/A</v>
      </c>
      <c r="Z35" s="10" t="e">
        <f>VLOOKUP(A35,'[8]REKAP NILAI SPK'!D$11:H$60,4,0)</f>
        <v>#N/A</v>
      </c>
      <c r="AA35" s="21" t="e">
        <f>VLOOKUP(A35,'[8]REKAP NILAI SPK'!D$11:H$60,5,0)</f>
        <v>#N/A</v>
      </c>
      <c r="AB35" s="21" t="e">
        <f>VLOOKUP(A35,'[9]REKAP NILAI SPK'!D$11:H$60,2,0)</f>
        <v>#N/A</v>
      </c>
      <c r="AC35" s="21" t="e">
        <f>VLOOKUP(A35,'[9]REKAP NILAI SPK'!D$11:H$60,3,0)</f>
        <v>#N/A</v>
      </c>
      <c r="AD35" s="21" t="e">
        <f>VLOOKUP(A35,'[9]REKAP NILAI SPK'!D$11:H$60,4,0)</f>
        <v>#N/A</v>
      </c>
      <c r="AE35" s="21" t="e">
        <f>VLOOKUP(A35,'[9]REKAP NILAI SPK'!D$11:H$60,5,0)</f>
        <v>#N/A</v>
      </c>
      <c r="AF35" s="21" t="e">
        <f>VLOOKUP(A35,'[10]REKAP NILAI SPK'!D$11:H$60,2,0)</f>
        <v>#N/A</v>
      </c>
      <c r="AG35" s="21" t="e">
        <f>VLOOKUP(A35,'[10]REKAP NILAI SPK'!D$11:H$60,3,0)</f>
        <v>#N/A</v>
      </c>
      <c r="AH35" s="21" t="e">
        <f>VLOOKUP(A35,'[10]REKAP NILAI SPK'!D$11:H$60,4,0)</f>
        <v>#N/A</v>
      </c>
      <c r="AI35" s="21" t="e">
        <f>VLOOKUP(A35,'[10]REKAP NILAI SPK'!D$11:H$60,5,0)</f>
        <v>#N/A</v>
      </c>
      <c r="AJ35" s="28" t="e">
        <f>VLOOKUP(A35,'[11]REKAP NILAI SPK'!D$11:H$60,2,0)</f>
        <v>#N/A</v>
      </c>
      <c r="AK35" s="29" t="e">
        <f>VLOOKUP(A35,'[11]REKAP NILAI SPK'!D$11:H$60,3,0)</f>
        <v>#N/A</v>
      </c>
      <c r="AL35" s="21" t="e">
        <f>VLOOKUP(A35,'[11]REKAP NILAI SPK'!D$11:H$60,4,0)</f>
        <v>#N/A</v>
      </c>
      <c r="AM35" s="28" t="e">
        <f>VLOOKUP(A35,'[11]REKAP NILAI SPK'!D$11:H$60,5,0)</f>
        <v>#N/A</v>
      </c>
      <c r="AN35" s="30" t="e">
        <f>VLOOKUP(A35,'[12]REKAP NILAI SPK'!D$11:H$60,2,0)</f>
        <v>#N/A</v>
      </c>
      <c r="AO35" s="30" t="e">
        <f>VLOOKUP(A35,'[12]REKAP NILAI SPK'!D$11:H$60,3,0)</f>
        <v>#N/A</v>
      </c>
      <c r="AP35" s="30" t="e">
        <f>VLOOKUP(A35,'[12]REKAP NILAI SPK'!D$11:H$60,4,0)</f>
        <v>#N/A</v>
      </c>
      <c r="AQ35" s="30" t="e">
        <f>VLOOKUP(A35,'[12]REKAP NILAI SPK'!D$11:H$60,5,0)</f>
        <v>#N/A</v>
      </c>
      <c r="AR35" s="29" t="e">
        <f>VLOOKUP(A35,'[13]REKAP NILAI SPK'!D$11:H$60,2,0)</f>
        <v>#N/A</v>
      </c>
      <c r="AS35" s="21" t="e">
        <f>VLOOKUP(A35,'[13]REKAP NILAI SPK'!D$11:H$60,3,0)</f>
        <v>#N/A</v>
      </c>
      <c r="AT35" s="31" t="e">
        <f>VLOOKUP(A35,'[13]REKAP NILAI SPK'!D$11:H$60,4,0)</f>
        <v>#N/A</v>
      </c>
      <c r="AU35" s="10" t="e">
        <f>VLOOKUP(A35,'[13]REKAP NILAI SPK'!D$11:H$60,5,0)</f>
        <v>#N/A</v>
      </c>
      <c r="AV35" s="10" t="e">
        <f>VLOOKUP(A35,'[14]REKAP NILAI SPK'!D$11:H$60,2,0)</f>
        <v>#N/A</v>
      </c>
      <c r="AW35" s="10" t="e">
        <f>VLOOKUP(A35,'[14]REKAP NILAI SPK'!D$11:H$60,3,0)</f>
        <v>#N/A</v>
      </c>
      <c r="AX35" s="10" t="e">
        <f>VLOOKUP(A35,'[14]REKAP NILAI SPK'!D$11:H$60,4,0)</f>
        <v>#N/A</v>
      </c>
      <c r="AY35" s="10" t="e">
        <f>VLOOKUP(A35,'[14]REKAP NILAI SPK'!D$11:H$60,5,0)</f>
        <v>#N/A</v>
      </c>
      <c r="AZ35" s="10" t="e">
        <f>VLOOKUP(A35,'[15]REKAP NILAI SPK'!D$11:H$60,2,0)</f>
        <v>#N/A</v>
      </c>
      <c r="BA35" s="10" t="e">
        <f>VLOOKUP(A35,'[15]REKAP NILAI SPK'!D$11:H$60,3,0)</f>
        <v>#N/A</v>
      </c>
      <c r="BB35" s="10" t="e">
        <f>VLOOKUP(A35,'[15]REKAP NILAI SPK'!D$11:H$60,4,0)</f>
        <v>#N/A</v>
      </c>
      <c r="BC35" s="10" t="e">
        <f>VLOOKUP(A35,'[15]REKAP NILAI SPK'!D$11:H$60,5,0)</f>
        <v>#N/A</v>
      </c>
      <c r="BD35" s="21" t="e">
        <f>VLOOKUP(A35,'[16]REKAP NILAI SPK'!D$11:H$60,2,0)</f>
        <v>#N/A</v>
      </c>
      <c r="BE35" s="32" t="e">
        <f>VLOOKUP(A35,'[16]REKAP NILAI SPK'!D$11:H$60,3,0)</f>
        <v>#N/A</v>
      </c>
      <c r="BF35" s="10" t="e">
        <f>VLOOKUP(A35,'[16]REKAP NILAI SPK'!D$11:H$60,4,0)</f>
        <v>#N/A</v>
      </c>
      <c r="BG35" s="21" t="e">
        <f>VLOOKUP(A35,'[16]REKAP NILAI SPK'!D$11:H$60,5,0)</f>
        <v>#N/A</v>
      </c>
      <c r="BH35" s="24" t="e">
        <f>VLOOKUP(A35,'[17]REKAP NILAI SPK'!D$11:H$60,2,0)</f>
        <v>#N/A</v>
      </c>
      <c r="BI35" s="10" t="e">
        <f>VLOOKUP(A35,'[17]REKAP NILAI SPK'!D$11:H$60,3,0)</f>
        <v>#N/A</v>
      </c>
      <c r="BJ35" s="21" t="e">
        <f>VLOOKUP(A35,'[17]REKAP NILAI SPK'!D$11:H$60,4,0)</f>
        <v>#N/A</v>
      </c>
      <c r="BK35" s="24" t="e">
        <f>VLOOKUP(A35,'[17]REKAP NILAI SPK'!D$11:H$60,5,0)</f>
        <v>#N/A</v>
      </c>
      <c r="BL35" s="10" t="e">
        <f>VLOOKUP(A35,'[18]REKAP NILAI SPK'!D$11:H$60,2,0)</f>
        <v>#N/A</v>
      </c>
      <c r="BM35" s="21" t="e">
        <f>VLOOKUP(A35,'[18]REKAP NILAI SPK'!D$11:H$60,3,0)</f>
        <v>#N/A</v>
      </c>
      <c r="BN35" s="30" t="e">
        <f>VLOOKUP(A35,'[18]REKAP NILAI SPK'!D$11:H$60,4,0)</f>
        <v>#N/A</v>
      </c>
      <c r="BO35" s="33" t="e">
        <f>VLOOKUP(A35,'[18]REKAP NILAI SPK'!D$11:H$60,5,0)</f>
        <v>#N/A</v>
      </c>
      <c r="BP35" s="21" t="e">
        <f>VLOOKUP(A35,'[19]REKAP NILAI SPK'!D$11:H$60,2,0)</f>
        <v>#N/A</v>
      </c>
      <c r="BQ35" s="24" t="e">
        <f>VLOOKUP(A35,'[19]REKAP NILAI SPK'!D$11:H$60,3,0)</f>
        <v>#N/A</v>
      </c>
      <c r="BR35" s="33" t="e">
        <f>VLOOKUP(A35,'[19]REKAP NILAI SPK'!D$11:H$60,4,0)</f>
        <v>#N/A</v>
      </c>
      <c r="BS35" s="21" t="e">
        <f>VLOOKUP(A35,'[19]REKAP NILAI SPK'!D$11:H$60,5,0)</f>
        <v>#N/A</v>
      </c>
      <c r="BT35" s="21" t="e">
        <f>VLOOKUP(A35,'[20]REKAP NILAI SPK'!D$11:H$60,2,0)</f>
        <v>#N/A</v>
      </c>
      <c r="BU35" s="21" t="e">
        <f>VLOOKUP(A35,'[20]REKAP NILAI SPK'!D$11:H$60,3,0)</f>
        <v>#N/A</v>
      </c>
      <c r="BV35" s="21" t="e">
        <f>VLOOKUP(A35,'[20]REKAP NILAI SPK'!D$11:H$60,4,0)</f>
        <v>#N/A</v>
      </c>
      <c r="BW35" s="21" t="e">
        <f>VLOOKUP(A35,'[20]REKAP NILAI SPK'!D$11:H$60,5,0)</f>
        <v>#N/A</v>
      </c>
      <c r="BX35" s="21" t="e">
        <f>VLOOKUP(A35,'[21]REKAP NILAI SPK'!D$11:H$60,2,0)</f>
        <v>#N/A</v>
      </c>
      <c r="BY35" s="21" t="e">
        <f>VLOOKUP(A35,'[21]REKAP NILAI SPK'!D$11:H$60,3,0)</f>
        <v>#N/A</v>
      </c>
      <c r="BZ35" s="21" t="e">
        <f>VLOOKUP(A35,'[21]REKAP NILAI SPK'!D$11:H$60,4,0)</f>
        <v>#N/A</v>
      </c>
      <c r="CA35" s="21" t="e">
        <f>VLOOKUP(A35,'[21]REKAP NILAI SPK'!D$11:H$60,5,0)</f>
        <v>#N/A</v>
      </c>
      <c r="CB35" s="10" t="e">
        <f>VLOOKUP(A35,'[22]REKAP NILAI SPK'!D$11:H$60,2,0)</f>
        <v>#N/A</v>
      </c>
      <c r="CC35" s="21" t="e">
        <f>VLOOKUP(A35,'[22]REKAP NILAI SPK'!D$11:H$60,3,0)</f>
        <v>#N/A</v>
      </c>
      <c r="CD35" s="24" t="e">
        <f>VLOOKUP(A35,'[22]REKAP NILAI SPK'!D$11:H$60,4,0)</f>
        <v>#N/A</v>
      </c>
      <c r="CE35" s="10" t="e">
        <f>VLOOKUP(A35,'[22]REKAP NILAI SPK'!D$11:H$60,5,0)</f>
        <v>#N/A</v>
      </c>
      <c r="CF35" s="21" t="e">
        <f>VLOOKUP(A35,'[23]REKAP NILAI SPK'!D$11:H$60,2,0)</f>
        <v>#N/A</v>
      </c>
      <c r="CG35" s="30" t="e">
        <f>VLOOKUP(A35,'[23]REKAP NILAI SPK'!D$11:H$60,3,0)</f>
        <v>#N/A</v>
      </c>
      <c r="CH35" s="29" t="e">
        <f>VLOOKUP(A35,'[23]REKAP NILAI SPK'!D$11:H$60,4,0)</f>
        <v>#N/A</v>
      </c>
      <c r="CI35" s="21" t="e">
        <f>VLOOKUP(A35,'[23]REKAP NILAI SPK'!D$11:H$60,5,0)</f>
        <v>#N/A</v>
      </c>
      <c r="CJ35" s="30" t="e">
        <f>VLOOKUP(A35,'[24]REKAP NILAI SPK'!D$11:H$60,2,0)</f>
        <v>#N/A</v>
      </c>
      <c r="CK35" s="29" t="e">
        <f>VLOOKUP(A35,'[24]REKAP NILAI SPK'!D$11:H$60,3,0)</f>
        <v>#N/A</v>
      </c>
      <c r="CL35" s="21" t="e">
        <f>VLOOKUP(A35,'[24]REKAP NILAI SPK'!D$11:H$60,4,0)</f>
        <v>#N/A</v>
      </c>
      <c r="CM35" s="20" t="e">
        <f>VLOOKUP(A35,'[24]REKAP NILAI SPK'!D$11:H$60,5,0)</f>
        <v>#N/A</v>
      </c>
      <c r="CN35" s="20" t="e">
        <f>VLOOKUP(A35,'[25]REKAP NILAI SPK'!D$11:H$60,2,0)</f>
        <v>#N/A</v>
      </c>
      <c r="CO35" s="21" t="e">
        <f>VLOOKUP(A35,'[25]REKAP NILAI SPK'!D$11:H$60,3,0)</f>
        <v>#N/A</v>
      </c>
      <c r="CP35" s="20" t="e">
        <f>VLOOKUP(A35,'[25]REKAP NILAI SPK'!D$11:H$60,4,0)</f>
        <v>#N/A</v>
      </c>
      <c r="CQ35" s="34" t="e">
        <f>VLOOKUP(A35,'[25]REKAP NILAI SPK'!D$11:H$60,5,0)</f>
        <v>#N/A</v>
      </c>
      <c r="CR35" s="20" t="e">
        <f>VLOOKUP(A35,'[26]REKAP NILAI SPK'!D$11:H$60,2,0)</f>
        <v>#N/A</v>
      </c>
      <c r="CS35" s="20" t="e">
        <f>VLOOKUP(A35,'[26]REKAP NILAI SPK'!D$11:H$60,3,0)</f>
        <v>#N/A</v>
      </c>
      <c r="CT35" s="20" t="e">
        <f>VLOOKUP(A35,'[26]REKAP NILAI SPK'!D$11:H$60,4,0)</f>
        <v>#N/A</v>
      </c>
      <c r="CU35" s="20" t="e">
        <f>VLOOKUP(A35,'[26]REKAP NILAI SPK'!D$11:H$60,5,0)</f>
        <v>#N/A</v>
      </c>
      <c r="CV35" s="20" t="e">
        <f>VLOOKUP(A35,'[27]REKAP NILAI SPK'!D$11:H$60,2,0)</f>
        <v>#N/A</v>
      </c>
      <c r="CW35" s="20" t="e">
        <f>VLOOKUP(A35,'[27]REKAP NILAI SPK'!D$11:H$60,3,0)</f>
        <v>#N/A</v>
      </c>
      <c r="CX35" s="20" t="e">
        <f>VLOOKUP(A35,'[27]REKAP NILAI SPK'!D$11:H$60,4,0)</f>
        <v>#N/A</v>
      </c>
      <c r="CY35" s="20" t="e">
        <f>VLOOKUP(A35,'[27]REKAP NILAI SPK'!D$11:H$60,5,0)</f>
        <v>#N/A</v>
      </c>
      <c r="CZ35" s="20" t="e">
        <f>VLOOKUP(A35,'[28]REKAP NILAI SPK'!D$11:H$60,2,0)</f>
        <v>#N/A</v>
      </c>
      <c r="DA35" s="20" t="e">
        <f>VLOOKUP(A35,'[28]REKAP NILAI SPK'!D$11:H$60,3,0)</f>
        <v>#N/A</v>
      </c>
      <c r="DB35" s="20" t="e">
        <f>VLOOKUP(A35,'[28]REKAP NILAI SPK'!D$11:H$60,4,0)</f>
        <v>#N/A</v>
      </c>
      <c r="DC35" s="20" t="e">
        <f>VLOOKUP(A35,'[28]REKAP NILAI SPK'!D$11:H$60,5,0)</f>
        <v>#N/A</v>
      </c>
      <c r="DD35" s="20" t="e">
        <f>VLOOKUP(A35,'[29]REKAP NILAI SPK'!D$11:H$60,2,0)</f>
        <v>#N/A</v>
      </c>
      <c r="DE35" s="20" t="e">
        <f>VLOOKUP(A35,'[29]REKAP NILAI SPK'!D$11:H$60,3,0)</f>
        <v>#N/A</v>
      </c>
      <c r="DF35" s="20" t="e">
        <f>VLOOKUP(A35,'[29]REKAP NILAI SPK'!D$11:H$60,4,0)</f>
        <v>#N/A</v>
      </c>
      <c r="DG35" s="20" t="e">
        <f>VLOOKUP(A35,'[29]REKAP NILAI SPK'!D$11:H$60,5,0)</f>
        <v>#N/A</v>
      </c>
      <c r="DH35" s="20" t="e">
        <f>VLOOKUP(A35,'[30]REKAP NILAI SPK'!D$11:H$60,2,0)</f>
        <v>#N/A</v>
      </c>
      <c r="DI35" s="20" t="e">
        <f>VLOOKUP(A35,'[30]REKAP NILAI SPK'!D$11:H$60,3,0)</f>
        <v>#N/A</v>
      </c>
      <c r="DJ35" s="20" t="e">
        <f>VLOOKUP(A35,'[30]REKAP NILAI SPK'!D$11:H$60,4,0)</f>
        <v>#N/A</v>
      </c>
      <c r="DK35" s="20" t="e">
        <f>VLOOKUP(A35,'[30]REKAP NILAI SPK'!D$11:H$60,5,0)</f>
        <v>#N/A</v>
      </c>
      <c r="DL35" s="20" t="e">
        <f>VLOOKUP(A35,'[31]REKAP NILAI SPK'!D$11:H$60,2,0)</f>
        <v>#N/A</v>
      </c>
      <c r="DM35" s="20" t="e">
        <f>VLOOKUP(A35,'[31]REKAP NILAI SPK'!D$11:H$60,3,0)</f>
        <v>#N/A</v>
      </c>
      <c r="DN35" s="20" t="e">
        <f>VLOOKUP(A35,'[31]REKAP NILAI SPK'!D$11:H$60,4,0)</f>
        <v>#N/A</v>
      </c>
      <c r="DO35" s="20" t="e">
        <f>VLOOKUP(A35,'[31]REKAP NILAI SPK'!D$11:H$60,5,0)</f>
        <v>#N/A</v>
      </c>
      <c r="DP35" s="20" t="e">
        <f>VLOOKUP(A35,'[32]REKAP NILAI SPK'!D$11:H$60,2,0)</f>
        <v>#N/A</v>
      </c>
      <c r="DQ35" s="20" t="e">
        <f>VLOOKUP(A35,'[32]REKAP NILAI SPK'!D$11:H$60,3,0)</f>
        <v>#N/A</v>
      </c>
      <c r="DR35" s="20" t="e">
        <f>VLOOKUP(A35,'[32]REKAP NILAI SPK'!D$11:H$60,4,0)</f>
        <v>#N/A</v>
      </c>
      <c r="DS35" s="20" t="e">
        <f>VLOOKUP(A35,'[32]REKAP NILAI SPK'!D$11:H$60,5,0)</f>
        <v>#N/A</v>
      </c>
      <c r="DT35" s="20" t="e">
        <f>VLOOKUP(A35,'[33]REKAP NILAI SPK'!D$11:H$60,2,0)</f>
        <v>#N/A</v>
      </c>
      <c r="DU35" s="20" t="e">
        <f>VLOOKUP(A35,'[33]REKAP NILAI SPK'!D$11:H$60,3,0)</f>
        <v>#N/A</v>
      </c>
      <c r="DV35" s="20" t="e">
        <f>VLOOKUP(A35,'[33]REKAP NILAI SPK'!D$11:H$60,4,0)</f>
        <v>#N/A</v>
      </c>
      <c r="DW35" s="20" t="e">
        <f>VLOOKUP(A35,'[33]REKAP NILAI SPK'!D$11:H$60,5,0)</f>
        <v>#N/A</v>
      </c>
      <c r="DX35" s="20" t="e">
        <f>VLOOKUP(A35,'[34]REKAP NILAI SPK'!D$11:H$60,2,0)</f>
        <v>#N/A</v>
      </c>
      <c r="DY35" s="20" t="e">
        <f>VLOOKUP(A35,'[34]REKAP NILAI SPK'!D$11:H$60,3,0)</f>
        <v>#N/A</v>
      </c>
      <c r="DZ35" s="20" t="e">
        <f>VLOOKUP(A35,'[34]REKAP NILAI SPK'!D$11:H$60,4,0)</f>
        <v>#N/A</v>
      </c>
      <c r="EA35" s="20" t="e">
        <f>VLOOKUP(A35,'[34]REKAP NILAI SPK'!D$11:H$60,5,0)</f>
        <v>#N/A</v>
      </c>
      <c r="EB35" s="20" t="e">
        <f>VLOOKUP(A35,'[35]REKAP NILAI SPK'!D$11:H$60,2,0)</f>
        <v>#N/A</v>
      </c>
      <c r="EC35" s="20" t="e">
        <f>VLOOKUP(A35,'[35]REKAP NILAI SPK'!D$11:H$60,3,0)</f>
        <v>#N/A</v>
      </c>
      <c r="ED35" s="20" t="e">
        <f>VLOOKUP(A35,'[35]REKAP NILAI SPK'!D$11:H$60,4,0)</f>
        <v>#N/A</v>
      </c>
      <c r="EE35" s="20" t="e">
        <f>VLOOKUP(A35,'[35]REKAP NILAI SPK'!D$11:H$60,5,0)</f>
        <v>#N/A</v>
      </c>
      <c r="EF35" s="81"/>
      <c r="EG35" s="82"/>
      <c r="EH35" s="83"/>
      <c r="EI35" s="83"/>
      <c r="EJ35" s="84" t="s">
        <v>191</v>
      </c>
      <c r="EK35" s="84"/>
      <c r="EL35" s="84"/>
      <c r="EM35" s="84"/>
      <c r="EN35" s="85" t="str">
        <f t="shared" si="0"/>
        <v>0 menunjukan sikap jujur saat ulangan</v>
      </c>
      <c r="EO35" s="85" t="str">
        <f t="shared" si="1"/>
        <v>0 belum konsisten mengawali kegiatan belajar dengan berdoa</v>
      </c>
      <c r="EP35" s="85" t="str">
        <f t="shared" si="2"/>
        <v>0 perlu tingkatkan berkomunikasi dalam diskusi kelompk menggunakan bahasa indonesia dengan baik</v>
      </c>
      <c r="EQ35" s="85" t="str">
        <f t="shared" si="3"/>
        <v>0 perlu tingkatkan inisiatif mencari tahu informasi terkait dengan topik pelajaran yang akan dibahas pada pertemuan selanjutnya</v>
      </c>
      <c r="ER35" s="85" t="str">
        <f t="shared" si="4"/>
        <v>0 perlu konsisten ikut terlibat dalam kegiatan jumat bersih</v>
      </c>
      <c r="ES35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5" s="87"/>
      <c r="EU35" s="87"/>
      <c r="EV35" s="87"/>
      <c r="EW35" s="87"/>
      <c r="EX35" s="87"/>
    </row>
    <row r="36" spans="1:154" ht="38.1" customHeight="1">
      <c r="A36" s="18">
        <f>'[2]db-siswa'!B36</f>
        <v>0</v>
      </c>
      <c r="B36" s="19">
        <f>'[2]db-siswa'!C36</f>
        <v>0</v>
      </c>
      <c r="C36" s="19">
        <f>'[2]db-siswa'!D36</f>
        <v>0</v>
      </c>
      <c r="D36" s="20" t="e">
        <f>VLOOKUP(A36,'[3]REKAP NILAI SPK'!$D$11:$H$60,2,0)</f>
        <v>#N/A</v>
      </c>
      <c r="E36" s="21" t="e">
        <f>VLOOKUP(A36,'[3]REKAP NILAI SPK'!$D$11:$H$60,3,0)</f>
        <v>#N/A</v>
      </c>
      <c r="F36" s="22" t="e">
        <f>VLOOKUP(A36,'[3]REKAP NILAI SPK'!$D$11:$H$60,4,0)</f>
        <v>#N/A</v>
      </c>
      <c r="G36" s="20" t="e">
        <f>VLOOKUP(A36,'[3]REKAP NILAI SPK'!$D$11:$H$60,5,0)</f>
        <v>#N/A</v>
      </c>
      <c r="H36" s="21" t="e">
        <f>VLOOKUP(A36,'[4]REKAP NILAI SPK'!D$11:H$60,2,0)</f>
        <v>#N/A</v>
      </c>
      <c r="I36" s="23" t="e">
        <f>VLOOKUP(A36,'[4]REKAP NILAI SPK'!D$11:H$60,3,0)</f>
        <v>#N/A</v>
      </c>
      <c r="J36" s="24" t="e">
        <f>VLOOKUP(A36,'[4]REKAP NILAI SPK'!D$11:H$60,4,0)</f>
        <v>#N/A</v>
      </c>
      <c r="K36" s="25" t="e">
        <f>VLOOKUP(A36,'[4]REKAP NILAI SPK'!D$11:H$60,5,0)</f>
        <v>#N/A</v>
      </c>
      <c r="L36" s="21" t="e">
        <f>VLOOKUP(A36,'[5]REKAP NILAI SPK'!D$11:H$60,2,0)</f>
        <v>#N/A</v>
      </c>
      <c r="M36" s="23" t="e">
        <f>VLOOKUP(A36,'[5]REKAP NILAI SPK'!D$11:H$60,3,0)</f>
        <v>#N/A</v>
      </c>
      <c r="N36" s="26" t="e">
        <f>VLOOKUP(A36,'[5]REKAP NILAI SPK'!D$11:H$60,4,0)</f>
        <v>#N/A</v>
      </c>
      <c r="O36" s="21" t="e">
        <f>VLOOKUP(A36,'[5]REKAP NILAI SPK'!D$11:H$60,5,0)</f>
        <v>#N/A</v>
      </c>
      <c r="P36" s="27" t="e">
        <f>VLOOKUP(A36,'[6]REKAP NILAI SPK'!D$11:H$60,2,0)</f>
        <v>#N/A</v>
      </c>
      <c r="Q36" s="10" t="e">
        <f>VLOOKUP(A36,'[6]REKAP NILAI SPK'!D$11:H$60,3,0)</f>
        <v>#N/A</v>
      </c>
      <c r="R36" s="21" t="e">
        <f>VLOOKUP(A36,'[6]REKAP NILAI SPK'!D$11:H$60,4,0)</f>
        <v>#N/A</v>
      </c>
      <c r="S36" s="27" t="e">
        <f>VLOOKUP(A36,'[6]REKAP NILAI SPK'!D$11:H$60,5,0)</f>
        <v>#N/A</v>
      </c>
      <c r="T36" s="10" t="e">
        <f>VLOOKUP(A36,'[7]REKAP NILAI SPK'!D$11:H$60,2,0)</f>
        <v>#N/A</v>
      </c>
      <c r="U36" s="21" t="e">
        <f>VLOOKUP(A36,'[7]REKAP NILAI SPK'!D$11:H$60,3,0)</f>
        <v>#N/A</v>
      </c>
      <c r="V36" s="21" t="e">
        <f>VLOOKUP(A36,'[7]REKAP NILAI SPK'!D$11:H$60,4,0)</f>
        <v>#N/A</v>
      </c>
      <c r="W36" s="21" t="e">
        <f>VLOOKUP(A36,'[7]REKAP NILAI SPK'!D$11:H$60,5,0)</f>
        <v>#N/A</v>
      </c>
      <c r="X36" s="21" t="e">
        <f>VLOOKUP(A36,'[8]REKAP NILAI SPK'!D$11:H$60,2,0)</f>
        <v>#N/A</v>
      </c>
      <c r="Y36" s="21" t="e">
        <f>VLOOKUP(A36,'[8]REKAP NILAI SPK'!D$11:H$60,3,0)</f>
        <v>#N/A</v>
      </c>
      <c r="Z36" s="10" t="e">
        <f>VLOOKUP(A36,'[8]REKAP NILAI SPK'!D$11:H$60,4,0)</f>
        <v>#N/A</v>
      </c>
      <c r="AA36" s="21" t="e">
        <f>VLOOKUP(A36,'[8]REKAP NILAI SPK'!D$11:H$60,5,0)</f>
        <v>#N/A</v>
      </c>
      <c r="AB36" s="21" t="e">
        <f>VLOOKUP(A36,'[9]REKAP NILAI SPK'!D$11:H$60,2,0)</f>
        <v>#N/A</v>
      </c>
      <c r="AC36" s="21" t="e">
        <f>VLOOKUP(A36,'[9]REKAP NILAI SPK'!D$11:H$60,3,0)</f>
        <v>#N/A</v>
      </c>
      <c r="AD36" s="21" t="e">
        <f>VLOOKUP(A36,'[9]REKAP NILAI SPK'!D$11:H$60,4,0)</f>
        <v>#N/A</v>
      </c>
      <c r="AE36" s="21" t="e">
        <f>VLOOKUP(A36,'[9]REKAP NILAI SPK'!D$11:H$60,5,0)</f>
        <v>#N/A</v>
      </c>
      <c r="AF36" s="21" t="e">
        <f>VLOOKUP(A36,'[10]REKAP NILAI SPK'!D$11:H$60,2,0)</f>
        <v>#N/A</v>
      </c>
      <c r="AG36" s="21" t="e">
        <f>VLOOKUP(A36,'[10]REKAP NILAI SPK'!D$11:H$60,3,0)</f>
        <v>#N/A</v>
      </c>
      <c r="AH36" s="21" t="e">
        <f>VLOOKUP(A36,'[10]REKAP NILAI SPK'!D$11:H$60,4,0)</f>
        <v>#N/A</v>
      </c>
      <c r="AI36" s="21" t="e">
        <f>VLOOKUP(A36,'[10]REKAP NILAI SPK'!D$11:H$60,5,0)</f>
        <v>#N/A</v>
      </c>
      <c r="AJ36" s="28" t="e">
        <f>VLOOKUP(A36,'[11]REKAP NILAI SPK'!D$11:H$60,2,0)</f>
        <v>#N/A</v>
      </c>
      <c r="AK36" s="29" t="e">
        <f>VLOOKUP(A36,'[11]REKAP NILAI SPK'!D$11:H$60,3,0)</f>
        <v>#N/A</v>
      </c>
      <c r="AL36" s="21" t="e">
        <f>VLOOKUP(A36,'[11]REKAP NILAI SPK'!D$11:H$60,4,0)</f>
        <v>#N/A</v>
      </c>
      <c r="AM36" s="28" t="e">
        <f>VLOOKUP(A36,'[11]REKAP NILAI SPK'!D$11:H$60,5,0)</f>
        <v>#N/A</v>
      </c>
      <c r="AN36" s="30" t="e">
        <f>VLOOKUP(A36,'[12]REKAP NILAI SPK'!D$11:H$60,2,0)</f>
        <v>#N/A</v>
      </c>
      <c r="AO36" s="30" t="e">
        <f>VLOOKUP(A36,'[12]REKAP NILAI SPK'!D$11:H$60,3,0)</f>
        <v>#N/A</v>
      </c>
      <c r="AP36" s="30" t="e">
        <f>VLOOKUP(A36,'[12]REKAP NILAI SPK'!D$11:H$60,4,0)</f>
        <v>#N/A</v>
      </c>
      <c r="AQ36" s="30" t="e">
        <f>VLOOKUP(A36,'[12]REKAP NILAI SPK'!D$11:H$60,5,0)</f>
        <v>#N/A</v>
      </c>
      <c r="AR36" s="29" t="e">
        <f>VLOOKUP(A36,'[13]REKAP NILAI SPK'!D$11:H$60,2,0)</f>
        <v>#N/A</v>
      </c>
      <c r="AS36" s="21" t="e">
        <f>VLOOKUP(A36,'[13]REKAP NILAI SPK'!D$11:H$60,3,0)</f>
        <v>#N/A</v>
      </c>
      <c r="AT36" s="31" t="e">
        <f>VLOOKUP(A36,'[13]REKAP NILAI SPK'!D$11:H$60,4,0)</f>
        <v>#N/A</v>
      </c>
      <c r="AU36" s="10" t="e">
        <f>VLOOKUP(A36,'[13]REKAP NILAI SPK'!D$11:H$60,5,0)</f>
        <v>#N/A</v>
      </c>
      <c r="AV36" s="10" t="e">
        <f>VLOOKUP(A36,'[14]REKAP NILAI SPK'!D$11:H$60,2,0)</f>
        <v>#N/A</v>
      </c>
      <c r="AW36" s="10" t="e">
        <f>VLOOKUP(A36,'[14]REKAP NILAI SPK'!D$11:H$60,3,0)</f>
        <v>#N/A</v>
      </c>
      <c r="AX36" s="10" t="e">
        <f>VLOOKUP(A36,'[14]REKAP NILAI SPK'!D$11:H$60,4,0)</f>
        <v>#N/A</v>
      </c>
      <c r="AY36" s="10" t="e">
        <f>VLOOKUP(A36,'[14]REKAP NILAI SPK'!D$11:H$60,5,0)</f>
        <v>#N/A</v>
      </c>
      <c r="AZ36" s="10" t="e">
        <f>VLOOKUP(A36,'[15]REKAP NILAI SPK'!D$11:H$60,2,0)</f>
        <v>#N/A</v>
      </c>
      <c r="BA36" s="10" t="e">
        <f>VLOOKUP(A36,'[15]REKAP NILAI SPK'!D$11:H$60,3,0)</f>
        <v>#N/A</v>
      </c>
      <c r="BB36" s="10" t="e">
        <f>VLOOKUP(A36,'[15]REKAP NILAI SPK'!D$11:H$60,4,0)</f>
        <v>#N/A</v>
      </c>
      <c r="BC36" s="10" t="e">
        <f>VLOOKUP(A36,'[15]REKAP NILAI SPK'!D$11:H$60,5,0)</f>
        <v>#N/A</v>
      </c>
      <c r="BD36" s="21" t="e">
        <f>VLOOKUP(A36,'[16]REKAP NILAI SPK'!D$11:H$60,2,0)</f>
        <v>#N/A</v>
      </c>
      <c r="BE36" s="32" t="e">
        <f>VLOOKUP(A36,'[16]REKAP NILAI SPK'!D$11:H$60,3,0)</f>
        <v>#N/A</v>
      </c>
      <c r="BF36" s="10" t="e">
        <f>VLOOKUP(A36,'[16]REKAP NILAI SPK'!D$11:H$60,4,0)</f>
        <v>#N/A</v>
      </c>
      <c r="BG36" s="21" t="e">
        <f>VLOOKUP(A36,'[16]REKAP NILAI SPK'!D$11:H$60,5,0)</f>
        <v>#N/A</v>
      </c>
      <c r="BH36" s="24" t="e">
        <f>VLOOKUP(A36,'[17]REKAP NILAI SPK'!D$11:H$60,2,0)</f>
        <v>#N/A</v>
      </c>
      <c r="BI36" s="10" t="e">
        <f>VLOOKUP(A36,'[17]REKAP NILAI SPK'!D$11:H$60,3,0)</f>
        <v>#N/A</v>
      </c>
      <c r="BJ36" s="21" t="e">
        <f>VLOOKUP(A36,'[17]REKAP NILAI SPK'!D$11:H$60,4,0)</f>
        <v>#N/A</v>
      </c>
      <c r="BK36" s="24" t="e">
        <f>VLOOKUP(A36,'[17]REKAP NILAI SPK'!D$11:H$60,5,0)</f>
        <v>#N/A</v>
      </c>
      <c r="BL36" s="10" t="e">
        <f>VLOOKUP(A36,'[18]REKAP NILAI SPK'!D$11:H$60,2,0)</f>
        <v>#N/A</v>
      </c>
      <c r="BM36" s="21" t="e">
        <f>VLOOKUP(A36,'[18]REKAP NILAI SPK'!D$11:H$60,3,0)</f>
        <v>#N/A</v>
      </c>
      <c r="BN36" s="30" t="e">
        <f>VLOOKUP(A36,'[18]REKAP NILAI SPK'!D$11:H$60,4,0)</f>
        <v>#N/A</v>
      </c>
      <c r="BO36" s="33" t="e">
        <f>VLOOKUP(A36,'[18]REKAP NILAI SPK'!D$11:H$60,5,0)</f>
        <v>#N/A</v>
      </c>
      <c r="BP36" s="21" t="e">
        <f>VLOOKUP(A36,'[19]REKAP NILAI SPK'!D$11:H$60,2,0)</f>
        <v>#N/A</v>
      </c>
      <c r="BQ36" s="24" t="e">
        <f>VLOOKUP(A36,'[19]REKAP NILAI SPK'!D$11:H$60,3,0)</f>
        <v>#N/A</v>
      </c>
      <c r="BR36" s="33" t="e">
        <f>VLOOKUP(A36,'[19]REKAP NILAI SPK'!D$11:H$60,4,0)</f>
        <v>#N/A</v>
      </c>
      <c r="BS36" s="21" t="e">
        <f>VLOOKUP(A36,'[19]REKAP NILAI SPK'!D$11:H$60,5,0)</f>
        <v>#N/A</v>
      </c>
      <c r="BT36" s="21" t="e">
        <f>VLOOKUP(A36,'[20]REKAP NILAI SPK'!D$11:H$60,2,0)</f>
        <v>#N/A</v>
      </c>
      <c r="BU36" s="21" t="e">
        <f>VLOOKUP(A36,'[20]REKAP NILAI SPK'!D$11:H$60,3,0)</f>
        <v>#N/A</v>
      </c>
      <c r="BV36" s="21" t="e">
        <f>VLOOKUP(A36,'[20]REKAP NILAI SPK'!D$11:H$60,4,0)</f>
        <v>#N/A</v>
      </c>
      <c r="BW36" s="21" t="e">
        <f>VLOOKUP(A36,'[20]REKAP NILAI SPK'!D$11:H$60,5,0)</f>
        <v>#N/A</v>
      </c>
      <c r="BX36" s="21" t="e">
        <f>VLOOKUP(A36,'[21]REKAP NILAI SPK'!D$11:H$60,2,0)</f>
        <v>#N/A</v>
      </c>
      <c r="BY36" s="21" t="e">
        <f>VLOOKUP(A36,'[21]REKAP NILAI SPK'!D$11:H$60,3,0)</f>
        <v>#N/A</v>
      </c>
      <c r="BZ36" s="21" t="e">
        <f>VLOOKUP(A36,'[21]REKAP NILAI SPK'!D$11:H$60,4,0)</f>
        <v>#N/A</v>
      </c>
      <c r="CA36" s="21" t="e">
        <f>VLOOKUP(A36,'[21]REKAP NILAI SPK'!D$11:H$60,5,0)</f>
        <v>#N/A</v>
      </c>
      <c r="CB36" s="10" t="e">
        <f>VLOOKUP(A36,'[22]REKAP NILAI SPK'!D$11:H$60,2,0)</f>
        <v>#N/A</v>
      </c>
      <c r="CC36" s="21" t="e">
        <f>VLOOKUP(A36,'[22]REKAP NILAI SPK'!D$11:H$60,3,0)</f>
        <v>#N/A</v>
      </c>
      <c r="CD36" s="24" t="e">
        <f>VLOOKUP(A36,'[22]REKAP NILAI SPK'!D$11:H$60,4,0)</f>
        <v>#N/A</v>
      </c>
      <c r="CE36" s="10" t="e">
        <f>VLOOKUP(A36,'[22]REKAP NILAI SPK'!D$11:H$60,5,0)</f>
        <v>#N/A</v>
      </c>
      <c r="CF36" s="21" t="e">
        <f>VLOOKUP(A36,'[23]REKAP NILAI SPK'!D$11:H$60,2,0)</f>
        <v>#N/A</v>
      </c>
      <c r="CG36" s="30" t="e">
        <f>VLOOKUP(A36,'[23]REKAP NILAI SPK'!D$11:H$60,3,0)</f>
        <v>#N/A</v>
      </c>
      <c r="CH36" s="29" t="e">
        <f>VLOOKUP(A36,'[23]REKAP NILAI SPK'!D$11:H$60,4,0)</f>
        <v>#N/A</v>
      </c>
      <c r="CI36" s="21" t="e">
        <f>VLOOKUP(A36,'[23]REKAP NILAI SPK'!D$11:H$60,5,0)</f>
        <v>#N/A</v>
      </c>
      <c r="CJ36" s="30" t="e">
        <f>VLOOKUP(A36,'[24]REKAP NILAI SPK'!D$11:H$60,2,0)</f>
        <v>#N/A</v>
      </c>
      <c r="CK36" s="29" t="e">
        <f>VLOOKUP(A36,'[24]REKAP NILAI SPK'!D$11:H$60,3,0)</f>
        <v>#N/A</v>
      </c>
      <c r="CL36" s="21" t="e">
        <f>VLOOKUP(A36,'[24]REKAP NILAI SPK'!D$11:H$60,4,0)</f>
        <v>#N/A</v>
      </c>
      <c r="CM36" s="20" t="e">
        <f>VLOOKUP(A36,'[24]REKAP NILAI SPK'!D$11:H$60,5,0)</f>
        <v>#N/A</v>
      </c>
      <c r="CN36" s="20" t="e">
        <f>VLOOKUP(A36,'[25]REKAP NILAI SPK'!D$11:H$60,2,0)</f>
        <v>#N/A</v>
      </c>
      <c r="CO36" s="21" t="e">
        <f>VLOOKUP(A36,'[25]REKAP NILAI SPK'!D$11:H$60,3,0)</f>
        <v>#N/A</v>
      </c>
      <c r="CP36" s="20" t="e">
        <f>VLOOKUP(A36,'[25]REKAP NILAI SPK'!D$11:H$60,4,0)</f>
        <v>#N/A</v>
      </c>
      <c r="CQ36" s="34" t="e">
        <f>VLOOKUP(A36,'[25]REKAP NILAI SPK'!D$11:H$60,5,0)</f>
        <v>#N/A</v>
      </c>
      <c r="CR36" s="20" t="e">
        <f>VLOOKUP(A36,'[26]REKAP NILAI SPK'!D$11:H$60,2,0)</f>
        <v>#N/A</v>
      </c>
      <c r="CS36" s="20" t="e">
        <f>VLOOKUP(A36,'[26]REKAP NILAI SPK'!D$11:H$60,3,0)</f>
        <v>#N/A</v>
      </c>
      <c r="CT36" s="20" t="e">
        <f>VLOOKUP(A36,'[26]REKAP NILAI SPK'!D$11:H$60,4,0)</f>
        <v>#N/A</v>
      </c>
      <c r="CU36" s="20" t="e">
        <f>VLOOKUP(A36,'[26]REKAP NILAI SPK'!D$11:H$60,5,0)</f>
        <v>#N/A</v>
      </c>
      <c r="CV36" s="20" t="e">
        <f>VLOOKUP(A36,'[27]REKAP NILAI SPK'!D$11:H$60,2,0)</f>
        <v>#N/A</v>
      </c>
      <c r="CW36" s="20" t="e">
        <f>VLOOKUP(A36,'[27]REKAP NILAI SPK'!D$11:H$60,3,0)</f>
        <v>#N/A</v>
      </c>
      <c r="CX36" s="20" t="e">
        <f>VLOOKUP(A36,'[27]REKAP NILAI SPK'!D$11:H$60,4,0)</f>
        <v>#N/A</v>
      </c>
      <c r="CY36" s="20" t="e">
        <f>VLOOKUP(A36,'[27]REKAP NILAI SPK'!D$11:H$60,5,0)</f>
        <v>#N/A</v>
      </c>
      <c r="CZ36" s="20" t="e">
        <f>VLOOKUP(A36,'[28]REKAP NILAI SPK'!D$11:H$60,2,0)</f>
        <v>#N/A</v>
      </c>
      <c r="DA36" s="20" t="e">
        <f>VLOOKUP(A36,'[28]REKAP NILAI SPK'!D$11:H$60,3,0)</f>
        <v>#N/A</v>
      </c>
      <c r="DB36" s="20" t="e">
        <f>VLOOKUP(A36,'[28]REKAP NILAI SPK'!D$11:H$60,4,0)</f>
        <v>#N/A</v>
      </c>
      <c r="DC36" s="20" t="e">
        <f>VLOOKUP(A36,'[28]REKAP NILAI SPK'!D$11:H$60,5,0)</f>
        <v>#N/A</v>
      </c>
      <c r="DD36" s="20" t="e">
        <f>VLOOKUP(A36,'[29]REKAP NILAI SPK'!D$11:H$60,2,0)</f>
        <v>#N/A</v>
      </c>
      <c r="DE36" s="20" t="e">
        <f>VLOOKUP(A36,'[29]REKAP NILAI SPK'!D$11:H$60,3,0)</f>
        <v>#N/A</v>
      </c>
      <c r="DF36" s="20" t="e">
        <f>VLOOKUP(A36,'[29]REKAP NILAI SPK'!D$11:H$60,4,0)</f>
        <v>#N/A</v>
      </c>
      <c r="DG36" s="20" t="e">
        <f>VLOOKUP(A36,'[29]REKAP NILAI SPK'!D$11:H$60,5,0)</f>
        <v>#N/A</v>
      </c>
      <c r="DH36" s="20" t="e">
        <f>VLOOKUP(A36,'[30]REKAP NILAI SPK'!D$11:H$60,2,0)</f>
        <v>#N/A</v>
      </c>
      <c r="DI36" s="20" t="e">
        <f>VLOOKUP(A36,'[30]REKAP NILAI SPK'!D$11:H$60,3,0)</f>
        <v>#N/A</v>
      </c>
      <c r="DJ36" s="20" t="e">
        <f>VLOOKUP(A36,'[30]REKAP NILAI SPK'!D$11:H$60,4,0)</f>
        <v>#N/A</v>
      </c>
      <c r="DK36" s="20" t="e">
        <f>VLOOKUP(A36,'[30]REKAP NILAI SPK'!D$11:H$60,5,0)</f>
        <v>#N/A</v>
      </c>
      <c r="DL36" s="20" t="e">
        <f>VLOOKUP(A36,'[31]REKAP NILAI SPK'!D$11:H$60,2,0)</f>
        <v>#N/A</v>
      </c>
      <c r="DM36" s="20" t="e">
        <f>VLOOKUP(A36,'[31]REKAP NILAI SPK'!D$11:H$60,3,0)</f>
        <v>#N/A</v>
      </c>
      <c r="DN36" s="20" t="e">
        <f>VLOOKUP(A36,'[31]REKAP NILAI SPK'!D$11:H$60,4,0)</f>
        <v>#N/A</v>
      </c>
      <c r="DO36" s="20" t="e">
        <f>VLOOKUP(A36,'[31]REKAP NILAI SPK'!D$11:H$60,5,0)</f>
        <v>#N/A</v>
      </c>
      <c r="DP36" s="20" t="e">
        <f>VLOOKUP(A36,'[32]REKAP NILAI SPK'!D$11:H$60,2,0)</f>
        <v>#N/A</v>
      </c>
      <c r="DQ36" s="20" t="e">
        <f>VLOOKUP(A36,'[32]REKAP NILAI SPK'!D$11:H$60,3,0)</f>
        <v>#N/A</v>
      </c>
      <c r="DR36" s="20" t="e">
        <f>VLOOKUP(A36,'[32]REKAP NILAI SPK'!D$11:H$60,4,0)</f>
        <v>#N/A</v>
      </c>
      <c r="DS36" s="20" t="e">
        <f>VLOOKUP(A36,'[32]REKAP NILAI SPK'!D$11:H$60,5,0)</f>
        <v>#N/A</v>
      </c>
      <c r="DT36" s="20" t="e">
        <f>VLOOKUP(A36,'[33]REKAP NILAI SPK'!D$11:H$60,2,0)</f>
        <v>#N/A</v>
      </c>
      <c r="DU36" s="20" t="e">
        <f>VLOOKUP(A36,'[33]REKAP NILAI SPK'!D$11:H$60,3,0)</f>
        <v>#N/A</v>
      </c>
      <c r="DV36" s="20" t="e">
        <f>VLOOKUP(A36,'[33]REKAP NILAI SPK'!D$11:H$60,4,0)</f>
        <v>#N/A</v>
      </c>
      <c r="DW36" s="20" t="e">
        <f>VLOOKUP(A36,'[33]REKAP NILAI SPK'!D$11:H$60,5,0)</f>
        <v>#N/A</v>
      </c>
      <c r="DX36" s="20" t="e">
        <f>VLOOKUP(A36,'[34]REKAP NILAI SPK'!D$11:H$60,2,0)</f>
        <v>#N/A</v>
      </c>
      <c r="DY36" s="20" t="e">
        <f>VLOOKUP(A36,'[34]REKAP NILAI SPK'!D$11:H$60,3,0)</f>
        <v>#N/A</v>
      </c>
      <c r="DZ36" s="20" t="e">
        <f>VLOOKUP(A36,'[34]REKAP NILAI SPK'!D$11:H$60,4,0)</f>
        <v>#N/A</v>
      </c>
      <c r="EA36" s="20" t="e">
        <f>VLOOKUP(A36,'[34]REKAP NILAI SPK'!D$11:H$60,5,0)</f>
        <v>#N/A</v>
      </c>
      <c r="EB36" s="20" t="e">
        <f>VLOOKUP(A36,'[35]REKAP NILAI SPK'!D$11:H$60,2,0)</f>
        <v>#N/A</v>
      </c>
      <c r="EC36" s="20" t="e">
        <f>VLOOKUP(A36,'[35]REKAP NILAI SPK'!D$11:H$60,3,0)</f>
        <v>#N/A</v>
      </c>
      <c r="ED36" s="20" t="e">
        <f>VLOOKUP(A36,'[35]REKAP NILAI SPK'!D$11:H$60,4,0)</f>
        <v>#N/A</v>
      </c>
      <c r="EE36" s="20" t="e">
        <f>VLOOKUP(A36,'[35]REKAP NILAI SPK'!D$11:H$60,5,0)</f>
        <v>#N/A</v>
      </c>
      <c r="EF36" s="81"/>
      <c r="EG36" s="82"/>
      <c r="EH36" s="83"/>
      <c r="EI36" s="83"/>
      <c r="EJ36" s="84" t="s">
        <v>191</v>
      </c>
      <c r="EK36" s="84"/>
      <c r="EL36" s="84"/>
      <c r="EM36" s="84"/>
      <c r="EN36" s="85" t="str">
        <f t="shared" si="0"/>
        <v>0 menunjukan sikap jujur saat ulangan</v>
      </c>
      <c r="EO36" s="85" t="str">
        <f t="shared" si="1"/>
        <v>0 belum konsisten mengawali kegiatan belajar dengan berdoa</v>
      </c>
      <c r="EP36" s="85" t="str">
        <f t="shared" si="2"/>
        <v>0 perlu tingkatkan berkomunikasi dalam diskusi kelompk menggunakan bahasa indonesia dengan baik</v>
      </c>
      <c r="EQ36" s="85" t="str">
        <f t="shared" si="3"/>
        <v>0 perlu tingkatkan inisiatif mencari tahu informasi terkait dengan topik pelajaran yang akan dibahas pada pertemuan selanjutnya</v>
      </c>
      <c r="ER36" s="85" t="str">
        <f t="shared" si="4"/>
        <v>0 perlu konsisten ikut terlibat dalam kegiatan jumat bersih</v>
      </c>
      <c r="ES36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6" s="87"/>
      <c r="EU36" s="87"/>
      <c r="EV36" s="87"/>
      <c r="EW36" s="87"/>
      <c r="EX36" s="87"/>
    </row>
    <row r="37" spans="1:154" ht="38.1" customHeight="1">
      <c r="A37" s="18">
        <f>'[2]db-siswa'!B37</f>
        <v>0</v>
      </c>
      <c r="B37" s="19">
        <f>'[2]db-siswa'!C37</f>
        <v>0</v>
      </c>
      <c r="C37" s="19">
        <f>'[2]db-siswa'!D37</f>
        <v>0</v>
      </c>
      <c r="D37" s="20" t="e">
        <f>VLOOKUP(A37,'[3]REKAP NILAI SPK'!$D$11:$H$60,2,0)</f>
        <v>#N/A</v>
      </c>
      <c r="E37" s="21" t="e">
        <f>VLOOKUP(A37,'[3]REKAP NILAI SPK'!$D$11:$H$60,3,0)</f>
        <v>#N/A</v>
      </c>
      <c r="F37" s="22" t="e">
        <f>VLOOKUP(A37,'[3]REKAP NILAI SPK'!$D$11:$H$60,4,0)</f>
        <v>#N/A</v>
      </c>
      <c r="G37" s="20" t="e">
        <f>VLOOKUP(A37,'[3]REKAP NILAI SPK'!$D$11:$H$60,5,0)</f>
        <v>#N/A</v>
      </c>
      <c r="H37" s="21" t="e">
        <f>VLOOKUP(A37,'[4]REKAP NILAI SPK'!D$11:H$60,2,0)</f>
        <v>#N/A</v>
      </c>
      <c r="I37" s="23" t="e">
        <f>VLOOKUP(A37,'[4]REKAP NILAI SPK'!D$11:H$60,3,0)</f>
        <v>#N/A</v>
      </c>
      <c r="J37" s="24" t="e">
        <f>VLOOKUP(A37,'[4]REKAP NILAI SPK'!D$11:H$60,4,0)</f>
        <v>#N/A</v>
      </c>
      <c r="K37" s="25" t="e">
        <f>VLOOKUP(A37,'[4]REKAP NILAI SPK'!D$11:H$60,5,0)</f>
        <v>#N/A</v>
      </c>
      <c r="L37" s="21" t="e">
        <f>VLOOKUP(A37,'[5]REKAP NILAI SPK'!D$11:H$60,2,0)</f>
        <v>#N/A</v>
      </c>
      <c r="M37" s="23" t="e">
        <f>VLOOKUP(A37,'[5]REKAP NILAI SPK'!D$11:H$60,3,0)</f>
        <v>#N/A</v>
      </c>
      <c r="N37" s="26" t="e">
        <f>VLOOKUP(A37,'[5]REKAP NILAI SPK'!D$11:H$60,4,0)</f>
        <v>#N/A</v>
      </c>
      <c r="O37" s="21" t="e">
        <f>VLOOKUP(A37,'[5]REKAP NILAI SPK'!D$11:H$60,5,0)</f>
        <v>#N/A</v>
      </c>
      <c r="P37" s="27" t="e">
        <f>VLOOKUP(A37,'[6]REKAP NILAI SPK'!D$11:H$60,2,0)</f>
        <v>#N/A</v>
      </c>
      <c r="Q37" s="10" t="e">
        <f>VLOOKUP(A37,'[6]REKAP NILAI SPK'!D$11:H$60,3,0)</f>
        <v>#N/A</v>
      </c>
      <c r="R37" s="21" t="e">
        <f>VLOOKUP(A37,'[6]REKAP NILAI SPK'!D$11:H$60,4,0)</f>
        <v>#N/A</v>
      </c>
      <c r="S37" s="27" t="e">
        <f>VLOOKUP(A37,'[6]REKAP NILAI SPK'!D$11:H$60,5,0)</f>
        <v>#N/A</v>
      </c>
      <c r="T37" s="10" t="e">
        <f>VLOOKUP(A37,'[7]REKAP NILAI SPK'!D$11:H$60,2,0)</f>
        <v>#N/A</v>
      </c>
      <c r="U37" s="21" t="e">
        <f>VLOOKUP(A37,'[7]REKAP NILAI SPK'!D$11:H$60,3,0)</f>
        <v>#N/A</v>
      </c>
      <c r="V37" s="21" t="e">
        <f>VLOOKUP(A37,'[7]REKAP NILAI SPK'!D$11:H$60,4,0)</f>
        <v>#N/A</v>
      </c>
      <c r="W37" s="21" t="e">
        <f>VLOOKUP(A37,'[7]REKAP NILAI SPK'!D$11:H$60,5,0)</f>
        <v>#N/A</v>
      </c>
      <c r="X37" s="21" t="e">
        <f>VLOOKUP(A37,'[8]REKAP NILAI SPK'!D$11:H$60,2,0)</f>
        <v>#N/A</v>
      </c>
      <c r="Y37" s="21" t="e">
        <f>VLOOKUP(A37,'[8]REKAP NILAI SPK'!D$11:H$60,3,0)</f>
        <v>#N/A</v>
      </c>
      <c r="Z37" s="10" t="e">
        <f>VLOOKUP(A37,'[8]REKAP NILAI SPK'!D$11:H$60,4,0)</f>
        <v>#N/A</v>
      </c>
      <c r="AA37" s="21" t="e">
        <f>VLOOKUP(A37,'[8]REKAP NILAI SPK'!D$11:H$60,5,0)</f>
        <v>#N/A</v>
      </c>
      <c r="AB37" s="21" t="e">
        <f>VLOOKUP(A37,'[9]REKAP NILAI SPK'!D$11:H$60,2,0)</f>
        <v>#N/A</v>
      </c>
      <c r="AC37" s="21" t="e">
        <f>VLOOKUP(A37,'[9]REKAP NILAI SPK'!D$11:H$60,3,0)</f>
        <v>#N/A</v>
      </c>
      <c r="AD37" s="21" t="e">
        <f>VLOOKUP(A37,'[9]REKAP NILAI SPK'!D$11:H$60,4,0)</f>
        <v>#N/A</v>
      </c>
      <c r="AE37" s="21" t="e">
        <f>VLOOKUP(A37,'[9]REKAP NILAI SPK'!D$11:H$60,5,0)</f>
        <v>#N/A</v>
      </c>
      <c r="AF37" s="21" t="e">
        <f>VLOOKUP(A37,'[10]REKAP NILAI SPK'!D$11:H$60,2,0)</f>
        <v>#N/A</v>
      </c>
      <c r="AG37" s="21" t="e">
        <f>VLOOKUP(A37,'[10]REKAP NILAI SPK'!D$11:H$60,3,0)</f>
        <v>#N/A</v>
      </c>
      <c r="AH37" s="21" t="e">
        <f>VLOOKUP(A37,'[10]REKAP NILAI SPK'!D$11:H$60,4,0)</f>
        <v>#N/A</v>
      </c>
      <c r="AI37" s="21" t="e">
        <f>VLOOKUP(A37,'[10]REKAP NILAI SPK'!D$11:H$60,5,0)</f>
        <v>#N/A</v>
      </c>
      <c r="AJ37" s="28" t="e">
        <f>VLOOKUP(A37,'[11]REKAP NILAI SPK'!D$11:H$60,2,0)</f>
        <v>#N/A</v>
      </c>
      <c r="AK37" s="29" t="e">
        <f>VLOOKUP(A37,'[11]REKAP NILAI SPK'!D$11:H$60,3,0)</f>
        <v>#N/A</v>
      </c>
      <c r="AL37" s="21" t="e">
        <f>VLOOKUP(A37,'[11]REKAP NILAI SPK'!D$11:H$60,4,0)</f>
        <v>#N/A</v>
      </c>
      <c r="AM37" s="28" t="e">
        <f>VLOOKUP(A37,'[11]REKAP NILAI SPK'!D$11:H$60,5,0)</f>
        <v>#N/A</v>
      </c>
      <c r="AN37" s="30" t="e">
        <f>VLOOKUP(A37,'[12]REKAP NILAI SPK'!D$11:H$60,2,0)</f>
        <v>#N/A</v>
      </c>
      <c r="AO37" s="30" t="e">
        <f>VLOOKUP(A37,'[12]REKAP NILAI SPK'!D$11:H$60,3,0)</f>
        <v>#N/A</v>
      </c>
      <c r="AP37" s="30" t="e">
        <f>VLOOKUP(A37,'[12]REKAP NILAI SPK'!D$11:H$60,4,0)</f>
        <v>#N/A</v>
      </c>
      <c r="AQ37" s="30" t="e">
        <f>VLOOKUP(A37,'[12]REKAP NILAI SPK'!D$11:H$60,5,0)</f>
        <v>#N/A</v>
      </c>
      <c r="AR37" s="29" t="e">
        <f>VLOOKUP(A37,'[13]REKAP NILAI SPK'!D$11:H$60,2,0)</f>
        <v>#N/A</v>
      </c>
      <c r="AS37" s="21" t="e">
        <f>VLOOKUP(A37,'[13]REKAP NILAI SPK'!D$11:H$60,3,0)</f>
        <v>#N/A</v>
      </c>
      <c r="AT37" s="31" t="e">
        <f>VLOOKUP(A37,'[13]REKAP NILAI SPK'!D$11:H$60,4,0)</f>
        <v>#N/A</v>
      </c>
      <c r="AU37" s="10" t="e">
        <f>VLOOKUP(A37,'[13]REKAP NILAI SPK'!D$11:H$60,5,0)</f>
        <v>#N/A</v>
      </c>
      <c r="AV37" s="10" t="e">
        <f>VLOOKUP(A37,'[14]REKAP NILAI SPK'!D$11:H$60,2,0)</f>
        <v>#N/A</v>
      </c>
      <c r="AW37" s="10" t="e">
        <f>VLOOKUP(A37,'[14]REKAP NILAI SPK'!D$11:H$60,3,0)</f>
        <v>#N/A</v>
      </c>
      <c r="AX37" s="10" t="e">
        <f>VLOOKUP(A37,'[14]REKAP NILAI SPK'!D$11:H$60,4,0)</f>
        <v>#N/A</v>
      </c>
      <c r="AY37" s="10" t="e">
        <f>VLOOKUP(A37,'[14]REKAP NILAI SPK'!D$11:H$60,5,0)</f>
        <v>#N/A</v>
      </c>
      <c r="AZ37" s="10" t="e">
        <f>VLOOKUP(A37,'[15]REKAP NILAI SPK'!D$11:H$60,2,0)</f>
        <v>#N/A</v>
      </c>
      <c r="BA37" s="10" t="e">
        <f>VLOOKUP(A37,'[15]REKAP NILAI SPK'!D$11:H$60,3,0)</f>
        <v>#N/A</v>
      </c>
      <c r="BB37" s="10" t="e">
        <f>VLOOKUP(A37,'[15]REKAP NILAI SPK'!D$11:H$60,4,0)</f>
        <v>#N/A</v>
      </c>
      <c r="BC37" s="10" t="e">
        <f>VLOOKUP(A37,'[15]REKAP NILAI SPK'!D$11:H$60,5,0)</f>
        <v>#N/A</v>
      </c>
      <c r="BD37" s="21" t="e">
        <f>VLOOKUP(A37,'[16]REKAP NILAI SPK'!D$11:H$60,2,0)</f>
        <v>#N/A</v>
      </c>
      <c r="BE37" s="32" t="e">
        <f>VLOOKUP(A37,'[16]REKAP NILAI SPK'!D$11:H$60,3,0)</f>
        <v>#N/A</v>
      </c>
      <c r="BF37" s="10" t="e">
        <f>VLOOKUP(A37,'[16]REKAP NILAI SPK'!D$11:H$60,4,0)</f>
        <v>#N/A</v>
      </c>
      <c r="BG37" s="21" t="e">
        <f>VLOOKUP(A37,'[16]REKAP NILAI SPK'!D$11:H$60,5,0)</f>
        <v>#N/A</v>
      </c>
      <c r="BH37" s="24" t="e">
        <f>VLOOKUP(A37,'[17]REKAP NILAI SPK'!D$11:H$60,2,0)</f>
        <v>#N/A</v>
      </c>
      <c r="BI37" s="10" t="e">
        <f>VLOOKUP(A37,'[17]REKAP NILAI SPK'!D$11:H$60,3,0)</f>
        <v>#N/A</v>
      </c>
      <c r="BJ37" s="21" t="e">
        <f>VLOOKUP(A37,'[17]REKAP NILAI SPK'!D$11:H$60,4,0)</f>
        <v>#N/A</v>
      </c>
      <c r="BK37" s="24" t="e">
        <f>VLOOKUP(A37,'[17]REKAP NILAI SPK'!D$11:H$60,5,0)</f>
        <v>#N/A</v>
      </c>
      <c r="BL37" s="10" t="e">
        <f>VLOOKUP(A37,'[18]REKAP NILAI SPK'!D$11:H$60,2,0)</f>
        <v>#N/A</v>
      </c>
      <c r="BM37" s="21" t="e">
        <f>VLOOKUP(A37,'[18]REKAP NILAI SPK'!D$11:H$60,3,0)</f>
        <v>#N/A</v>
      </c>
      <c r="BN37" s="30" t="e">
        <f>VLOOKUP(A37,'[18]REKAP NILAI SPK'!D$11:H$60,4,0)</f>
        <v>#N/A</v>
      </c>
      <c r="BO37" s="33" t="e">
        <f>VLOOKUP(A37,'[18]REKAP NILAI SPK'!D$11:H$60,5,0)</f>
        <v>#N/A</v>
      </c>
      <c r="BP37" s="21" t="e">
        <f>VLOOKUP(A37,'[19]REKAP NILAI SPK'!D$11:H$60,2,0)</f>
        <v>#N/A</v>
      </c>
      <c r="BQ37" s="24" t="e">
        <f>VLOOKUP(A37,'[19]REKAP NILAI SPK'!D$11:H$60,3,0)</f>
        <v>#N/A</v>
      </c>
      <c r="BR37" s="33" t="e">
        <f>VLOOKUP(A37,'[19]REKAP NILAI SPK'!D$11:H$60,4,0)</f>
        <v>#N/A</v>
      </c>
      <c r="BS37" s="21" t="e">
        <f>VLOOKUP(A37,'[19]REKAP NILAI SPK'!D$11:H$60,5,0)</f>
        <v>#N/A</v>
      </c>
      <c r="BT37" s="21" t="e">
        <f>VLOOKUP(A37,'[20]REKAP NILAI SPK'!D$11:H$60,2,0)</f>
        <v>#N/A</v>
      </c>
      <c r="BU37" s="21" t="e">
        <f>VLOOKUP(A37,'[20]REKAP NILAI SPK'!D$11:H$60,3,0)</f>
        <v>#N/A</v>
      </c>
      <c r="BV37" s="21" t="e">
        <f>VLOOKUP(A37,'[20]REKAP NILAI SPK'!D$11:H$60,4,0)</f>
        <v>#N/A</v>
      </c>
      <c r="BW37" s="21" t="e">
        <f>VLOOKUP(A37,'[20]REKAP NILAI SPK'!D$11:H$60,5,0)</f>
        <v>#N/A</v>
      </c>
      <c r="BX37" s="21" t="e">
        <f>VLOOKUP(A37,'[21]REKAP NILAI SPK'!D$11:H$60,2,0)</f>
        <v>#N/A</v>
      </c>
      <c r="BY37" s="21" t="e">
        <f>VLOOKUP(A37,'[21]REKAP NILAI SPK'!D$11:H$60,3,0)</f>
        <v>#N/A</v>
      </c>
      <c r="BZ37" s="21" t="e">
        <f>VLOOKUP(A37,'[21]REKAP NILAI SPK'!D$11:H$60,4,0)</f>
        <v>#N/A</v>
      </c>
      <c r="CA37" s="21" t="e">
        <f>VLOOKUP(A37,'[21]REKAP NILAI SPK'!D$11:H$60,5,0)</f>
        <v>#N/A</v>
      </c>
      <c r="CB37" s="10" t="e">
        <f>VLOOKUP(A37,'[22]REKAP NILAI SPK'!D$11:H$60,2,0)</f>
        <v>#N/A</v>
      </c>
      <c r="CC37" s="21" t="e">
        <f>VLOOKUP(A37,'[22]REKAP NILAI SPK'!D$11:H$60,3,0)</f>
        <v>#N/A</v>
      </c>
      <c r="CD37" s="24" t="e">
        <f>VLOOKUP(A37,'[22]REKAP NILAI SPK'!D$11:H$60,4,0)</f>
        <v>#N/A</v>
      </c>
      <c r="CE37" s="10" t="e">
        <f>VLOOKUP(A37,'[22]REKAP NILAI SPK'!D$11:H$60,5,0)</f>
        <v>#N/A</v>
      </c>
      <c r="CF37" s="21" t="e">
        <f>VLOOKUP(A37,'[23]REKAP NILAI SPK'!D$11:H$60,2,0)</f>
        <v>#N/A</v>
      </c>
      <c r="CG37" s="30" t="e">
        <f>VLOOKUP(A37,'[23]REKAP NILAI SPK'!D$11:H$60,3,0)</f>
        <v>#N/A</v>
      </c>
      <c r="CH37" s="29" t="e">
        <f>VLOOKUP(A37,'[23]REKAP NILAI SPK'!D$11:H$60,4,0)</f>
        <v>#N/A</v>
      </c>
      <c r="CI37" s="21" t="e">
        <f>VLOOKUP(A37,'[23]REKAP NILAI SPK'!D$11:H$60,5,0)</f>
        <v>#N/A</v>
      </c>
      <c r="CJ37" s="30" t="e">
        <f>VLOOKUP(A37,'[24]REKAP NILAI SPK'!D$11:H$60,2,0)</f>
        <v>#N/A</v>
      </c>
      <c r="CK37" s="29" t="e">
        <f>VLOOKUP(A37,'[24]REKAP NILAI SPK'!D$11:H$60,3,0)</f>
        <v>#N/A</v>
      </c>
      <c r="CL37" s="21" t="e">
        <f>VLOOKUP(A37,'[24]REKAP NILAI SPK'!D$11:H$60,4,0)</f>
        <v>#N/A</v>
      </c>
      <c r="CM37" s="20" t="e">
        <f>VLOOKUP(A37,'[24]REKAP NILAI SPK'!D$11:H$60,5,0)</f>
        <v>#N/A</v>
      </c>
      <c r="CN37" s="20" t="e">
        <f>VLOOKUP(A37,'[25]REKAP NILAI SPK'!D$11:H$60,2,0)</f>
        <v>#N/A</v>
      </c>
      <c r="CO37" s="21" t="e">
        <f>VLOOKUP(A37,'[25]REKAP NILAI SPK'!D$11:H$60,3,0)</f>
        <v>#N/A</v>
      </c>
      <c r="CP37" s="20" t="e">
        <f>VLOOKUP(A37,'[25]REKAP NILAI SPK'!D$11:H$60,4,0)</f>
        <v>#N/A</v>
      </c>
      <c r="CQ37" s="34" t="e">
        <f>VLOOKUP(A37,'[25]REKAP NILAI SPK'!D$11:H$60,5,0)</f>
        <v>#N/A</v>
      </c>
      <c r="CR37" s="20" t="e">
        <f>VLOOKUP(A37,'[26]REKAP NILAI SPK'!D$11:H$60,2,0)</f>
        <v>#N/A</v>
      </c>
      <c r="CS37" s="20" t="e">
        <f>VLOOKUP(A37,'[26]REKAP NILAI SPK'!D$11:H$60,3,0)</f>
        <v>#N/A</v>
      </c>
      <c r="CT37" s="20" t="e">
        <f>VLOOKUP(A37,'[26]REKAP NILAI SPK'!D$11:H$60,4,0)</f>
        <v>#N/A</v>
      </c>
      <c r="CU37" s="20" t="e">
        <f>VLOOKUP(A37,'[26]REKAP NILAI SPK'!D$11:H$60,5,0)</f>
        <v>#N/A</v>
      </c>
      <c r="CV37" s="20" t="e">
        <f>VLOOKUP(A37,'[27]REKAP NILAI SPK'!D$11:H$60,2,0)</f>
        <v>#N/A</v>
      </c>
      <c r="CW37" s="20" t="e">
        <f>VLOOKUP(A37,'[27]REKAP NILAI SPK'!D$11:H$60,3,0)</f>
        <v>#N/A</v>
      </c>
      <c r="CX37" s="20" t="e">
        <f>VLOOKUP(A37,'[27]REKAP NILAI SPK'!D$11:H$60,4,0)</f>
        <v>#N/A</v>
      </c>
      <c r="CY37" s="20" t="e">
        <f>VLOOKUP(A37,'[27]REKAP NILAI SPK'!D$11:H$60,5,0)</f>
        <v>#N/A</v>
      </c>
      <c r="CZ37" s="20" t="e">
        <f>VLOOKUP(A37,'[28]REKAP NILAI SPK'!D$11:H$60,2,0)</f>
        <v>#N/A</v>
      </c>
      <c r="DA37" s="20" t="e">
        <f>VLOOKUP(A37,'[28]REKAP NILAI SPK'!D$11:H$60,3,0)</f>
        <v>#N/A</v>
      </c>
      <c r="DB37" s="20" t="e">
        <f>VLOOKUP(A37,'[28]REKAP NILAI SPK'!D$11:H$60,4,0)</f>
        <v>#N/A</v>
      </c>
      <c r="DC37" s="20" t="e">
        <f>VLOOKUP(A37,'[28]REKAP NILAI SPK'!D$11:H$60,5,0)</f>
        <v>#N/A</v>
      </c>
      <c r="DD37" s="20" t="e">
        <f>VLOOKUP(A37,'[29]REKAP NILAI SPK'!D$11:H$60,2,0)</f>
        <v>#N/A</v>
      </c>
      <c r="DE37" s="20" t="e">
        <f>VLOOKUP(A37,'[29]REKAP NILAI SPK'!D$11:H$60,3,0)</f>
        <v>#N/A</v>
      </c>
      <c r="DF37" s="20" t="e">
        <f>VLOOKUP(A37,'[29]REKAP NILAI SPK'!D$11:H$60,4,0)</f>
        <v>#N/A</v>
      </c>
      <c r="DG37" s="20" t="e">
        <f>VLOOKUP(A37,'[29]REKAP NILAI SPK'!D$11:H$60,5,0)</f>
        <v>#N/A</v>
      </c>
      <c r="DH37" s="20" t="e">
        <f>VLOOKUP(A37,'[30]REKAP NILAI SPK'!D$11:H$60,2,0)</f>
        <v>#N/A</v>
      </c>
      <c r="DI37" s="20" t="e">
        <f>VLOOKUP(A37,'[30]REKAP NILAI SPK'!D$11:H$60,3,0)</f>
        <v>#N/A</v>
      </c>
      <c r="DJ37" s="20" t="e">
        <f>VLOOKUP(A37,'[30]REKAP NILAI SPK'!D$11:H$60,4,0)</f>
        <v>#N/A</v>
      </c>
      <c r="DK37" s="20" t="e">
        <f>VLOOKUP(A37,'[30]REKAP NILAI SPK'!D$11:H$60,5,0)</f>
        <v>#N/A</v>
      </c>
      <c r="DL37" s="20" t="e">
        <f>VLOOKUP(A37,'[31]REKAP NILAI SPK'!D$11:H$60,2,0)</f>
        <v>#N/A</v>
      </c>
      <c r="DM37" s="20" t="e">
        <f>VLOOKUP(A37,'[31]REKAP NILAI SPK'!D$11:H$60,3,0)</f>
        <v>#N/A</v>
      </c>
      <c r="DN37" s="20" t="e">
        <f>VLOOKUP(A37,'[31]REKAP NILAI SPK'!D$11:H$60,4,0)</f>
        <v>#N/A</v>
      </c>
      <c r="DO37" s="20" t="e">
        <f>VLOOKUP(A37,'[31]REKAP NILAI SPK'!D$11:H$60,5,0)</f>
        <v>#N/A</v>
      </c>
      <c r="DP37" s="20" t="e">
        <f>VLOOKUP(A37,'[32]REKAP NILAI SPK'!D$11:H$60,2,0)</f>
        <v>#N/A</v>
      </c>
      <c r="DQ37" s="20" t="e">
        <f>VLOOKUP(A37,'[32]REKAP NILAI SPK'!D$11:H$60,3,0)</f>
        <v>#N/A</v>
      </c>
      <c r="DR37" s="20" t="e">
        <f>VLOOKUP(A37,'[32]REKAP NILAI SPK'!D$11:H$60,4,0)</f>
        <v>#N/A</v>
      </c>
      <c r="DS37" s="20" t="e">
        <f>VLOOKUP(A37,'[32]REKAP NILAI SPK'!D$11:H$60,5,0)</f>
        <v>#N/A</v>
      </c>
      <c r="DT37" s="20" t="e">
        <f>VLOOKUP(A37,'[33]REKAP NILAI SPK'!D$11:H$60,2,0)</f>
        <v>#N/A</v>
      </c>
      <c r="DU37" s="20" t="e">
        <f>VLOOKUP(A37,'[33]REKAP NILAI SPK'!D$11:H$60,3,0)</f>
        <v>#N/A</v>
      </c>
      <c r="DV37" s="20" t="e">
        <f>VLOOKUP(A37,'[33]REKAP NILAI SPK'!D$11:H$60,4,0)</f>
        <v>#N/A</v>
      </c>
      <c r="DW37" s="20" t="e">
        <f>VLOOKUP(A37,'[33]REKAP NILAI SPK'!D$11:H$60,5,0)</f>
        <v>#N/A</v>
      </c>
      <c r="DX37" s="20" t="e">
        <f>VLOOKUP(A37,'[34]REKAP NILAI SPK'!D$11:H$60,2,0)</f>
        <v>#N/A</v>
      </c>
      <c r="DY37" s="20" t="e">
        <f>VLOOKUP(A37,'[34]REKAP NILAI SPK'!D$11:H$60,3,0)</f>
        <v>#N/A</v>
      </c>
      <c r="DZ37" s="20" t="e">
        <f>VLOOKUP(A37,'[34]REKAP NILAI SPK'!D$11:H$60,4,0)</f>
        <v>#N/A</v>
      </c>
      <c r="EA37" s="20" t="e">
        <f>VLOOKUP(A37,'[34]REKAP NILAI SPK'!D$11:H$60,5,0)</f>
        <v>#N/A</v>
      </c>
      <c r="EB37" s="20" t="e">
        <f>VLOOKUP(A37,'[35]REKAP NILAI SPK'!D$11:H$60,2,0)</f>
        <v>#N/A</v>
      </c>
      <c r="EC37" s="20" t="e">
        <f>VLOOKUP(A37,'[35]REKAP NILAI SPK'!D$11:H$60,3,0)</f>
        <v>#N/A</v>
      </c>
      <c r="ED37" s="20" t="e">
        <f>VLOOKUP(A37,'[35]REKAP NILAI SPK'!D$11:H$60,4,0)</f>
        <v>#N/A</v>
      </c>
      <c r="EE37" s="20" t="e">
        <f>VLOOKUP(A37,'[35]REKAP NILAI SPK'!D$11:H$60,5,0)</f>
        <v>#N/A</v>
      </c>
      <c r="EF37" s="81"/>
      <c r="EG37" s="82"/>
      <c r="EH37" s="83"/>
      <c r="EI37" s="83"/>
      <c r="EJ37" s="84" t="s">
        <v>191</v>
      </c>
      <c r="EK37" s="84"/>
      <c r="EL37" s="84"/>
      <c r="EM37" s="84"/>
      <c r="EN37" s="85" t="str">
        <f t="shared" si="0"/>
        <v>0 menunjukan sikap jujur saat ulangan</v>
      </c>
      <c r="EO37" s="85" t="str">
        <f t="shared" si="1"/>
        <v>0 belum konsisten mengawali kegiatan belajar dengan berdoa</v>
      </c>
      <c r="EP37" s="85" t="str">
        <f t="shared" si="2"/>
        <v>0 perlu tingkatkan berkomunikasi dalam diskusi kelompk menggunakan bahasa indonesia dengan baik</v>
      </c>
      <c r="EQ37" s="85" t="str">
        <f t="shared" si="3"/>
        <v>0 perlu tingkatkan inisiatif mencari tahu informasi terkait dengan topik pelajaran yang akan dibahas pada pertemuan selanjutnya</v>
      </c>
      <c r="ER37" s="85" t="str">
        <f t="shared" si="4"/>
        <v>0 perlu konsisten ikut terlibat dalam kegiatan jumat bersih</v>
      </c>
      <c r="ES37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7" s="87"/>
      <c r="EU37" s="87"/>
      <c r="EV37" s="87"/>
      <c r="EW37" s="87"/>
      <c r="EX37" s="87"/>
    </row>
    <row r="38" spans="1:154" ht="38.1" customHeight="1">
      <c r="A38" s="18">
        <f>'[2]db-siswa'!B38</f>
        <v>0</v>
      </c>
      <c r="B38" s="19">
        <f>'[2]db-siswa'!C38</f>
        <v>0</v>
      </c>
      <c r="C38" s="19">
        <f>'[2]db-siswa'!D38</f>
        <v>0</v>
      </c>
      <c r="D38" s="20" t="e">
        <f>VLOOKUP(A38,'[3]REKAP NILAI SPK'!$D$11:$H$60,2,0)</f>
        <v>#N/A</v>
      </c>
      <c r="E38" s="21" t="e">
        <f>VLOOKUP(A38,'[3]REKAP NILAI SPK'!$D$11:$H$60,3,0)</f>
        <v>#N/A</v>
      </c>
      <c r="F38" s="22" t="e">
        <f>VLOOKUP(A38,'[3]REKAP NILAI SPK'!$D$11:$H$60,4,0)</f>
        <v>#N/A</v>
      </c>
      <c r="G38" s="20" t="e">
        <f>VLOOKUP(A38,'[3]REKAP NILAI SPK'!$D$11:$H$60,5,0)</f>
        <v>#N/A</v>
      </c>
      <c r="H38" s="21" t="e">
        <f>VLOOKUP(A38,'[4]REKAP NILAI SPK'!D$11:H$60,2,0)</f>
        <v>#N/A</v>
      </c>
      <c r="I38" s="23" t="e">
        <f>VLOOKUP(A38,'[4]REKAP NILAI SPK'!D$11:H$60,3,0)</f>
        <v>#N/A</v>
      </c>
      <c r="J38" s="24" t="e">
        <f>VLOOKUP(A38,'[4]REKAP NILAI SPK'!D$11:H$60,4,0)</f>
        <v>#N/A</v>
      </c>
      <c r="K38" s="25" t="e">
        <f>VLOOKUP(A38,'[4]REKAP NILAI SPK'!D$11:H$60,5,0)</f>
        <v>#N/A</v>
      </c>
      <c r="L38" s="21" t="e">
        <f>VLOOKUP(A38,'[5]REKAP NILAI SPK'!D$11:H$60,2,0)</f>
        <v>#N/A</v>
      </c>
      <c r="M38" s="23" t="e">
        <f>VLOOKUP(A38,'[5]REKAP NILAI SPK'!D$11:H$60,3,0)</f>
        <v>#N/A</v>
      </c>
      <c r="N38" s="26" t="e">
        <f>VLOOKUP(A38,'[5]REKAP NILAI SPK'!D$11:H$60,4,0)</f>
        <v>#N/A</v>
      </c>
      <c r="O38" s="21" t="e">
        <f>VLOOKUP(A38,'[5]REKAP NILAI SPK'!D$11:H$60,5,0)</f>
        <v>#N/A</v>
      </c>
      <c r="P38" s="27" t="e">
        <f>VLOOKUP(A38,'[6]REKAP NILAI SPK'!D$11:H$60,2,0)</f>
        <v>#N/A</v>
      </c>
      <c r="Q38" s="10" t="e">
        <f>VLOOKUP(A38,'[6]REKAP NILAI SPK'!D$11:H$60,3,0)</f>
        <v>#N/A</v>
      </c>
      <c r="R38" s="21" t="e">
        <f>VLOOKUP(A38,'[6]REKAP NILAI SPK'!D$11:H$60,4,0)</f>
        <v>#N/A</v>
      </c>
      <c r="S38" s="27" t="e">
        <f>VLOOKUP(A38,'[6]REKAP NILAI SPK'!D$11:H$60,5,0)</f>
        <v>#N/A</v>
      </c>
      <c r="T38" s="10" t="e">
        <f>VLOOKUP(A38,'[7]REKAP NILAI SPK'!D$11:H$60,2,0)</f>
        <v>#N/A</v>
      </c>
      <c r="U38" s="21" t="e">
        <f>VLOOKUP(A38,'[7]REKAP NILAI SPK'!D$11:H$60,3,0)</f>
        <v>#N/A</v>
      </c>
      <c r="V38" s="21" t="e">
        <f>VLOOKUP(A38,'[7]REKAP NILAI SPK'!D$11:H$60,4,0)</f>
        <v>#N/A</v>
      </c>
      <c r="W38" s="21" t="e">
        <f>VLOOKUP(A38,'[7]REKAP NILAI SPK'!D$11:H$60,5,0)</f>
        <v>#N/A</v>
      </c>
      <c r="X38" s="21" t="e">
        <f>VLOOKUP(A38,'[8]REKAP NILAI SPK'!D$11:H$60,2,0)</f>
        <v>#N/A</v>
      </c>
      <c r="Y38" s="21" t="e">
        <f>VLOOKUP(A38,'[8]REKAP NILAI SPK'!D$11:H$60,3,0)</f>
        <v>#N/A</v>
      </c>
      <c r="Z38" s="10" t="e">
        <f>VLOOKUP(A38,'[8]REKAP NILAI SPK'!D$11:H$60,4,0)</f>
        <v>#N/A</v>
      </c>
      <c r="AA38" s="21" t="e">
        <f>VLOOKUP(A38,'[8]REKAP NILAI SPK'!D$11:H$60,5,0)</f>
        <v>#N/A</v>
      </c>
      <c r="AB38" s="21" t="e">
        <f>VLOOKUP(A38,'[9]REKAP NILAI SPK'!D$11:H$60,2,0)</f>
        <v>#N/A</v>
      </c>
      <c r="AC38" s="21" t="e">
        <f>VLOOKUP(A38,'[9]REKAP NILAI SPK'!D$11:H$60,3,0)</f>
        <v>#N/A</v>
      </c>
      <c r="AD38" s="21" t="e">
        <f>VLOOKUP(A38,'[9]REKAP NILAI SPK'!D$11:H$60,4,0)</f>
        <v>#N/A</v>
      </c>
      <c r="AE38" s="21" t="e">
        <f>VLOOKUP(A38,'[9]REKAP NILAI SPK'!D$11:H$60,5,0)</f>
        <v>#N/A</v>
      </c>
      <c r="AF38" s="21" t="e">
        <f>VLOOKUP(A38,'[10]REKAP NILAI SPK'!D$11:H$60,2,0)</f>
        <v>#N/A</v>
      </c>
      <c r="AG38" s="21" t="e">
        <f>VLOOKUP(A38,'[10]REKAP NILAI SPK'!D$11:H$60,3,0)</f>
        <v>#N/A</v>
      </c>
      <c r="AH38" s="21" t="e">
        <f>VLOOKUP(A38,'[10]REKAP NILAI SPK'!D$11:H$60,4,0)</f>
        <v>#N/A</v>
      </c>
      <c r="AI38" s="21" t="e">
        <f>VLOOKUP(A38,'[10]REKAP NILAI SPK'!D$11:H$60,5,0)</f>
        <v>#N/A</v>
      </c>
      <c r="AJ38" s="28" t="e">
        <f>VLOOKUP(A38,'[11]REKAP NILAI SPK'!D$11:H$60,2,0)</f>
        <v>#N/A</v>
      </c>
      <c r="AK38" s="29" t="e">
        <f>VLOOKUP(A38,'[11]REKAP NILAI SPK'!D$11:H$60,3,0)</f>
        <v>#N/A</v>
      </c>
      <c r="AL38" s="21" t="e">
        <f>VLOOKUP(A38,'[11]REKAP NILAI SPK'!D$11:H$60,4,0)</f>
        <v>#N/A</v>
      </c>
      <c r="AM38" s="28" t="e">
        <f>VLOOKUP(A38,'[11]REKAP NILAI SPK'!D$11:H$60,5,0)</f>
        <v>#N/A</v>
      </c>
      <c r="AN38" s="30" t="e">
        <f>VLOOKUP(A38,'[12]REKAP NILAI SPK'!D$11:H$60,2,0)</f>
        <v>#N/A</v>
      </c>
      <c r="AO38" s="30" t="e">
        <f>VLOOKUP(A38,'[12]REKAP NILAI SPK'!D$11:H$60,3,0)</f>
        <v>#N/A</v>
      </c>
      <c r="AP38" s="30" t="e">
        <f>VLOOKUP(A38,'[12]REKAP NILAI SPK'!D$11:H$60,4,0)</f>
        <v>#N/A</v>
      </c>
      <c r="AQ38" s="30" t="e">
        <f>VLOOKUP(A38,'[12]REKAP NILAI SPK'!D$11:H$60,5,0)</f>
        <v>#N/A</v>
      </c>
      <c r="AR38" s="29" t="e">
        <f>VLOOKUP(A38,'[13]REKAP NILAI SPK'!D$11:H$60,2,0)</f>
        <v>#N/A</v>
      </c>
      <c r="AS38" s="21" t="e">
        <f>VLOOKUP(A38,'[13]REKAP NILAI SPK'!D$11:H$60,3,0)</f>
        <v>#N/A</v>
      </c>
      <c r="AT38" s="31" t="e">
        <f>VLOOKUP(A38,'[13]REKAP NILAI SPK'!D$11:H$60,4,0)</f>
        <v>#N/A</v>
      </c>
      <c r="AU38" s="10" t="e">
        <f>VLOOKUP(A38,'[13]REKAP NILAI SPK'!D$11:H$60,5,0)</f>
        <v>#N/A</v>
      </c>
      <c r="AV38" s="10" t="e">
        <f>VLOOKUP(A38,'[14]REKAP NILAI SPK'!D$11:H$60,2,0)</f>
        <v>#N/A</v>
      </c>
      <c r="AW38" s="10" t="e">
        <f>VLOOKUP(A38,'[14]REKAP NILAI SPK'!D$11:H$60,3,0)</f>
        <v>#N/A</v>
      </c>
      <c r="AX38" s="10" t="e">
        <f>VLOOKUP(A38,'[14]REKAP NILAI SPK'!D$11:H$60,4,0)</f>
        <v>#N/A</v>
      </c>
      <c r="AY38" s="10" t="e">
        <f>VLOOKUP(A38,'[14]REKAP NILAI SPK'!D$11:H$60,5,0)</f>
        <v>#N/A</v>
      </c>
      <c r="AZ38" s="10" t="e">
        <f>VLOOKUP(A38,'[15]REKAP NILAI SPK'!D$11:H$60,2,0)</f>
        <v>#N/A</v>
      </c>
      <c r="BA38" s="10" t="e">
        <f>VLOOKUP(A38,'[15]REKAP NILAI SPK'!D$11:H$60,3,0)</f>
        <v>#N/A</v>
      </c>
      <c r="BB38" s="10" t="e">
        <f>VLOOKUP(A38,'[15]REKAP NILAI SPK'!D$11:H$60,4,0)</f>
        <v>#N/A</v>
      </c>
      <c r="BC38" s="10" t="e">
        <f>VLOOKUP(A38,'[15]REKAP NILAI SPK'!D$11:H$60,5,0)</f>
        <v>#N/A</v>
      </c>
      <c r="BD38" s="21" t="e">
        <f>VLOOKUP(A38,'[16]REKAP NILAI SPK'!D$11:H$60,2,0)</f>
        <v>#N/A</v>
      </c>
      <c r="BE38" s="32" t="e">
        <f>VLOOKUP(A38,'[16]REKAP NILAI SPK'!D$11:H$60,3,0)</f>
        <v>#N/A</v>
      </c>
      <c r="BF38" s="10" t="e">
        <f>VLOOKUP(A38,'[16]REKAP NILAI SPK'!D$11:H$60,4,0)</f>
        <v>#N/A</v>
      </c>
      <c r="BG38" s="21" t="e">
        <f>VLOOKUP(A38,'[16]REKAP NILAI SPK'!D$11:H$60,5,0)</f>
        <v>#N/A</v>
      </c>
      <c r="BH38" s="24" t="e">
        <f>VLOOKUP(A38,'[17]REKAP NILAI SPK'!D$11:H$60,2,0)</f>
        <v>#N/A</v>
      </c>
      <c r="BI38" s="10" t="e">
        <f>VLOOKUP(A38,'[17]REKAP NILAI SPK'!D$11:H$60,3,0)</f>
        <v>#N/A</v>
      </c>
      <c r="BJ38" s="21" t="e">
        <f>VLOOKUP(A38,'[17]REKAP NILAI SPK'!D$11:H$60,4,0)</f>
        <v>#N/A</v>
      </c>
      <c r="BK38" s="24" t="e">
        <f>VLOOKUP(A38,'[17]REKAP NILAI SPK'!D$11:H$60,5,0)</f>
        <v>#N/A</v>
      </c>
      <c r="BL38" s="10" t="e">
        <f>VLOOKUP(A38,'[18]REKAP NILAI SPK'!D$11:H$60,2,0)</f>
        <v>#N/A</v>
      </c>
      <c r="BM38" s="21" t="e">
        <f>VLOOKUP(A38,'[18]REKAP NILAI SPK'!D$11:H$60,3,0)</f>
        <v>#N/A</v>
      </c>
      <c r="BN38" s="30" t="e">
        <f>VLOOKUP(A38,'[18]REKAP NILAI SPK'!D$11:H$60,4,0)</f>
        <v>#N/A</v>
      </c>
      <c r="BO38" s="33" t="e">
        <f>VLOOKUP(A38,'[18]REKAP NILAI SPK'!D$11:H$60,5,0)</f>
        <v>#N/A</v>
      </c>
      <c r="BP38" s="21" t="e">
        <f>VLOOKUP(A38,'[19]REKAP NILAI SPK'!D$11:H$60,2,0)</f>
        <v>#N/A</v>
      </c>
      <c r="BQ38" s="24" t="e">
        <f>VLOOKUP(A38,'[19]REKAP NILAI SPK'!D$11:H$60,3,0)</f>
        <v>#N/A</v>
      </c>
      <c r="BR38" s="33" t="e">
        <f>VLOOKUP(A38,'[19]REKAP NILAI SPK'!D$11:H$60,4,0)</f>
        <v>#N/A</v>
      </c>
      <c r="BS38" s="21" t="e">
        <f>VLOOKUP(A38,'[19]REKAP NILAI SPK'!D$11:H$60,5,0)</f>
        <v>#N/A</v>
      </c>
      <c r="BT38" s="21" t="e">
        <f>VLOOKUP(A38,'[20]REKAP NILAI SPK'!D$11:H$60,2,0)</f>
        <v>#N/A</v>
      </c>
      <c r="BU38" s="21" t="e">
        <f>VLOOKUP(A38,'[20]REKAP NILAI SPK'!D$11:H$60,3,0)</f>
        <v>#N/A</v>
      </c>
      <c r="BV38" s="21" t="e">
        <f>VLOOKUP(A38,'[20]REKAP NILAI SPK'!D$11:H$60,4,0)</f>
        <v>#N/A</v>
      </c>
      <c r="BW38" s="21" t="e">
        <f>VLOOKUP(A38,'[20]REKAP NILAI SPK'!D$11:H$60,5,0)</f>
        <v>#N/A</v>
      </c>
      <c r="BX38" s="21" t="e">
        <f>VLOOKUP(A38,'[21]REKAP NILAI SPK'!D$11:H$60,2,0)</f>
        <v>#N/A</v>
      </c>
      <c r="BY38" s="21" t="e">
        <f>VLOOKUP(A38,'[21]REKAP NILAI SPK'!D$11:H$60,3,0)</f>
        <v>#N/A</v>
      </c>
      <c r="BZ38" s="21" t="e">
        <f>VLOOKUP(A38,'[21]REKAP NILAI SPK'!D$11:H$60,4,0)</f>
        <v>#N/A</v>
      </c>
      <c r="CA38" s="21" t="e">
        <f>VLOOKUP(A38,'[21]REKAP NILAI SPK'!D$11:H$60,5,0)</f>
        <v>#N/A</v>
      </c>
      <c r="CB38" s="10" t="e">
        <f>VLOOKUP(A38,'[22]REKAP NILAI SPK'!D$11:H$60,2,0)</f>
        <v>#N/A</v>
      </c>
      <c r="CC38" s="21" t="e">
        <f>VLOOKUP(A38,'[22]REKAP NILAI SPK'!D$11:H$60,3,0)</f>
        <v>#N/A</v>
      </c>
      <c r="CD38" s="24" t="e">
        <f>VLOOKUP(A38,'[22]REKAP NILAI SPK'!D$11:H$60,4,0)</f>
        <v>#N/A</v>
      </c>
      <c r="CE38" s="10" t="e">
        <f>VLOOKUP(A38,'[22]REKAP NILAI SPK'!D$11:H$60,5,0)</f>
        <v>#N/A</v>
      </c>
      <c r="CF38" s="21" t="e">
        <f>VLOOKUP(A38,'[23]REKAP NILAI SPK'!D$11:H$60,2,0)</f>
        <v>#N/A</v>
      </c>
      <c r="CG38" s="30" t="e">
        <f>VLOOKUP(A38,'[23]REKAP NILAI SPK'!D$11:H$60,3,0)</f>
        <v>#N/A</v>
      </c>
      <c r="CH38" s="29" t="e">
        <f>VLOOKUP(A38,'[23]REKAP NILAI SPK'!D$11:H$60,4,0)</f>
        <v>#N/A</v>
      </c>
      <c r="CI38" s="21" t="e">
        <f>VLOOKUP(A38,'[23]REKAP NILAI SPK'!D$11:H$60,5,0)</f>
        <v>#N/A</v>
      </c>
      <c r="CJ38" s="30" t="e">
        <f>VLOOKUP(A38,'[24]REKAP NILAI SPK'!D$11:H$60,2,0)</f>
        <v>#N/A</v>
      </c>
      <c r="CK38" s="29" t="e">
        <f>VLOOKUP(A38,'[24]REKAP NILAI SPK'!D$11:H$60,3,0)</f>
        <v>#N/A</v>
      </c>
      <c r="CL38" s="21" t="e">
        <f>VLOOKUP(A38,'[24]REKAP NILAI SPK'!D$11:H$60,4,0)</f>
        <v>#N/A</v>
      </c>
      <c r="CM38" s="20" t="e">
        <f>VLOOKUP(A38,'[24]REKAP NILAI SPK'!D$11:H$60,5,0)</f>
        <v>#N/A</v>
      </c>
      <c r="CN38" s="20" t="e">
        <f>VLOOKUP(A38,'[25]REKAP NILAI SPK'!D$11:H$60,2,0)</f>
        <v>#N/A</v>
      </c>
      <c r="CO38" s="21" t="e">
        <f>VLOOKUP(A38,'[25]REKAP NILAI SPK'!D$11:H$60,3,0)</f>
        <v>#N/A</v>
      </c>
      <c r="CP38" s="20" t="e">
        <f>VLOOKUP(A38,'[25]REKAP NILAI SPK'!D$11:H$60,4,0)</f>
        <v>#N/A</v>
      </c>
      <c r="CQ38" s="34" t="e">
        <f>VLOOKUP(A38,'[25]REKAP NILAI SPK'!D$11:H$60,5,0)</f>
        <v>#N/A</v>
      </c>
      <c r="CR38" s="20" t="e">
        <f>VLOOKUP(A38,'[26]REKAP NILAI SPK'!D$11:H$60,2,0)</f>
        <v>#N/A</v>
      </c>
      <c r="CS38" s="20" t="e">
        <f>VLOOKUP(A38,'[26]REKAP NILAI SPK'!D$11:H$60,3,0)</f>
        <v>#N/A</v>
      </c>
      <c r="CT38" s="20" t="e">
        <f>VLOOKUP(A38,'[26]REKAP NILAI SPK'!D$11:H$60,4,0)</f>
        <v>#N/A</v>
      </c>
      <c r="CU38" s="20" t="e">
        <f>VLOOKUP(A38,'[26]REKAP NILAI SPK'!D$11:H$60,5,0)</f>
        <v>#N/A</v>
      </c>
      <c r="CV38" s="20" t="e">
        <f>VLOOKUP(A38,'[27]REKAP NILAI SPK'!D$11:H$60,2,0)</f>
        <v>#N/A</v>
      </c>
      <c r="CW38" s="20" t="e">
        <f>VLOOKUP(A38,'[27]REKAP NILAI SPK'!D$11:H$60,3,0)</f>
        <v>#N/A</v>
      </c>
      <c r="CX38" s="20" t="e">
        <f>VLOOKUP(A38,'[27]REKAP NILAI SPK'!D$11:H$60,4,0)</f>
        <v>#N/A</v>
      </c>
      <c r="CY38" s="20" t="e">
        <f>VLOOKUP(A38,'[27]REKAP NILAI SPK'!D$11:H$60,5,0)</f>
        <v>#N/A</v>
      </c>
      <c r="CZ38" s="20" t="e">
        <f>VLOOKUP(A38,'[28]REKAP NILAI SPK'!D$11:H$60,2,0)</f>
        <v>#N/A</v>
      </c>
      <c r="DA38" s="20" t="e">
        <f>VLOOKUP(A38,'[28]REKAP NILAI SPK'!D$11:H$60,3,0)</f>
        <v>#N/A</v>
      </c>
      <c r="DB38" s="20" t="e">
        <f>VLOOKUP(A38,'[28]REKAP NILAI SPK'!D$11:H$60,4,0)</f>
        <v>#N/A</v>
      </c>
      <c r="DC38" s="20" t="e">
        <f>VLOOKUP(A38,'[28]REKAP NILAI SPK'!D$11:H$60,5,0)</f>
        <v>#N/A</v>
      </c>
      <c r="DD38" s="20" t="e">
        <f>VLOOKUP(A38,'[29]REKAP NILAI SPK'!D$11:H$60,2,0)</f>
        <v>#N/A</v>
      </c>
      <c r="DE38" s="20" t="e">
        <f>VLOOKUP(A38,'[29]REKAP NILAI SPK'!D$11:H$60,3,0)</f>
        <v>#N/A</v>
      </c>
      <c r="DF38" s="20" t="e">
        <f>VLOOKUP(A38,'[29]REKAP NILAI SPK'!D$11:H$60,4,0)</f>
        <v>#N/A</v>
      </c>
      <c r="DG38" s="20" t="e">
        <f>VLOOKUP(A38,'[29]REKAP NILAI SPK'!D$11:H$60,5,0)</f>
        <v>#N/A</v>
      </c>
      <c r="DH38" s="20" t="e">
        <f>VLOOKUP(A38,'[30]REKAP NILAI SPK'!D$11:H$60,2,0)</f>
        <v>#N/A</v>
      </c>
      <c r="DI38" s="20" t="e">
        <f>VLOOKUP(A38,'[30]REKAP NILAI SPK'!D$11:H$60,3,0)</f>
        <v>#N/A</v>
      </c>
      <c r="DJ38" s="20" t="e">
        <f>VLOOKUP(A38,'[30]REKAP NILAI SPK'!D$11:H$60,4,0)</f>
        <v>#N/A</v>
      </c>
      <c r="DK38" s="20" t="e">
        <f>VLOOKUP(A38,'[30]REKAP NILAI SPK'!D$11:H$60,5,0)</f>
        <v>#N/A</v>
      </c>
      <c r="DL38" s="20" t="e">
        <f>VLOOKUP(A38,'[31]REKAP NILAI SPK'!D$11:H$60,2,0)</f>
        <v>#N/A</v>
      </c>
      <c r="DM38" s="20" t="e">
        <f>VLOOKUP(A38,'[31]REKAP NILAI SPK'!D$11:H$60,3,0)</f>
        <v>#N/A</v>
      </c>
      <c r="DN38" s="20" t="e">
        <f>VLOOKUP(A38,'[31]REKAP NILAI SPK'!D$11:H$60,4,0)</f>
        <v>#N/A</v>
      </c>
      <c r="DO38" s="20" t="e">
        <f>VLOOKUP(A38,'[31]REKAP NILAI SPK'!D$11:H$60,5,0)</f>
        <v>#N/A</v>
      </c>
      <c r="DP38" s="20" t="e">
        <f>VLOOKUP(A38,'[32]REKAP NILAI SPK'!D$11:H$60,2,0)</f>
        <v>#N/A</v>
      </c>
      <c r="DQ38" s="20" t="e">
        <f>VLOOKUP(A38,'[32]REKAP NILAI SPK'!D$11:H$60,3,0)</f>
        <v>#N/A</v>
      </c>
      <c r="DR38" s="20" t="e">
        <f>VLOOKUP(A38,'[32]REKAP NILAI SPK'!D$11:H$60,4,0)</f>
        <v>#N/A</v>
      </c>
      <c r="DS38" s="20" t="e">
        <f>VLOOKUP(A38,'[32]REKAP NILAI SPK'!D$11:H$60,5,0)</f>
        <v>#N/A</v>
      </c>
      <c r="DT38" s="20" t="e">
        <f>VLOOKUP(A38,'[33]REKAP NILAI SPK'!D$11:H$60,2,0)</f>
        <v>#N/A</v>
      </c>
      <c r="DU38" s="20" t="e">
        <f>VLOOKUP(A38,'[33]REKAP NILAI SPK'!D$11:H$60,3,0)</f>
        <v>#N/A</v>
      </c>
      <c r="DV38" s="20" t="e">
        <f>VLOOKUP(A38,'[33]REKAP NILAI SPK'!D$11:H$60,4,0)</f>
        <v>#N/A</v>
      </c>
      <c r="DW38" s="20" t="e">
        <f>VLOOKUP(A38,'[33]REKAP NILAI SPK'!D$11:H$60,5,0)</f>
        <v>#N/A</v>
      </c>
      <c r="DX38" s="20" t="e">
        <f>VLOOKUP(A38,'[34]REKAP NILAI SPK'!D$11:H$60,2,0)</f>
        <v>#N/A</v>
      </c>
      <c r="DY38" s="20" t="e">
        <f>VLOOKUP(A38,'[34]REKAP NILAI SPK'!D$11:H$60,3,0)</f>
        <v>#N/A</v>
      </c>
      <c r="DZ38" s="20" t="e">
        <f>VLOOKUP(A38,'[34]REKAP NILAI SPK'!D$11:H$60,4,0)</f>
        <v>#N/A</v>
      </c>
      <c r="EA38" s="20" t="e">
        <f>VLOOKUP(A38,'[34]REKAP NILAI SPK'!D$11:H$60,5,0)</f>
        <v>#N/A</v>
      </c>
      <c r="EB38" s="20" t="e">
        <f>VLOOKUP(A38,'[35]REKAP NILAI SPK'!D$11:H$60,2,0)</f>
        <v>#N/A</v>
      </c>
      <c r="EC38" s="20" t="e">
        <f>VLOOKUP(A38,'[35]REKAP NILAI SPK'!D$11:H$60,3,0)</f>
        <v>#N/A</v>
      </c>
      <c r="ED38" s="20" t="e">
        <f>VLOOKUP(A38,'[35]REKAP NILAI SPK'!D$11:H$60,4,0)</f>
        <v>#N/A</v>
      </c>
      <c r="EE38" s="20" t="e">
        <f>VLOOKUP(A38,'[35]REKAP NILAI SPK'!D$11:H$60,5,0)</f>
        <v>#N/A</v>
      </c>
      <c r="EF38" s="81"/>
      <c r="EG38" s="82"/>
      <c r="EH38" s="83"/>
      <c r="EI38" s="83"/>
      <c r="EJ38" s="84" t="s">
        <v>191</v>
      </c>
      <c r="EK38" s="84"/>
      <c r="EL38" s="84"/>
      <c r="EM38" s="84"/>
      <c r="EN38" s="85" t="str">
        <f t="shared" si="0"/>
        <v>0 menunjukan sikap jujur saat ulangan</v>
      </c>
      <c r="EO38" s="85" t="str">
        <f t="shared" si="1"/>
        <v>0 belum konsisten mengawali kegiatan belajar dengan berdoa</v>
      </c>
      <c r="EP38" s="85" t="str">
        <f t="shared" si="2"/>
        <v>0 perlu tingkatkan berkomunikasi dalam diskusi kelompk menggunakan bahasa indonesia dengan baik</v>
      </c>
      <c r="EQ38" s="85" t="str">
        <f t="shared" si="3"/>
        <v>0 perlu tingkatkan inisiatif mencari tahu informasi terkait dengan topik pelajaran yang akan dibahas pada pertemuan selanjutnya</v>
      </c>
      <c r="ER38" s="85" t="str">
        <f t="shared" si="4"/>
        <v>0 perlu konsisten ikut terlibat dalam kegiatan jumat bersih</v>
      </c>
      <c r="ES38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8" s="87"/>
      <c r="EU38" s="87"/>
      <c r="EV38" s="87"/>
      <c r="EW38" s="87"/>
      <c r="EX38" s="87"/>
    </row>
    <row r="39" spans="1:154" ht="38.1" customHeight="1">
      <c r="A39" s="18">
        <f>'[2]db-siswa'!B39</f>
        <v>0</v>
      </c>
      <c r="B39" s="19">
        <f>'[2]db-siswa'!C39</f>
        <v>0</v>
      </c>
      <c r="C39" s="19">
        <f>'[2]db-siswa'!D39</f>
        <v>0</v>
      </c>
      <c r="D39" s="20" t="e">
        <f>VLOOKUP(A39,'[3]REKAP NILAI SPK'!$D$11:$H$60,2,0)</f>
        <v>#N/A</v>
      </c>
      <c r="E39" s="21" t="e">
        <f>VLOOKUP(A39,'[3]REKAP NILAI SPK'!$D$11:$H$60,3,0)</f>
        <v>#N/A</v>
      </c>
      <c r="F39" s="22" t="e">
        <f>VLOOKUP(A39,'[3]REKAP NILAI SPK'!$D$11:$H$60,4,0)</f>
        <v>#N/A</v>
      </c>
      <c r="G39" s="20" t="e">
        <f>VLOOKUP(A39,'[3]REKAP NILAI SPK'!$D$11:$H$60,5,0)</f>
        <v>#N/A</v>
      </c>
      <c r="H39" s="21" t="e">
        <f>VLOOKUP(A39,'[4]REKAP NILAI SPK'!D$11:H$60,2,0)</f>
        <v>#N/A</v>
      </c>
      <c r="I39" s="23" t="e">
        <f>VLOOKUP(A39,'[4]REKAP NILAI SPK'!D$11:H$60,3,0)</f>
        <v>#N/A</v>
      </c>
      <c r="J39" s="24" t="e">
        <f>VLOOKUP(A39,'[4]REKAP NILAI SPK'!D$11:H$60,4,0)</f>
        <v>#N/A</v>
      </c>
      <c r="K39" s="25" t="e">
        <f>VLOOKUP(A39,'[4]REKAP NILAI SPK'!D$11:H$60,5,0)</f>
        <v>#N/A</v>
      </c>
      <c r="L39" s="21" t="e">
        <f>VLOOKUP(A39,'[5]REKAP NILAI SPK'!D$11:H$60,2,0)</f>
        <v>#N/A</v>
      </c>
      <c r="M39" s="23" t="e">
        <f>VLOOKUP(A39,'[5]REKAP NILAI SPK'!D$11:H$60,3,0)</f>
        <v>#N/A</v>
      </c>
      <c r="N39" s="26" t="e">
        <f>VLOOKUP(A39,'[5]REKAP NILAI SPK'!D$11:H$60,4,0)</f>
        <v>#N/A</v>
      </c>
      <c r="O39" s="21" t="e">
        <f>VLOOKUP(A39,'[5]REKAP NILAI SPK'!D$11:H$60,5,0)</f>
        <v>#N/A</v>
      </c>
      <c r="P39" s="27" t="e">
        <f>VLOOKUP(A39,'[6]REKAP NILAI SPK'!D$11:H$60,2,0)</f>
        <v>#N/A</v>
      </c>
      <c r="Q39" s="10" t="e">
        <f>VLOOKUP(A39,'[6]REKAP NILAI SPK'!D$11:H$60,3,0)</f>
        <v>#N/A</v>
      </c>
      <c r="R39" s="21" t="e">
        <f>VLOOKUP(A39,'[6]REKAP NILAI SPK'!D$11:H$60,4,0)</f>
        <v>#N/A</v>
      </c>
      <c r="S39" s="27" t="e">
        <f>VLOOKUP(A39,'[6]REKAP NILAI SPK'!D$11:H$60,5,0)</f>
        <v>#N/A</v>
      </c>
      <c r="T39" s="10" t="e">
        <f>VLOOKUP(A39,'[7]REKAP NILAI SPK'!D$11:H$60,2,0)</f>
        <v>#N/A</v>
      </c>
      <c r="U39" s="21" t="e">
        <f>VLOOKUP(A39,'[7]REKAP NILAI SPK'!D$11:H$60,3,0)</f>
        <v>#N/A</v>
      </c>
      <c r="V39" s="21" t="e">
        <f>VLOOKUP(A39,'[7]REKAP NILAI SPK'!D$11:H$60,4,0)</f>
        <v>#N/A</v>
      </c>
      <c r="W39" s="21" t="e">
        <f>VLOOKUP(A39,'[7]REKAP NILAI SPK'!D$11:H$60,5,0)</f>
        <v>#N/A</v>
      </c>
      <c r="X39" s="21" t="e">
        <f>VLOOKUP(A39,'[8]REKAP NILAI SPK'!D$11:H$60,2,0)</f>
        <v>#N/A</v>
      </c>
      <c r="Y39" s="21" t="e">
        <f>VLOOKUP(A39,'[8]REKAP NILAI SPK'!D$11:H$60,3,0)</f>
        <v>#N/A</v>
      </c>
      <c r="Z39" s="10" t="e">
        <f>VLOOKUP(A39,'[8]REKAP NILAI SPK'!D$11:H$60,4,0)</f>
        <v>#N/A</v>
      </c>
      <c r="AA39" s="21" t="e">
        <f>VLOOKUP(A39,'[8]REKAP NILAI SPK'!D$11:H$60,5,0)</f>
        <v>#N/A</v>
      </c>
      <c r="AB39" s="21" t="e">
        <f>VLOOKUP(A39,'[9]REKAP NILAI SPK'!D$11:H$60,2,0)</f>
        <v>#N/A</v>
      </c>
      <c r="AC39" s="21" t="e">
        <f>VLOOKUP(A39,'[9]REKAP NILAI SPK'!D$11:H$60,3,0)</f>
        <v>#N/A</v>
      </c>
      <c r="AD39" s="21" t="e">
        <f>VLOOKUP(A39,'[9]REKAP NILAI SPK'!D$11:H$60,4,0)</f>
        <v>#N/A</v>
      </c>
      <c r="AE39" s="21" t="e">
        <f>VLOOKUP(A39,'[9]REKAP NILAI SPK'!D$11:H$60,5,0)</f>
        <v>#N/A</v>
      </c>
      <c r="AF39" s="21" t="e">
        <f>VLOOKUP(A39,'[10]REKAP NILAI SPK'!D$11:H$60,2,0)</f>
        <v>#N/A</v>
      </c>
      <c r="AG39" s="21" t="e">
        <f>VLOOKUP(A39,'[10]REKAP NILAI SPK'!D$11:H$60,3,0)</f>
        <v>#N/A</v>
      </c>
      <c r="AH39" s="21" t="e">
        <f>VLOOKUP(A39,'[10]REKAP NILAI SPK'!D$11:H$60,4,0)</f>
        <v>#N/A</v>
      </c>
      <c r="AI39" s="21" t="e">
        <f>VLOOKUP(A39,'[10]REKAP NILAI SPK'!D$11:H$60,5,0)</f>
        <v>#N/A</v>
      </c>
      <c r="AJ39" s="28" t="e">
        <f>VLOOKUP(A39,'[11]REKAP NILAI SPK'!D$11:H$60,2,0)</f>
        <v>#N/A</v>
      </c>
      <c r="AK39" s="29" t="e">
        <f>VLOOKUP(A39,'[11]REKAP NILAI SPK'!D$11:H$60,3,0)</f>
        <v>#N/A</v>
      </c>
      <c r="AL39" s="21" t="e">
        <f>VLOOKUP(A39,'[11]REKAP NILAI SPK'!D$11:H$60,4,0)</f>
        <v>#N/A</v>
      </c>
      <c r="AM39" s="28" t="e">
        <f>VLOOKUP(A39,'[11]REKAP NILAI SPK'!D$11:H$60,5,0)</f>
        <v>#N/A</v>
      </c>
      <c r="AN39" s="30" t="e">
        <f>VLOOKUP(A39,'[12]REKAP NILAI SPK'!D$11:H$60,2,0)</f>
        <v>#N/A</v>
      </c>
      <c r="AO39" s="30" t="e">
        <f>VLOOKUP(A39,'[12]REKAP NILAI SPK'!D$11:H$60,3,0)</f>
        <v>#N/A</v>
      </c>
      <c r="AP39" s="30" t="e">
        <f>VLOOKUP(A39,'[12]REKAP NILAI SPK'!D$11:H$60,4,0)</f>
        <v>#N/A</v>
      </c>
      <c r="AQ39" s="30" t="e">
        <f>VLOOKUP(A39,'[12]REKAP NILAI SPK'!D$11:H$60,5,0)</f>
        <v>#N/A</v>
      </c>
      <c r="AR39" s="29" t="e">
        <f>VLOOKUP(A39,'[13]REKAP NILAI SPK'!D$11:H$60,2,0)</f>
        <v>#N/A</v>
      </c>
      <c r="AS39" s="21" t="e">
        <f>VLOOKUP(A39,'[13]REKAP NILAI SPK'!D$11:H$60,3,0)</f>
        <v>#N/A</v>
      </c>
      <c r="AT39" s="31" t="e">
        <f>VLOOKUP(A39,'[13]REKAP NILAI SPK'!D$11:H$60,4,0)</f>
        <v>#N/A</v>
      </c>
      <c r="AU39" s="10" t="e">
        <f>VLOOKUP(A39,'[13]REKAP NILAI SPK'!D$11:H$60,5,0)</f>
        <v>#N/A</v>
      </c>
      <c r="AV39" s="10" t="e">
        <f>VLOOKUP(A39,'[14]REKAP NILAI SPK'!D$11:H$60,2,0)</f>
        <v>#N/A</v>
      </c>
      <c r="AW39" s="10" t="e">
        <f>VLOOKUP(A39,'[14]REKAP NILAI SPK'!D$11:H$60,3,0)</f>
        <v>#N/A</v>
      </c>
      <c r="AX39" s="10" t="e">
        <f>VLOOKUP(A39,'[14]REKAP NILAI SPK'!D$11:H$60,4,0)</f>
        <v>#N/A</v>
      </c>
      <c r="AY39" s="10" t="e">
        <f>VLOOKUP(A39,'[14]REKAP NILAI SPK'!D$11:H$60,5,0)</f>
        <v>#N/A</v>
      </c>
      <c r="AZ39" s="10" t="e">
        <f>VLOOKUP(A39,'[15]REKAP NILAI SPK'!D$11:H$60,2,0)</f>
        <v>#N/A</v>
      </c>
      <c r="BA39" s="10" t="e">
        <f>VLOOKUP(A39,'[15]REKAP NILAI SPK'!D$11:H$60,3,0)</f>
        <v>#N/A</v>
      </c>
      <c r="BB39" s="10" t="e">
        <f>VLOOKUP(A39,'[15]REKAP NILAI SPK'!D$11:H$60,4,0)</f>
        <v>#N/A</v>
      </c>
      <c r="BC39" s="10" t="e">
        <f>VLOOKUP(A39,'[15]REKAP NILAI SPK'!D$11:H$60,5,0)</f>
        <v>#N/A</v>
      </c>
      <c r="BD39" s="21" t="e">
        <f>VLOOKUP(A39,'[16]REKAP NILAI SPK'!D$11:H$60,2,0)</f>
        <v>#N/A</v>
      </c>
      <c r="BE39" s="32" t="e">
        <f>VLOOKUP(A39,'[16]REKAP NILAI SPK'!D$11:H$60,3,0)</f>
        <v>#N/A</v>
      </c>
      <c r="BF39" s="10" t="e">
        <f>VLOOKUP(A39,'[16]REKAP NILAI SPK'!D$11:H$60,4,0)</f>
        <v>#N/A</v>
      </c>
      <c r="BG39" s="21" t="e">
        <f>VLOOKUP(A39,'[16]REKAP NILAI SPK'!D$11:H$60,5,0)</f>
        <v>#N/A</v>
      </c>
      <c r="BH39" s="24" t="e">
        <f>VLOOKUP(A39,'[17]REKAP NILAI SPK'!D$11:H$60,2,0)</f>
        <v>#N/A</v>
      </c>
      <c r="BI39" s="10" t="e">
        <f>VLOOKUP(A39,'[17]REKAP NILAI SPK'!D$11:H$60,3,0)</f>
        <v>#N/A</v>
      </c>
      <c r="BJ39" s="21" t="e">
        <f>VLOOKUP(A39,'[17]REKAP NILAI SPK'!D$11:H$60,4,0)</f>
        <v>#N/A</v>
      </c>
      <c r="BK39" s="24" t="e">
        <f>VLOOKUP(A39,'[17]REKAP NILAI SPK'!D$11:H$60,5,0)</f>
        <v>#N/A</v>
      </c>
      <c r="BL39" s="10" t="e">
        <f>VLOOKUP(A39,'[18]REKAP NILAI SPK'!D$11:H$60,2,0)</f>
        <v>#N/A</v>
      </c>
      <c r="BM39" s="21" t="e">
        <f>VLOOKUP(A39,'[18]REKAP NILAI SPK'!D$11:H$60,3,0)</f>
        <v>#N/A</v>
      </c>
      <c r="BN39" s="30" t="e">
        <f>VLOOKUP(A39,'[18]REKAP NILAI SPK'!D$11:H$60,4,0)</f>
        <v>#N/A</v>
      </c>
      <c r="BO39" s="33" t="e">
        <f>VLOOKUP(A39,'[18]REKAP NILAI SPK'!D$11:H$60,5,0)</f>
        <v>#N/A</v>
      </c>
      <c r="BP39" s="21" t="e">
        <f>VLOOKUP(A39,'[19]REKAP NILAI SPK'!D$11:H$60,2,0)</f>
        <v>#N/A</v>
      </c>
      <c r="BQ39" s="24" t="e">
        <f>VLOOKUP(A39,'[19]REKAP NILAI SPK'!D$11:H$60,3,0)</f>
        <v>#N/A</v>
      </c>
      <c r="BR39" s="33" t="e">
        <f>VLOOKUP(A39,'[19]REKAP NILAI SPK'!D$11:H$60,4,0)</f>
        <v>#N/A</v>
      </c>
      <c r="BS39" s="21" t="e">
        <f>VLOOKUP(A39,'[19]REKAP NILAI SPK'!D$11:H$60,5,0)</f>
        <v>#N/A</v>
      </c>
      <c r="BT39" s="21" t="e">
        <f>VLOOKUP(A39,'[20]REKAP NILAI SPK'!D$11:H$60,2,0)</f>
        <v>#N/A</v>
      </c>
      <c r="BU39" s="21" t="e">
        <f>VLOOKUP(A39,'[20]REKAP NILAI SPK'!D$11:H$60,3,0)</f>
        <v>#N/A</v>
      </c>
      <c r="BV39" s="21" t="e">
        <f>VLOOKUP(A39,'[20]REKAP NILAI SPK'!D$11:H$60,4,0)</f>
        <v>#N/A</v>
      </c>
      <c r="BW39" s="21" t="e">
        <f>VLOOKUP(A39,'[20]REKAP NILAI SPK'!D$11:H$60,5,0)</f>
        <v>#N/A</v>
      </c>
      <c r="BX39" s="21" t="e">
        <f>VLOOKUP(A39,'[21]REKAP NILAI SPK'!D$11:H$60,2,0)</f>
        <v>#N/A</v>
      </c>
      <c r="BY39" s="21" t="e">
        <f>VLOOKUP(A39,'[21]REKAP NILAI SPK'!D$11:H$60,3,0)</f>
        <v>#N/A</v>
      </c>
      <c r="BZ39" s="21" t="e">
        <f>VLOOKUP(A39,'[21]REKAP NILAI SPK'!D$11:H$60,4,0)</f>
        <v>#N/A</v>
      </c>
      <c r="CA39" s="21" t="e">
        <f>VLOOKUP(A39,'[21]REKAP NILAI SPK'!D$11:H$60,5,0)</f>
        <v>#N/A</v>
      </c>
      <c r="CB39" s="10" t="e">
        <f>VLOOKUP(A39,'[22]REKAP NILAI SPK'!D$11:H$60,2,0)</f>
        <v>#N/A</v>
      </c>
      <c r="CC39" s="21" t="e">
        <f>VLOOKUP(A39,'[22]REKAP NILAI SPK'!D$11:H$60,3,0)</f>
        <v>#N/A</v>
      </c>
      <c r="CD39" s="24" t="e">
        <f>VLOOKUP(A39,'[22]REKAP NILAI SPK'!D$11:H$60,4,0)</f>
        <v>#N/A</v>
      </c>
      <c r="CE39" s="10" t="e">
        <f>VLOOKUP(A39,'[22]REKAP NILAI SPK'!D$11:H$60,5,0)</f>
        <v>#N/A</v>
      </c>
      <c r="CF39" s="21" t="e">
        <f>VLOOKUP(A39,'[23]REKAP NILAI SPK'!D$11:H$60,2,0)</f>
        <v>#N/A</v>
      </c>
      <c r="CG39" s="30" t="e">
        <f>VLOOKUP(A39,'[23]REKAP NILAI SPK'!D$11:H$60,3,0)</f>
        <v>#N/A</v>
      </c>
      <c r="CH39" s="29" t="e">
        <f>VLOOKUP(A39,'[23]REKAP NILAI SPK'!D$11:H$60,4,0)</f>
        <v>#N/A</v>
      </c>
      <c r="CI39" s="21" t="e">
        <f>VLOOKUP(A39,'[23]REKAP NILAI SPK'!D$11:H$60,5,0)</f>
        <v>#N/A</v>
      </c>
      <c r="CJ39" s="30" t="e">
        <f>VLOOKUP(A39,'[24]REKAP NILAI SPK'!D$11:H$60,2,0)</f>
        <v>#N/A</v>
      </c>
      <c r="CK39" s="29" t="e">
        <f>VLOOKUP(A39,'[24]REKAP NILAI SPK'!D$11:H$60,3,0)</f>
        <v>#N/A</v>
      </c>
      <c r="CL39" s="21" t="e">
        <f>VLOOKUP(A39,'[24]REKAP NILAI SPK'!D$11:H$60,4,0)</f>
        <v>#N/A</v>
      </c>
      <c r="CM39" s="20" t="e">
        <f>VLOOKUP(A39,'[24]REKAP NILAI SPK'!D$11:H$60,5,0)</f>
        <v>#N/A</v>
      </c>
      <c r="CN39" s="20" t="e">
        <f>VLOOKUP(A39,'[25]REKAP NILAI SPK'!D$11:H$60,2,0)</f>
        <v>#N/A</v>
      </c>
      <c r="CO39" s="21" t="e">
        <f>VLOOKUP(A39,'[25]REKAP NILAI SPK'!D$11:H$60,3,0)</f>
        <v>#N/A</v>
      </c>
      <c r="CP39" s="20" t="e">
        <f>VLOOKUP(A39,'[25]REKAP NILAI SPK'!D$11:H$60,4,0)</f>
        <v>#N/A</v>
      </c>
      <c r="CQ39" s="34" t="e">
        <f>VLOOKUP(A39,'[25]REKAP NILAI SPK'!D$11:H$60,5,0)</f>
        <v>#N/A</v>
      </c>
      <c r="CR39" s="20" t="e">
        <f>VLOOKUP(A39,'[26]REKAP NILAI SPK'!D$11:H$60,2,0)</f>
        <v>#N/A</v>
      </c>
      <c r="CS39" s="20" t="e">
        <f>VLOOKUP(A39,'[26]REKAP NILAI SPK'!D$11:H$60,3,0)</f>
        <v>#N/A</v>
      </c>
      <c r="CT39" s="20" t="e">
        <f>VLOOKUP(A39,'[26]REKAP NILAI SPK'!D$11:H$60,4,0)</f>
        <v>#N/A</v>
      </c>
      <c r="CU39" s="20" t="e">
        <f>VLOOKUP(A39,'[26]REKAP NILAI SPK'!D$11:H$60,5,0)</f>
        <v>#N/A</v>
      </c>
      <c r="CV39" s="20" t="e">
        <f>VLOOKUP(A39,'[27]REKAP NILAI SPK'!D$11:H$60,2,0)</f>
        <v>#N/A</v>
      </c>
      <c r="CW39" s="20" t="e">
        <f>VLOOKUP(A39,'[27]REKAP NILAI SPK'!D$11:H$60,3,0)</f>
        <v>#N/A</v>
      </c>
      <c r="CX39" s="20" t="e">
        <f>VLOOKUP(A39,'[27]REKAP NILAI SPK'!D$11:H$60,4,0)</f>
        <v>#N/A</v>
      </c>
      <c r="CY39" s="20" t="e">
        <f>VLOOKUP(A39,'[27]REKAP NILAI SPK'!D$11:H$60,5,0)</f>
        <v>#N/A</v>
      </c>
      <c r="CZ39" s="20" t="e">
        <f>VLOOKUP(A39,'[28]REKAP NILAI SPK'!D$11:H$60,2,0)</f>
        <v>#N/A</v>
      </c>
      <c r="DA39" s="20" t="e">
        <f>VLOOKUP(A39,'[28]REKAP NILAI SPK'!D$11:H$60,3,0)</f>
        <v>#N/A</v>
      </c>
      <c r="DB39" s="20" t="e">
        <f>VLOOKUP(A39,'[28]REKAP NILAI SPK'!D$11:H$60,4,0)</f>
        <v>#N/A</v>
      </c>
      <c r="DC39" s="20" t="e">
        <f>VLOOKUP(A39,'[28]REKAP NILAI SPK'!D$11:H$60,5,0)</f>
        <v>#N/A</v>
      </c>
      <c r="DD39" s="20" t="e">
        <f>VLOOKUP(A39,'[29]REKAP NILAI SPK'!D$11:H$60,2,0)</f>
        <v>#N/A</v>
      </c>
      <c r="DE39" s="20" t="e">
        <f>VLOOKUP(A39,'[29]REKAP NILAI SPK'!D$11:H$60,3,0)</f>
        <v>#N/A</v>
      </c>
      <c r="DF39" s="20" t="e">
        <f>VLOOKUP(A39,'[29]REKAP NILAI SPK'!D$11:H$60,4,0)</f>
        <v>#N/A</v>
      </c>
      <c r="DG39" s="20" t="e">
        <f>VLOOKUP(A39,'[29]REKAP NILAI SPK'!D$11:H$60,5,0)</f>
        <v>#N/A</v>
      </c>
      <c r="DH39" s="20" t="e">
        <f>VLOOKUP(A39,'[30]REKAP NILAI SPK'!D$11:H$60,2,0)</f>
        <v>#N/A</v>
      </c>
      <c r="DI39" s="20" t="e">
        <f>VLOOKUP(A39,'[30]REKAP NILAI SPK'!D$11:H$60,3,0)</f>
        <v>#N/A</v>
      </c>
      <c r="DJ39" s="20" t="e">
        <f>VLOOKUP(A39,'[30]REKAP NILAI SPK'!D$11:H$60,4,0)</f>
        <v>#N/A</v>
      </c>
      <c r="DK39" s="20" t="e">
        <f>VLOOKUP(A39,'[30]REKAP NILAI SPK'!D$11:H$60,5,0)</f>
        <v>#N/A</v>
      </c>
      <c r="DL39" s="20" t="e">
        <f>VLOOKUP(A39,'[31]REKAP NILAI SPK'!D$11:H$60,2,0)</f>
        <v>#N/A</v>
      </c>
      <c r="DM39" s="20" t="e">
        <f>VLOOKUP(A39,'[31]REKAP NILAI SPK'!D$11:H$60,3,0)</f>
        <v>#N/A</v>
      </c>
      <c r="DN39" s="20" t="e">
        <f>VLOOKUP(A39,'[31]REKAP NILAI SPK'!D$11:H$60,4,0)</f>
        <v>#N/A</v>
      </c>
      <c r="DO39" s="20" t="e">
        <f>VLOOKUP(A39,'[31]REKAP NILAI SPK'!D$11:H$60,5,0)</f>
        <v>#N/A</v>
      </c>
      <c r="DP39" s="20" t="e">
        <f>VLOOKUP(A39,'[32]REKAP NILAI SPK'!D$11:H$60,2,0)</f>
        <v>#N/A</v>
      </c>
      <c r="DQ39" s="20" t="e">
        <f>VLOOKUP(A39,'[32]REKAP NILAI SPK'!D$11:H$60,3,0)</f>
        <v>#N/A</v>
      </c>
      <c r="DR39" s="20" t="e">
        <f>VLOOKUP(A39,'[32]REKAP NILAI SPK'!D$11:H$60,4,0)</f>
        <v>#N/A</v>
      </c>
      <c r="DS39" s="20" t="e">
        <f>VLOOKUP(A39,'[32]REKAP NILAI SPK'!D$11:H$60,5,0)</f>
        <v>#N/A</v>
      </c>
      <c r="DT39" s="20" t="e">
        <f>VLOOKUP(A39,'[33]REKAP NILAI SPK'!D$11:H$60,2,0)</f>
        <v>#N/A</v>
      </c>
      <c r="DU39" s="20" t="e">
        <f>VLOOKUP(A39,'[33]REKAP NILAI SPK'!D$11:H$60,3,0)</f>
        <v>#N/A</v>
      </c>
      <c r="DV39" s="20" t="e">
        <f>VLOOKUP(A39,'[33]REKAP NILAI SPK'!D$11:H$60,4,0)</f>
        <v>#N/A</v>
      </c>
      <c r="DW39" s="20" t="e">
        <f>VLOOKUP(A39,'[33]REKAP NILAI SPK'!D$11:H$60,5,0)</f>
        <v>#N/A</v>
      </c>
      <c r="DX39" s="20" t="e">
        <f>VLOOKUP(A39,'[34]REKAP NILAI SPK'!D$11:H$60,2,0)</f>
        <v>#N/A</v>
      </c>
      <c r="DY39" s="20" t="e">
        <f>VLOOKUP(A39,'[34]REKAP NILAI SPK'!D$11:H$60,3,0)</f>
        <v>#N/A</v>
      </c>
      <c r="DZ39" s="20" t="e">
        <f>VLOOKUP(A39,'[34]REKAP NILAI SPK'!D$11:H$60,4,0)</f>
        <v>#N/A</v>
      </c>
      <c r="EA39" s="20" t="e">
        <f>VLOOKUP(A39,'[34]REKAP NILAI SPK'!D$11:H$60,5,0)</f>
        <v>#N/A</v>
      </c>
      <c r="EB39" s="20" t="e">
        <f>VLOOKUP(A39,'[35]REKAP NILAI SPK'!D$11:H$60,2,0)</f>
        <v>#N/A</v>
      </c>
      <c r="EC39" s="20" t="e">
        <f>VLOOKUP(A39,'[35]REKAP NILAI SPK'!D$11:H$60,3,0)</f>
        <v>#N/A</v>
      </c>
      <c r="ED39" s="20" t="e">
        <f>VLOOKUP(A39,'[35]REKAP NILAI SPK'!D$11:H$60,4,0)</f>
        <v>#N/A</v>
      </c>
      <c r="EE39" s="20" t="e">
        <f>VLOOKUP(A39,'[35]REKAP NILAI SPK'!D$11:H$60,5,0)</f>
        <v>#N/A</v>
      </c>
      <c r="EF39" s="81"/>
      <c r="EG39" s="82"/>
      <c r="EH39" s="83"/>
      <c r="EI39" s="83"/>
      <c r="EJ39" s="84" t="s">
        <v>191</v>
      </c>
      <c r="EK39" s="84"/>
      <c r="EL39" s="84"/>
      <c r="EM39" s="84"/>
      <c r="EN39" s="85" t="str">
        <f t="shared" si="0"/>
        <v>0 menunjukan sikap jujur saat ulangan</v>
      </c>
      <c r="EO39" s="85" t="str">
        <f t="shared" si="1"/>
        <v>0 belum konsisten mengawali kegiatan belajar dengan berdoa</v>
      </c>
      <c r="EP39" s="85" t="str">
        <f t="shared" si="2"/>
        <v>0 perlu tingkatkan berkomunikasi dalam diskusi kelompk menggunakan bahasa indonesia dengan baik</v>
      </c>
      <c r="EQ39" s="85" t="str">
        <f t="shared" si="3"/>
        <v>0 perlu tingkatkan inisiatif mencari tahu informasi terkait dengan topik pelajaran yang akan dibahas pada pertemuan selanjutnya</v>
      </c>
      <c r="ER39" s="85" t="str">
        <f t="shared" si="4"/>
        <v>0 perlu konsisten ikut terlibat dalam kegiatan jumat bersih</v>
      </c>
      <c r="ES39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39" s="87"/>
      <c r="EU39" s="87"/>
      <c r="EV39" s="87"/>
      <c r="EW39" s="87"/>
      <c r="EX39" s="87"/>
    </row>
    <row r="40" spans="1:154" ht="38.1" customHeight="1">
      <c r="A40" s="18">
        <f>'[2]db-siswa'!B40</f>
        <v>0</v>
      </c>
      <c r="B40" s="19">
        <f>'[2]db-siswa'!C40</f>
        <v>0</v>
      </c>
      <c r="C40" s="19">
        <f>'[2]db-siswa'!D40</f>
        <v>0</v>
      </c>
      <c r="D40" s="20" t="e">
        <f>VLOOKUP(A40,'[3]REKAP NILAI SPK'!$D$11:$H$60,2,0)</f>
        <v>#N/A</v>
      </c>
      <c r="E40" s="21" t="e">
        <f>VLOOKUP(A40,'[3]REKAP NILAI SPK'!$D$11:$H$60,3,0)</f>
        <v>#N/A</v>
      </c>
      <c r="F40" s="22" t="e">
        <f>VLOOKUP(A40,'[3]REKAP NILAI SPK'!$D$11:$H$60,4,0)</f>
        <v>#N/A</v>
      </c>
      <c r="G40" s="20" t="e">
        <f>VLOOKUP(A40,'[3]REKAP NILAI SPK'!$D$11:$H$60,5,0)</f>
        <v>#N/A</v>
      </c>
      <c r="H40" s="21" t="e">
        <f>VLOOKUP(A40,'[4]REKAP NILAI SPK'!D$11:H$60,2,0)</f>
        <v>#N/A</v>
      </c>
      <c r="I40" s="23" t="e">
        <f>VLOOKUP(A40,'[4]REKAP NILAI SPK'!D$11:H$60,3,0)</f>
        <v>#N/A</v>
      </c>
      <c r="J40" s="24" t="e">
        <f>VLOOKUP(A40,'[4]REKAP NILAI SPK'!D$11:H$60,4,0)</f>
        <v>#N/A</v>
      </c>
      <c r="K40" s="25" t="e">
        <f>VLOOKUP(A40,'[4]REKAP NILAI SPK'!D$11:H$60,5,0)</f>
        <v>#N/A</v>
      </c>
      <c r="L40" s="21" t="e">
        <f>VLOOKUP(A40,'[5]REKAP NILAI SPK'!D$11:H$60,2,0)</f>
        <v>#N/A</v>
      </c>
      <c r="M40" s="23" t="e">
        <f>VLOOKUP(A40,'[5]REKAP NILAI SPK'!D$11:H$60,3,0)</f>
        <v>#N/A</v>
      </c>
      <c r="N40" s="26" t="e">
        <f>VLOOKUP(A40,'[5]REKAP NILAI SPK'!D$11:H$60,4,0)</f>
        <v>#N/A</v>
      </c>
      <c r="O40" s="21" t="e">
        <f>VLOOKUP(A40,'[5]REKAP NILAI SPK'!D$11:H$60,5,0)</f>
        <v>#N/A</v>
      </c>
      <c r="P40" s="27" t="e">
        <f>VLOOKUP(A40,'[6]REKAP NILAI SPK'!D$11:H$60,2,0)</f>
        <v>#N/A</v>
      </c>
      <c r="Q40" s="10" t="e">
        <f>VLOOKUP(A40,'[6]REKAP NILAI SPK'!D$11:H$60,3,0)</f>
        <v>#N/A</v>
      </c>
      <c r="R40" s="21" t="e">
        <f>VLOOKUP(A40,'[6]REKAP NILAI SPK'!D$11:H$60,4,0)</f>
        <v>#N/A</v>
      </c>
      <c r="S40" s="27" t="e">
        <f>VLOOKUP(A40,'[6]REKAP NILAI SPK'!D$11:H$60,5,0)</f>
        <v>#N/A</v>
      </c>
      <c r="T40" s="10" t="e">
        <f>VLOOKUP(A40,'[7]REKAP NILAI SPK'!D$11:H$60,2,0)</f>
        <v>#N/A</v>
      </c>
      <c r="U40" s="21" t="e">
        <f>VLOOKUP(A40,'[7]REKAP NILAI SPK'!D$11:H$60,3,0)</f>
        <v>#N/A</v>
      </c>
      <c r="V40" s="21" t="e">
        <f>VLOOKUP(A40,'[7]REKAP NILAI SPK'!D$11:H$60,4,0)</f>
        <v>#N/A</v>
      </c>
      <c r="W40" s="21" t="e">
        <f>VLOOKUP(A40,'[7]REKAP NILAI SPK'!D$11:H$60,5,0)</f>
        <v>#N/A</v>
      </c>
      <c r="X40" s="21" t="e">
        <f>VLOOKUP(A40,'[8]REKAP NILAI SPK'!D$11:H$60,2,0)</f>
        <v>#N/A</v>
      </c>
      <c r="Y40" s="21" t="e">
        <f>VLOOKUP(A40,'[8]REKAP NILAI SPK'!D$11:H$60,3,0)</f>
        <v>#N/A</v>
      </c>
      <c r="Z40" s="10" t="e">
        <f>VLOOKUP(A40,'[8]REKAP NILAI SPK'!D$11:H$60,4,0)</f>
        <v>#N/A</v>
      </c>
      <c r="AA40" s="21" t="e">
        <f>VLOOKUP(A40,'[8]REKAP NILAI SPK'!D$11:H$60,5,0)</f>
        <v>#N/A</v>
      </c>
      <c r="AB40" s="21" t="e">
        <f>VLOOKUP(A40,'[9]REKAP NILAI SPK'!D$11:H$60,2,0)</f>
        <v>#N/A</v>
      </c>
      <c r="AC40" s="21" t="e">
        <f>VLOOKUP(A40,'[9]REKAP NILAI SPK'!D$11:H$60,3,0)</f>
        <v>#N/A</v>
      </c>
      <c r="AD40" s="21" t="e">
        <f>VLOOKUP(A40,'[9]REKAP NILAI SPK'!D$11:H$60,4,0)</f>
        <v>#N/A</v>
      </c>
      <c r="AE40" s="21" t="e">
        <f>VLOOKUP(A40,'[9]REKAP NILAI SPK'!D$11:H$60,5,0)</f>
        <v>#N/A</v>
      </c>
      <c r="AF40" s="21" t="e">
        <f>VLOOKUP(A40,'[10]REKAP NILAI SPK'!D$11:H$60,2,0)</f>
        <v>#N/A</v>
      </c>
      <c r="AG40" s="21" t="e">
        <f>VLOOKUP(A40,'[10]REKAP NILAI SPK'!D$11:H$60,3,0)</f>
        <v>#N/A</v>
      </c>
      <c r="AH40" s="21" t="e">
        <f>VLOOKUP(A40,'[10]REKAP NILAI SPK'!D$11:H$60,4,0)</f>
        <v>#N/A</v>
      </c>
      <c r="AI40" s="21" t="e">
        <f>VLOOKUP(A40,'[10]REKAP NILAI SPK'!D$11:H$60,5,0)</f>
        <v>#N/A</v>
      </c>
      <c r="AJ40" s="28" t="e">
        <f>VLOOKUP(A40,'[11]REKAP NILAI SPK'!D$11:H$60,2,0)</f>
        <v>#N/A</v>
      </c>
      <c r="AK40" s="29" t="e">
        <f>VLOOKUP(A40,'[11]REKAP NILAI SPK'!D$11:H$60,3,0)</f>
        <v>#N/A</v>
      </c>
      <c r="AL40" s="21" t="e">
        <f>VLOOKUP(A40,'[11]REKAP NILAI SPK'!D$11:H$60,4,0)</f>
        <v>#N/A</v>
      </c>
      <c r="AM40" s="28" t="e">
        <f>VLOOKUP(A40,'[11]REKAP NILAI SPK'!D$11:H$60,5,0)</f>
        <v>#N/A</v>
      </c>
      <c r="AN40" s="30" t="e">
        <f>VLOOKUP(A40,'[12]REKAP NILAI SPK'!D$11:H$60,2,0)</f>
        <v>#N/A</v>
      </c>
      <c r="AO40" s="30" t="e">
        <f>VLOOKUP(A40,'[12]REKAP NILAI SPK'!D$11:H$60,3,0)</f>
        <v>#N/A</v>
      </c>
      <c r="AP40" s="30" t="e">
        <f>VLOOKUP(A40,'[12]REKAP NILAI SPK'!D$11:H$60,4,0)</f>
        <v>#N/A</v>
      </c>
      <c r="AQ40" s="30" t="e">
        <f>VLOOKUP(A40,'[12]REKAP NILAI SPK'!D$11:H$60,5,0)</f>
        <v>#N/A</v>
      </c>
      <c r="AR40" s="29" t="e">
        <f>VLOOKUP(A40,'[13]REKAP NILAI SPK'!D$11:H$60,2,0)</f>
        <v>#N/A</v>
      </c>
      <c r="AS40" s="21" t="e">
        <f>VLOOKUP(A40,'[13]REKAP NILAI SPK'!D$11:H$60,3,0)</f>
        <v>#N/A</v>
      </c>
      <c r="AT40" s="31" t="e">
        <f>VLOOKUP(A40,'[13]REKAP NILAI SPK'!D$11:H$60,4,0)</f>
        <v>#N/A</v>
      </c>
      <c r="AU40" s="10" t="e">
        <f>VLOOKUP(A40,'[13]REKAP NILAI SPK'!D$11:H$60,5,0)</f>
        <v>#N/A</v>
      </c>
      <c r="AV40" s="10" t="e">
        <f>VLOOKUP(A40,'[14]REKAP NILAI SPK'!D$11:H$60,2,0)</f>
        <v>#N/A</v>
      </c>
      <c r="AW40" s="10" t="e">
        <f>VLOOKUP(A40,'[14]REKAP NILAI SPK'!D$11:H$60,3,0)</f>
        <v>#N/A</v>
      </c>
      <c r="AX40" s="10" t="e">
        <f>VLOOKUP(A40,'[14]REKAP NILAI SPK'!D$11:H$60,4,0)</f>
        <v>#N/A</v>
      </c>
      <c r="AY40" s="10" t="e">
        <f>VLOOKUP(A40,'[14]REKAP NILAI SPK'!D$11:H$60,5,0)</f>
        <v>#N/A</v>
      </c>
      <c r="AZ40" s="10" t="e">
        <f>VLOOKUP(A40,'[15]REKAP NILAI SPK'!D$11:H$60,2,0)</f>
        <v>#N/A</v>
      </c>
      <c r="BA40" s="10" t="e">
        <f>VLOOKUP(A40,'[15]REKAP NILAI SPK'!D$11:H$60,3,0)</f>
        <v>#N/A</v>
      </c>
      <c r="BB40" s="10" t="e">
        <f>VLOOKUP(A40,'[15]REKAP NILAI SPK'!D$11:H$60,4,0)</f>
        <v>#N/A</v>
      </c>
      <c r="BC40" s="10" t="e">
        <f>VLOOKUP(A40,'[15]REKAP NILAI SPK'!D$11:H$60,5,0)</f>
        <v>#N/A</v>
      </c>
      <c r="BD40" s="21" t="e">
        <f>VLOOKUP(A40,'[16]REKAP NILAI SPK'!D$11:H$60,2,0)</f>
        <v>#N/A</v>
      </c>
      <c r="BE40" s="32" t="e">
        <f>VLOOKUP(A40,'[16]REKAP NILAI SPK'!D$11:H$60,3,0)</f>
        <v>#N/A</v>
      </c>
      <c r="BF40" s="10" t="e">
        <f>VLOOKUP(A40,'[16]REKAP NILAI SPK'!D$11:H$60,4,0)</f>
        <v>#N/A</v>
      </c>
      <c r="BG40" s="21" t="e">
        <f>VLOOKUP(A40,'[16]REKAP NILAI SPK'!D$11:H$60,5,0)</f>
        <v>#N/A</v>
      </c>
      <c r="BH40" s="24" t="e">
        <f>VLOOKUP(A40,'[17]REKAP NILAI SPK'!D$11:H$60,2,0)</f>
        <v>#N/A</v>
      </c>
      <c r="BI40" s="10" t="e">
        <f>VLOOKUP(A40,'[17]REKAP NILAI SPK'!D$11:H$60,3,0)</f>
        <v>#N/A</v>
      </c>
      <c r="BJ40" s="21" t="e">
        <f>VLOOKUP(A40,'[17]REKAP NILAI SPK'!D$11:H$60,4,0)</f>
        <v>#N/A</v>
      </c>
      <c r="BK40" s="24" t="e">
        <f>VLOOKUP(A40,'[17]REKAP NILAI SPK'!D$11:H$60,5,0)</f>
        <v>#N/A</v>
      </c>
      <c r="BL40" s="10" t="e">
        <f>VLOOKUP(A40,'[18]REKAP NILAI SPK'!D$11:H$60,2,0)</f>
        <v>#N/A</v>
      </c>
      <c r="BM40" s="21" t="e">
        <f>VLOOKUP(A40,'[18]REKAP NILAI SPK'!D$11:H$60,3,0)</f>
        <v>#N/A</v>
      </c>
      <c r="BN40" s="30" t="e">
        <f>VLOOKUP(A40,'[18]REKAP NILAI SPK'!D$11:H$60,4,0)</f>
        <v>#N/A</v>
      </c>
      <c r="BO40" s="33" t="e">
        <f>VLOOKUP(A40,'[18]REKAP NILAI SPK'!D$11:H$60,5,0)</f>
        <v>#N/A</v>
      </c>
      <c r="BP40" s="21" t="e">
        <f>VLOOKUP(A40,'[19]REKAP NILAI SPK'!D$11:H$60,2,0)</f>
        <v>#N/A</v>
      </c>
      <c r="BQ40" s="24" t="e">
        <f>VLOOKUP(A40,'[19]REKAP NILAI SPK'!D$11:H$60,3,0)</f>
        <v>#N/A</v>
      </c>
      <c r="BR40" s="33" t="e">
        <f>VLOOKUP(A40,'[19]REKAP NILAI SPK'!D$11:H$60,4,0)</f>
        <v>#N/A</v>
      </c>
      <c r="BS40" s="21" t="e">
        <f>VLOOKUP(A40,'[19]REKAP NILAI SPK'!D$11:H$60,5,0)</f>
        <v>#N/A</v>
      </c>
      <c r="BT40" s="21" t="e">
        <f>VLOOKUP(A40,'[20]REKAP NILAI SPK'!D$11:H$60,2,0)</f>
        <v>#N/A</v>
      </c>
      <c r="BU40" s="21" t="e">
        <f>VLOOKUP(A40,'[20]REKAP NILAI SPK'!D$11:H$60,3,0)</f>
        <v>#N/A</v>
      </c>
      <c r="BV40" s="21" t="e">
        <f>VLOOKUP(A40,'[20]REKAP NILAI SPK'!D$11:H$60,4,0)</f>
        <v>#N/A</v>
      </c>
      <c r="BW40" s="21" t="e">
        <f>VLOOKUP(A40,'[20]REKAP NILAI SPK'!D$11:H$60,5,0)</f>
        <v>#N/A</v>
      </c>
      <c r="BX40" s="21" t="e">
        <f>VLOOKUP(A40,'[21]REKAP NILAI SPK'!D$11:H$60,2,0)</f>
        <v>#N/A</v>
      </c>
      <c r="BY40" s="21" t="e">
        <f>VLOOKUP(A40,'[21]REKAP NILAI SPK'!D$11:H$60,3,0)</f>
        <v>#N/A</v>
      </c>
      <c r="BZ40" s="21" t="e">
        <f>VLOOKUP(A40,'[21]REKAP NILAI SPK'!D$11:H$60,4,0)</f>
        <v>#N/A</v>
      </c>
      <c r="CA40" s="21" t="e">
        <f>VLOOKUP(A40,'[21]REKAP NILAI SPK'!D$11:H$60,5,0)</f>
        <v>#N/A</v>
      </c>
      <c r="CB40" s="10" t="e">
        <f>VLOOKUP(A40,'[22]REKAP NILAI SPK'!D$11:H$60,2,0)</f>
        <v>#N/A</v>
      </c>
      <c r="CC40" s="21" t="e">
        <f>VLOOKUP(A40,'[22]REKAP NILAI SPK'!D$11:H$60,3,0)</f>
        <v>#N/A</v>
      </c>
      <c r="CD40" s="24" t="e">
        <f>VLOOKUP(A40,'[22]REKAP NILAI SPK'!D$11:H$60,4,0)</f>
        <v>#N/A</v>
      </c>
      <c r="CE40" s="10" t="e">
        <f>VLOOKUP(A40,'[22]REKAP NILAI SPK'!D$11:H$60,5,0)</f>
        <v>#N/A</v>
      </c>
      <c r="CF40" s="21" t="e">
        <f>VLOOKUP(A40,'[23]REKAP NILAI SPK'!D$11:H$60,2,0)</f>
        <v>#N/A</v>
      </c>
      <c r="CG40" s="30" t="e">
        <f>VLOOKUP(A40,'[23]REKAP NILAI SPK'!D$11:H$60,3,0)</f>
        <v>#N/A</v>
      </c>
      <c r="CH40" s="29" t="e">
        <f>VLOOKUP(A40,'[23]REKAP NILAI SPK'!D$11:H$60,4,0)</f>
        <v>#N/A</v>
      </c>
      <c r="CI40" s="21" t="e">
        <f>VLOOKUP(A40,'[23]REKAP NILAI SPK'!D$11:H$60,5,0)</f>
        <v>#N/A</v>
      </c>
      <c r="CJ40" s="30" t="e">
        <f>VLOOKUP(A40,'[24]REKAP NILAI SPK'!D$11:H$60,2,0)</f>
        <v>#N/A</v>
      </c>
      <c r="CK40" s="29" t="e">
        <f>VLOOKUP(A40,'[24]REKAP NILAI SPK'!D$11:H$60,3,0)</f>
        <v>#N/A</v>
      </c>
      <c r="CL40" s="21" t="e">
        <f>VLOOKUP(A40,'[24]REKAP NILAI SPK'!D$11:H$60,4,0)</f>
        <v>#N/A</v>
      </c>
      <c r="CM40" s="20" t="e">
        <f>VLOOKUP(A40,'[24]REKAP NILAI SPK'!D$11:H$60,5,0)</f>
        <v>#N/A</v>
      </c>
      <c r="CN40" s="20" t="e">
        <f>VLOOKUP(A40,'[25]REKAP NILAI SPK'!D$11:H$60,2,0)</f>
        <v>#N/A</v>
      </c>
      <c r="CO40" s="21" t="e">
        <f>VLOOKUP(A40,'[25]REKAP NILAI SPK'!D$11:H$60,3,0)</f>
        <v>#N/A</v>
      </c>
      <c r="CP40" s="20" t="e">
        <f>VLOOKUP(A40,'[25]REKAP NILAI SPK'!D$11:H$60,4,0)</f>
        <v>#N/A</v>
      </c>
      <c r="CQ40" s="34" t="e">
        <f>VLOOKUP(A40,'[25]REKAP NILAI SPK'!D$11:H$60,5,0)</f>
        <v>#N/A</v>
      </c>
      <c r="CR40" s="20" t="e">
        <f>VLOOKUP(A40,'[26]REKAP NILAI SPK'!D$11:H$60,2,0)</f>
        <v>#N/A</v>
      </c>
      <c r="CS40" s="20" t="e">
        <f>VLOOKUP(A40,'[26]REKAP NILAI SPK'!D$11:H$60,3,0)</f>
        <v>#N/A</v>
      </c>
      <c r="CT40" s="20" t="e">
        <f>VLOOKUP(A40,'[26]REKAP NILAI SPK'!D$11:H$60,4,0)</f>
        <v>#N/A</v>
      </c>
      <c r="CU40" s="20" t="e">
        <f>VLOOKUP(A40,'[26]REKAP NILAI SPK'!D$11:H$60,5,0)</f>
        <v>#N/A</v>
      </c>
      <c r="CV40" s="20" t="e">
        <f>VLOOKUP(A40,'[27]REKAP NILAI SPK'!D$11:H$60,2,0)</f>
        <v>#N/A</v>
      </c>
      <c r="CW40" s="20" t="e">
        <f>VLOOKUP(A40,'[27]REKAP NILAI SPK'!D$11:H$60,3,0)</f>
        <v>#N/A</v>
      </c>
      <c r="CX40" s="20" t="e">
        <f>VLOOKUP(A40,'[27]REKAP NILAI SPK'!D$11:H$60,4,0)</f>
        <v>#N/A</v>
      </c>
      <c r="CY40" s="20" t="e">
        <f>VLOOKUP(A40,'[27]REKAP NILAI SPK'!D$11:H$60,5,0)</f>
        <v>#N/A</v>
      </c>
      <c r="CZ40" s="20" t="e">
        <f>VLOOKUP(A40,'[28]REKAP NILAI SPK'!D$11:H$60,2,0)</f>
        <v>#N/A</v>
      </c>
      <c r="DA40" s="20" t="e">
        <f>VLOOKUP(A40,'[28]REKAP NILAI SPK'!D$11:H$60,3,0)</f>
        <v>#N/A</v>
      </c>
      <c r="DB40" s="20" t="e">
        <f>VLOOKUP(A40,'[28]REKAP NILAI SPK'!D$11:H$60,4,0)</f>
        <v>#N/A</v>
      </c>
      <c r="DC40" s="20" t="e">
        <f>VLOOKUP(A40,'[28]REKAP NILAI SPK'!D$11:H$60,5,0)</f>
        <v>#N/A</v>
      </c>
      <c r="DD40" s="20" t="e">
        <f>VLOOKUP(A40,'[29]REKAP NILAI SPK'!D$11:H$60,2,0)</f>
        <v>#N/A</v>
      </c>
      <c r="DE40" s="20" t="e">
        <f>VLOOKUP(A40,'[29]REKAP NILAI SPK'!D$11:H$60,3,0)</f>
        <v>#N/A</v>
      </c>
      <c r="DF40" s="20" t="e">
        <f>VLOOKUP(A40,'[29]REKAP NILAI SPK'!D$11:H$60,4,0)</f>
        <v>#N/A</v>
      </c>
      <c r="DG40" s="20" t="e">
        <f>VLOOKUP(A40,'[29]REKAP NILAI SPK'!D$11:H$60,5,0)</f>
        <v>#N/A</v>
      </c>
      <c r="DH40" s="20" t="e">
        <f>VLOOKUP(A40,'[30]REKAP NILAI SPK'!D$11:H$60,2,0)</f>
        <v>#N/A</v>
      </c>
      <c r="DI40" s="20" t="e">
        <f>VLOOKUP(A40,'[30]REKAP NILAI SPK'!D$11:H$60,3,0)</f>
        <v>#N/A</v>
      </c>
      <c r="DJ40" s="20" t="e">
        <f>VLOOKUP(A40,'[30]REKAP NILAI SPK'!D$11:H$60,4,0)</f>
        <v>#N/A</v>
      </c>
      <c r="DK40" s="20" t="e">
        <f>VLOOKUP(A40,'[30]REKAP NILAI SPK'!D$11:H$60,5,0)</f>
        <v>#N/A</v>
      </c>
      <c r="DL40" s="20" t="e">
        <f>VLOOKUP(A40,'[31]REKAP NILAI SPK'!D$11:H$60,2,0)</f>
        <v>#N/A</v>
      </c>
      <c r="DM40" s="20" t="e">
        <f>VLOOKUP(A40,'[31]REKAP NILAI SPK'!D$11:H$60,3,0)</f>
        <v>#N/A</v>
      </c>
      <c r="DN40" s="20" t="e">
        <f>VLOOKUP(A40,'[31]REKAP NILAI SPK'!D$11:H$60,4,0)</f>
        <v>#N/A</v>
      </c>
      <c r="DO40" s="20" t="e">
        <f>VLOOKUP(A40,'[31]REKAP NILAI SPK'!D$11:H$60,5,0)</f>
        <v>#N/A</v>
      </c>
      <c r="DP40" s="20" t="e">
        <f>VLOOKUP(A40,'[32]REKAP NILAI SPK'!D$11:H$60,2,0)</f>
        <v>#N/A</v>
      </c>
      <c r="DQ40" s="20" t="e">
        <f>VLOOKUP(A40,'[32]REKAP NILAI SPK'!D$11:H$60,3,0)</f>
        <v>#N/A</v>
      </c>
      <c r="DR40" s="20" t="e">
        <f>VLOOKUP(A40,'[32]REKAP NILAI SPK'!D$11:H$60,4,0)</f>
        <v>#N/A</v>
      </c>
      <c r="DS40" s="20" t="e">
        <f>VLOOKUP(A40,'[32]REKAP NILAI SPK'!D$11:H$60,5,0)</f>
        <v>#N/A</v>
      </c>
      <c r="DT40" s="20" t="e">
        <f>VLOOKUP(A40,'[33]REKAP NILAI SPK'!D$11:H$60,2,0)</f>
        <v>#N/A</v>
      </c>
      <c r="DU40" s="20" t="e">
        <f>VLOOKUP(A40,'[33]REKAP NILAI SPK'!D$11:H$60,3,0)</f>
        <v>#N/A</v>
      </c>
      <c r="DV40" s="20" t="e">
        <f>VLOOKUP(A40,'[33]REKAP NILAI SPK'!D$11:H$60,4,0)</f>
        <v>#N/A</v>
      </c>
      <c r="DW40" s="20" t="e">
        <f>VLOOKUP(A40,'[33]REKAP NILAI SPK'!D$11:H$60,5,0)</f>
        <v>#N/A</v>
      </c>
      <c r="DX40" s="20" t="e">
        <f>VLOOKUP(A40,'[34]REKAP NILAI SPK'!D$11:H$60,2,0)</f>
        <v>#N/A</v>
      </c>
      <c r="DY40" s="20" t="e">
        <f>VLOOKUP(A40,'[34]REKAP NILAI SPK'!D$11:H$60,3,0)</f>
        <v>#N/A</v>
      </c>
      <c r="DZ40" s="20" t="e">
        <f>VLOOKUP(A40,'[34]REKAP NILAI SPK'!D$11:H$60,4,0)</f>
        <v>#N/A</v>
      </c>
      <c r="EA40" s="20" t="e">
        <f>VLOOKUP(A40,'[34]REKAP NILAI SPK'!D$11:H$60,5,0)</f>
        <v>#N/A</v>
      </c>
      <c r="EB40" s="20" t="e">
        <f>VLOOKUP(A40,'[35]REKAP NILAI SPK'!D$11:H$60,2,0)</f>
        <v>#N/A</v>
      </c>
      <c r="EC40" s="20" t="e">
        <f>VLOOKUP(A40,'[35]REKAP NILAI SPK'!D$11:H$60,3,0)</f>
        <v>#N/A</v>
      </c>
      <c r="ED40" s="20" t="e">
        <f>VLOOKUP(A40,'[35]REKAP NILAI SPK'!D$11:H$60,4,0)</f>
        <v>#N/A</v>
      </c>
      <c r="EE40" s="20" t="e">
        <f>VLOOKUP(A40,'[35]REKAP NILAI SPK'!D$11:H$60,5,0)</f>
        <v>#N/A</v>
      </c>
      <c r="EF40" s="81"/>
      <c r="EG40" s="82"/>
      <c r="EH40" s="83"/>
      <c r="EI40" s="83"/>
      <c r="EJ40" s="84" t="s">
        <v>191</v>
      </c>
      <c r="EK40" s="84"/>
      <c r="EL40" s="84"/>
      <c r="EM40" s="84"/>
      <c r="EN40" s="85" t="str">
        <f t="shared" si="0"/>
        <v>0 menunjukan sikap jujur saat ulangan</v>
      </c>
      <c r="EO40" s="85" t="str">
        <f t="shared" si="1"/>
        <v>0 belum konsisten mengawali kegiatan belajar dengan berdoa</v>
      </c>
      <c r="EP40" s="85" t="str">
        <f t="shared" si="2"/>
        <v>0 perlu tingkatkan berkomunikasi dalam diskusi kelompk menggunakan bahasa indonesia dengan baik</v>
      </c>
      <c r="EQ40" s="85" t="str">
        <f t="shared" si="3"/>
        <v>0 perlu tingkatkan inisiatif mencari tahu informasi terkait dengan topik pelajaran yang akan dibahas pada pertemuan selanjutnya</v>
      </c>
      <c r="ER40" s="85" t="str">
        <f t="shared" si="4"/>
        <v>0 perlu konsisten ikut terlibat dalam kegiatan jumat bersih</v>
      </c>
      <c r="ES40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40" s="87"/>
      <c r="EU40" s="87"/>
      <c r="EV40" s="87"/>
      <c r="EW40" s="87"/>
      <c r="EX40" s="87"/>
    </row>
    <row r="41" spans="1:154" ht="38.1" customHeight="1">
      <c r="A41" s="18">
        <f>'[2]db-siswa'!B41</f>
        <v>0</v>
      </c>
      <c r="B41" s="19">
        <f>'[2]db-siswa'!C41</f>
        <v>0</v>
      </c>
      <c r="C41" s="19">
        <f>'[2]db-siswa'!D41</f>
        <v>0</v>
      </c>
      <c r="D41" s="20" t="e">
        <f>VLOOKUP(A41,'[3]REKAP NILAI SPK'!$D$11:$H$60,2,0)</f>
        <v>#N/A</v>
      </c>
      <c r="E41" s="21" t="e">
        <f>VLOOKUP(A41,'[3]REKAP NILAI SPK'!$D$11:$H$60,3,0)</f>
        <v>#N/A</v>
      </c>
      <c r="F41" s="22" t="e">
        <f>VLOOKUP(A41,'[3]REKAP NILAI SPK'!$D$11:$H$60,4,0)</f>
        <v>#N/A</v>
      </c>
      <c r="G41" s="20" t="e">
        <f>VLOOKUP(A41,'[3]REKAP NILAI SPK'!$D$11:$H$60,5,0)</f>
        <v>#N/A</v>
      </c>
      <c r="H41" s="21" t="e">
        <f>VLOOKUP(A41,'[4]REKAP NILAI SPK'!D$11:H$60,2,0)</f>
        <v>#N/A</v>
      </c>
      <c r="I41" s="23" t="e">
        <f>VLOOKUP(A41,'[4]REKAP NILAI SPK'!D$11:H$60,3,0)</f>
        <v>#N/A</v>
      </c>
      <c r="J41" s="24" t="e">
        <f>VLOOKUP(A41,'[4]REKAP NILAI SPK'!D$11:H$60,4,0)</f>
        <v>#N/A</v>
      </c>
      <c r="K41" s="25" t="e">
        <f>VLOOKUP(A41,'[4]REKAP NILAI SPK'!D$11:H$60,5,0)</f>
        <v>#N/A</v>
      </c>
      <c r="L41" s="21" t="e">
        <f>VLOOKUP(A41,'[5]REKAP NILAI SPK'!D$11:H$60,2,0)</f>
        <v>#N/A</v>
      </c>
      <c r="M41" s="23" t="e">
        <f>VLOOKUP(A41,'[5]REKAP NILAI SPK'!D$11:H$60,3,0)</f>
        <v>#N/A</v>
      </c>
      <c r="N41" s="26" t="e">
        <f>VLOOKUP(A41,'[5]REKAP NILAI SPK'!D$11:H$60,4,0)</f>
        <v>#N/A</v>
      </c>
      <c r="O41" s="21" t="e">
        <f>VLOOKUP(A41,'[5]REKAP NILAI SPK'!D$11:H$60,5,0)</f>
        <v>#N/A</v>
      </c>
      <c r="P41" s="27" t="e">
        <f>VLOOKUP(A41,'[6]REKAP NILAI SPK'!D$11:H$60,2,0)</f>
        <v>#N/A</v>
      </c>
      <c r="Q41" s="10" t="e">
        <f>VLOOKUP(A41,'[6]REKAP NILAI SPK'!D$11:H$60,3,0)</f>
        <v>#N/A</v>
      </c>
      <c r="R41" s="21" t="e">
        <f>VLOOKUP(A41,'[6]REKAP NILAI SPK'!D$11:H$60,4,0)</f>
        <v>#N/A</v>
      </c>
      <c r="S41" s="27" t="e">
        <f>VLOOKUP(A41,'[6]REKAP NILAI SPK'!D$11:H$60,5,0)</f>
        <v>#N/A</v>
      </c>
      <c r="T41" s="10" t="e">
        <f>VLOOKUP(A41,'[7]REKAP NILAI SPK'!D$11:H$60,2,0)</f>
        <v>#N/A</v>
      </c>
      <c r="U41" s="21" t="e">
        <f>VLOOKUP(A41,'[7]REKAP NILAI SPK'!D$11:H$60,3,0)</f>
        <v>#N/A</v>
      </c>
      <c r="V41" s="21" t="e">
        <f>VLOOKUP(A41,'[7]REKAP NILAI SPK'!D$11:H$60,4,0)</f>
        <v>#N/A</v>
      </c>
      <c r="W41" s="21" t="e">
        <f>VLOOKUP(A41,'[7]REKAP NILAI SPK'!D$11:H$60,5,0)</f>
        <v>#N/A</v>
      </c>
      <c r="X41" s="21" t="e">
        <f>VLOOKUP(A41,'[8]REKAP NILAI SPK'!D$11:H$60,2,0)</f>
        <v>#N/A</v>
      </c>
      <c r="Y41" s="21" t="e">
        <f>VLOOKUP(A41,'[8]REKAP NILAI SPK'!D$11:H$60,3,0)</f>
        <v>#N/A</v>
      </c>
      <c r="Z41" s="10" t="e">
        <f>VLOOKUP(A41,'[8]REKAP NILAI SPK'!D$11:H$60,4,0)</f>
        <v>#N/A</v>
      </c>
      <c r="AA41" s="21" t="e">
        <f>VLOOKUP(A41,'[8]REKAP NILAI SPK'!D$11:H$60,5,0)</f>
        <v>#N/A</v>
      </c>
      <c r="AB41" s="21" t="e">
        <f>VLOOKUP(A41,'[9]REKAP NILAI SPK'!D$11:H$60,2,0)</f>
        <v>#N/A</v>
      </c>
      <c r="AC41" s="21" t="e">
        <f>VLOOKUP(A41,'[9]REKAP NILAI SPK'!D$11:H$60,3,0)</f>
        <v>#N/A</v>
      </c>
      <c r="AD41" s="21" t="e">
        <f>VLOOKUP(A41,'[9]REKAP NILAI SPK'!D$11:H$60,4,0)</f>
        <v>#N/A</v>
      </c>
      <c r="AE41" s="21" t="e">
        <f>VLOOKUP(A41,'[9]REKAP NILAI SPK'!D$11:H$60,5,0)</f>
        <v>#N/A</v>
      </c>
      <c r="AF41" s="21" t="e">
        <f>VLOOKUP(A41,'[10]REKAP NILAI SPK'!D$11:H$60,2,0)</f>
        <v>#N/A</v>
      </c>
      <c r="AG41" s="21" t="e">
        <f>VLOOKUP(A41,'[10]REKAP NILAI SPK'!D$11:H$60,3,0)</f>
        <v>#N/A</v>
      </c>
      <c r="AH41" s="21" t="e">
        <f>VLOOKUP(A41,'[10]REKAP NILAI SPK'!D$11:H$60,4,0)</f>
        <v>#N/A</v>
      </c>
      <c r="AI41" s="21" t="e">
        <f>VLOOKUP(A41,'[10]REKAP NILAI SPK'!D$11:H$60,5,0)</f>
        <v>#N/A</v>
      </c>
      <c r="AJ41" s="28" t="e">
        <f>VLOOKUP(A41,'[11]REKAP NILAI SPK'!D$11:H$60,2,0)</f>
        <v>#N/A</v>
      </c>
      <c r="AK41" s="29" t="e">
        <f>VLOOKUP(A41,'[11]REKAP NILAI SPK'!D$11:H$60,3,0)</f>
        <v>#N/A</v>
      </c>
      <c r="AL41" s="21" t="e">
        <f>VLOOKUP(A41,'[11]REKAP NILAI SPK'!D$11:H$60,4,0)</f>
        <v>#N/A</v>
      </c>
      <c r="AM41" s="28" t="e">
        <f>VLOOKUP(A41,'[11]REKAP NILAI SPK'!D$11:H$60,5,0)</f>
        <v>#N/A</v>
      </c>
      <c r="AN41" s="30" t="e">
        <f>VLOOKUP(A41,'[12]REKAP NILAI SPK'!D$11:H$60,2,0)</f>
        <v>#N/A</v>
      </c>
      <c r="AO41" s="30" t="e">
        <f>VLOOKUP(A41,'[12]REKAP NILAI SPK'!D$11:H$60,3,0)</f>
        <v>#N/A</v>
      </c>
      <c r="AP41" s="30" t="e">
        <f>VLOOKUP(A41,'[12]REKAP NILAI SPK'!D$11:H$60,4,0)</f>
        <v>#N/A</v>
      </c>
      <c r="AQ41" s="30" t="e">
        <f>VLOOKUP(A41,'[12]REKAP NILAI SPK'!D$11:H$60,5,0)</f>
        <v>#N/A</v>
      </c>
      <c r="AR41" s="29" t="e">
        <f>VLOOKUP(A41,'[13]REKAP NILAI SPK'!D$11:H$60,2,0)</f>
        <v>#N/A</v>
      </c>
      <c r="AS41" s="21" t="e">
        <f>VLOOKUP(A41,'[13]REKAP NILAI SPK'!D$11:H$60,3,0)</f>
        <v>#N/A</v>
      </c>
      <c r="AT41" s="31" t="e">
        <f>VLOOKUP(A41,'[13]REKAP NILAI SPK'!D$11:H$60,4,0)</f>
        <v>#N/A</v>
      </c>
      <c r="AU41" s="10" t="e">
        <f>VLOOKUP(A41,'[13]REKAP NILAI SPK'!D$11:H$60,5,0)</f>
        <v>#N/A</v>
      </c>
      <c r="AV41" s="10" t="e">
        <f>VLOOKUP(A41,'[14]REKAP NILAI SPK'!D$11:H$60,2,0)</f>
        <v>#N/A</v>
      </c>
      <c r="AW41" s="10" t="e">
        <f>VLOOKUP(A41,'[14]REKAP NILAI SPK'!D$11:H$60,3,0)</f>
        <v>#N/A</v>
      </c>
      <c r="AX41" s="10" t="e">
        <f>VLOOKUP(A41,'[14]REKAP NILAI SPK'!D$11:H$60,4,0)</f>
        <v>#N/A</v>
      </c>
      <c r="AY41" s="10" t="e">
        <f>VLOOKUP(A41,'[14]REKAP NILAI SPK'!D$11:H$60,5,0)</f>
        <v>#N/A</v>
      </c>
      <c r="AZ41" s="10" t="e">
        <f>VLOOKUP(A41,'[15]REKAP NILAI SPK'!D$11:H$60,2,0)</f>
        <v>#N/A</v>
      </c>
      <c r="BA41" s="10" t="e">
        <f>VLOOKUP(A41,'[15]REKAP NILAI SPK'!D$11:H$60,3,0)</f>
        <v>#N/A</v>
      </c>
      <c r="BB41" s="10" t="e">
        <f>VLOOKUP(A41,'[15]REKAP NILAI SPK'!D$11:H$60,4,0)</f>
        <v>#N/A</v>
      </c>
      <c r="BC41" s="10" t="e">
        <f>VLOOKUP(A41,'[15]REKAP NILAI SPK'!D$11:H$60,5,0)</f>
        <v>#N/A</v>
      </c>
      <c r="BD41" s="21" t="e">
        <f>VLOOKUP(A41,'[16]REKAP NILAI SPK'!D$11:H$60,2,0)</f>
        <v>#N/A</v>
      </c>
      <c r="BE41" s="32" t="e">
        <f>VLOOKUP(A41,'[16]REKAP NILAI SPK'!D$11:H$60,3,0)</f>
        <v>#N/A</v>
      </c>
      <c r="BF41" s="10" t="e">
        <f>VLOOKUP(A41,'[16]REKAP NILAI SPK'!D$11:H$60,4,0)</f>
        <v>#N/A</v>
      </c>
      <c r="BG41" s="21" t="e">
        <f>VLOOKUP(A41,'[16]REKAP NILAI SPK'!D$11:H$60,5,0)</f>
        <v>#N/A</v>
      </c>
      <c r="BH41" s="24" t="e">
        <f>VLOOKUP(A41,'[17]REKAP NILAI SPK'!D$11:H$60,2,0)</f>
        <v>#N/A</v>
      </c>
      <c r="BI41" s="10" t="e">
        <f>VLOOKUP(A41,'[17]REKAP NILAI SPK'!D$11:H$60,3,0)</f>
        <v>#N/A</v>
      </c>
      <c r="BJ41" s="21" t="e">
        <f>VLOOKUP(A41,'[17]REKAP NILAI SPK'!D$11:H$60,4,0)</f>
        <v>#N/A</v>
      </c>
      <c r="BK41" s="24" t="e">
        <f>VLOOKUP(A41,'[17]REKAP NILAI SPK'!D$11:H$60,5,0)</f>
        <v>#N/A</v>
      </c>
      <c r="BL41" s="10" t="e">
        <f>VLOOKUP(A41,'[18]REKAP NILAI SPK'!D$11:H$60,2,0)</f>
        <v>#N/A</v>
      </c>
      <c r="BM41" s="21" t="e">
        <f>VLOOKUP(A41,'[18]REKAP NILAI SPK'!D$11:H$60,3,0)</f>
        <v>#N/A</v>
      </c>
      <c r="BN41" s="30" t="e">
        <f>VLOOKUP(A41,'[18]REKAP NILAI SPK'!D$11:H$60,4,0)</f>
        <v>#N/A</v>
      </c>
      <c r="BO41" s="33" t="e">
        <f>VLOOKUP(A41,'[18]REKAP NILAI SPK'!D$11:H$60,5,0)</f>
        <v>#N/A</v>
      </c>
      <c r="BP41" s="21" t="e">
        <f>VLOOKUP(A41,'[19]REKAP NILAI SPK'!D$11:H$60,2,0)</f>
        <v>#N/A</v>
      </c>
      <c r="BQ41" s="24" t="e">
        <f>VLOOKUP(A41,'[19]REKAP NILAI SPK'!D$11:H$60,3,0)</f>
        <v>#N/A</v>
      </c>
      <c r="BR41" s="33" t="e">
        <f>VLOOKUP(A41,'[19]REKAP NILAI SPK'!D$11:H$60,4,0)</f>
        <v>#N/A</v>
      </c>
      <c r="BS41" s="21" t="e">
        <f>VLOOKUP(A41,'[19]REKAP NILAI SPK'!D$11:H$60,5,0)</f>
        <v>#N/A</v>
      </c>
      <c r="BT41" s="21" t="e">
        <f>VLOOKUP(A41,'[20]REKAP NILAI SPK'!D$11:H$60,2,0)</f>
        <v>#N/A</v>
      </c>
      <c r="BU41" s="21" t="e">
        <f>VLOOKUP(A41,'[20]REKAP NILAI SPK'!D$11:H$60,3,0)</f>
        <v>#N/A</v>
      </c>
      <c r="BV41" s="21" t="e">
        <f>VLOOKUP(A41,'[20]REKAP NILAI SPK'!D$11:H$60,4,0)</f>
        <v>#N/A</v>
      </c>
      <c r="BW41" s="21" t="e">
        <f>VLOOKUP(A41,'[20]REKAP NILAI SPK'!D$11:H$60,5,0)</f>
        <v>#N/A</v>
      </c>
      <c r="BX41" s="21" t="e">
        <f>VLOOKUP(A41,'[21]REKAP NILAI SPK'!D$11:H$60,2,0)</f>
        <v>#N/A</v>
      </c>
      <c r="BY41" s="21" t="e">
        <f>VLOOKUP(A41,'[21]REKAP NILAI SPK'!D$11:H$60,3,0)</f>
        <v>#N/A</v>
      </c>
      <c r="BZ41" s="21" t="e">
        <f>VLOOKUP(A41,'[21]REKAP NILAI SPK'!D$11:H$60,4,0)</f>
        <v>#N/A</v>
      </c>
      <c r="CA41" s="21" t="e">
        <f>VLOOKUP(A41,'[21]REKAP NILAI SPK'!D$11:H$60,5,0)</f>
        <v>#N/A</v>
      </c>
      <c r="CB41" s="10" t="e">
        <f>VLOOKUP(A41,'[22]REKAP NILAI SPK'!D$11:H$60,2,0)</f>
        <v>#N/A</v>
      </c>
      <c r="CC41" s="21" t="e">
        <f>VLOOKUP(A41,'[22]REKAP NILAI SPK'!D$11:H$60,3,0)</f>
        <v>#N/A</v>
      </c>
      <c r="CD41" s="24" t="e">
        <f>VLOOKUP(A41,'[22]REKAP NILAI SPK'!D$11:H$60,4,0)</f>
        <v>#N/A</v>
      </c>
      <c r="CE41" s="10" t="e">
        <f>VLOOKUP(A41,'[22]REKAP NILAI SPK'!D$11:H$60,5,0)</f>
        <v>#N/A</v>
      </c>
      <c r="CF41" s="21" t="e">
        <f>VLOOKUP(A41,'[23]REKAP NILAI SPK'!D$11:H$60,2,0)</f>
        <v>#N/A</v>
      </c>
      <c r="CG41" s="30" t="e">
        <f>VLOOKUP(A41,'[23]REKAP NILAI SPK'!D$11:H$60,3,0)</f>
        <v>#N/A</v>
      </c>
      <c r="CH41" s="29" t="e">
        <f>VLOOKUP(A41,'[23]REKAP NILAI SPK'!D$11:H$60,4,0)</f>
        <v>#N/A</v>
      </c>
      <c r="CI41" s="21" t="e">
        <f>VLOOKUP(A41,'[23]REKAP NILAI SPK'!D$11:H$60,5,0)</f>
        <v>#N/A</v>
      </c>
      <c r="CJ41" s="30" t="e">
        <f>VLOOKUP(A41,'[24]REKAP NILAI SPK'!D$11:H$60,2,0)</f>
        <v>#N/A</v>
      </c>
      <c r="CK41" s="29" t="e">
        <f>VLOOKUP(A41,'[24]REKAP NILAI SPK'!D$11:H$60,3,0)</f>
        <v>#N/A</v>
      </c>
      <c r="CL41" s="21" t="e">
        <f>VLOOKUP(A41,'[24]REKAP NILAI SPK'!D$11:H$60,4,0)</f>
        <v>#N/A</v>
      </c>
      <c r="CM41" s="20" t="e">
        <f>VLOOKUP(A41,'[24]REKAP NILAI SPK'!D$11:H$60,5,0)</f>
        <v>#N/A</v>
      </c>
      <c r="CN41" s="20" t="e">
        <f>VLOOKUP(A41,'[25]REKAP NILAI SPK'!D$11:H$60,2,0)</f>
        <v>#N/A</v>
      </c>
      <c r="CO41" s="21" t="e">
        <f>VLOOKUP(A41,'[25]REKAP NILAI SPK'!D$11:H$60,3,0)</f>
        <v>#N/A</v>
      </c>
      <c r="CP41" s="20" t="e">
        <f>VLOOKUP(A41,'[25]REKAP NILAI SPK'!D$11:H$60,4,0)</f>
        <v>#N/A</v>
      </c>
      <c r="CQ41" s="34" t="e">
        <f>VLOOKUP(A41,'[25]REKAP NILAI SPK'!D$11:H$60,5,0)</f>
        <v>#N/A</v>
      </c>
      <c r="CR41" s="20" t="e">
        <f>VLOOKUP(A41,'[26]REKAP NILAI SPK'!D$11:H$60,2,0)</f>
        <v>#N/A</v>
      </c>
      <c r="CS41" s="20" t="e">
        <f>VLOOKUP(A41,'[26]REKAP NILAI SPK'!D$11:H$60,3,0)</f>
        <v>#N/A</v>
      </c>
      <c r="CT41" s="20" t="e">
        <f>VLOOKUP(A41,'[26]REKAP NILAI SPK'!D$11:H$60,4,0)</f>
        <v>#N/A</v>
      </c>
      <c r="CU41" s="20" t="e">
        <f>VLOOKUP(A41,'[26]REKAP NILAI SPK'!D$11:H$60,5,0)</f>
        <v>#N/A</v>
      </c>
      <c r="CV41" s="20" t="e">
        <f>VLOOKUP(A41,'[27]REKAP NILAI SPK'!D$11:H$60,2,0)</f>
        <v>#N/A</v>
      </c>
      <c r="CW41" s="20" t="e">
        <f>VLOOKUP(A41,'[27]REKAP NILAI SPK'!D$11:H$60,3,0)</f>
        <v>#N/A</v>
      </c>
      <c r="CX41" s="20" t="e">
        <f>VLOOKUP(A41,'[27]REKAP NILAI SPK'!D$11:H$60,4,0)</f>
        <v>#N/A</v>
      </c>
      <c r="CY41" s="20" t="e">
        <f>VLOOKUP(A41,'[27]REKAP NILAI SPK'!D$11:H$60,5,0)</f>
        <v>#N/A</v>
      </c>
      <c r="CZ41" s="20" t="e">
        <f>VLOOKUP(A41,'[28]REKAP NILAI SPK'!D$11:H$60,2,0)</f>
        <v>#N/A</v>
      </c>
      <c r="DA41" s="20" t="e">
        <f>VLOOKUP(A41,'[28]REKAP NILAI SPK'!D$11:H$60,3,0)</f>
        <v>#N/A</v>
      </c>
      <c r="DB41" s="20" t="e">
        <f>VLOOKUP(A41,'[28]REKAP NILAI SPK'!D$11:H$60,4,0)</f>
        <v>#N/A</v>
      </c>
      <c r="DC41" s="20" t="e">
        <f>VLOOKUP(A41,'[28]REKAP NILAI SPK'!D$11:H$60,5,0)</f>
        <v>#N/A</v>
      </c>
      <c r="DD41" s="20" t="e">
        <f>VLOOKUP(A41,'[29]REKAP NILAI SPK'!D$11:H$60,2,0)</f>
        <v>#N/A</v>
      </c>
      <c r="DE41" s="20" t="e">
        <f>VLOOKUP(A41,'[29]REKAP NILAI SPK'!D$11:H$60,3,0)</f>
        <v>#N/A</v>
      </c>
      <c r="DF41" s="20" t="e">
        <f>VLOOKUP(A41,'[29]REKAP NILAI SPK'!D$11:H$60,4,0)</f>
        <v>#N/A</v>
      </c>
      <c r="DG41" s="20" t="e">
        <f>VLOOKUP(A41,'[29]REKAP NILAI SPK'!D$11:H$60,5,0)</f>
        <v>#N/A</v>
      </c>
      <c r="DH41" s="20" t="e">
        <f>VLOOKUP(A41,'[30]REKAP NILAI SPK'!D$11:H$60,2,0)</f>
        <v>#N/A</v>
      </c>
      <c r="DI41" s="20" t="e">
        <f>VLOOKUP(A41,'[30]REKAP NILAI SPK'!D$11:H$60,3,0)</f>
        <v>#N/A</v>
      </c>
      <c r="DJ41" s="20" t="e">
        <f>VLOOKUP(A41,'[30]REKAP NILAI SPK'!D$11:H$60,4,0)</f>
        <v>#N/A</v>
      </c>
      <c r="DK41" s="20" t="e">
        <f>VLOOKUP(A41,'[30]REKAP NILAI SPK'!D$11:H$60,5,0)</f>
        <v>#N/A</v>
      </c>
      <c r="DL41" s="20" t="e">
        <f>VLOOKUP(A41,'[31]REKAP NILAI SPK'!D$11:H$60,2,0)</f>
        <v>#N/A</v>
      </c>
      <c r="DM41" s="20" t="e">
        <f>VLOOKUP(A41,'[31]REKAP NILAI SPK'!D$11:H$60,3,0)</f>
        <v>#N/A</v>
      </c>
      <c r="DN41" s="20" t="e">
        <f>VLOOKUP(A41,'[31]REKAP NILAI SPK'!D$11:H$60,4,0)</f>
        <v>#N/A</v>
      </c>
      <c r="DO41" s="20" t="e">
        <f>VLOOKUP(A41,'[31]REKAP NILAI SPK'!D$11:H$60,5,0)</f>
        <v>#N/A</v>
      </c>
      <c r="DP41" s="20" t="e">
        <f>VLOOKUP(A41,'[32]REKAP NILAI SPK'!D$11:H$60,2,0)</f>
        <v>#N/A</v>
      </c>
      <c r="DQ41" s="20" t="e">
        <f>VLOOKUP(A41,'[32]REKAP NILAI SPK'!D$11:H$60,3,0)</f>
        <v>#N/A</v>
      </c>
      <c r="DR41" s="20" t="e">
        <f>VLOOKUP(A41,'[32]REKAP NILAI SPK'!D$11:H$60,4,0)</f>
        <v>#N/A</v>
      </c>
      <c r="DS41" s="20" t="e">
        <f>VLOOKUP(A41,'[32]REKAP NILAI SPK'!D$11:H$60,5,0)</f>
        <v>#N/A</v>
      </c>
      <c r="DT41" s="20" t="e">
        <f>VLOOKUP(A41,'[33]REKAP NILAI SPK'!D$11:H$60,2,0)</f>
        <v>#N/A</v>
      </c>
      <c r="DU41" s="20" t="e">
        <f>VLOOKUP(A41,'[33]REKAP NILAI SPK'!D$11:H$60,3,0)</f>
        <v>#N/A</v>
      </c>
      <c r="DV41" s="20" t="e">
        <f>VLOOKUP(A41,'[33]REKAP NILAI SPK'!D$11:H$60,4,0)</f>
        <v>#N/A</v>
      </c>
      <c r="DW41" s="20" t="e">
        <f>VLOOKUP(A41,'[33]REKAP NILAI SPK'!D$11:H$60,5,0)</f>
        <v>#N/A</v>
      </c>
      <c r="DX41" s="20" t="e">
        <f>VLOOKUP(A41,'[34]REKAP NILAI SPK'!D$11:H$60,2,0)</f>
        <v>#N/A</v>
      </c>
      <c r="DY41" s="20" t="e">
        <f>VLOOKUP(A41,'[34]REKAP NILAI SPK'!D$11:H$60,3,0)</f>
        <v>#N/A</v>
      </c>
      <c r="DZ41" s="20" t="e">
        <f>VLOOKUP(A41,'[34]REKAP NILAI SPK'!D$11:H$60,4,0)</f>
        <v>#N/A</v>
      </c>
      <c r="EA41" s="20" t="e">
        <f>VLOOKUP(A41,'[34]REKAP NILAI SPK'!D$11:H$60,5,0)</f>
        <v>#N/A</v>
      </c>
      <c r="EB41" s="20" t="e">
        <f>VLOOKUP(A41,'[35]REKAP NILAI SPK'!D$11:H$60,2,0)</f>
        <v>#N/A</v>
      </c>
      <c r="EC41" s="20" t="e">
        <f>VLOOKUP(A41,'[35]REKAP NILAI SPK'!D$11:H$60,3,0)</f>
        <v>#N/A</v>
      </c>
      <c r="ED41" s="20" t="e">
        <f>VLOOKUP(A41,'[35]REKAP NILAI SPK'!D$11:H$60,4,0)</f>
        <v>#N/A</v>
      </c>
      <c r="EE41" s="20" t="e">
        <f>VLOOKUP(A41,'[35]REKAP NILAI SPK'!D$11:H$60,5,0)</f>
        <v>#N/A</v>
      </c>
      <c r="EF41" s="81"/>
      <c r="EG41" s="82"/>
      <c r="EH41" s="83"/>
      <c r="EI41" s="83"/>
      <c r="EJ41" s="84" t="s">
        <v>191</v>
      </c>
      <c r="EK41" s="84"/>
      <c r="EL41" s="84"/>
      <c r="EM41" s="84"/>
      <c r="EN41" s="85" t="str">
        <f t="shared" si="0"/>
        <v>0 menunjukan sikap jujur saat ulangan</v>
      </c>
      <c r="EO41" s="85" t="str">
        <f t="shared" si="1"/>
        <v>0 belum konsisten mengawali kegiatan belajar dengan berdoa</v>
      </c>
      <c r="EP41" s="85" t="str">
        <f t="shared" si="2"/>
        <v>0 perlu tingkatkan berkomunikasi dalam diskusi kelompk menggunakan bahasa indonesia dengan baik</v>
      </c>
      <c r="EQ41" s="85" t="str">
        <f t="shared" si="3"/>
        <v>0 perlu tingkatkan inisiatif mencari tahu informasi terkait dengan topik pelajaran yang akan dibahas pada pertemuan selanjutnya</v>
      </c>
      <c r="ER41" s="85" t="str">
        <f t="shared" si="4"/>
        <v>0 perlu konsisten ikut terlibat dalam kegiatan jumat bersih</v>
      </c>
      <c r="ES41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41" s="87"/>
      <c r="EU41" s="87"/>
      <c r="EV41" s="87"/>
      <c r="EW41" s="87"/>
      <c r="EX41" s="87"/>
    </row>
    <row r="42" spans="1:154" ht="38.1" customHeight="1">
      <c r="A42" s="18">
        <f>'[2]db-siswa'!B42</f>
        <v>0</v>
      </c>
      <c r="B42" s="19">
        <f>'[2]db-siswa'!C42</f>
        <v>0</v>
      </c>
      <c r="C42" s="19">
        <f>'[2]db-siswa'!D42</f>
        <v>0</v>
      </c>
      <c r="D42" s="20" t="e">
        <f>VLOOKUP(A42,'[3]REKAP NILAI SPK'!$D$11:$H$60,2,0)</f>
        <v>#N/A</v>
      </c>
      <c r="E42" s="21" t="e">
        <f>VLOOKUP(A42,'[3]REKAP NILAI SPK'!$D$11:$H$60,3,0)</f>
        <v>#N/A</v>
      </c>
      <c r="F42" s="22" t="e">
        <f>VLOOKUP(A42,'[3]REKAP NILAI SPK'!$D$11:$H$60,4,0)</f>
        <v>#N/A</v>
      </c>
      <c r="G42" s="20" t="e">
        <f>VLOOKUP(A42,'[3]REKAP NILAI SPK'!$D$11:$H$60,5,0)</f>
        <v>#N/A</v>
      </c>
      <c r="H42" s="21" t="e">
        <f>VLOOKUP(A42,'[4]REKAP NILAI SPK'!D$11:H$60,2,0)</f>
        <v>#N/A</v>
      </c>
      <c r="I42" s="23" t="e">
        <f>VLOOKUP(A42,'[4]REKAP NILAI SPK'!D$11:H$60,3,0)</f>
        <v>#N/A</v>
      </c>
      <c r="J42" s="24" t="e">
        <f>VLOOKUP(A42,'[4]REKAP NILAI SPK'!D$11:H$60,4,0)</f>
        <v>#N/A</v>
      </c>
      <c r="K42" s="25" t="e">
        <f>VLOOKUP(A42,'[4]REKAP NILAI SPK'!D$11:H$60,5,0)</f>
        <v>#N/A</v>
      </c>
      <c r="L42" s="21" t="e">
        <f>VLOOKUP(A42,'[5]REKAP NILAI SPK'!D$11:H$60,2,0)</f>
        <v>#N/A</v>
      </c>
      <c r="M42" s="23" t="e">
        <f>VLOOKUP(A42,'[5]REKAP NILAI SPK'!D$11:H$60,3,0)</f>
        <v>#N/A</v>
      </c>
      <c r="N42" s="26" t="e">
        <f>VLOOKUP(A42,'[5]REKAP NILAI SPK'!D$11:H$60,4,0)</f>
        <v>#N/A</v>
      </c>
      <c r="O42" s="21" t="e">
        <f>VLOOKUP(A42,'[5]REKAP NILAI SPK'!D$11:H$60,5,0)</f>
        <v>#N/A</v>
      </c>
      <c r="P42" s="27" t="e">
        <f>VLOOKUP(A42,'[6]REKAP NILAI SPK'!D$11:H$60,2,0)</f>
        <v>#N/A</v>
      </c>
      <c r="Q42" s="10" t="e">
        <f>VLOOKUP(A42,'[6]REKAP NILAI SPK'!D$11:H$60,3,0)</f>
        <v>#N/A</v>
      </c>
      <c r="R42" s="21" t="e">
        <f>VLOOKUP(A42,'[6]REKAP NILAI SPK'!D$11:H$60,4,0)</f>
        <v>#N/A</v>
      </c>
      <c r="S42" s="27" t="e">
        <f>VLOOKUP(A42,'[6]REKAP NILAI SPK'!D$11:H$60,5,0)</f>
        <v>#N/A</v>
      </c>
      <c r="T42" s="10" t="e">
        <f>VLOOKUP(A42,'[7]REKAP NILAI SPK'!D$11:H$60,2,0)</f>
        <v>#N/A</v>
      </c>
      <c r="U42" s="21" t="e">
        <f>VLOOKUP(A42,'[7]REKAP NILAI SPK'!D$11:H$60,3,0)</f>
        <v>#N/A</v>
      </c>
      <c r="V42" s="21" t="e">
        <f>VLOOKUP(A42,'[7]REKAP NILAI SPK'!D$11:H$60,4,0)</f>
        <v>#N/A</v>
      </c>
      <c r="W42" s="21" t="e">
        <f>VLOOKUP(A42,'[7]REKAP NILAI SPK'!D$11:H$60,5,0)</f>
        <v>#N/A</v>
      </c>
      <c r="X42" s="21" t="e">
        <f>VLOOKUP(A42,'[8]REKAP NILAI SPK'!D$11:H$60,2,0)</f>
        <v>#N/A</v>
      </c>
      <c r="Y42" s="21" t="e">
        <f>VLOOKUP(A42,'[8]REKAP NILAI SPK'!D$11:H$60,3,0)</f>
        <v>#N/A</v>
      </c>
      <c r="Z42" s="10" t="e">
        <f>VLOOKUP(A42,'[8]REKAP NILAI SPK'!D$11:H$60,4,0)</f>
        <v>#N/A</v>
      </c>
      <c r="AA42" s="21" t="e">
        <f>VLOOKUP(A42,'[8]REKAP NILAI SPK'!D$11:H$60,5,0)</f>
        <v>#N/A</v>
      </c>
      <c r="AB42" s="21" t="e">
        <f>VLOOKUP(A42,'[9]REKAP NILAI SPK'!D$11:H$60,2,0)</f>
        <v>#N/A</v>
      </c>
      <c r="AC42" s="21" t="e">
        <f>VLOOKUP(A42,'[9]REKAP NILAI SPK'!D$11:H$60,3,0)</f>
        <v>#N/A</v>
      </c>
      <c r="AD42" s="21" t="e">
        <f>VLOOKUP(A42,'[9]REKAP NILAI SPK'!D$11:H$60,4,0)</f>
        <v>#N/A</v>
      </c>
      <c r="AE42" s="21" t="e">
        <f>VLOOKUP(A42,'[9]REKAP NILAI SPK'!D$11:H$60,5,0)</f>
        <v>#N/A</v>
      </c>
      <c r="AF42" s="21" t="e">
        <f>VLOOKUP(A42,'[10]REKAP NILAI SPK'!D$11:H$60,2,0)</f>
        <v>#N/A</v>
      </c>
      <c r="AG42" s="21" t="e">
        <f>VLOOKUP(A42,'[10]REKAP NILAI SPK'!D$11:H$60,3,0)</f>
        <v>#N/A</v>
      </c>
      <c r="AH42" s="21" t="e">
        <f>VLOOKUP(A42,'[10]REKAP NILAI SPK'!D$11:H$60,4,0)</f>
        <v>#N/A</v>
      </c>
      <c r="AI42" s="21" t="e">
        <f>VLOOKUP(A42,'[10]REKAP NILAI SPK'!D$11:H$60,5,0)</f>
        <v>#N/A</v>
      </c>
      <c r="AJ42" s="28" t="e">
        <f>VLOOKUP(A42,'[11]REKAP NILAI SPK'!D$11:H$60,2,0)</f>
        <v>#N/A</v>
      </c>
      <c r="AK42" s="29" t="e">
        <f>VLOOKUP(A42,'[11]REKAP NILAI SPK'!D$11:H$60,3,0)</f>
        <v>#N/A</v>
      </c>
      <c r="AL42" s="21" t="e">
        <f>VLOOKUP(A42,'[11]REKAP NILAI SPK'!D$11:H$60,4,0)</f>
        <v>#N/A</v>
      </c>
      <c r="AM42" s="28" t="e">
        <f>VLOOKUP(A42,'[11]REKAP NILAI SPK'!D$11:H$60,5,0)</f>
        <v>#N/A</v>
      </c>
      <c r="AN42" s="30" t="e">
        <f>VLOOKUP(A42,'[12]REKAP NILAI SPK'!D$11:H$60,2,0)</f>
        <v>#N/A</v>
      </c>
      <c r="AO42" s="30" t="e">
        <f>VLOOKUP(A42,'[12]REKAP NILAI SPK'!D$11:H$60,3,0)</f>
        <v>#N/A</v>
      </c>
      <c r="AP42" s="30" t="e">
        <f>VLOOKUP(A42,'[12]REKAP NILAI SPK'!D$11:H$60,4,0)</f>
        <v>#N/A</v>
      </c>
      <c r="AQ42" s="30" t="e">
        <f>VLOOKUP(A42,'[12]REKAP NILAI SPK'!D$11:H$60,5,0)</f>
        <v>#N/A</v>
      </c>
      <c r="AR42" s="29" t="e">
        <f>VLOOKUP(A42,'[13]REKAP NILAI SPK'!D$11:H$60,2,0)</f>
        <v>#N/A</v>
      </c>
      <c r="AS42" s="21" t="e">
        <f>VLOOKUP(A42,'[13]REKAP NILAI SPK'!D$11:H$60,3,0)</f>
        <v>#N/A</v>
      </c>
      <c r="AT42" s="31" t="e">
        <f>VLOOKUP(A42,'[13]REKAP NILAI SPK'!D$11:H$60,4,0)</f>
        <v>#N/A</v>
      </c>
      <c r="AU42" s="10" t="e">
        <f>VLOOKUP(A42,'[13]REKAP NILAI SPK'!D$11:H$60,5,0)</f>
        <v>#N/A</v>
      </c>
      <c r="AV42" s="10" t="e">
        <f>VLOOKUP(A42,'[14]REKAP NILAI SPK'!D$11:H$60,2,0)</f>
        <v>#N/A</v>
      </c>
      <c r="AW42" s="10" t="e">
        <f>VLOOKUP(A42,'[14]REKAP NILAI SPK'!D$11:H$60,3,0)</f>
        <v>#N/A</v>
      </c>
      <c r="AX42" s="10" t="e">
        <f>VLOOKUP(A42,'[14]REKAP NILAI SPK'!D$11:H$60,4,0)</f>
        <v>#N/A</v>
      </c>
      <c r="AY42" s="10" t="e">
        <f>VLOOKUP(A42,'[14]REKAP NILAI SPK'!D$11:H$60,5,0)</f>
        <v>#N/A</v>
      </c>
      <c r="AZ42" s="10" t="e">
        <f>VLOOKUP(A42,'[15]REKAP NILAI SPK'!D$11:H$60,2,0)</f>
        <v>#N/A</v>
      </c>
      <c r="BA42" s="10" t="e">
        <f>VLOOKUP(A42,'[15]REKAP NILAI SPK'!D$11:H$60,3,0)</f>
        <v>#N/A</v>
      </c>
      <c r="BB42" s="10" t="e">
        <f>VLOOKUP(A42,'[15]REKAP NILAI SPK'!D$11:H$60,4,0)</f>
        <v>#N/A</v>
      </c>
      <c r="BC42" s="10" t="e">
        <f>VLOOKUP(A42,'[15]REKAP NILAI SPK'!D$11:H$60,5,0)</f>
        <v>#N/A</v>
      </c>
      <c r="BD42" s="21" t="e">
        <f>VLOOKUP(A42,'[16]REKAP NILAI SPK'!D$11:H$60,2,0)</f>
        <v>#N/A</v>
      </c>
      <c r="BE42" s="32" t="e">
        <f>VLOOKUP(A42,'[16]REKAP NILAI SPK'!D$11:H$60,3,0)</f>
        <v>#N/A</v>
      </c>
      <c r="BF42" s="10" t="e">
        <f>VLOOKUP(A42,'[16]REKAP NILAI SPK'!D$11:H$60,4,0)</f>
        <v>#N/A</v>
      </c>
      <c r="BG42" s="21" t="e">
        <f>VLOOKUP(A42,'[16]REKAP NILAI SPK'!D$11:H$60,5,0)</f>
        <v>#N/A</v>
      </c>
      <c r="BH42" s="24" t="e">
        <f>VLOOKUP(A42,'[17]REKAP NILAI SPK'!D$11:H$60,2,0)</f>
        <v>#N/A</v>
      </c>
      <c r="BI42" s="10" t="e">
        <f>VLOOKUP(A42,'[17]REKAP NILAI SPK'!D$11:H$60,3,0)</f>
        <v>#N/A</v>
      </c>
      <c r="BJ42" s="21" t="e">
        <f>VLOOKUP(A42,'[17]REKAP NILAI SPK'!D$11:H$60,4,0)</f>
        <v>#N/A</v>
      </c>
      <c r="BK42" s="24" t="e">
        <f>VLOOKUP(A42,'[17]REKAP NILAI SPK'!D$11:H$60,5,0)</f>
        <v>#N/A</v>
      </c>
      <c r="BL42" s="10" t="e">
        <f>VLOOKUP(A42,'[18]REKAP NILAI SPK'!D$11:H$60,2,0)</f>
        <v>#N/A</v>
      </c>
      <c r="BM42" s="21" t="e">
        <f>VLOOKUP(A42,'[18]REKAP NILAI SPK'!D$11:H$60,3,0)</f>
        <v>#N/A</v>
      </c>
      <c r="BN42" s="30" t="e">
        <f>VLOOKUP(A42,'[18]REKAP NILAI SPK'!D$11:H$60,4,0)</f>
        <v>#N/A</v>
      </c>
      <c r="BO42" s="33" t="e">
        <f>VLOOKUP(A42,'[18]REKAP NILAI SPK'!D$11:H$60,5,0)</f>
        <v>#N/A</v>
      </c>
      <c r="BP42" s="21" t="e">
        <f>VLOOKUP(A42,'[19]REKAP NILAI SPK'!D$11:H$60,2,0)</f>
        <v>#N/A</v>
      </c>
      <c r="BQ42" s="24" t="e">
        <f>VLOOKUP(A42,'[19]REKAP NILAI SPK'!D$11:H$60,3,0)</f>
        <v>#N/A</v>
      </c>
      <c r="BR42" s="33" t="e">
        <f>VLOOKUP(A42,'[19]REKAP NILAI SPK'!D$11:H$60,4,0)</f>
        <v>#N/A</v>
      </c>
      <c r="BS42" s="21" t="e">
        <f>VLOOKUP(A42,'[19]REKAP NILAI SPK'!D$11:H$60,5,0)</f>
        <v>#N/A</v>
      </c>
      <c r="BT42" s="21" t="e">
        <f>VLOOKUP(A42,'[20]REKAP NILAI SPK'!D$11:H$60,2,0)</f>
        <v>#N/A</v>
      </c>
      <c r="BU42" s="21" t="e">
        <f>VLOOKUP(A42,'[20]REKAP NILAI SPK'!D$11:H$60,3,0)</f>
        <v>#N/A</v>
      </c>
      <c r="BV42" s="21" t="e">
        <f>VLOOKUP(A42,'[20]REKAP NILAI SPK'!D$11:H$60,4,0)</f>
        <v>#N/A</v>
      </c>
      <c r="BW42" s="21" t="e">
        <f>VLOOKUP(A42,'[20]REKAP NILAI SPK'!D$11:H$60,5,0)</f>
        <v>#N/A</v>
      </c>
      <c r="BX42" s="21" t="e">
        <f>VLOOKUP(A42,'[21]REKAP NILAI SPK'!D$11:H$60,2,0)</f>
        <v>#N/A</v>
      </c>
      <c r="BY42" s="21" t="e">
        <f>VLOOKUP(A42,'[21]REKAP NILAI SPK'!D$11:H$60,3,0)</f>
        <v>#N/A</v>
      </c>
      <c r="BZ42" s="21" t="e">
        <f>VLOOKUP(A42,'[21]REKAP NILAI SPK'!D$11:H$60,4,0)</f>
        <v>#N/A</v>
      </c>
      <c r="CA42" s="21" t="e">
        <f>VLOOKUP(A42,'[21]REKAP NILAI SPK'!D$11:H$60,5,0)</f>
        <v>#N/A</v>
      </c>
      <c r="CB42" s="10" t="e">
        <f>VLOOKUP(A42,'[22]REKAP NILAI SPK'!D$11:H$60,2,0)</f>
        <v>#N/A</v>
      </c>
      <c r="CC42" s="21" t="e">
        <f>VLOOKUP(A42,'[22]REKAP NILAI SPK'!D$11:H$60,3,0)</f>
        <v>#N/A</v>
      </c>
      <c r="CD42" s="24" t="e">
        <f>VLOOKUP(A42,'[22]REKAP NILAI SPK'!D$11:H$60,4,0)</f>
        <v>#N/A</v>
      </c>
      <c r="CE42" s="10" t="e">
        <f>VLOOKUP(A42,'[22]REKAP NILAI SPK'!D$11:H$60,5,0)</f>
        <v>#N/A</v>
      </c>
      <c r="CF42" s="21" t="e">
        <f>VLOOKUP(A42,'[23]REKAP NILAI SPK'!D$11:H$60,2,0)</f>
        <v>#N/A</v>
      </c>
      <c r="CG42" s="30" t="e">
        <f>VLOOKUP(A42,'[23]REKAP NILAI SPK'!D$11:H$60,3,0)</f>
        <v>#N/A</v>
      </c>
      <c r="CH42" s="29" t="e">
        <f>VLOOKUP(A42,'[23]REKAP NILAI SPK'!D$11:H$60,4,0)</f>
        <v>#N/A</v>
      </c>
      <c r="CI42" s="21" t="e">
        <f>VLOOKUP(A42,'[23]REKAP NILAI SPK'!D$11:H$60,5,0)</f>
        <v>#N/A</v>
      </c>
      <c r="CJ42" s="30" t="e">
        <f>VLOOKUP(A42,'[24]REKAP NILAI SPK'!D$11:H$60,2,0)</f>
        <v>#N/A</v>
      </c>
      <c r="CK42" s="29" t="e">
        <f>VLOOKUP(A42,'[24]REKAP NILAI SPK'!D$11:H$60,3,0)</f>
        <v>#N/A</v>
      </c>
      <c r="CL42" s="21" t="e">
        <f>VLOOKUP(A42,'[24]REKAP NILAI SPK'!D$11:H$60,4,0)</f>
        <v>#N/A</v>
      </c>
      <c r="CM42" s="20" t="e">
        <f>VLOOKUP(A42,'[24]REKAP NILAI SPK'!D$11:H$60,5,0)</f>
        <v>#N/A</v>
      </c>
      <c r="CN42" s="20" t="e">
        <f>VLOOKUP(A42,'[25]REKAP NILAI SPK'!D$11:H$60,2,0)</f>
        <v>#N/A</v>
      </c>
      <c r="CO42" s="21" t="e">
        <f>VLOOKUP(A42,'[25]REKAP NILAI SPK'!D$11:H$60,3,0)</f>
        <v>#N/A</v>
      </c>
      <c r="CP42" s="20" t="e">
        <f>VLOOKUP(A42,'[25]REKAP NILAI SPK'!D$11:H$60,4,0)</f>
        <v>#N/A</v>
      </c>
      <c r="CQ42" s="34" t="e">
        <f>VLOOKUP(A42,'[25]REKAP NILAI SPK'!D$11:H$60,5,0)</f>
        <v>#N/A</v>
      </c>
      <c r="CR42" s="20" t="e">
        <f>VLOOKUP(A42,'[26]REKAP NILAI SPK'!D$11:H$60,2,0)</f>
        <v>#N/A</v>
      </c>
      <c r="CS42" s="20" t="e">
        <f>VLOOKUP(A42,'[26]REKAP NILAI SPK'!D$11:H$60,3,0)</f>
        <v>#N/A</v>
      </c>
      <c r="CT42" s="20" t="e">
        <f>VLOOKUP(A42,'[26]REKAP NILAI SPK'!D$11:H$60,4,0)</f>
        <v>#N/A</v>
      </c>
      <c r="CU42" s="20" t="e">
        <f>VLOOKUP(A42,'[26]REKAP NILAI SPK'!D$11:H$60,5,0)</f>
        <v>#N/A</v>
      </c>
      <c r="CV42" s="20" t="e">
        <f>VLOOKUP(A42,'[27]REKAP NILAI SPK'!D$11:H$60,2,0)</f>
        <v>#N/A</v>
      </c>
      <c r="CW42" s="20" t="e">
        <f>VLOOKUP(A42,'[27]REKAP NILAI SPK'!D$11:H$60,3,0)</f>
        <v>#N/A</v>
      </c>
      <c r="CX42" s="20" t="e">
        <f>VLOOKUP(A42,'[27]REKAP NILAI SPK'!D$11:H$60,4,0)</f>
        <v>#N/A</v>
      </c>
      <c r="CY42" s="20" t="e">
        <f>VLOOKUP(A42,'[27]REKAP NILAI SPK'!D$11:H$60,5,0)</f>
        <v>#N/A</v>
      </c>
      <c r="CZ42" s="20" t="e">
        <f>VLOOKUP(A42,'[28]REKAP NILAI SPK'!D$11:H$60,2,0)</f>
        <v>#N/A</v>
      </c>
      <c r="DA42" s="20" t="e">
        <f>VLOOKUP(A42,'[28]REKAP NILAI SPK'!D$11:H$60,3,0)</f>
        <v>#N/A</v>
      </c>
      <c r="DB42" s="20" t="e">
        <f>VLOOKUP(A42,'[28]REKAP NILAI SPK'!D$11:H$60,4,0)</f>
        <v>#N/A</v>
      </c>
      <c r="DC42" s="20" t="e">
        <f>VLOOKUP(A42,'[28]REKAP NILAI SPK'!D$11:H$60,5,0)</f>
        <v>#N/A</v>
      </c>
      <c r="DD42" s="20" t="e">
        <f>VLOOKUP(A42,'[29]REKAP NILAI SPK'!D$11:H$60,2,0)</f>
        <v>#N/A</v>
      </c>
      <c r="DE42" s="20" t="e">
        <f>VLOOKUP(A42,'[29]REKAP NILAI SPK'!D$11:H$60,3,0)</f>
        <v>#N/A</v>
      </c>
      <c r="DF42" s="20" t="e">
        <f>VLOOKUP(A42,'[29]REKAP NILAI SPK'!D$11:H$60,4,0)</f>
        <v>#N/A</v>
      </c>
      <c r="DG42" s="20" t="e">
        <f>VLOOKUP(A42,'[29]REKAP NILAI SPK'!D$11:H$60,5,0)</f>
        <v>#N/A</v>
      </c>
      <c r="DH42" s="20" t="e">
        <f>VLOOKUP(A42,'[30]REKAP NILAI SPK'!D$11:H$60,2,0)</f>
        <v>#N/A</v>
      </c>
      <c r="DI42" s="20" t="e">
        <f>VLOOKUP(A42,'[30]REKAP NILAI SPK'!D$11:H$60,3,0)</f>
        <v>#N/A</v>
      </c>
      <c r="DJ42" s="20" t="e">
        <f>VLOOKUP(A42,'[30]REKAP NILAI SPK'!D$11:H$60,4,0)</f>
        <v>#N/A</v>
      </c>
      <c r="DK42" s="20" t="e">
        <f>VLOOKUP(A42,'[30]REKAP NILAI SPK'!D$11:H$60,5,0)</f>
        <v>#N/A</v>
      </c>
      <c r="DL42" s="20" t="e">
        <f>VLOOKUP(A42,'[31]REKAP NILAI SPK'!D$11:H$60,2,0)</f>
        <v>#N/A</v>
      </c>
      <c r="DM42" s="20" t="e">
        <f>VLOOKUP(A42,'[31]REKAP NILAI SPK'!D$11:H$60,3,0)</f>
        <v>#N/A</v>
      </c>
      <c r="DN42" s="20" t="e">
        <f>VLOOKUP(A42,'[31]REKAP NILAI SPK'!D$11:H$60,4,0)</f>
        <v>#N/A</v>
      </c>
      <c r="DO42" s="20" t="e">
        <f>VLOOKUP(A42,'[31]REKAP NILAI SPK'!D$11:H$60,5,0)</f>
        <v>#N/A</v>
      </c>
      <c r="DP42" s="20" t="e">
        <f>VLOOKUP(A42,'[32]REKAP NILAI SPK'!D$11:H$60,2,0)</f>
        <v>#N/A</v>
      </c>
      <c r="DQ42" s="20" t="e">
        <f>VLOOKUP(A42,'[32]REKAP NILAI SPK'!D$11:H$60,3,0)</f>
        <v>#N/A</v>
      </c>
      <c r="DR42" s="20" t="e">
        <f>VLOOKUP(A42,'[32]REKAP NILAI SPK'!D$11:H$60,4,0)</f>
        <v>#N/A</v>
      </c>
      <c r="DS42" s="20" t="e">
        <f>VLOOKUP(A42,'[32]REKAP NILAI SPK'!D$11:H$60,5,0)</f>
        <v>#N/A</v>
      </c>
      <c r="DT42" s="20" t="e">
        <f>VLOOKUP(A42,'[33]REKAP NILAI SPK'!D$11:H$60,2,0)</f>
        <v>#N/A</v>
      </c>
      <c r="DU42" s="20" t="e">
        <f>VLOOKUP(A42,'[33]REKAP NILAI SPK'!D$11:H$60,3,0)</f>
        <v>#N/A</v>
      </c>
      <c r="DV42" s="20" t="e">
        <f>VLOOKUP(A42,'[33]REKAP NILAI SPK'!D$11:H$60,4,0)</f>
        <v>#N/A</v>
      </c>
      <c r="DW42" s="20" t="e">
        <f>VLOOKUP(A42,'[33]REKAP NILAI SPK'!D$11:H$60,5,0)</f>
        <v>#N/A</v>
      </c>
      <c r="DX42" s="20" t="e">
        <f>VLOOKUP(A42,'[34]REKAP NILAI SPK'!D$11:H$60,2,0)</f>
        <v>#N/A</v>
      </c>
      <c r="DY42" s="20" t="e">
        <f>VLOOKUP(A42,'[34]REKAP NILAI SPK'!D$11:H$60,3,0)</f>
        <v>#N/A</v>
      </c>
      <c r="DZ42" s="20" t="e">
        <f>VLOOKUP(A42,'[34]REKAP NILAI SPK'!D$11:H$60,4,0)</f>
        <v>#N/A</v>
      </c>
      <c r="EA42" s="20" t="e">
        <f>VLOOKUP(A42,'[34]REKAP NILAI SPK'!D$11:H$60,5,0)</f>
        <v>#N/A</v>
      </c>
      <c r="EB42" s="20" t="e">
        <f>VLOOKUP(A42,'[35]REKAP NILAI SPK'!D$11:H$60,2,0)</f>
        <v>#N/A</v>
      </c>
      <c r="EC42" s="20" t="e">
        <f>VLOOKUP(A42,'[35]REKAP NILAI SPK'!D$11:H$60,3,0)</f>
        <v>#N/A</v>
      </c>
      <c r="ED42" s="20" t="e">
        <f>VLOOKUP(A42,'[35]REKAP NILAI SPK'!D$11:H$60,4,0)</f>
        <v>#N/A</v>
      </c>
      <c r="EE42" s="20" t="e">
        <f>VLOOKUP(A42,'[35]REKAP NILAI SPK'!D$11:H$60,5,0)</f>
        <v>#N/A</v>
      </c>
      <c r="EF42" s="81"/>
      <c r="EG42" s="82"/>
      <c r="EH42" s="83"/>
      <c r="EI42" s="83"/>
      <c r="EJ42" s="84" t="s">
        <v>191</v>
      </c>
      <c r="EK42" s="84"/>
      <c r="EL42" s="84"/>
      <c r="EM42" s="84"/>
      <c r="EN42" s="85" t="str">
        <f t="shared" si="0"/>
        <v>0 menunjukan sikap jujur saat ulangan</v>
      </c>
      <c r="EO42" s="85" t="str">
        <f t="shared" si="1"/>
        <v>0 belum konsisten mengawali kegiatan belajar dengan berdoa</v>
      </c>
      <c r="EP42" s="85" t="str">
        <f t="shared" si="2"/>
        <v>0 perlu tingkatkan berkomunikasi dalam diskusi kelompk menggunakan bahasa indonesia dengan baik</v>
      </c>
      <c r="EQ42" s="85" t="str">
        <f t="shared" si="3"/>
        <v>0 perlu tingkatkan inisiatif mencari tahu informasi terkait dengan topik pelajaran yang akan dibahas pada pertemuan selanjutnya</v>
      </c>
      <c r="ER42" s="85" t="str">
        <f t="shared" si="4"/>
        <v>0 perlu konsisten ikut terlibat dalam kegiatan jumat bersih</v>
      </c>
      <c r="ES42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42" s="87"/>
      <c r="EU42" s="87"/>
      <c r="EV42" s="87"/>
      <c r="EW42" s="87"/>
      <c r="EX42" s="87"/>
    </row>
    <row r="43" spans="1:154" ht="38.1" customHeight="1">
      <c r="A43" s="18">
        <f>'[2]db-siswa'!B43</f>
        <v>0</v>
      </c>
      <c r="B43" s="19">
        <f>'[2]db-siswa'!C43</f>
        <v>0</v>
      </c>
      <c r="C43" s="19">
        <f>'[2]db-siswa'!D43</f>
        <v>0</v>
      </c>
      <c r="D43" s="20" t="e">
        <f>VLOOKUP(A43,'[3]REKAP NILAI SPK'!$D$11:$H$60,2,0)</f>
        <v>#N/A</v>
      </c>
      <c r="E43" s="21" t="e">
        <f>VLOOKUP(A43,'[3]REKAP NILAI SPK'!$D$11:$H$60,3,0)</f>
        <v>#N/A</v>
      </c>
      <c r="F43" s="22" t="e">
        <f>VLOOKUP(A43,'[3]REKAP NILAI SPK'!$D$11:$H$60,4,0)</f>
        <v>#N/A</v>
      </c>
      <c r="G43" s="20" t="e">
        <f>VLOOKUP(A43,'[3]REKAP NILAI SPK'!$D$11:$H$60,5,0)</f>
        <v>#N/A</v>
      </c>
      <c r="H43" s="21" t="e">
        <f>VLOOKUP(A43,'[4]REKAP NILAI SPK'!D$11:H$60,2,0)</f>
        <v>#N/A</v>
      </c>
      <c r="I43" s="23" t="e">
        <f>VLOOKUP(A43,'[4]REKAP NILAI SPK'!D$11:H$60,3,0)</f>
        <v>#N/A</v>
      </c>
      <c r="J43" s="24" t="e">
        <f>VLOOKUP(A43,'[4]REKAP NILAI SPK'!D$11:H$60,4,0)</f>
        <v>#N/A</v>
      </c>
      <c r="K43" s="25" t="e">
        <f>VLOOKUP(A43,'[4]REKAP NILAI SPK'!D$11:H$60,5,0)</f>
        <v>#N/A</v>
      </c>
      <c r="L43" s="21" t="e">
        <f>VLOOKUP(A43,'[5]REKAP NILAI SPK'!D$11:H$60,2,0)</f>
        <v>#N/A</v>
      </c>
      <c r="M43" s="23" t="e">
        <f>VLOOKUP(A43,'[5]REKAP NILAI SPK'!D$11:H$60,3,0)</f>
        <v>#N/A</v>
      </c>
      <c r="N43" s="26" t="e">
        <f>VLOOKUP(A43,'[5]REKAP NILAI SPK'!D$11:H$60,4,0)</f>
        <v>#N/A</v>
      </c>
      <c r="O43" s="21" t="e">
        <f>VLOOKUP(A43,'[5]REKAP NILAI SPK'!D$11:H$60,5,0)</f>
        <v>#N/A</v>
      </c>
      <c r="P43" s="27" t="e">
        <f>VLOOKUP(A43,'[6]REKAP NILAI SPK'!D$11:H$60,2,0)</f>
        <v>#N/A</v>
      </c>
      <c r="Q43" s="10" t="e">
        <f>VLOOKUP(A43,'[6]REKAP NILAI SPK'!D$11:H$60,3,0)</f>
        <v>#N/A</v>
      </c>
      <c r="R43" s="21" t="e">
        <f>VLOOKUP(A43,'[6]REKAP NILAI SPK'!D$11:H$60,4,0)</f>
        <v>#N/A</v>
      </c>
      <c r="S43" s="27" t="e">
        <f>VLOOKUP(A43,'[6]REKAP NILAI SPK'!D$11:H$60,5,0)</f>
        <v>#N/A</v>
      </c>
      <c r="T43" s="10" t="e">
        <f>VLOOKUP(A43,'[7]REKAP NILAI SPK'!D$11:H$60,2,0)</f>
        <v>#N/A</v>
      </c>
      <c r="U43" s="21" t="e">
        <f>VLOOKUP(A43,'[7]REKAP NILAI SPK'!D$11:H$60,3,0)</f>
        <v>#N/A</v>
      </c>
      <c r="V43" s="21" t="e">
        <f>VLOOKUP(A43,'[7]REKAP NILAI SPK'!D$11:H$60,4,0)</f>
        <v>#N/A</v>
      </c>
      <c r="W43" s="21" t="e">
        <f>VLOOKUP(A43,'[7]REKAP NILAI SPK'!D$11:H$60,5,0)</f>
        <v>#N/A</v>
      </c>
      <c r="X43" s="21" t="e">
        <f>VLOOKUP(A43,'[8]REKAP NILAI SPK'!D$11:H$60,2,0)</f>
        <v>#N/A</v>
      </c>
      <c r="Y43" s="21" t="e">
        <f>VLOOKUP(A43,'[8]REKAP NILAI SPK'!D$11:H$60,3,0)</f>
        <v>#N/A</v>
      </c>
      <c r="Z43" s="10" t="e">
        <f>VLOOKUP(A43,'[8]REKAP NILAI SPK'!D$11:H$60,4,0)</f>
        <v>#N/A</v>
      </c>
      <c r="AA43" s="21" t="e">
        <f>VLOOKUP(A43,'[8]REKAP NILAI SPK'!D$11:H$60,5,0)</f>
        <v>#N/A</v>
      </c>
      <c r="AB43" s="21" t="e">
        <f>VLOOKUP(A43,'[9]REKAP NILAI SPK'!D$11:H$60,2,0)</f>
        <v>#N/A</v>
      </c>
      <c r="AC43" s="21" t="e">
        <f>VLOOKUP(A43,'[9]REKAP NILAI SPK'!D$11:H$60,3,0)</f>
        <v>#N/A</v>
      </c>
      <c r="AD43" s="21" t="e">
        <f>VLOOKUP(A43,'[9]REKAP NILAI SPK'!D$11:H$60,4,0)</f>
        <v>#N/A</v>
      </c>
      <c r="AE43" s="21" t="e">
        <f>VLOOKUP(A43,'[9]REKAP NILAI SPK'!D$11:H$60,5,0)</f>
        <v>#N/A</v>
      </c>
      <c r="AF43" s="21" t="e">
        <f>VLOOKUP(A43,'[10]REKAP NILAI SPK'!D$11:H$60,2,0)</f>
        <v>#N/A</v>
      </c>
      <c r="AG43" s="21" t="e">
        <f>VLOOKUP(A43,'[10]REKAP NILAI SPK'!D$11:H$60,3,0)</f>
        <v>#N/A</v>
      </c>
      <c r="AH43" s="21" t="e">
        <f>VLOOKUP(A43,'[10]REKAP NILAI SPK'!D$11:H$60,4,0)</f>
        <v>#N/A</v>
      </c>
      <c r="AI43" s="21" t="e">
        <f>VLOOKUP(A43,'[10]REKAP NILAI SPK'!D$11:H$60,5,0)</f>
        <v>#N/A</v>
      </c>
      <c r="AJ43" s="28" t="e">
        <f>VLOOKUP(A43,'[11]REKAP NILAI SPK'!D$11:H$60,2,0)</f>
        <v>#N/A</v>
      </c>
      <c r="AK43" s="29" t="e">
        <f>VLOOKUP(A43,'[11]REKAP NILAI SPK'!D$11:H$60,3,0)</f>
        <v>#N/A</v>
      </c>
      <c r="AL43" s="21" t="e">
        <f>VLOOKUP(A43,'[11]REKAP NILAI SPK'!D$11:H$60,4,0)</f>
        <v>#N/A</v>
      </c>
      <c r="AM43" s="28" t="e">
        <f>VLOOKUP(A43,'[11]REKAP NILAI SPK'!D$11:H$60,5,0)</f>
        <v>#N/A</v>
      </c>
      <c r="AN43" s="30" t="e">
        <f>VLOOKUP(A43,'[12]REKAP NILAI SPK'!D$11:H$60,2,0)</f>
        <v>#N/A</v>
      </c>
      <c r="AO43" s="30" t="e">
        <f>VLOOKUP(A43,'[12]REKAP NILAI SPK'!D$11:H$60,3,0)</f>
        <v>#N/A</v>
      </c>
      <c r="AP43" s="30" t="e">
        <f>VLOOKUP(A43,'[12]REKAP NILAI SPK'!D$11:H$60,4,0)</f>
        <v>#N/A</v>
      </c>
      <c r="AQ43" s="30" t="e">
        <f>VLOOKUP(A43,'[12]REKAP NILAI SPK'!D$11:H$60,5,0)</f>
        <v>#N/A</v>
      </c>
      <c r="AR43" s="29" t="e">
        <f>VLOOKUP(A43,'[13]REKAP NILAI SPK'!D$11:H$60,2,0)</f>
        <v>#N/A</v>
      </c>
      <c r="AS43" s="21" t="e">
        <f>VLOOKUP(A43,'[13]REKAP NILAI SPK'!D$11:H$60,3,0)</f>
        <v>#N/A</v>
      </c>
      <c r="AT43" s="31" t="e">
        <f>VLOOKUP(A43,'[13]REKAP NILAI SPK'!D$11:H$60,4,0)</f>
        <v>#N/A</v>
      </c>
      <c r="AU43" s="10" t="e">
        <f>VLOOKUP(A43,'[13]REKAP NILAI SPK'!D$11:H$60,5,0)</f>
        <v>#N/A</v>
      </c>
      <c r="AV43" s="10" t="e">
        <f>VLOOKUP(A43,'[14]REKAP NILAI SPK'!D$11:H$60,2,0)</f>
        <v>#N/A</v>
      </c>
      <c r="AW43" s="10" t="e">
        <f>VLOOKUP(A43,'[14]REKAP NILAI SPK'!D$11:H$60,3,0)</f>
        <v>#N/A</v>
      </c>
      <c r="AX43" s="10" t="e">
        <f>VLOOKUP(A43,'[14]REKAP NILAI SPK'!D$11:H$60,4,0)</f>
        <v>#N/A</v>
      </c>
      <c r="AY43" s="10" t="e">
        <f>VLOOKUP(A43,'[14]REKAP NILAI SPK'!D$11:H$60,5,0)</f>
        <v>#N/A</v>
      </c>
      <c r="AZ43" s="10" t="e">
        <f>VLOOKUP(A43,'[15]REKAP NILAI SPK'!D$11:H$60,2,0)</f>
        <v>#N/A</v>
      </c>
      <c r="BA43" s="10" t="e">
        <f>VLOOKUP(A43,'[15]REKAP NILAI SPK'!D$11:H$60,3,0)</f>
        <v>#N/A</v>
      </c>
      <c r="BB43" s="10" t="e">
        <f>VLOOKUP(A43,'[15]REKAP NILAI SPK'!D$11:H$60,4,0)</f>
        <v>#N/A</v>
      </c>
      <c r="BC43" s="10" t="e">
        <f>VLOOKUP(A43,'[15]REKAP NILAI SPK'!D$11:H$60,5,0)</f>
        <v>#N/A</v>
      </c>
      <c r="BD43" s="21" t="e">
        <f>VLOOKUP(A43,'[16]REKAP NILAI SPK'!D$11:H$60,2,0)</f>
        <v>#N/A</v>
      </c>
      <c r="BE43" s="32" t="e">
        <f>VLOOKUP(A43,'[16]REKAP NILAI SPK'!D$11:H$60,3,0)</f>
        <v>#N/A</v>
      </c>
      <c r="BF43" s="10" t="e">
        <f>VLOOKUP(A43,'[16]REKAP NILAI SPK'!D$11:H$60,4,0)</f>
        <v>#N/A</v>
      </c>
      <c r="BG43" s="21" t="e">
        <f>VLOOKUP(A43,'[16]REKAP NILAI SPK'!D$11:H$60,5,0)</f>
        <v>#N/A</v>
      </c>
      <c r="BH43" s="24" t="e">
        <f>VLOOKUP(A43,'[17]REKAP NILAI SPK'!D$11:H$60,2,0)</f>
        <v>#N/A</v>
      </c>
      <c r="BI43" s="10" t="e">
        <f>VLOOKUP(A43,'[17]REKAP NILAI SPK'!D$11:H$60,3,0)</f>
        <v>#N/A</v>
      </c>
      <c r="BJ43" s="21" t="e">
        <f>VLOOKUP(A43,'[17]REKAP NILAI SPK'!D$11:H$60,4,0)</f>
        <v>#N/A</v>
      </c>
      <c r="BK43" s="24" t="e">
        <f>VLOOKUP(A43,'[17]REKAP NILAI SPK'!D$11:H$60,5,0)</f>
        <v>#N/A</v>
      </c>
      <c r="BL43" s="10" t="e">
        <f>VLOOKUP(A43,'[18]REKAP NILAI SPK'!D$11:H$60,2,0)</f>
        <v>#N/A</v>
      </c>
      <c r="BM43" s="21" t="e">
        <f>VLOOKUP(A43,'[18]REKAP NILAI SPK'!D$11:H$60,3,0)</f>
        <v>#N/A</v>
      </c>
      <c r="BN43" s="30" t="e">
        <f>VLOOKUP(A43,'[18]REKAP NILAI SPK'!D$11:H$60,4,0)</f>
        <v>#N/A</v>
      </c>
      <c r="BO43" s="33" t="e">
        <f>VLOOKUP(A43,'[18]REKAP NILAI SPK'!D$11:H$60,5,0)</f>
        <v>#N/A</v>
      </c>
      <c r="BP43" s="21" t="e">
        <f>VLOOKUP(A43,'[19]REKAP NILAI SPK'!D$11:H$60,2,0)</f>
        <v>#N/A</v>
      </c>
      <c r="BQ43" s="24" t="e">
        <f>VLOOKUP(A43,'[19]REKAP NILAI SPK'!D$11:H$60,3,0)</f>
        <v>#N/A</v>
      </c>
      <c r="BR43" s="33" t="e">
        <f>VLOOKUP(A43,'[19]REKAP NILAI SPK'!D$11:H$60,4,0)</f>
        <v>#N/A</v>
      </c>
      <c r="BS43" s="21" t="e">
        <f>VLOOKUP(A43,'[19]REKAP NILAI SPK'!D$11:H$60,5,0)</f>
        <v>#N/A</v>
      </c>
      <c r="BT43" s="21" t="e">
        <f>VLOOKUP(A43,'[20]REKAP NILAI SPK'!D$11:H$60,2,0)</f>
        <v>#N/A</v>
      </c>
      <c r="BU43" s="21" t="e">
        <f>VLOOKUP(A43,'[20]REKAP NILAI SPK'!D$11:H$60,3,0)</f>
        <v>#N/A</v>
      </c>
      <c r="BV43" s="21" t="e">
        <f>VLOOKUP(A43,'[20]REKAP NILAI SPK'!D$11:H$60,4,0)</f>
        <v>#N/A</v>
      </c>
      <c r="BW43" s="21" t="e">
        <f>VLOOKUP(A43,'[20]REKAP NILAI SPK'!D$11:H$60,5,0)</f>
        <v>#N/A</v>
      </c>
      <c r="BX43" s="21" t="e">
        <f>VLOOKUP(A43,'[21]REKAP NILAI SPK'!D$11:H$60,2,0)</f>
        <v>#N/A</v>
      </c>
      <c r="BY43" s="21" t="e">
        <f>VLOOKUP(A43,'[21]REKAP NILAI SPK'!D$11:H$60,3,0)</f>
        <v>#N/A</v>
      </c>
      <c r="BZ43" s="21" t="e">
        <f>VLOOKUP(A43,'[21]REKAP NILAI SPK'!D$11:H$60,4,0)</f>
        <v>#N/A</v>
      </c>
      <c r="CA43" s="21" t="e">
        <f>VLOOKUP(A43,'[21]REKAP NILAI SPK'!D$11:H$60,5,0)</f>
        <v>#N/A</v>
      </c>
      <c r="CB43" s="10" t="e">
        <f>VLOOKUP(A43,'[22]REKAP NILAI SPK'!D$11:H$60,2,0)</f>
        <v>#N/A</v>
      </c>
      <c r="CC43" s="21" t="e">
        <f>VLOOKUP(A43,'[22]REKAP NILAI SPK'!D$11:H$60,3,0)</f>
        <v>#N/A</v>
      </c>
      <c r="CD43" s="24" t="e">
        <f>VLOOKUP(A43,'[22]REKAP NILAI SPK'!D$11:H$60,4,0)</f>
        <v>#N/A</v>
      </c>
      <c r="CE43" s="10" t="e">
        <f>VLOOKUP(A43,'[22]REKAP NILAI SPK'!D$11:H$60,5,0)</f>
        <v>#N/A</v>
      </c>
      <c r="CF43" s="21" t="e">
        <f>VLOOKUP(A43,'[23]REKAP NILAI SPK'!D$11:H$60,2,0)</f>
        <v>#N/A</v>
      </c>
      <c r="CG43" s="30" t="e">
        <f>VLOOKUP(A43,'[23]REKAP NILAI SPK'!D$11:H$60,3,0)</f>
        <v>#N/A</v>
      </c>
      <c r="CH43" s="29" t="e">
        <f>VLOOKUP(A43,'[23]REKAP NILAI SPK'!D$11:H$60,4,0)</f>
        <v>#N/A</v>
      </c>
      <c r="CI43" s="21" t="e">
        <f>VLOOKUP(A43,'[23]REKAP NILAI SPK'!D$11:H$60,5,0)</f>
        <v>#N/A</v>
      </c>
      <c r="CJ43" s="30" t="e">
        <f>VLOOKUP(A43,'[24]REKAP NILAI SPK'!D$11:H$60,2,0)</f>
        <v>#N/A</v>
      </c>
      <c r="CK43" s="29" t="e">
        <f>VLOOKUP(A43,'[24]REKAP NILAI SPK'!D$11:H$60,3,0)</f>
        <v>#N/A</v>
      </c>
      <c r="CL43" s="21" t="e">
        <f>VLOOKUP(A43,'[24]REKAP NILAI SPK'!D$11:H$60,4,0)</f>
        <v>#N/A</v>
      </c>
      <c r="CM43" s="20" t="e">
        <f>VLOOKUP(A43,'[24]REKAP NILAI SPK'!D$11:H$60,5,0)</f>
        <v>#N/A</v>
      </c>
      <c r="CN43" s="20" t="e">
        <f>VLOOKUP(A43,'[25]REKAP NILAI SPK'!D$11:H$60,2,0)</f>
        <v>#N/A</v>
      </c>
      <c r="CO43" s="21" t="e">
        <f>VLOOKUP(A43,'[25]REKAP NILAI SPK'!D$11:H$60,3,0)</f>
        <v>#N/A</v>
      </c>
      <c r="CP43" s="20" t="e">
        <f>VLOOKUP(A43,'[25]REKAP NILAI SPK'!D$11:H$60,4,0)</f>
        <v>#N/A</v>
      </c>
      <c r="CQ43" s="34" t="e">
        <f>VLOOKUP(A43,'[25]REKAP NILAI SPK'!D$11:H$60,5,0)</f>
        <v>#N/A</v>
      </c>
      <c r="CR43" s="20" t="e">
        <f>VLOOKUP(A43,'[26]REKAP NILAI SPK'!D$11:H$60,2,0)</f>
        <v>#N/A</v>
      </c>
      <c r="CS43" s="20" t="e">
        <f>VLOOKUP(A43,'[26]REKAP NILAI SPK'!D$11:H$60,3,0)</f>
        <v>#N/A</v>
      </c>
      <c r="CT43" s="20" t="e">
        <f>VLOOKUP(A43,'[26]REKAP NILAI SPK'!D$11:H$60,4,0)</f>
        <v>#N/A</v>
      </c>
      <c r="CU43" s="20" t="e">
        <f>VLOOKUP(A43,'[26]REKAP NILAI SPK'!D$11:H$60,5,0)</f>
        <v>#N/A</v>
      </c>
      <c r="CV43" s="20" t="e">
        <f>VLOOKUP(A43,'[27]REKAP NILAI SPK'!D$11:H$60,2,0)</f>
        <v>#N/A</v>
      </c>
      <c r="CW43" s="20" t="e">
        <f>VLOOKUP(A43,'[27]REKAP NILAI SPK'!D$11:H$60,3,0)</f>
        <v>#N/A</v>
      </c>
      <c r="CX43" s="20" t="e">
        <f>VLOOKUP(A43,'[27]REKAP NILAI SPK'!D$11:H$60,4,0)</f>
        <v>#N/A</v>
      </c>
      <c r="CY43" s="20" t="e">
        <f>VLOOKUP(A43,'[27]REKAP NILAI SPK'!D$11:H$60,5,0)</f>
        <v>#N/A</v>
      </c>
      <c r="CZ43" s="20" t="e">
        <f>VLOOKUP(A43,'[28]REKAP NILAI SPK'!D$11:H$60,2,0)</f>
        <v>#N/A</v>
      </c>
      <c r="DA43" s="20" t="e">
        <f>VLOOKUP(A43,'[28]REKAP NILAI SPK'!D$11:H$60,3,0)</f>
        <v>#N/A</v>
      </c>
      <c r="DB43" s="20" t="e">
        <f>VLOOKUP(A43,'[28]REKAP NILAI SPK'!D$11:H$60,4,0)</f>
        <v>#N/A</v>
      </c>
      <c r="DC43" s="20" t="e">
        <f>VLOOKUP(A43,'[28]REKAP NILAI SPK'!D$11:H$60,5,0)</f>
        <v>#N/A</v>
      </c>
      <c r="DD43" s="20" t="e">
        <f>VLOOKUP(A43,'[29]REKAP NILAI SPK'!D$11:H$60,2,0)</f>
        <v>#N/A</v>
      </c>
      <c r="DE43" s="20" t="e">
        <f>VLOOKUP(A43,'[29]REKAP NILAI SPK'!D$11:H$60,3,0)</f>
        <v>#N/A</v>
      </c>
      <c r="DF43" s="20" t="e">
        <f>VLOOKUP(A43,'[29]REKAP NILAI SPK'!D$11:H$60,4,0)</f>
        <v>#N/A</v>
      </c>
      <c r="DG43" s="20" t="e">
        <f>VLOOKUP(A43,'[29]REKAP NILAI SPK'!D$11:H$60,5,0)</f>
        <v>#N/A</v>
      </c>
      <c r="DH43" s="20" t="e">
        <f>VLOOKUP(A43,'[30]REKAP NILAI SPK'!D$11:H$60,2,0)</f>
        <v>#N/A</v>
      </c>
      <c r="DI43" s="20" t="e">
        <f>VLOOKUP(A43,'[30]REKAP NILAI SPK'!D$11:H$60,3,0)</f>
        <v>#N/A</v>
      </c>
      <c r="DJ43" s="20" t="e">
        <f>VLOOKUP(A43,'[30]REKAP NILAI SPK'!D$11:H$60,4,0)</f>
        <v>#N/A</v>
      </c>
      <c r="DK43" s="20" t="e">
        <f>VLOOKUP(A43,'[30]REKAP NILAI SPK'!D$11:H$60,5,0)</f>
        <v>#N/A</v>
      </c>
      <c r="DL43" s="20" t="e">
        <f>VLOOKUP(A43,'[31]REKAP NILAI SPK'!D$11:H$60,2,0)</f>
        <v>#N/A</v>
      </c>
      <c r="DM43" s="20" t="e">
        <f>VLOOKUP(A43,'[31]REKAP NILAI SPK'!D$11:H$60,3,0)</f>
        <v>#N/A</v>
      </c>
      <c r="DN43" s="20" t="e">
        <f>VLOOKUP(A43,'[31]REKAP NILAI SPK'!D$11:H$60,4,0)</f>
        <v>#N/A</v>
      </c>
      <c r="DO43" s="20" t="e">
        <f>VLOOKUP(A43,'[31]REKAP NILAI SPK'!D$11:H$60,5,0)</f>
        <v>#N/A</v>
      </c>
      <c r="DP43" s="20" t="e">
        <f>VLOOKUP(A43,'[32]REKAP NILAI SPK'!D$11:H$60,2,0)</f>
        <v>#N/A</v>
      </c>
      <c r="DQ43" s="20" t="e">
        <f>VLOOKUP(A43,'[32]REKAP NILAI SPK'!D$11:H$60,3,0)</f>
        <v>#N/A</v>
      </c>
      <c r="DR43" s="20" t="e">
        <f>VLOOKUP(A43,'[32]REKAP NILAI SPK'!D$11:H$60,4,0)</f>
        <v>#N/A</v>
      </c>
      <c r="DS43" s="20" t="e">
        <f>VLOOKUP(A43,'[32]REKAP NILAI SPK'!D$11:H$60,5,0)</f>
        <v>#N/A</v>
      </c>
      <c r="DT43" s="20" t="e">
        <f>VLOOKUP(A43,'[33]REKAP NILAI SPK'!D$11:H$60,2,0)</f>
        <v>#N/A</v>
      </c>
      <c r="DU43" s="20" t="e">
        <f>VLOOKUP(A43,'[33]REKAP NILAI SPK'!D$11:H$60,3,0)</f>
        <v>#N/A</v>
      </c>
      <c r="DV43" s="20" t="e">
        <f>VLOOKUP(A43,'[33]REKAP NILAI SPK'!D$11:H$60,4,0)</f>
        <v>#N/A</v>
      </c>
      <c r="DW43" s="20" t="e">
        <f>VLOOKUP(A43,'[33]REKAP NILAI SPK'!D$11:H$60,5,0)</f>
        <v>#N/A</v>
      </c>
      <c r="DX43" s="20" t="e">
        <f>VLOOKUP(A43,'[34]REKAP NILAI SPK'!D$11:H$60,2,0)</f>
        <v>#N/A</v>
      </c>
      <c r="DY43" s="20" t="e">
        <f>VLOOKUP(A43,'[34]REKAP NILAI SPK'!D$11:H$60,3,0)</f>
        <v>#N/A</v>
      </c>
      <c r="DZ43" s="20" t="e">
        <f>VLOOKUP(A43,'[34]REKAP NILAI SPK'!D$11:H$60,4,0)</f>
        <v>#N/A</v>
      </c>
      <c r="EA43" s="20" t="e">
        <f>VLOOKUP(A43,'[34]REKAP NILAI SPK'!D$11:H$60,5,0)</f>
        <v>#N/A</v>
      </c>
      <c r="EB43" s="20" t="e">
        <f>VLOOKUP(A43,'[35]REKAP NILAI SPK'!D$11:H$60,2,0)</f>
        <v>#N/A</v>
      </c>
      <c r="EC43" s="20" t="e">
        <f>VLOOKUP(A43,'[35]REKAP NILAI SPK'!D$11:H$60,3,0)</f>
        <v>#N/A</v>
      </c>
      <c r="ED43" s="20" t="e">
        <f>VLOOKUP(A43,'[35]REKAP NILAI SPK'!D$11:H$60,4,0)</f>
        <v>#N/A</v>
      </c>
      <c r="EE43" s="20" t="e">
        <f>VLOOKUP(A43,'[35]REKAP NILAI SPK'!D$11:H$60,5,0)</f>
        <v>#N/A</v>
      </c>
      <c r="EF43" s="81"/>
      <c r="EG43" s="82"/>
      <c r="EH43" s="83"/>
      <c r="EI43" s="83"/>
      <c r="EJ43" s="84" t="s">
        <v>191</v>
      </c>
      <c r="EK43" s="84"/>
      <c r="EL43" s="84"/>
      <c r="EM43" s="84"/>
      <c r="EN43" s="85" t="str">
        <f t="shared" si="0"/>
        <v>0 menunjukan sikap jujur saat ulangan</v>
      </c>
      <c r="EO43" s="85" t="str">
        <f t="shared" si="1"/>
        <v>0 belum konsisten mengawali kegiatan belajar dengan berdoa</v>
      </c>
      <c r="EP43" s="85" t="str">
        <f t="shared" si="2"/>
        <v>0 perlu tingkatkan berkomunikasi dalam diskusi kelompk menggunakan bahasa indonesia dengan baik</v>
      </c>
      <c r="EQ43" s="85" t="str">
        <f t="shared" si="3"/>
        <v>0 perlu tingkatkan inisiatif mencari tahu informasi terkait dengan topik pelajaran yang akan dibahas pada pertemuan selanjutnya</v>
      </c>
      <c r="ER43" s="85" t="str">
        <f t="shared" si="4"/>
        <v>0 perlu konsisten ikut terlibat dalam kegiatan jumat bersih</v>
      </c>
      <c r="ES43" s="86" t="str">
        <f t="shared" si="5"/>
        <v>0 perlu belajar belajar menjadi pribadi mandiri, menggunakan bahasa indonesia dengan baik, membantu orang tua mengerjakan pekerjaan secara bersama, serta perlu disiplin diri dalam berbagai kegiatan disekolah</v>
      </c>
      <c r="ET43" s="87"/>
      <c r="EU43" s="87"/>
      <c r="EV43" s="87"/>
      <c r="EW43" s="87"/>
      <c r="EX43" s="87"/>
    </row>
    <row r="47" spans="1:154">
      <c r="BD47" s="69"/>
      <c r="BE47" s="69"/>
      <c r="BF47" s="69"/>
      <c r="BG47" s="69"/>
    </row>
    <row r="48" spans="1:154">
      <c r="BD48" s="69"/>
      <c r="BE48" s="69"/>
      <c r="BF48" s="69"/>
      <c r="BG48" s="69"/>
    </row>
    <row r="49" spans="56:59">
      <c r="BD49" s="69"/>
      <c r="BE49" s="69"/>
      <c r="BF49" s="69"/>
      <c r="BG49" s="69"/>
    </row>
    <row r="50" spans="56:59">
      <c r="BD50" s="69"/>
      <c r="BE50" s="69"/>
      <c r="BF50" s="69"/>
      <c r="BG50" s="69"/>
    </row>
    <row r="51" spans="56:59">
      <c r="BD51" s="69"/>
      <c r="BE51" s="69"/>
      <c r="BF51" s="69"/>
      <c r="BG51" s="69"/>
    </row>
    <row r="52" spans="56:59">
      <c r="BD52" s="69"/>
      <c r="BE52" s="69"/>
      <c r="BF52" s="69"/>
      <c r="BG52" s="69"/>
    </row>
    <row r="53" spans="56:59">
      <c r="BD53" s="69"/>
      <c r="BE53" s="69"/>
      <c r="BF53" s="69"/>
      <c r="BG53" s="69"/>
    </row>
    <row r="54" spans="56:59">
      <c r="BD54" s="69"/>
      <c r="BE54" s="69"/>
      <c r="BF54" s="69"/>
      <c r="BG54" s="69"/>
    </row>
    <row r="55" spans="56:59">
      <c r="BD55" s="69"/>
      <c r="BE55" s="69"/>
      <c r="BF55" s="69"/>
      <c r="BG55" s="69"/>
    </row>
    <row r="56" spans="56:59">
      <c r="BD56" s="69"/>
      <c r="BE56" s="69"/>
      <c r="BF56" s="69"/>
      <c r="BG56" s="69"/>
    </row>
    <row r="57" spans="56:59">
      <c r="BD57" s="69"/>
      <c r="BE57" s="69"/>
      <c r="BF57" s="69"/>
      <c r="BG57" s="69"/>
    </row>
    <row r="58" spans="56:59">
      <c r="BD58" s="69"/>
      <c r="BE58" s="69"/>
      <c r="BF58" s="69"/>
      <c r="BG58" s="69"/>
    </row>
    <row r="59" spans="56:59">
      <c r="BD59" s="69"/>
      <c r="BE59" s="69"/>
      <c r="BF59" s="69"/>
      <c r="BG59" s="69"/>
    </row>
    <row r="60" spans="56:59">
      <c r="BD60" s="69"/>
      <c r="BE60" s="69"/>
      <c r="BF60" s="69"/>
      <c r="BG60" s="69"/>
    </row>
    <row r="61" spans="56:59">
      <c r="BD61" s="69"/>
      <c r="BE61" s="69"/>
      <c r="BF61" s="69"/>
      <c r="BG61" s="69"/>
    </row>
    <row r="62" spans="56:59">
      <c r="BD62" s="69"/>
      <c r="BE62" s="69"/>
      <c r="BF62" s="69"/>
      <c r="BG62" s="69"/>
    </row>
    <row r="63" spans="56:59">
      <c r="BD63" s="69"/>
      <c r="BE63" s="69"/>
      <c r="BF63" s="69"/>
      <c r="BG63" s="69"/>
    </row>
    <row r="64" spans="56:59">
      <c r="BD64" s="69"/>
      <c r="BE64" s="69"/>
      <c r="BF64" s="69"/>
      <c r="BG64" s="69"/>
    </row>
    <row r="65" spans="56:59">
      <c r="BD65" s="69"/>
      <c r="BE65" s="69"/>
      <c r="BF65" s="69"/>
      <c r="BG65" s="69"/>
    </row>
    <row r="66" spans="56:59">
      <c r="BD66" s="69"/>
      <c r="BE66" s="69"/>
      <c r="BF66" s="69"/>
      <c r="BG66" s="69"/>
    </row>
    <row r="67" spans="56:59">
      <c r="BD67" s="69"/>
      <c r="BE67" s="69"/>
      <c r="BF67" s="69"/>
      <c r="BG67" s="69"/>
    </row>
    <row r="68" spans="56:59">
      <c r="BD68" s="69"/>
      <c r="BE68" s="69"/>
      <c r="BF68" s="69"/>
      <c r="BG68" s="69"/>
    </row>
    <row r="69" spans="56:59">
      <c r="BD69" s="69"/>
      <c r="BE69" s="69"/>
      <c r="BF69" s="69"/>
      <c r="BG69" s="69"/>
    </row>
    <row r="70" spans="56:59">
      <c r="BD70" s="69"/>
      <c r="BE70" s="69"/>
      <c r="BF70" s="69"/>
      <c r="BG70" s="69"/>
    </row>
    <row r="71" spans="56:59">
      <c r="BD71" s="69"/>
      <c r="BE71" s="69"/>
      <c r="BF71" s="69"/>
      <c r="BG71" s="69"/>
    </row>
    <row r="72" spans="56:59">
      <c r="BD72" s="69"/>
      <c r="BE72" s="69"/>
      <c r="BF72" s="69"/>
      <c r="BG72" s="69"/>
    </row>
  </sheetData>
  <sheetProtection password="8906" sheet="1" objects="1" scenarios="1" selectLockedCells="1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2:ACC49"/>
  <sheetViews>
    <sheetView showGridLines="0" zoomScale="80" zoomScaleNormal="80" workbookViewId="0">
      <pane xSplit="2" topLeftCell="AAT1" activePane="topRight" state="frozen"/>
      <selection pane="topRight" activeCell="ABW3" sqref="ABW3"/>
    </sheetView>
  </sheetViews>
  <sheetFormatPr defaultRowHeight="15"/>
  <cols>
    <col min="1" max="1" width="4.85546875" customWidth="1"/>
    <col min="2" max="2" width="35" customWidth="1"/>
    <col min="3" max="3" width="5.28515625" customWidth="1"/>
    <col min="4" max="4" width="4.7109375" customWidth="1"/>
    <col min="5" max="5" width="5.42578125" customWidth="1"/>
    <col min="6" max="6" width="5.28515625" customWidth="1"/>
    <col min="7" max="10" width="4.7109375" customWidth="1"/>
    <col min="11" max="12" width="4.5703125" customWidth="1"/>
    <col min="13" max="15" width="4.7109375" customWidth="1"/>
    <col min="16" max="16" width="4.42578125" customWidth="1"/>
    <col min="17" max="17" width="5.28515625" customWidth="1"/>
    <col min="18" max="18" width="4.5703125" customWidth="1"/>
    <col min="19" max="19" width="5" customWidth="1"/>
    <col min="20" max="20" width="4.7109375" customWidth="1"/>
    <col min="21" max="21" width="5" customWidth="1"/>
    <col min="22" max="22" width="4.42578125" customWidth="1"/>
    <col min="23" max="23" width="5.28515625" customWidth="1"/>
    <col min="24" max="24" width="4.85546875" customWidth="1"/>
    <col min="25" max="25" width="5.28515625" customWidth="1"/>
    <col min="26" max="26" width="4.85546875" customWidth="1"/>
    <col min="27" max="27" width="4.42578125" customWidth="1"/>
    <col min="28" max="28" width="4.7109375" customWidth="1"/>
    <col min="29" max="732" width="5.28515625" customWidth="1"/>
    <col min="733" max="757" width="5.42578125" customWidth="1"/>
  </cols>
  <sheetData>
    <row r="2" spans="1:757" ht="21">
      <c r="B2" s="15" t="s">
        <v>5</v>
      </c>
      <c r="C2" s="15" t="s">
        <v>122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757" ht="18.75">
      <c r="B3" s="14" t="s">
        <v>121</v>
      </c>
      <c r="C3" s="14" t="s">
        <v>122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757" ht="15.75" customHeight="1"/>
    <row r="5" spans="1:757" ht="173.25" customHeight="1">
      <c r="A5" s="9" t="s">
        <v>9</v>
      </c>
      <c r="B5" s="12" t="s">
        <v>6</v>
      </c>
      <c r="C5" s="97" t="s">
        <v>123</v>
      </c>
      <c r="D5" s="16" t="s">
        <v>88</v>
      </c>
      <c r="E5" s="13" t="s">
        <v>124</v>
      </c>
      <c r="F5" s="13" t="s">
        <v>91</v>
      </c>
      <c r="G5" s="13" t="s">
        <v>92</v>
      </c>
      <c r="H5" s="13" t="s">
        <v>93</v>
      </c>
      <c r="I5" s="13" t="s">
        <v>94</v>
      </c>
      <c r="J5" s="13" t="s">
        <v>95</v>
      </c>
      <c r="K5" s="13" t="s">
        <v>97</v>
      </c>
      <c r="L5" s="13" t="s">
        <v>98</v>
      </c>
      <c r="M5" s="13" t="s">
        <v>99</v>
      </c>
      <c r="N5" s="13" t="s">
        <v>100</v>
      </c>
      <c r="O5" s="13" t="s">
        <v>101</v>
      </c>
      <c r="P5" s="16" t="s">
        <v>102</v>
      </c>
      <c r="Q5" s="13" t="s">
        <v>125</v>
      </c>
      <c r="R5" s="13" t="s">
        <v>104</v>
      </c>
      <c r="S5" s="13" t="s">
        <v>105</v>
      </c>
      <c r="T5" s="13" t="s">
        <v>106</v>
      </c>
      <c r="U5" s="13" t="s">
        <v>107</v>
      </c>
      <c r="V5" s="13" t="s">
        <v>108</v>
      </c>
      <c r="W5" s="13" t="s">
        <v>109</v>
      </c>
      <c r="X5" s="13" t="s">
        <v>110</v>
      </c>
      <c r="Y5" s="13" t="s">
        <v>111</v>
      </c>
      <c r="Z5" s="13" t="s">
        <v>112</v>
      </c>
      <c r="AA5" s="13" t="s">
        <v>113</v>
      </c>
      <c r="AB5" s="13" t="s">
        <v>114</v>
      </c>
      <c r="AC5" s="97"/>
      <c r="AD5" s="16" t="s">
        <v>88</v>
      </c>
      <c r="AE5" s="13" t="s">
        <v>90</v>
      </c>
      <c r="AF5" s="13" t="s">
        <v>91</v>
      </c>
      <c r="AG5" s="13" t="s">
        <v>92</v>
      </c>
      <c r="AH5" s="13" t="s">
        <v>93</v>
      </c>
      <c r="AI5" s="13" t="s">
        <v>94</v>
      </c>
      <c r="AJ5" s="13" t="s">
        <v>95</v>
      </c>
      <c r="AK5" s="13" t="s">
        <v>96</v>
      </c>
      <c r="AL5" s="13" t="s">
        <v>97</v>
      </c>
      <c r="AM5" s="13" t="s">
        <v>98</v>
      </c>
      <c r="AN5" s="13" t="s">
        <v>99</v>
      </c>
      <c r="AO5" s="13" t="s">
        <v>100</v>
      </c>
      <c r="AP5" s="13" t="s">
        <v>101</v>
      </c>
      <c r="AQ5" s="16" t="s">
        <v>102</v>
      </c>
      <c r="AR5" s="13" t="s">
        <v>103</v>
      </c>
      <c r="AS5" s="13" t="s">
        <v>104</v>
      </c>
      <c r="AT5" s="13" t="s">
        <v>105</v>
      </c>
      <c r="AU5" s="13" t="s">
        <v>106</v>
      </c>
      <c r="AV5" s="13" t="s">
        <v>107</v>
      </c>
      <c r="AW5" s="13" t="s">
        <v>108</v>
      </c>
      <c r="AX5" s="13" t="s">
        <v>109</v>
      </c>
      <c r="AY5" s="13" t="s">
        <v>110</v>
      </c>
      <c r="AZ5" s="13" t="s">
        <v>111</v>
      </c>
      <c r="BA5" s="13" t="s">
        <v>112</v>
      </c>
      <c r="BB5" s="13" t="s">
        <v>113</v>
      </c>
      <c r="BC5" s="13" t="s">
        <v>114</v>
      </c>
      <c r="BD5" s="97"/>
      <c r="BE5" s="16" t="s">
        <v>88</v>
      </c>
      <c r="BF5" s="13" t="s">
        <v>90</v>
      </c>
      <c r="BG5" s="13" t="s">
        <v>91</v>
      </c>
      <c r="BH5" s="13" t="s">
        <v>92</v>
      </c>
      <c r="BI5" s="13" t="s">
        <v>93</v>
      </c>
      <c r="BJ5" s="13" t="s">
        <v>94</v>
      </c>
      <c r="BK5" s="13" t="s">
        <v>95</v>
      </c>
      <c r="BL5" s="13" t="s">
        <v>96</v>
      </c>
      <c r="BM5" s="13" t="s">
        <v>97</v>
      </c>
      <c r="BN5" s="13" t="s">
        <v>98</v>
      </c>
      <c r="BO5" s="13" t="s">
        <v>99</v>
      </c>
      <c r="BP5" s="13" t="s">
        <v>100</v>
      </c>
      <c r="BQ5" s="13" t="s">
        <v>101</v>
      </c>
      <c r="BR5" s="16" t="s">
        <v>102</v>
      </c>
      <c r="BS5" s="13" t="s">
        <v>103</v>
      </c>
      <c r="BT5" s="13" t="s">
        <v>104</v>
      </c>
      <c r="BU5" s="13" t="s">
        <v>105</v>
      </c>
      <c r="BV5" s="13" t="s">
        <v>106</v>
      </c>
      <c r="BW5" s="13" t="s">
        <v>107</v>
      </c>
      <c r="BX5" s="13" t="s">
        <v>108</v>
      </c>
      <c r="BY5" s="13" t="s">
        <v>109</v>
      </c>
      <c r="BZ5" s="13" t="s">
        <v>110</v>
      </c>
      <c r="CA5" s="13" t="s">
        <v>111</v>
      </c>
      <c r="CB5" s="13" t="s">
        <v>112</v>
      </c>
      <c r="CC5" s="13" t="s">
        <v>113</v>
      </c>
      <c r="CD5" s="13" t="s">
        <v>114</v>
      </c>
      <c r="CE5" s="97"/>
      <c r="CF5" s="16" t="s">
        <v>88</v>
      </c>
      <c r="CG5" s="13" t="s">
        <v>90</v>
      </c>
      <c r="CH5" s="13" t="s">
        <v>91</v>
      </c>
      <c r="CI5" s="13" t="s">
        <v>92</v>
      </c>
      <c r="CJ5" s="13" t="s">
        <v>93</v>
      </c>
      <c r="CK5" s="13" t="s">
        <v>94</v>
      </c>
      <c r="CL5" s="13" t="s">
        <v>95</v>
      </c>
      <c r="CM5" s="13" t="s">
        <v>96</v>
      </c>
      <c r="CN5" s="13" t="s">
        <v>97</v>
      </c>
      <c r="CO5" s="13" t="s">
        <v>98</v>
      </c>
      <c r="CP5" s="13" t="s">
        <v>99</v>
      </c>
      <c r="CQ5" s="13" t="s">
        <v>100</v>
      </c>
      <c r="CR5" s="13" t="s">
        <v>101</v>
      </c>
      <c r="CS5" s="16" t="s">
        <v>102</v>
      </c>
      <c r="CT5" s="13" t="s">
        <v>103</v>
      </c>
      <c r="CU5" s="13" t="s">
        <v>104</v>
      </c>
      <c r="CV5" s="13" t="s">
        <v>105</v>
      </c>
      <c r="CW5" s="13" t="s">
        <v>106</v>
      </c>
      <c r="CX5" s="13" t="s">
        <v>107</v>
      </c>
      <c r="CY5" s="13" t="s">
        <v>108</v>
      </c>
      <c r="CZ5" s="13" t="s">
        <v>109</v>
      </c>
      <c r="DA5" s="13" t="s">
        <v>110</v>
      </c>
      <c r="DB5" s="13" t="s">
        <v>111</v>
      </c>
      <c r="DC5" s="13" t="s">
        <v>112</v>
      </c>
      <c r="DD5" s="13" t="s">
        <v>113</v>
      </c>
      <c r="DE5" s="13" t="s">
        <v>114</v>
      </c>
      <c r="DF5" s="97"/>
      <c r="DG5" s="16" t="s">
        <v>88</v>
      </c>
      <c r="DH5" s="13" t="s">
        <v>90</v>
      </c>
      <c r="DI5" s="13" t="s">
        <v>91</v>
      </c>
      <c r="DJ5" s="13" t="s">
        <v>92</v>
      </c>
      <c r="DK5" s="13" t="s">
        <v>93</v>
      </c>
      <c r="DL5" s="13" t="s">
        <v>94</v>
      </c>
      <c r="DM5" s="13" t="s">
        <v>95</v>
      </c>
      <c r="DN5" s="13" t="s">
        <v>96</v>
      </c>
      <c r="DO5" s="13" t="s">
        <v>97</v>
      </c>
      <c r="DP5" s="13" t="s">
        <v>98</v>
      </c>
      <c r="DQ5" s="13" t="s">
        <v>99</v>
      </c>
      <c r="DR5" s="13" t="s">
        <v>100</v>
      </c>
      <c r="DS5" s="13" t="s">
        <v>101</v>
      </c>
      <c r="DT5" s="16" t="s">
        <v>102</v>
      </c>
      <c r="DU5" s="13" t="s">
        <v>103</v>
      </c>
      <c r="DV5" s="13" t="s">
        <v>104</v>
      </c>
      <c r="DW5" s="13" t="s">
        <v>105</v>
      </c>
      <c r="DX5" s="13" t="s">
        <v>106</v>
      </c>
      <c r="DY5" s="13" t="s">
        <v>107</v>
      </c>
      <c r="DZ5" s="13" t="s">
        <v>108</v>
      </c>
      <c r="EA5" s="13" t="s">
        <v>109</v>
      </c>
      <c r="EB5" s="13" t="s">
        <v>110</v>
      </c>
      <c r="EC5" s="13" t="s">
        <v>111</v>
      </c>
      <c r="ED5" s="13" t="s">
        <v>112</v>
      </c>
      <c r="EE5" s="13" t="s">
        <v>113</v>
      </c>
      <c r="EF5" s="13" t="s">
        <v>114</v>
      </c>
      <c r="EG5" s="97"/>
      <c r="EH5" s="16" t="s">
        <v>88</v>
      </c>
      <c r="EI5" s="13" t="s">
        <v>90</v>
      </c>
      <c r="EJ5" s="13" t="s">
        <v>91</v>
      </c>
      <c r="EK5" s="13" t="s">
        <v>92</v>
      </c>
      <c r="EL5" s="13" t="s">
        <v>93</v>
      </c>
      <c r="EM5" s="13" t="s">
        <v>94</v>
      </c>
      <c r="EN5" s="13" t="s">
        <v>95</v>
      </c>
      <c r="EO5" s="13" t="s">
        <v>96</v>
      </c>
      <c r="EP5" s="13" t="s">
        <v>97</v>
      </c>
      <c r="EQ5" s="13" t="s">
        <v>98</v>
      </c>
      <c r="ER5" s="13" t="s">
        <v>99</v>
      </c>
      <c r="ES5" s="13" t="s">
        <v>100</v>
      </c>
      <c r="ET5" s="13" t="s">
        <v>101</v>
      </c>
      <c r="EU5" s="16" t="s">
        <v>102</v>
      </c>
      <c r="EV5" s="13" t="s">
        <v>103</v>
      </c>
      <c r="EW5" s="13" t="s">
        <v>104</v>
      </c>
      <c r="EX5" s="13" t="s">
        <v>105</v>
      </c>
      <c r="EY5" s="13" t="s">
        <v>106</v>
      </c>
      <c r="EZ5" s="13" t="s">
        <v>107</v>
      </c>
      <c r="FA5" s="13" t="s">
        <v>108</v>
      </c>
      <c r="FB5" s="13" t="s">
        <v>109</v>
      </c>
      <c r="FC5" s="13" t="s">
        <v>110</v>
      </c>
      <c r="FD5" s="13" t="s">
        <v>111</v>
      </c>
      <c r="FE5" s="13" t="s">
        <v>112</v>
      </c>
      <c r="FF5" s="13" t="s">
        <v>113</v>
      </c>
      <c r="FG5" s="13" t="s">
        <v>114</v>
      </c>
      <c r="FH5" s="97"/>
      <c r="FI5" s="16" t="s">
        <v>88</v>
      </c>
      <c r="FJ5" s="13" t="s">
        <v>90</v>
      </c>
      <c r="FK5" s="13" t="s">
        <v>91</v>
      </c>
      <c r="FL5" s="13" t="s">
        <v>92</v>
      </c>
      <c r="FM5" s="13" t="s">
        <v>93</v>
      </c>
      <c r="FN5" s="13" t="s">
        <v>94</v>
      </c>
      <c r="FO5" s="13" t="s">
        <v>95</v>
      </c>
      <c r="FP5" s="13" t="s">
        <v>96</v>
      </c>
      <c r="FQ5" s="13" t="s">
        <v>97</v>
      </c>
      <c r="FR5" s="13" t="s">
        <v>98</v>
      </c>
      <c r="FS5" s="13" t="s">
        <v>99</v>
      </c>
      <c r="FT5" s="13" t="s">
        <v>100</v>
      </c>
      <c r="FU5" s="13" t="s">
        <v>101</v>
      </c>
      <c r="FV5" s="16" t="s">
        <v>102</v>
      </c>
      <c r="FW5" s="13" t="s">
        <v>103</v>
      </c>
      <c r="FX5" s="13" t="s">
        <v>104</v>
      </c>
      <c r="FY5" s="13" t="s">
        <v>105</v>
      </c>
      <c r="FZ5" s="13" t="s">
        <v>106</v>
      </c>
      <c r="GA5" s="13" t="s">
        <v>107</v>
      </c>
      <c r="GB5" s="13" t="s">
        <v>108</v>
      </c>
      <c r="GC5" s="13" t="s">
        <v>109</v>
      </c>
      <c r="GD5" s="13" t="s">
        <v>110</v>
      </c>
      <c r="GE5" s="13" t="s">
        <v>111</v>
      </c>
      <c r="GF5" s="13" t="s">
        <v>112</v>
      </c>
      <c r="GG5" s="13" t="s">
        <v>113</v>
      </c>
      <c r="GH5" s="13" t="s">
        <v>114</v>
      </c>
      <c r="GI5" s="97"/>
      <c r="GJ5" s="16" t="s">
        <v>88</v>
      </c>
      <c r="GK5" s="13" t="s">
        <v>90</v>
      </c>
      <c r="GL5" s="13" t="s">
        <v>91</v>
      </c>
      <c r="GM5" s="13" t="s">
        <v>92</v>
      </c>
      <c r="GN5" s="13" t="s">
        <v>93</v>
      </c>
      <c r="GO5" s="13" t="s">
        <v>94</v>
      </c>
      <c r="GP5" s="13" t="s">
        <v>95</v>
      </c>
      <c r="GQ5" s="13" t="s">
        <v>96</v>
      </c>
      <c r="GR5" s="13" t="s">
        <v>97</v>
      </c>
      <c r="GS5" s="13" t="s">
        <v>98</v>
      </c>
      <c r="GT5" s="13" t="s">
        <v>99</v>
      </c>
      <c r="GU5" s="13" t="s">
        <v>100</v>
      </c>
      <c r="GV5" s="13" t="s">
        <v>101</v>
      </c>
      <c r="GW5" s="16" t="s">
        <v>102</v>
      </c>
      <c r="GX5" s="13" t="s">
        <v>103</v>
      </c>
      <c r="GY5" s="13" t="s">
        <v>104</v>
      </c>
      <c r="GZ5" s="13" t="s">
        <v>105</v>
      </c>
      <c r="HA5" s="13" t="s">
        <v>106</v>
      </c>
      <c r="HB5" s="13" t="s">
        <v>107</v>
      </c>
      <c r="HC5" s="13" t="s">
        <v>108</v>
      </c>
      <c r="HD5" s="13" t="s">
        <v>109</v>
      </c>
      <c r="HE5" s="13" t="s">
        <v>110</v>
      </c>
      <c r="HF5" s="13" t="s">
        <v>111</v>
      </c>
      <c r="HG5" s="13" t="s">
        <v>112</v>
      </c>
      <c r="HH5" s="13" t="s">
        <v>113</v>
      </c>
      <c r="HI5" s="13" t="s">
        <v>114</v>
      </c>
      <c r="HJ5" s="97"/>
      <c r="HK5" s="16" t="s">
        <v>88</v>
      </c>
      <c r="HL5" s="13" t="s">
        <v>90</v>
      </c>
      <c r="HM5" s="13" t="s">
        <v>91</v>
      </c>
      <c r="HN5" s="13" t="s">
        <v>92</v>
      </c>
      <c r="HO5" s="13" t="s">
        <v>93</v>
      </c>
      <c r="HP5" s="13" t="s">
        <v>94</v>
      </c>
      <c r="HQ5" s="13" t="s">
        <v>95</v>
      </c>
      <c r="HR5" s="13" t="s">
        <v>96</v>
      </c>
      <c r="HS5" s="13" t="s">
        <v>97</v>
      </c>
      <c r="HT5" s="13" t="s">
        <v>98</v>
      </c>
      <c r="HU5" s="13" t="s">
        <v>99</v>
      </c>
      <c r="HV5" s="13" t="s">
        <v>100</v>
      </c>
      <c r="HW5" s="13" t="s">
        <v>101</v>
      </c>
      <c r="HX5" s="16" t="s">
        <v>102</v>
      </c>
      <c r="HY5" s="13" t="s">
        <v>103</v>
      </c>
      <c r="HZ5" s="13" t="s">
        <v>104</v>
      </c>
      <c r="IA5" s="13" t="s">
        <v>105</v>
      </c>
      <c r="IB5" s="13" t="s">
        <v>106</v>
      </c>
      <c r="IC5" s="13" t="s">
        <v>107</v>
      </c>
      <c r="ID5" s="13" t="s">
        <v>108</v>
      </c>
      <c r="IE5" s="13" t="s">
        <v>109</v>
      </c>
      <c r="IF5" s="13" t="s">
        <v>110</v>
      </c>
      <c r="IG5" s="13" t="s">
        <v>111</v>
      </c>
      <c r="IH5" s="13" t="s">
        <v>112</v>
      </c>
      <c r="II5" s="13" t="s">
        <v>113</v>
      </c>
      <c r="IJ5" s="13" t="s">
        <v>114</v>
      </c>
      <c r="IK5" s="97"/>
      <c r="IL5" s="16" t="s">
        <v>88</v>
      </c>
      <c r="IM5" s="13" t="s">
        <v>90</v>
      </c>
      <c r="IN5" s="13" t="s">
        <v>91</v>
      </c>
      <c r="IO5" s="13" t="s">
        <v>92</v>
      </c>
      <c r="IP5" s="13" t="s">
        <v>93</v>
      </c>
      <c r="IQ5" s="13" t="s">
        <v>94</v>
      </c>
      <c r="IR5" s="13" t="s">
        <v>95</v>
      </c>
      <c r="IS5" s="13" t="s">
        <v>96</v>
      </c>
      <c r="IT5" s="13" t="s">
        <v>97</v>
      </c>
      <c r="IU5" s="13" t="s">
        <v>98</v>
      </c>
      <c r="IV5" s="13" t="s">
        <v>99</v>
      </c>
      <c r="IW5" s="13" t="s">
        <v>100</v>
      </c>
      <c r="IX5" s="13" t="s">
        <v>101</v>
      </c>
      <c r="IY5" s="16" t="s">
        <v>102</v>
      </c>
      <c r="IZ5" s="13" t="s">
        <v>103</v>
      </c>
      <c r="JA5" s="13" t="s">
        <v>104</v>
      </c>
      <c r="JB5" s="13" t="s">
        <v>105</v>
      </c>
      <c r="JC5" s="13" t="s">
        <v>106</v>
      </c>
      <c r="JD5" s="13" t="s">
        <v>107</v>
      </c>
      <c r="JE5" s="13" t="s">
        <v>108</v>
      </c>
      <c r="JF5" s="13" t="s">
        <v>109</v>
      </c>
      <c r="JG5" s="13" t="s">
        <v>110</v>
      </c>
      <c r="JH5" s="13" t="s">
        <v>111</v>
      </c>
      <c r="JI5" s="13" t="s">
        <v>112</v>
      </c>
      <c r="JJ5" s="13" t="s">
        <v>113</v>
      </c>
      <c r="JK5" s="13" t="s">
        <v>114</v>
      </c>
      <c r="JL5" s="97"/>
      <c r="JM5" s="16" t="s">
        <v>88</v>
      </c>
      <c r="JN5" s="13" t="s">
        <v>90</v>
      </c>
      <c r="JO5" s="13" t="s">
        <v>91</v>
      </c>
      <c r="JP5" s="13" t="s">
        <v>92</v>
      </c>
      <c r="JQ5" s="13" t="s">
        <v>93</v>
      </c>
      <c r="JR5" s="13" t="s">
        <v>94</v>
      </c>
      <c r="JS5" s="13" t="s">
        <v>95</v>
      </c>
      <c r="JT5" s="13" t="s">
        <v>96</v>
      </c>
      <c r="JU5" s="13" t="s">
        <v>97</v>
      </c>
      <c r="JV5" s="13" t="s">
        <v>98</v>
      </c>
      <c r="JW5" s="13" t="s">
        <v>99</v>
      </c>
      <c r="JX5" s="13" t="s">
        <v>100</v>
      </c>
      <c r="JY5" s="13" t="s">
        <v>101</v>
      </c>
      <c r="JZ5" s="16" t="s">
        <v>102</v>
      </c>
      <c r="KA5" s="13" t="s">
        <v>103</v>
      </c>
      <c r="KB5" s="13" t="s">
        <v>104</v>
      </c>
      <c r="KC5" s="13" t="s">
        <v>105</v>
      </c>
      <c r="KD5" s="13" t="s">
        <v>106</v>
      </c>
      <c r="KE5" s="13" t="s">
        <v>107</v>
      </c>
      <c r="KF5" s="13" t="s">
        <v>108</v>
      </c>
      <c r="KG5" s="13" t="s">
        <v>109</v>
      </c>
      <c r="KH5" s="13" t="s">
        <v>110</v>
      </c>
      <c r="KI5" s="13" t="s">
        <v>111</v>
      </c>
      <c r="KJ5" s="13" t="s">
        <v>112</v>
      </c>
      <c r="KK5" s="13" t="s">
        <v>113</v>
      </c>
      <c r="KL5" s="13" t="s">
        <v>114</v>
      </c>
      <c r="KM5" s="97"/>
      <c r="KN5" s="16" t="s">
        <v>88</v>
      </c>
      <c r="KO5" s="13" t="s">
        <v>90</v>
      </c>
      <c r="KP5" s="13" t="s">
        <v>91</v>
      </c>
      <c r="KQ5" s="13" t="s">
        <v>92</v>
      </c>
      <c r="KR5" s="13" t="s">
        <v>93</v>
      </c>
      <c r="KS5" s="13" t="s">
        <v>94</v>
      </c>
      <c r="KT5" s="13" t="s">
        <v>95</v>
      </c>
      <c r="KU5" s="13" t="s">
        <v>96</v>
      </c>
      <c r="KV5" s="13" t="s">
        <v>97</v>
      </c>
      <c r="KW5" s="13" t="s">
        <v>98</v>
      </c>
      <c r="KX5" s="13" t="s">
        <v>99</v>
      </c>
      <c r="KY5" s="13" t="s">
        <v>100</v>
      </c>
      <c r="KZ5" s="13" t="s">
        <v>101</v>
      </c>
      <c r="LA5" s="16" t="s">
        <v>102</v>
      </c>
      <c r="LB5" s="13" t="s">
        <v>103</v>
      </c>
      <c r="LC5" s="13" t="s">
        <v>104</v>
      </c>
      <c r="LD5" s="13" t="s">
        <v>105</v>
      </c>
      <c r="LE5" s="13" t="s">
        <v>106</v>
      </c>
      <c r="LF5" s="13" t="s">
        <v>107</v>
      </c>
      <c r="LG5" s="13" t="s">
        <v>108</v>
      </c>
      <c r="LH5" s="13" t="s">
        <v>109</v>
      </c>
      <c r="LI5" s="13" t="s">
        <v>110</v>
      </c>
      <c r="LJ5" s="13" t="s">
        <v>111</v>
      </c>
      <c r="LK5" s="13" t="s">
        <v>112</v>
      </c>
      <c r="LL5" s="13" t="s">
        <v>113</v>
      </c>
      <c r="LM5" s="13" t="s">
        <v>114</v>
      </c>
      <c r="LN5" s="97"/>
      <c r="LO5" s="16" t="s">
        <v>88</v>
      </c>
      <c r="LP5" s="13" t="s">
        <v>90</v>
      </c>
      <c r="LQ5" s="13" t="s">
        <v>91</v>
      </c>
      <c r="LR5" s="13" t="s">
        <v>92</v>
      </c>
      <c r="LS5" s="13" t="s">
        <v>93</v>
      </c>
      <c r="LT5" s="13" t="s">
        <v>94</v>
      </c>
      <c r="LU5" s="13" t="s">
        <v>95</v>
      </c>
      <c r="LV5" s="13" t="s">
        <v>96</v>
      </c>
      <c r="LW5" s="13" t="s">
        <v>97</v>
      </c>
      <c r="LX5" s="13" t="s">
        <v>98</v>
      </c>
      <c r="LY5" s="13" t="s">
        <v>99</v>
      </c>
      <c r="LZ5" s="13" t="s">
        <v>100</v>
      </c>
      <c r="MA5" s="13" t="s">
        <v>101</v>
      </c>
      <c r="MB5" s="16" t="s">
        <v>102</v>
      </c>
      <c r="MC5" s="13" t="s">
        <v>103</v>
      </c>
      <c r="MD5" s="13" t="s">
        <v>104</v>
      </c>
      <c r="ME5" s="13" t="s">
        <v>105</v>
      </c>
      <c r="MF5" s="13" t="s">
        <v>106</v>
      </c>
      <c r="MG5" s="13" t="s">
        <v>107</v>
      </c>
      <c r="MH5" s="13" t="s">
        <v>108</v>
      </c>
      <c r="MI5" s="13" t="s">
        <v>109</v>
      </c>
      <c r="MJ5" s="13" t="s">
        <v>110</v>
      </c>
      <c r="MK5" s="13" t="s">
        <v>111</v>
      </c>
      <c r="ML5" s="13" t="s">
        <v>112</v>
      </c>
      <c r="MM5" s="13" t="s">
        <v>113</v>
      </c>
      <c r="MN5" s="13" t="s">
        <v>114</v>
      </c>
      <c r="MO5" s="97"/>
      <c r="MP5" s="16" t="s">
        <v>88</v>
      </c>
      <c r="MQ5" s="13" t="s">
        <v>90</v>
      </c>
      <c r="MR5" s="13" t="s">
        <v>91</v>
      </c>
      <c r="MS5" s="13" t="s">
        <v>92</v>
      </c>
      <c r="MT5" s="13" t="s">
        <v>93</v>
      </c>
      <c r="MU5" s="13" t="s">
        <v>94</v>
      </c>
      <c r="MV5" s="13" t="s">
        <v>95</v>
      </c>
      <c r="MW5" s="13" t="s">
        <v>96</v>
      </c>
      <c r="MX5" s="13" t="s">
        <v>97</v>
      </c>
      <c r="MY5" s="13" t="s">
        <v>98</v>
      </c>
      <c r="MZ5" s="13" t="s">
        <v>99</v>
      </c>
      <c r="NA5" s="13" t="s">
        <v>100</v>
      </c>
      <c r="NB5" s="13" t="s">
        <v>101</v>
      </c>
      <c r="NC5" s="16" t="s">
        <v>102</v>
      </c>
      <c r="ND5" s="13" t="s">
        <v>103</v>
      </c>
      <c r="NE5" s="13" t="s">
        <v>104</v>
      </c>
      <c r="NF5" s="13" t="s">
        <v>105</v>
      </c>
      <c r="NG5" s="13" t="s">
        <v>106</v>
      </c>
      <c r="NH5" s="13" t="s">
        <v>107</v>
      </c>
      <c r="NI5" s="13" t="s">
        <v>108</v>
      </c>
      <c r="NJ5" s="13" t="s">
        <v>109</v>
      </c>
      <c r="NK5" s="13" t="s">
        <v>110</v>
      </c>
      <c r="NL5" s="13" t="s">
        <v>111</v>
      </c>
      <c r="NM5" s="13" t="s">
        <v>112</v>
      </c>
      <c r="NN5" s="13" t="s">
        <v>113</v>
      </c>
      <c r="NO5" s="13" t="s">
        <v>114</v>
      </c>
      <c r="NP5" s="97"/>
      <c r="NQ5" s="16" t="s">
        <v>88</v>
      </c>
      <c r="NR5" s="13" t="s">
        <v>90</v>
      </c>
      <c r="NS5" s="13" t="s">
        <v>91</v>
      </c>
      <c r="NT5" s="13" t="s">
        <v>92</v>
      </c>
      <c r="NU5" s="13" t="s">
        <v>93</v>
      </c>
      <c r="NV5" s="13" t="s">
        <v>94</v>
      </c>
      <c r="NW5" s="13" t="s">
        <v>95</v>
      </c>
      <c r="NX5" s="13" t="s">
        <v>96</v>
      </c>
      <c r="NY5" s="13" t="s">
        <v>97</v>
      </c>
      <c r="NZ5" s="13" t="s">
        <v>98</v>
      </c>
      <c r="OA5" s="13" t="s">
        <v>99</v>
      </c>
      <c r="OB5" s="13" t="s">
        <v>100</v>
      </c>
      <c r="OC5" s="13" t="s">
        <v>101</v>
      </c>
      <c r="OD5" s="16" t="s">
        <v>102</v>
      </c>
      <c r="OE5" s="13" t="s">
        <v>103</v>
      </c>
      <c r="OF5" s="13" t="s">
        <v>104</v>
      </c>
      <c r="OG5" s="13" t="s">
        <v>105</v>
      </c>
      <c r="OH5" s="13" t="s">
        <v>106</v>
      </c>
      <c r="OI5" s="13" t="s">
        <v>107</v>
      </c>
      <c r="OJ5" s="13" t="s">
        <v>108</v>
      </c>
      <c r="OK5" s="13" t="s">
        <v>109</v>
      </c>
      <c r="OL5" s="13" t="s">
        <v>110</v>
      </c>
      <c r="OM5" s="13" t="s">
        <v>111</v>
      </c>
      <c r="ON5" s="13" t="s">
        <v>112</v>
      </c>
      <c r="OO5" s="13" t="s">
        <v>113</v>
      </c>
      <c r="OP5" s="13" t="s">
        <v>114</v>
      </c>
      <c r="OQ5" s="97"/>
      <c r="OR5" s="16" t="s">
        <v>88</v>
      </c>
      <c r="OS5" s="13" t="s">
        <v>90</v>
      </c>
      <c r="OT5" s="13" t="s">
        <v>91</v>
      </c>
      <c r="OU5" s="13" t="s">
        <v>92</v>
      </c>
      <c r="OV5" s="13" t="s">
        <v>93</v>
      </c>
      <c r="OW5" s="13" t="s">
        <v>94</v>
      </c>
      <c r="OX5" s="13" t="s">
        <v>95</v>
      </c>
      <c r="OY5" s="13" t="s">
        <v>96</v>
      </c>
      <c r="OZ5" s="13" t="s">
        <v>97</v>
      </c>
      <c r="PA5" s="13" t="s">
        <v>98</v>
      </c>
      <c r="PB5" s="13" t="s">
        <v>99</v>
      </c>
      <c r="PC5" s="13" t="s">
        <v>100</v>
      </c>
      <c r="PD5" s="13" t="s">
        <v>101</v>
      </c>
      <c r="PE5" s="16" t="s">
        <v>102</v>
      </c>
      <c r="PF5" s="13" t="s">
        <v>103</v>
      </c>
      <c r="PG5" s="13" t="s">
        <v>104</v>
      </c>
      <c r="PH5" s="13" t="s">
        <v>105</v>
      </c>
      <c r="PI5" s="13" t="s">
        <v>106</v>
      </c>
      <c r="PJ5" s="13" t="s">
        <v>107</v>
      </c>
      <c r="PK5" s="13" t="s">
        <v>108</v>
      </c>
      <c r="PL5" s="13" t="s">
        <v>109</v>
      </c>
      <c r="PM5" s="13" t="s">
        <v>110</v>
      </c>
      <c r="PN5" s="13" t="s">
        <v>111</v>
      </c>
      <c r="PO5" s="13" t="s">
        <v>112</v>
      </c>
      <c r="PP5" s="13" t="s">
        <v>113</v>
      </c>
      <c r="PQ5" s="13" t="s">
        <v>114</v>
      </c>
      <c r="PR5" s="97"/>
      <c r="PS5" s="16" t="s">
        <v>88</v>
      </c>
      <c r="PT5" s="13" t="s">
        <v>90</v>
      </c>
      <c r="PU5" s="13" t="s">
        <v>91</v>
      </c>
      <c r="PV5" s="13" t="s">
        <v>92</v>
      </c>
      <c r="PW5" s="13" t="s">
        <v>93</v>
      </c>
      <c r="PX5" s="13" t="s">
        <v>94</v>
      </c>
      <c r="PY5" s="13" t="s">
        <v>95</v>
      </c>
      <c r="PZ5" s="13" t="s">
        <v>96</v>
      </c>
      <c r="QA5" s="13" t="s">
        <v>97</v>
      </c>
      <c r="QB5" s="13" t="s">
        <v>98</v>
      </c>
      <c r="QC5" s="13" t="s">
        <v>99</v>
      </c>
      <c r="QD5" s="13" t="s">
        <v>100</v>
      </c>
      <c r="QE5" s="13" t="s">
        <v>101</v>
      </c>
      <c r="QF5" s="16" t="s">
        <v>102</v>
      </c>
      <c r="QG5" s="13" t="s">
        <v>103</v>
      </c>
      <c r="QH5" s="13" t="s">
        <v>104</v>
      </c>
      <c r="QI5" s="13" t="s">
        <v>105</v>
      </c>
      <c r="QJ5" s="13" t="s">
        <v>106</v>
      </c>
      <c r="QK5" s="13" t="s">
        <v>107</v>
      </c>
      <c r="QL5" s="13" t="s">
        <v>108</v>
      </c>
      <c r="QM5" s="13" t="s">
        <v>109</v>
      </c>
      <c r="QN5" s="13" t="s">
        <v>110</v>
      </c>
      <c r="QO5" s="13" t="s">
        <v>111</v>
      </c>
      <c r="QP5" s="13" t="s">
        <v>112</v>
      </c>
      <c r="QQ5" s="13" t="s">
        <v>113</v>
      </c>
      <c r="QR5" s="13" t="s">
        <v>114</v>
      </c>
      <c r="QS5" s="97"/>
      <c r="QT5" s="16" t="s">
        <v>88</v>
      </c>
      <c r="QU5" s="13" t="s">
        <v>90</v>
      </c>
      <c r="QV5" s="13" t="s">
        <v>91</v>
      </c>
      <c r="QW5" s="13" t="s">
        <v>92</v>
      </c>
      <c r="QX5" s="13" t="s">
        <v>93</v>
      </c>
      <c r="QY5" s="13" t="s">
        <v>94</v>
      </c>
      <c r="QZ5" s="13" t="s">
        <v>95</v>
      </c>
      <c r="RA5" s="13" t="s">
        <v>96</v>
      </c>
      <c r="RB5" s="13" t="s">
        <v>97</v>
      </c>
      <c r="RC5" s="13" t="s">
        <v>98</v>
      </c>
      <c r="RD5" s="13" t="s">
        <v>99</v>
      </c>
      <c r="RE5" s="13" t="s">
        <v>100</v>
      </c>
      <c r="RF5" s="13" t="s">
        <v>101</v>
      </c>
      <c r="RG5" s="16" t="s">
        <v>102</v>
      </c>
      <c r="RH5" s="13" t="s">
        <v>103</v>
      </c>
      <c r="RI5" s="13" t="s">
        <v>104</v>
      </c>
      <c r="RJ5" s="13" t="s">
        <v>105</v>
      </c>
      <c r="RK5" s="13" t="s">
        <v>106</v>
      </c>
      <c r="RL5" s="13" t="s">
        <v>107</v>
      </c>
      <c r="RM5" s="13" t="s">
        <v>108</v>
      </c>
      <c r="RN5" s="13" t="s">
        <v>109</v>
      </c>
      <c r="RO5" s="13" t="s">
        <v>110</v>
      </c>
      <c r="RP5" s="13" t="s">
        <v>111</v>
      </c>
      <c r="RQ5" s="13" t="s">
        <v>112</v>
      </c>
      <c r="RR5" s="13" t="s">
        <v>113</v>
      </c>
      <c r="RS5" s="13" t="s">
        <v>114</v>
      </c>
      <c r="RT5" s="97"/>
      <c r="RU5" s="16" t="s">
        <v>88</v>
      </c>
      <c r="RV5" s="13" t="s">
        <v>90</v>
      </c>
      <c r="RW5" s="13" t="s">
        <v>91</v>
      </c>
      <c r="RX5" s="13" t="s">
        <v>92</v>
      </c>
      <c r="RY5" s="13" t="s">
        <v>93</v>
      </c>
      <c r="RZ5" s="13" t="s">
        <v>94</v>
      </c>
      <c r="SA5" s="13" t="s">
        <v>95</v>
      </c>
      <c r="SB5" s="13" t="s">
        <v>96</v>
      </c>
      <c r="SC5" s="13" t="s">
        <v>97</v>
      </c>
      <c r="SD5" s="13" t="s">
        <v>98</v>
      </c>
      <c r="SE5" s="13" t="s">
        <v>99</v>
      </c>
      <c r="SF5" s="13" t="s">
        <v>100</v>
      </c>
      <c r="SG5" s="13" t="s">
        <v>101</v>
      </c>
      <c r="SH5" s="16" t="s">
        <v>102</v>
      </c>
      <c r="SI5" s="13" t="s">
        <v>103</v>
      </c>
      <c r="SJ5" s="13" t="s">
        <v>104</v>
      </c>
      <c r="SK5" s="13" t="s">
        <v>105</v>
      </c>
      <c r="SL5" s="13" t="s">
        <v>106</v>
      </c>
      <c r="SM5" s="13" t="s">
        <v>107</v>
      </c>
      <c r="SN5" s="13" t="s">
        <v>108</v>
      </c>
      <c r="SO5" s="13" t="s">
        <v>109</v>
      </c>
      <c r="SP5" s="13" t="s">
        <v>110</v>
      </c>
      <c r="SQ5" s="13" t="s">
        <v>111</v>
      </c>
      <c r="SR5" s="13" t="s">
        <v>112</v>
      </c>
      <c r="SS5" s="13" t="s">
        <v>113</v>
      </c>
      <c r="ST5" s="13" t="s">
        <v>114</v>
      </c>
      <c r="SU5" s="97"/>
      <c r="SV5" s="16" t="s">
        <v>88</v>
      </c>
      <c r="SW5" s="13" t="s">
        <v>90</v>
      </c>
      <c r="SX5" s="13" t="s">
        <v>91</v>
      </c>
      <c r="SY5" s="13" t="s">
        <v>92</v>
      </c>
      <c r="SZ5" s="13" t="s">
        <v>93</v>
      </c>
      <c r="TA5" s="13" t="s">
        <v>94</v>
      </c>
      <c r="TB5" s="13" t="s">
        <v>95</v>
      </c>
      <c r="TC5" s="13" t="s">
        <v>96</v>
      </c>
      <c r="TD5" s="13" t="s">
        <v>97</v>
      </c>
      <c r="TE5" s="13" t="s">
        <v>98</v>
      </c>
      <c r="TF5" s="13" t="s">
        <v>99</v>
      </c>
      <c r="TG5" s="13" t="s">
        <v>100</v>
      </c>
      <c r="TH5" s="13" t="s">
        <v>101</v>
      </c>
      <c r="TI5" s="16" t="s">
        <v>102</v>
      </c>
      <c r="TJ5" s="13" t="s">
        <v>103</v>
      </c>
      <c r="TK5" s="13" t="s">
        <v>104</v>
      </c>
      <c r="TL5" s="13" t="s">
        <v>105</v>
      </c>
      <c r="TM5" s="13" t="s">
        <v>106</v>
      </c>
      <c r="TN5" s="13" t="s">
        <v>107</v>
      </c>
      <c r="TO5" s="13" t="s">
        <v>108</v>
      </c>
      <c r="TP5" s="13" t="s">
        <v>109</v>
      </c>
      <c r="TQ5" s="13" t="s">
        <v>110</v>
      </c>
      <c r="TR5" s="13" t="s">
        <v>111</v>
      </c>
      <c r="TS5" s="13" t="s">
        <v>112</v>
      </c>
      <c r="TT5" s="13" t="s">
        <v>113</v>
      </c>
      <c r="TU5" s="13" t="s">
        <v>114</v>
      </c>
      <c r="TV5" s="97"/>
      <c r="TW5" s="16" t="s">
        <v>88</v>
      </c>
      <c r="TX5" s="13" t="s">
        <v>90</v>
      </c>
      <c r="TY5" s="13" t="s">
        <v>91</v>
      </c>
      <c r="TZ5" s="13" t="s">
        <v>92</v>
      </c>
      <c r="UA5" s="13" t="s">
        <v>93</v>
      </c>
      <c r="UB5" s="13" t="s">
        <v>94</v>
      </c>
      <c r="UC5" s="13" t="s">
        <v>95</v>
      </c>
      <c r="UD5" s="13" t="s">
        <v>96</v>
      </c>
      <c r="UE5" s="13" t="s">
        <v>97</v>
      </c>
      <c r="UF5" s="13" t="s">
        <v>98</v>
      </c>
      <c r="UG5" s="13" t="s">
        <v>99</v>
      </c>
      <c r="UH5" s="13" t="s">
        <v>100</v>
      </c>
      <c r="UI5" s="13" t="s">
        <v>101</v>
      </c>
      <c r="UJ5" s="16" t="s">
        <v>102</v>
      </c>
      <c r="UK5" s="13" t="s">
        <v>103</v>
      </c>
      <c r="UL5" s="13" t="s">
        <v>104</v>
      </c>
      <c r="UM5" s="13" t="s">
        <v>105</v>
      </c>
      <c r="UN5" s="13" t="s">
        <v>106</v>
      </c>
      <c r="UO5" s="13" t="s">
        <v>107</v>
      </c>
      <c r="UP5" s="13" t="s">
        <v>108</v>
      </c>
      <c r="UQ5" s="13" t="s">
        <v>109</v>
      </c>
      <c r="UR5" s="13" t="s">
        <v>110</v>
      </c>
      <c r="US5" s="13" t="s">
        <v>111</v>
      </c>
      <c r="UT5" s="13" t="s">
        <v>112</v>
      </c>
      <c r="UU5" s="13" t="s">
        <v>113</v>
      </c>
      <c r="UV5" s="13" t="s">
        <v>114</v>
      </c>
      <c r="UW5" s="97"/>
      <c r="UX5" s="16" t="s">
        <v>88</v>
      </c>
      <c r="UY5" s="13" t="s">
        <v>90</v>
      </c>
      <c r="UZ5" s="13" t="s">
        <v>91</v>
      </c>
      <c r="VA5" s="13" t="s">
        <v>92</v>
      </c>
      <c r="VB5" s="13" t="s">
        <v>93</v>
      </c>
      <c r="VC5" s="13" t="s">
        <v>94</v>
      </c>
      <c r="VD5" s="13" t="s">
        <v>95</v>
      </c>
      <c r="VE5" s="13" t="s">
        <v>96</v>
      </c>
      <c r="VF5" s="13" t="s">
        <v>97</v>
      </c>
      <c r="VG5" s="13" t="s">
        <v>98</v>
      </c>
      <c r="VH5" s="13" t="s">
        <v>99</v>
      </c>
      <c r="VI5" s="13" t="s">
        <v>100</v>
      </c>
      <c r="VJ5" s="13" t="s">
        <v>101</v>
      </c>
      <c r="VK5" s="16" t="s">
        <v>102</v>
      </c>
      <c r="VL5" s="13" t="s">
        <v>103</v>
      </c>
      <c r="VM5" s="13" t="s">
        <v>104</v>
      </c>
      <c r="VN5" s="13" t="s">
        <v>105</v>
      </c>
      <c r="VO5" s="13" t="s">
        <v>106</v>
      </c>
      <c r="VP5" s="13" t="s">
        <v>107</v>
      </c>
      <c r="VQ5" s="13" t="s">
        <v>108</v>
      </c>
      <c r="VR5" s="13" t="s">
        <v>109</v>
      </c>
      <c r="VS5" s="13" t="s">
        <v>110</v>
      </c>
      <c r="VT5" s="13" t="s">
        <v>111</v>
      </c>
      <c r="VU5" s="13" t="s">
        <v>112</v>
      </c>
      <c r="VV5" s="13" t="s">
        <v>113</v>
      </c>
      <c r="VW5" s="13" t="s">
        <v>114</v>
      </c>
      <c r="VX5" s="97"/>
      <c r="VY5" s="16" t="s">
        <v>88</v>
      </c>
      <c r="VZ5" s="13" t="s">
        <v>90</v>
      </c>
      <c r="WA5" s="13" t="s">
        <v>91</v>
      </c>
      <c r="WB5" s="13" t="s">
        <v>92</v>
      </c>
      <c r="WC5" s="13" t="s">
        <v>93</v>
      </c>
      <c r="WD5" s="13" t="s">
        <v>94</v>
      </c>
      <c r="WE5" s="13" t="s">
        <v>95</v>
      </c>
      <c r="WF5" s="13" t="s">
        <v>96</v>
      </c>
      <c r="WG5" s="13" t="s">
        <v>97</v>
      </c>
      <c r="WH5" s="13" t="s">
        <v>98</v>
      </c>
      <c r="WI5" s="13" t="s">
        <v>99</v>
      </c>
      <c r="WJ5" s="13" t="s">
        <v>100</v>
      </c>
      <c r="WK5" s="13" t="s">
        <v>101</v>
      </c>
      <c r="WL5" s="16" t="s">
        <v>102</v>
      </c>
      <c r="WM5" s="13" t="s">
        <v>103</v>
      </c>
      <c r="WN5" s="13" t="s">
        <v>104</v>
      </c>
      <c r="WO5" s="13" t="s">
        <v>105</v>
      </c>
      <c r="WP5" s="13" t="s">
        <v>106</v>
      </c>
      <c r="WQ5" s="13" t="s">
        <v>107</v>
      </c>
      <c r="WR5" s="13" t="s">
        <v>108</v>
      </c>
      <c r="WS5" s="13" t="s">
        <v>109</v>
      </c>
      <c r="WT5" s="13" t="s">
        <v>110</v>
      </c>
      <c r="WU5" s="13" t="s">
        <v>111</v>
      </c>
      <c r="WV5" s="13" t="s">
        <v>112</v>
      </c>
      <c r="WW5" s="13" t="s">
        <v>113</v>
      </c>
      <c r="WX5" s="13" t="s">
        <v>114</v>
      </c>
      <c r="WY5" s="97"/>
      <c r="WZ5" s="16" t="s">
        <v>88</v>
      </c>
      <c r="XA5" s="13" t="s">
        <v>90</v>
      </c>
      <c r="XB5" s="13" t="s">
        <v>91</v>
      </c>
      <c r="XC5" s="13" t="s">
        <v>92</v>
      </c>
      <c r="XD5" s="13" t="s">
        <v>93</v>
      </c>
      <c r="XE5" s="13" t="s">
        <v>94</v>
      </c>
      <c r="XF5" s="13" t="s">
        <v>95</v>
      </c>
      <c r="XG5" s="13" t="s">
        <v>96</v>
      </c>
      <c r="XH5" s="13" t="s">
        <v>97</v>
      </c>
      <c r="XI5" s="13" t="s">
        <v>98</v>
      </c>
      <c r="XJ5" s="13" t="s">
        <v>99</v>
      </c>
      <c r="XK5" s="13" t="s">
        <v>100</v>
      </c>
      <c r="XL5" s="13" t="s">
        <v>101</v>
      </c>
      <c r="XM5" s="16" t="s">
        <v>102</v>
      </c>
      <c r="XN5" s="13" t="s">
        <v>103</v>
      </c>
      <c r="XO5" s="13" t="s">
        <v>104</v>
      </c>
      <c r="XP5" s="13" t="s">
        <v>105</v>
      </c>
      <c r="XQ5" s="13" t="s">
        <v>106</v>
      </c>
      <c r="XR5" s="13" t="s">
        <v>107</v>
      </c>
      <c r="XS5" s="13" t="s">
        <v>108</v>
      </c>
      <c r="XT5" s="13" t="s">
        <v>109</v>
      </c>
      <c r="XU5" s="13" t="s">
        <v>110</v>
      </c>
      <c r="XV5" s="13" t="s">
        <v>111</v>
      </c>
      <c r="XW5" s="13" t="s">
        <v>112</v>
      </c>
      <c r="XX5" s="13" t="s">
        <v>113</v>
      </c>
      <c r="XY5" s="13" t="s">
        <v>114</v>
      </c>
      <c r="XZ5" s="97"/>
      <c r="YA5" s="16" t="s">
        <v>88</v>
      </c>
      <c r="YB5" s="13" t="s">
        <v>90</v>
      </c>
      <c r="YC5" s="13" t="s">
        <v>91</v>
      </c>
      <c r="YD5" s="13" t="s">
        <v>92</v>
      </c>
      <c r="YE5" s="13" t="s">
        <v>93</v>
      </c>
      <c r="YF5" s="13" t="s">
        <v>94</v>
      </c>
      <c r="YG5" s="13" t="s">
        <v>95</v>
      </c>
      <c r="YH5" s="13" t="s">
        <v>96</v>
      </c>
      <c r="YI5" s="13" t="s">
        <v>97</v>
      </c>
      <c r="YJ5" s="13" t="s">
        <v>98</v>
      </c>
      <c r="YK5" s="13" t="s">
        <v>99</v>
      </c>
      <c r="YL5" s="13" t="s">
        <v>100</v>
      </c>
      <c r="YM5" s="13" t="s">
        <v>101</v>
      </c>
      <c r="YN5" s="16" t="s">
        <v>102</v>
      </c>
      <c r="YO5" s="13" t="s">
        <v>103</v>
      </c>
      <c r="YP5" s="13" t="s">
        <v>104</v>
      </c>
      <c r="YQ5" s="13" t="s">
        <v>105</v>
      </c>
      <c r="YR5" s="13" t="s">
        <v>106</v>
      </c>
      <c r="YS5" s="13" t="s">
        <v>107</v>
      </c>
      <c r="YT5" s="13" t="s">
        <v>108</v>
      </c>
      <c r="YU5" s="13" t="s">
        <v>109</v>
      </c>
      <c r="YV5" s="13" t="s">
        <v>110</v>
      </c>
      <c r="YW5" s="13" t="s">
        <v>111</v>
      </c>
      <c r="YX5" s="13" t="s">
        <v>112</v>
      </c>
      <c r="YY5" s="13" t="s">
        <v>113</v>
      </c>
      <c r="YZ5" s="13" t="s">
        <v>114</v>
      </c>
      <c r="ZA5" s="97"/>
      <c r="ZB5" s="16" t="s">
        <v>88</v>
      </c>
      <c r="ZC5" s="13" t="s">
        <v>90</v>
      </c>
      <c r="ZD5" s="13" t="s">
        <v>91</v>
      </c>
      <c r="ZE5" s="13" t="s">
        <v>92</v>
      </c>
      <c r="ZF5" s="13" t="s">
        <v>93</v>
      </c>
      <c r="ZG5" s="13" t="s">
        <v>94</v>
      </c>
      <c r="ZH5" s="13" t="s">
        <v>95</v>
      </c>
      <c r="ZI5" s="13" t="s">
        <v>96</v>
      </c>
      <c r="ZJ5" s="13" t="s">
        <v>97</v>
      </c>
      <c r="ZK5" s="13" t="s">
        <v>98</v>
      </c>
      <c r="ZL5" s="13" t="s">
        <v>99</v>
      </c>
      <c r="ZM5" s="13" t="s">
        <v>100</v>
      </c>
      <c r="ZN5" s="13" t="s">
        <v>101</v>
      </c>
      <c r="ZO5" s="16" t="s">
        <v>102</v>
      </c>
      <c r="ZP5" s="13" t="s">
        <v>103</v>
      </c>
      <c r="ZQ5" s="13" t="s">
        <v>104</v>
      </c>
      <c r="ZR5" s="13" t="s">
        <v>105</v>
      </c>
      <c r="ZS5" s="13" t="s">
        <v>106</v>
      </c>
      <c r="ZT5" s="13" t="s">
        <v>107</v>
      </c>
      <c r="ZU5" s="13" t="s">
        <v>108</v>
      </c>
      <c r="ZV5" s="13" t="s">
        <v>109</v>
      </c>
      <c r="ZW5" s="13" t="s">
        <v>110</v>
      </c>
      <c r="ZX5" s="13" t="s">
        <v>111</v>
      </c>
      <c r="ZY5" s="13" t="s">
        <v>112</v>
      </c>
      <c r="ZZ5" s="13" t="s">
        <v>113</v>
      </c>
      <c r="AAA5" s="13" t="s">
        <v>114</v>
      </c>
      <c r="AAB5" s="97"/>
      <c r="AAC5" s="16" t="s">
        <v>88</v>
      </c>
      <c r="AAD5" s="13" t="s">
        <v>90</v>
      </c>
      <c r="AAE5" s="13" t="s">
        <v>91</v>
      </c>
      <c r="AAF5" s="13" t="s">
        <v>92</v>
      </c>
      <c r="AAG5" s="13" t="s">
        <v>93</v>
      </c>
      <c r="AAH5" s="13" t="s">
        <v>94</v>
      </c>
      <c r="AAI5" s="13" t="s">
        <v>95</v>
      </c>
      <c r="AAJ5" s="13" t="s">
        <v>96</v>
      </c>
      <c r="AAK5" s="13" t="s">
        <v>97</v>
      </c>
      <c r="AAL5" s="13" t="s">
        <v>98</v>
      </c>
      <c r="AAM5" s="13" t="s">
        <v>99</v>
      </c>
      <c r="AAN5" s="13" t="s">
        <v>100</v>
      </c>
      <c r="AAO5" s="13" t="s">
        <v>101</v>
      </c>
      <c r="AAP5" s="16" t="s">
        <v>102</v>
      </c>
      <c r="AAQ5" s="13" t="s">
        <v>103</v>
      </c>
      <c r="AAR5" s="13" t="s">
        <v>104</v>
      </c>
      <c r="AAS5" s="13" t="s">
        <v>105</v>
      </c>
      <c r="AAT5" s="13" t="s">
        <v>106</v>
      </c>
      <c r="AAU5" s="13" t="s">
        <v>107</v>
      </c>
      <c r="AAV5" s="13" t="s">
        <v>108</v>
      </c>
      <c r="AAW5" s="13" t="s">
        <v>109</v>
      </c>
      <c r="AAX5" s="13" t="s">
        <v>110</v>
      </c>
      <c r="AAY5" s="13" t="s">
        <v>111</v>
      </c>
      <c r="AAZ5" s="13" t="s">
        <v>112</v>
      </c>
      <c r="ABA5" s="13" t="s">
        <v>113</v>
      </c>
      <c r="ABB5" s="13" t="s">
        <v>114</v>
      </c>
      <c r="ABC5" s="97"/>
      <c r="ABD5" s="16" t="s">
        <v>88</v>
      </c>
      <c r="ABE5" s="13" t="s">
        <v>90</v>
      </c>
      <c r="ABF5" s="13" t="s">
        <v>91</v>
      </c>
      <c r="ABG5" s="13" t="s">
        <v>92</v>
      </c>
      <c r="ABH5" s="13" t="s">
        <v>93</v>
      </c>
      <c r="ABI5" s="13" t="s">
        <v>94</v>
      </c>
      <c r="ABJ5" s="13" t="s">
        <v>95</v>
      </c>
      <c r="ABK5" s="13" t="s">
        <v>96</v>
      </c>
      <c r="ABL5" s="13" t="s">
        <v>97</v>
      </c>
      <c r="ABM5" s="13" t="s">
        <v>98</v>
      </c>
      <c r="ABN5" s="13" t="s">
        <v>99</v>
      </c>
      <c r="ABO5" s="13" t="s">
        <v>100</v>
      </c>
      <c r="ABP5" s="13" t="s">
        <v>101</v>
      </c>
      <c r="ABQ5" s="16" t="s">
        <v>102</v>
      </c>
      <c r="ABR5" s="13" t="s">
        <v>103</v>
      </c>
      <c r="ABS5" s="13" t="s">
        <v>104</v>
      </c>
      <c r="ABT5" s="13" t="s">
        <v>105</v>
      </c>
      <c r="ABU5" s="13" t="s">
        <v>106</v>
      </c>
      <c r="ABV5" s="13" t="s">
        <v>107</v>
      </c>
      <c r="ABW5" s="13" t="s">
        <v>108</v>
      </c>
      <c r="ABX5" s="13" t="s">
        <v>109</v>
      </c>
      <c r="ABY5" s="13" t="s">
        <v>110</v>
      </c>
      <c r="ABZ5" s="13" t="s">
        <v>111</v>
      </c>
      <c r="ACA5" s="13" t="s">
        <v>112</v>
      </c>
      <c r="ACB5" s="13" t="s">
        <v>113</v>
      </c>
      <c r="ACC5" s="13" t="s">
        <v>114</v>
      </c>
    </row>
    <row r="6" spans="1:757" ht="15.6" customHeight="1">
      <c r="A6" s="5"/>
      <c r="B6" s="5" t="s">
        <v>89</v>
      </c>
      <c r="C6" s="98"/>
      <c r="D6" s="17" t="s">
        <v>87</v>
      </c>
      <c r="E6" s="5">
        <v>65</v>
      </c>
      <c r="F6" s="5">
        <v>65</v>
      </c>
      <c r="G6" s="5">
        <v>65</v>
      </c>
      <c r="H6" s="5">
        <v>65</v>
      </c>
      <c r="I6" s="5">
        <v>65</v>
      </c>
      <c r="J6" s="5">
        <v>65</v>
      </c>
      <c r="K6" s="5">
        <v>60</v>
      </c>
      <c r="L6" s="5">
        <v>60</v>
      </c>
      <c r="M6" s="5">
        <v>60</v>
      </c>
      <c r="N6" s="5">
        <v>60</v>
      </c>
      <c r="O6" s="5">
        <v>60</v>
      </c>
      <c r="P6" s="17" t="s">
        <v>87</v>
      </c>
      <c r="Q6" s="5">
        <v>65</v>
      </c>
      <c r="R6" s="5">
        <v>65</v>
      </c>
      <c r="S6" s="5">
        <v>65</v>
      </c>
      <c r="T6" s="5">
        <v>65</v>
      </c>
      <c r="U6" s="5">
        <v>65</v>
      </c>
      <c r="V6" s="5">
        <v>65</v>
      </c>
      <c r="W6" s="5">
        <v>60</v>
      </c>
      <c r="X6" s="5">
        <v>60</v>
      </c>
      <c r="Y6" s="5">
        <v>60</v>
      </c>
      <c r="Z6" s="5">
        <v>60</v>
      </c>
      <c r="AA6" s="5">
        <v>60</v>
      </c>
      <c r="AB6" s="5">
        <v>60</v>
      </c>
      <c r="AC6" s="98"/>
      <c r="AD6" s="17" t="s">
        <v>87</v>
      </c>
      <c r="AE6" s="5">
        <v>60</v>
      </c>
      <c r="AF6" s="5">
        <v>60</v>
      </c>
      <c r="AG6" s="5">
        <v>60</v>
      </c>
      <c r="AH6" s="5">
        <v>60</v>
      </c>
      <c r="AI6" s="5">
        <v>60</v>
      </c>
      <c r="AJ6" s="5">
        <v>60</v>
      </c>
      <c r="AK6" s="5">
        <v>60</v>
      </c>
      <c r="AL6" s="5">
        <v>60</v>
      </c>
      <c r="AM6" s="5">
        <v>60</v>
      </c>
      <c r="AN6" s="5">
        <v>60</v>
      </c>
      <c r="AO6" s="5">
        <v>60</v>
      </c>
      <c r="AP6" s="5">
        <v>60</v>
      </c>
      <c r="AQ6" s="17" t="s">
        <v>87</v>
      </c>
      <c r="AR6" s="5">
        <v>60</v>
      </c>
      <c r="AS6" s="5">
        <v>60</v>
      </c>
      <c r="AT6" s="5">
        <v>60</v>
      </c>
      <c r="AU6" s="5">
        <v>60</v>
      </c>
      <c r="AV6" s="5">
        <v>60</v>
      </c>
      <c r="AW6" s="5">
        <v>60</v>
      </c>
      <c r="AX6" s="5">
        <v>60</v>
      </c>
      <c r="AY6" s="5">
        <v>60</v>
      </c>
      <c r="AZ6" s="5">
        <v>60</v>
      </c>
      <c r="BA6" s="5">
        <v>60</v>
      </c>
      <c r="BB6" s="5">
        <v>60</v>
      </c>
      <c r="BC6" s="5">
        <v>60</v>
      </c>
      <c r="BD6" s="98"/>
      <c r="BE6" s="17" t="s">
        <v>87</v>
      </c>
      <c r="BF6" s="5">
        <v>60</v>
      </c>
      <c r="BG6" s="5">
        <v>60</v>
      </c>
      <c r="BH6" s="5">
        <v>60</v>
      </c>
      <c r="BI6" s="5">
        <v>60</v>
      </c>
      <c r="BJ6" s="5">
        <v>60</v>
      </c>
      <c r="BK6" s="5">
        <v>60</v>
      </c>
      <c r="BL6" s="5">
        <v>60</v>
      </c>
      <c r="BM6" s="5">
        <v>60</v>
      </c>
      <c r="BN6" s="5">
        <v>60</v>
      </c>
      <c r="BO6" s="5">
        <v>60</v>
      </c>
      <c r="BP6" s="5">
        <v>60</v>
      </c>
      <c r="BQ6" s="5">
        <v>60</v>
      </c>
      <c r="BR6" s="17" t="s">
        <v>87</v>
      </c>
      <c r="BS6" s="5">
        <v>60</v>
      </c>
      <c r="BT6" s="5">
        <v>60</v>
      </c>
      <c r="BU6" s="5">
        <v>60</v>
      </c>
      <c r="BV6" s="5">
        <v>60</v>
      </c>
      <c r="BW6" s="5">
        <v>60</v>
      </c>
      <c r="BX6" s="5">
        <v>60</v>
      </c>
      <c r="BY6" s="5">
        <v>60</v>
      </c>
      <c r="BZ6" s="5">
        <v>60</v>
      </c>
      <c r="CA6" s="5">
        <v>60</v>
      </c>
      <c r="CB6" s="5">
        <v>60</v>
      </c>
      <c r="CC6" s="5">
        <v>60</v>
      </c>
      <c r="CD6" s="5">
        <v>60</v>
      </c>
      <c r="CE6" s="98"/>
      <c r="CF6" s="17" t="s">
        <v>87</v>
      </c>
      <c r="CG6" s="5">
        <v>60</v>
      </c>
      <c r="CH6" s="5">
        <v>60</v>
      </c>
      <c r="CI6" s="5">
        <v>60</v>
      </c>
      <c r="CJ6" s="5">
        <v>60</v>
      </c>
      <c r="CK6" s="5">
        <v>60</v>
      </c>
      <c r="CL6" s="5">
        <v>60</v>
      </c>
      <c r="CM6" s="5">
        <v>60</v>
      </c>
      <c r="CN6" s="5">
        <v>60</v>
      </c>
      <c r="CO6" s="5">
        <v>60</v>
      </c>
      <c r="CP6" s="5">
        <v>60</v>
      </c>
      <c r="CQ6" s="5">
        <v>60</v>
      </c>
      <c r="CR6" s="5">
        <v>60</v>
      </c>
      <c r="CS6" s="17" t="s">
        <v>87</v>
      </c>
      <c r="CT6" s="5">
        <v>60</v>
      </c>
      <c r="CU6" s="5">
        <v>60</v>
      </c>
      <c r="CV6" s="5">
        <v>60</v>
      </c>
      <c r="CW6" s="5">
        <v>60</v>
      </c>
      <c r="CX6" s="5">
        <v>60</v>
      </c>
      <c r="CY6" s="5">
        <v>60</v>
      </c>
      <c r="CZ6" s="5">
        <v>60</v>
      </c>
      <c r="DA6" s="5">
        <v>60</v>
      </c>
      <c r="DB6" s="5">
        <v>60</v>
      </c>
      <c r="DC6" s="5">
        <v>60</v>
      </c>
      <c r="DD6" s="5">
        <v>60</v>
      </c>
      <c r="DE6" s="5">
        <v>60</v>
      </c>
      <c r="DF6" s="98"/>
      <c r="DG6" s="17" t="s">
        <v>87</v>
      </c>
      <c r="DH6" s="5">
        <v>60</v>
      </c>
      <c r="DI6" s="5">
        <v>60</v>
      </c>
      <c r="DJ6" s="5">
        <v>60</v>
      </c>
      <c r="DK6" s="5">
        <v>60</v>
      </c>
      <c r="DL6" s="5">
        <v>60</v>
      </c>
      <c r="DM6" s="5">
        <v>60</v>
      </c>
      <c r="DN6" s="5">
        <v>60</v>
      </c>
      <c r="DO6" s="5">
        <v>60</v>
      </c>
      <c r="DP6" s="5">
        <v>60</v>
      </c>
      <c r="DQ6" s="5">
        <v>60</v>
      </c>
      <c r="DR6" s="5">
        <v>60</v>
      </c>
      <c r="DS6" s="5">
        <v>60</v>
      </c>
      <c r="DT6" s="17" t="s">
        <v>87</v>
      </c>
      <c r="DU6" s="5">
        <v>60</v>
      </c>
      <c r="DV6" s="5">
        <v>60</v>
      </c>
      <c r="DW6" s="5">
        <v>60</v>
      </c>
      <c r="DX6" s="5">
        <v>60</v>
      </c>
      <c r="DY6" s="5">
        <v>60</v>
      </c>
      <c r="DZ6" s="5">
        <v>60</v>
      </c>
      <c r="EA6" s="5">
        <v>60</v>
      </c>
      <c r="EB6" s="5">
        <v>60</v>
      </c>
      <c r="EC6" s="5">
        <v>60</v>
      </c>
      <c r="ED6" s="5">
        <v>60</v>
      </c>
      <c r="EE6" s="5">
        <v>60</v>
      </c>
      <c r="EF6" s="5">
        <v>60</v>
      </c>
      <c r="EG6" s="98"/>
      <c r="EH6" s="17" t="s">
        <v>87</v>
      </c>
      <c r="EI6" s="5">
        <v>60</v>
      </c>
      <c r="EJ6" s="5">
        <v>60</v>
      </c>
      <c r="EK6" s="5">
        <v>60</v>
      </c>
      <c r="EL6" s="5">
        <v>60</v>
      </c>
      <c r="EM6" s="5">
        <v>60</v>
      </c>
      <c r="EN6" s="5">
        <v>60</v>
      </c>
      <c r="EO6" s="5">
        <v>60</v>
      </c>
      <c r="EP6" s="5">
        <v>60</v>
      </c>
      <c r="EQ6" s="5">
        <v>60</v>
      </c>
      <c r="ER6" s="5">
        <v>60</v>
      </c>
      <c r="ES6" s="5">
        <v>60</v>
      </c>
      <c r="ET6" s="5">
        <v>60</v>
      </c>
      <c r="EU6" s="17" t="s">
        <v>87</v>
      </c>
      <c r="EV6" s="5">
        <v>60</v>
      </c>
      <c r="EW6" s="5">
        <v>60</v>
      </c>
      <c r="EX6" s="5">
        <v>60</v>
      </c>
      <c r="EY6" s="5">
        <v>60</v>
      </c>
      <c r="EZ6" s="5">
        <v>60</v>
      </c>
      <c r="FA6" s="5">
        <v>60</v>
      </c>
      <c r="FB6" s="5">
        <v>60</v>
      </c>
      <c r="FC6" s="5">
        <v>60</v>
      </c>
      <c r="FD6" s="5">
        <v>60</v>
      </c>
      <c r="FE6" s="5">
        <v>60</v>
      </c>
      <c r="FF6" s="5">
        <v>60</v>
      </c>
      <c r="FG6" s="5">
        <v>60</v>
      </c>
      <c r="FH6" s="98"/>
      <c r="FI6" s="17" t="s">
        <v>87</v>
      </c>
      <c r="FJ6" s="5">
        <v>60</v>
      </c>
      <c r="FK6" s="5">
        <v>60</v>
      </c>
      <c r="FL6" s="5">
        <v>60</v>
      </c>
      <c r="FM6" s="5">
        <v>60</v>
      </c>
      <c r="FN6" s="5">
        <v>60</v>
      </c>
      <c r="FO6" s="5">
        <v>60</v>
      </c>
      <c r="FP6" s="5">
        <v>60</v>
      </c>
      <c r="FQ6" s="5">
        <v>60</v>
      </c>
      <c r="FR6" s="5">
        <v>60</v>
      </c>
      <c r="FS6" s="5">
        <v>60</v>
      </c>
      <c r="FT6" s="5">
        <v>60</v>
      </c>
      <c r="FU6" s="5">
        <v>60</v>
      </c>
      <c r="FV6" s="17" t="s">
        <v>87</v>
      </c>
      <c r="FW6" s="5">
        <v>60</v>
      </c>
      <c r="FX6" s="5">
        <v>60</v>
      </c>
      <c r="FY6" s="5">
        <v>60</v>
      </c>
      <c r="FZ6" s="5">
        <v>60</v>
      </c>
      <c r="GA6" s="5">
        <v>60</v>
      </c>
      <c r="GB6" s="5">
        <v>60</v>
      </c>
      <c r="GC6" s="5">
        <v>60</v>
      </c>
      <c r="GD6" s="5">
        <v>60</v>
      </c>
      <c r="GE6" s="5">
        <v>60</v>
      </c>
      <c r="GF6" s="5">
        <v>60</v>
      </c>
      <c r="GG6" s="5">
        <v>60</v>
      </c>
      <c r="GH6" s="5">
        <v>60</v>
      </c>
      <c r="GI6" s="98"/>
      <c r="GJ6" s="17" t="s">
        <v>87</v>
      </c>
      <c r="GK6" s="5">
        <v>60</v>
      </c>
      <c r="GL6" s="5">
        <v>60</v>
      </c>
      <c r="GM6" s="5">
        <v>60</v>
      </c>
      <c r="GN6" s="5">
        <v>60</v>
      </c>
      <c r="GO6" s="5">
        <v>60</v>
      </c>
      <c r="GP6" s="5">
        <v>60</v>
      </c>
      <c r="GQ6" s="5">
        <v>60</v>
      </c>
      <c r="GR6" s="5">
        <v>60</v>
      </c>
      <c r="GS6" s="5">
        <v>60</v>
      </c>
      <c r="GT6" s="5">
        <v>60</v>
      </c>
      <c r="GU6" s="5">
        <v>60</v>
      </c>
      <c r="GV6" s="5">
        <v>60</v>
      </c>
      <c r="GW6" s="17" t="s">
        <v>87</v>
      </c>
      <c r="GX6" s="5">
        <v>60</v>
      </c>
      <c r="GY6" s="5">
        <v>60</v>
      </c>
      <c r="GZ6" s="5">
        <v>60</v>
      </c>
      <c r="HA6" s="5">
        <v>60</v>
      </c>
      <c r="HB6" s="5">
        <v>60</v>
      </c>
      <c r="HC6" s="5">
        <v>60</v>
      </c>
      <c r="HD6" s="5">
        <v>60</v>
      </c>
      <c r="HE6" s="5">
        <v>60</v>
      </c>
      <c r="HF6" s="5">
        <v>60</v>
      </c>
      <c r="HG6" s="5">
        <v>60</v>
      </c>
      <c r="HH6" s="5">
        <v>60</v>
      </c>
      <c r="HI6" s="5">
        <v>60</v>
      </c>
      <c r="HJ6" s="98"/>
      <c r="HK6" s="17" t="s">
        <v>87</v>
      </c>
      <c r="HL6" s="5">
        <v>60</v>
      </c>
      <c r="HM6" s="5">
        <v>60</v>
      </c>
      <c r="HN6" s="5">
        <v>60</v>
      </c>
      <c r="HO6" s="5">
        <v>60</v>
      </c>
      <c r="HP6" s="5">
        <v>60</v>
      </c>
      <c r="HQ6" s="5">
        <v>60</v>
      </c>
      <c r="HR6" s="5">
        <v>60</v>
      </c>
      <c r="HS6" s="5">
        <v>60</v>
      </c>
      <c r="HT6" s="5">
        <v>60</v>
      </c>
      <c r="HU6" s="5">
        <v>60</v>
      </c>
      <c r="HV6" s="5">
        <v>60</v>
      </c>
      <c r="HW6" s="5">
        <v>60</v>
      </c>
      <c r="HX6" s="17" t="s">
        <v>87</v>
      </c>
      <c r="HY6" s="5">
        <v>60</v>
      </c>
      <c r="HZ6" s="5">
        <v>60</v>
      </c>
      <c r="IA6" s="5">
        <v>60</v>
      </c>
      <c r="IB6" s="5">
        <v>60</v>
      </c>
      <c r="IC6" s="5">
        <v>60</v>
      </c>
      <c r="ID6" s="5">
        <v>60</v>
      </c>
      <c r="IE6" s="5">
        <v>60</v>
      </c>
      <c r="IF6" s="5">
        <v>60</v>
      </c>
      <c r="IG6" s="5">
        <v>60</v>
      </c>
      <c r="IH6" s="5">
        <v>60</v>
      </c>
      <c r="II6" s="5">
        <v>60</v>
      </c>
      <c r="IJ6" s="5">
        <v>60</v>
      </c>
      <c r="IK6" s="98"/>
      <c r="IL6" s="17" t="s">
        <v>87</v>
      </c>
      <c r="IM6" s="5">
        <v>60</v>
      </c>
      <c r="IN6" s="5">
        <v>60</v>
      </c>
      <c r="IO6" s="5">
        <v>60</v>
      </c>
      <c r="IP6" s="5">
        <v>60</v>
      </c>
      <c r="IQ6" s="5">
        <v>60</v>
      </c>
      <c r="IR6" s="5">
        <v>60</v>
      </c>
      <c r="IS6" s="5">
        <v>60</v>
      </c>
      <c r="IT6" s="5">
        <v>60</v>
      </c>
      <c r="IU6" s="5">
        <v>60</v>
      </c>
      <c r="IV6" s="5">
        <v>60</v>
      </c>
      <c r="IW6" s="5">
        <v>60</v>
      </c>
      <c r="IX6" s="5">
        <v>60</v>
      </c>
      <c r="IY6" s="17" t="s">
        <v>87</v>
      </c>
      <c r="IZ6" s="5">
        <v>60</v>
      </c>
      <c r="JA6" s="5">
        <v>60</v>
      </c>
      <c r="JB6" s="5">
        <v>60</v>
      </c>
      <c r="JC6" s="5">
        <v>60</v>
      </c>
      <c r="JD6" s="5">
        <v>60</v>
      </c>
      <c r="JE6" s="5">
        <v>60</v>
      </c>
      <c r="JF6" s="5">
        <v>60</v>
      </c>
      <c r="JG6" s="5">
        <v>60</v>
      </c>
      <c r="JH6" s="5">
        <v>60</v>
      </c>
      <c r="JI6" s="5">
        <v>60</v>
      </c>
      <c r="JJ6" s="5">
        <v>60</v>
      </c>
      <c r="JK6" s="5">
        <v>60</v>
      </c>
      <c r="JL6" s="98"/>
      <c r="JM6" s="17" t="s">
        <v>87</v>
      </c>
      <c r="JN6" s="5">
        <v>60</v>
      </c>
      <c r="JO6" s="5">
        <v>60</v>
      </c>
      <c r="JP6" s="5">
        <v>60</v>
      </c>
      <c r="JQ6" s="5">
        <v>60</v>
      </c>
      <c r="JR6" s="5">
        <v>60</v>
      </c>
      <c r="JS6" s="5">
        <v>60</v>
      </c>
      <c r="JT6" s="5">
        <v>60</v>
      </c>
      <c r="JU6" s="5">
        <v>60</v>
      </c>
      <c r="JV6" s="5">
        <v>60</v>
      </c>
      <c r="JW6" s="5">
        <v>60</v>
      </c>
      <c r="JX6" s="5">
        <v>60</v>
      </c>
      <c r="JY6" s="5">
        <v>60</v>
      </c>
      <c r="JZ6" s="17" t="s">
        <v>87</v>
      </c>
      <c r="KA6" s="5">
        <v>60</v>
      </c>
      <c r="KB6" s="5">
        <v>60</v>
      </c>
      <c r="KC6" s="5">
        <v>60</v>
      </c>
      <c r="KD6" s="5">
        <v>60</v>
      </c>
      <c r="KE6" s="5">
        <v>60</v>
      </c>
      <c r="KF6" s="5">
        <v>60</v>
      </c>
      <c r="KG6" s="5">
        <v>60</v>
      </c>
      <c r="KH6" s="5">
        <v>60</v>
      </c>
      <c r="KI6" s="5">
        <v>60</v>
      </c>
      <c r="KJ6" s="5">
        <v>60</v>
      </c>
      <c r="KK6" s="5">
        <v>60</v>
      </c>
      <c r="KL6" s="5">
        <v>60</v>
      </c>
      <c r="KM6" s="98"/>
      <c r="KN6" s="17" t="s">
        <v>87</v>
      </c>
      <c r="KO6" s="5">
        <v>60</v>
      </c>
      <c r="KP6" s="5">
        <v>60</v>
      </c>
      <c r="KQ6" s="5">
        <v>60</v>
      </c>
      <c r="KR6" s="5">
        <v>60</v>
      </c>
      <c r="KS6" s="5">
        <v>60</v>
      </c>
      <c r="KT6" s="5">
        <v>60</v>
      </c>
      <c r="KU6" s="5">
        <v>60</v>
      </c>
      <c r="KV6" s="5">
        <v>60</v>
      </c>
      <c r="KW6" s="5">
        <v>60</v>
      </c>
      <c r="KX6" s="5">
        <v>60</v>
      </c>
      <c r="KY6" s="5">
        <v>60</v>
      </c>
      <c r="KZ6" s="5">
        <v>60</v>
      </c>
      <c r="LA6" s="17" t="s">
        <v>87</v>
      </c>
      <c r="LB6" s="5">
        <v>60</v>
      </c>
      <c r="LC6" s="5">
        <v>60</v>
      </c>
      <c r="LD6" s="5">
        <v>60</v>
      </c>
      <c r="LE6" s="5">
        <v>60</v>
      </c>
      <c r="LF6" s="5">
        <v>60</v>
      </c>
      <c r="LG6" s="5">
        <v>60</v>
      </c>
      <c r="LH6" s="5">
        <v>60</v>
      </c>
      <c r="LI6" s="5">
        <v>60</v>
      </c>
      <c r="LJ6" s="5">
        <v>60</v>
      </c>
      <c r="LK6" s="5">
        <v>60</v>
      </c>
      <c r="LL6" s="5">
        <v>60</v>
      </c>
      <c r="LM6" s="5">
        <v>60</v>
      </c>
      <c r="LN6" s="98"/>
      <c r="LO6" s="17" t="s">
        <v>87</v>
      </c>
      <c r="LP6" s="5">
        <v>60</v>
      </c>
      <c r="LQ6" s="5">
        <v>60</v>
      </c>
      <c r="LR6" s="5">
        <v>60</v>
      </c>
      <c r="LS6" s="5">
        <v>60</v>
      </c>
      <c r="LT6" s="5">
        <v>60</v>
      </c>
      <c r="LU6" s="5">
        <v>60</v>
      </c>
      <c r="LV6" s="5">
        <v>60</v>
      </c>
      <c r="LW6" s="5">
        <v>60</v>
      </c>
      <c r="LX6" s="5">
        <v>60</v>
      </c>
      <c r="LY6" s="5">
        <v>60</v>
      </c>
      <c r="LZ6" s="5">
        <v>60</v>
      </c>
      <c r="MA6" s="5">
        <v>60</v>
      </c>
      <c r="MB6" s="17" t="s">
        <v>87</v>
      </c>
      <c r="MC6" s="5">
        <v>60</v>
      </c>
      <c r="MD6" s="5">
        <v>60</v>
      </c>
      <c r="ME6" s="5">
        <v>60</v>
      </c>
      <c r="MF6" s="5">
        <v>60</v>
      </c>
      <c r="MG6" s="5">
        <v>60</v>
      </c>
      <c r="MH6" s="5">
        <v>60</v>
      </c>
      <c r="MI6" s="5">
        <v>60</v>
      </c>
      <c r="MJ6" s="5">
        <v>60</v>
      </c>
      <c r="MK6" s="5">
        <v>60</v>
      </c>
      <c r="ML6" s="5">
        <v>60</v>
      </c>
      <c r="MM6" s="5">
        <v>60</v>
      </c>
      <c r="MN6" s="5">
        <v>60</v>
      </c>
      <c r="MO6" s="98"/>
      <c r="MP6" s="17" t="s">
        <v>87</v>
      </c>
      <c r="MQ6" s="5">
        <v>60</v>
      </c>
      <c r="MR6" s="5">
        <v>60</v>
      </c>
      <c r="MS6" s="5">
        <v>60</v>
      </c>
      <c r="MT6" s="5">
        <v>60</v>
      </c>
      <c r="MU6" s="5">
        <v>60</v>
      </c>
      <c r="MV6" s="5">
        <v>60</v>
      </c>
      <c r="MW6" s="5">
        <v>60</v>
      </c>
      <c r="MX6" s="5">
        <v>60</v>
      </c>
      <c r="MY6" s="5">
        <v>60</v>
      </c>
      <c r="MZ6" s="5">
        <v>60</v>
      </c>
      <c r="NA6" s="5">
        <v>60</v>
      </c>
      <c r="NB6" s="5">
        <v>60</v>
      </c>
      <c r="NC6" s="17" t="s">
        <v>87</v>
      </c>
      <c r="ND6" s="5">
        <v>60</v>
      </c>
      <c r="NE6" s="5">
        <v>60</v>
      </c>
      <c r="NF6" s="5">
        <v>60</v>
      </c>
      <c r="NG6" s="5">
        <v>60</v>
      </c>
      <c r="NH6" s="5">
        <v>60</v>
      </c>
      <c r="NI6" s="5">
        <v>60</v>
      </c>
      <c r="NJ6" s="5">
        <v>60</v>
      </c>
      <c r="NK6" s="5">
        <v>60</v>
      </c>
      <c r="NL6" s="5">
        <v>60</v>
      </c>
      <c r="NM6" s="5">
        <v>60</v>
      </c>
      <c r="NN6" s="5">
        <v>60</v>
      </c>
      <c r="NO6" s="5">
        <v>60</v>
      </c>
      <c r="NP6" s="98"/>
      <c r="NQ6" s="17" t="s">
        <v>87</v>
      </c>
      <c r="NR6" s="5">
        <v>60</v>
      </c>
      <c r="NS6" s="5">
        <v>60</v>
      </c>
      <c r="NT6" s="5">
        <v>60</v>
      </c>
      <c r="NU6" s="5">
        <v>60</v>
      </c>
      <c r="NV6" s="5">
        <v>60</v>
      </c>
      <c r="NW6" s="5">
        <v>60</v>
      </c>
      <c r="NX6" s="5">
        <v>60</v>
      </c>
      <c r="NY6" s="5">
        <v>60</v>
      </c>
      <c r="NZ6" s="5">
        <v>60</v>
      </c>
      <c r="OA6" s="5">
        <v>60</v>
      </c>
      <c r="OB6" s="5">
        <v>60</v>
      </c>
      <c r="OC6" s="5">
        <v>60</v>
      </c>
      <c r="OD6" s="17" t="s">
        <v>87</v>
      </c>
      <c r="OE6" s="5">
        <v>60</v>
      </c>
      <c r="OF6" s="5">
        <v>60</v>
      </c>
      <c r="OG6" s="5">
        <v>60</v>
      </c>
      <c r="OH6" s="5">
        <v>60</v>
      </c>
      <c r="OI6" s="5">
        <v>60</v>
      </c>
      <c r="OJ6" s="5">
        <v>60</v>
      </c>
      <c r="OK6" s="5">
        <v>60</v>
      </c>
      <c r="OL6" s="5">
        <v>60</v>
      </c>
      <c r="OM6" s="5">
        <v>60</v>
      </c>
      <c r="ON6" s="5">
        <v>60</v>
      </c>
      <c r="OO6" s="5">
        <v>60</v>
      </c>
      <c r="OP6" s="5">
        <v>60</v>
      </c>
      <c r="OQ6" s="98"/>
      <c r="OR6" s="17" t="s">
        <v>87</v>
      </c>
      <c r="OS6" s="5">
        <v>60</v>
      </c>
      <c r="OT6" s="5">
        <v>60</v>
      </c>
      <c r="OU6" s="5">
        <v>60</v>
      </c>
      <c r="OV6" s="5">
        <v>60</v>
      </c>
      <c r="OW6" s="5">
        <v>60</v>
      </c>
      <c r="OX6" s="5">
        <v>60</v>
      </c>
      <c r="OY6" s="5">
        <v>60</v>
      </c>
      <c r="OZ6" s="5">
        <v>60</v>
      </c>
      <c r="PA6" s="5">
        <v>60</v>
      </c>
      <c r="PB6" s="5">
        <v>60</v>
      </c>
      <c r="PC6" s="5">
        <v>60</v>
      </c>
      <c r="PD6" s="5">
        <v>60</v>
      </c>
      <c r="PE6" s="17" t="s">
        <v>87</v>
      </c>
      <c r="PF6" s="5">
        <v>60</v>
      </c>
      <c r="PG6" s="5">
        <v>60</v>
      </c>
      <c r="PH6" s="5">
        <v>60</v>
      </c>
      <c r="PI6" s="5">
        <v>60</v>
      </c>
      <c r="PJ6" s="5">
        <v>60</v>
      </c>
      <c r="PK6" s="5">
        <v>60</v>
      </c>
      <c r="PL6" s="5">
        <v>60</v>
      </c>
      <c r="PM6" s="5">
        <v>60</v>
      </c>
      <c r="PN6" s="5">
        <v>60</v>
      </c>
      <c r="PO6" s="5">
        <v>60</v>
      </c>
      <c r="PP6" s="5">
        <v>60</v>
      </c>
      <c r="PQ6" s="5">
        <v>60</v>
      </c>
      <c r="PR6" s="98"/>
      <c r="PS6" s="17" t="s">
        <v>87</v>
      </c>
      <c r="PT6" s="5">
        <v>60</v>
      </c>
      <c r="PU6" s="5">
        <v>60</v>
      </c>
      <c r="PV6" s="5">
        <v>60</v>
      </c>
      <c r="PW6" s="5">
        <v>60</v>
      </c>
      <c r="PX6" s="5">
        <v>60</v>
      </c>
      <c r="PY6" s="5">
        <v>60</v>
      </c>
      <c r="PZ6" s="5">
        <v>60</v>
      </c>
      <c r="QA6" s="5">
        <v>60</v>
      </c>
      <c r="QB6" s="5">
        <v>60</v>
      </c>
      <c r="QC6" s="5">
        <v>60</v>
      </c>
      <c r="QD6" s="5">
        <v>60</v>
      </c>
      <c r="QE6" s="5">
        <v>60</v>
      </c>
      <c r="QF6" s="17" t="s">
        <v>87</v>
      </c>
      <c r="QG6" s="5">
        <v>60</v>
      </c>
      <c r="QH6" s="5">
        <v>60</v>
      </c>
      <c r="QI6" s="5">
        <v>60</v>
      </c>
      <c r="QJ6" s="5">
        <v>60</v>
      </c>
      <c r="QK6" s="5">
        <v>60</v>
      </c>
      <c r="QL6" s="5">
        <v>60</v>
      </c>
      <c r="QM6" s="5">
        <v>60</v>
      </c>
      <c r="QN6" s="5">
        <v>60</v>
      </c>
      <c r="QO6" s="5">
        <v>60</v>
      </c>
      <c r="QP6" s="5">
        <v>60</v>
      </c>
      <c r="QQ6" s="5">
        <v>60</v>
      </c>
      <c r="QR6" s="5">
        <v>60</v>
      </c>
      <c r="QS6" s="98"/>
      <c r="QT6" s="17" t="s">
        <v>87</v>
      </c>
      <c r="QU6" s="5">
        <v>60</v>
      </c>
      <c r="QV6" s="5">
        <v>60</v>
      </c>
      <c r="QW6" s="5">
        <v>60</v>
      </c>
      <c r="QX6" s="5">
        <v>60</v>
      </c>
      <c r="QY6" s="5">
        <v>60</v>
      </c>
      <c r="QZ6" s="5">
        <v>60</v>
      </c>
      <c r="RA6" s="5">
        <v>60</v>
      </c>
      <c r="RB6" s="5">
        <v>60</v>
      </c>
      <c r="RC6" s="5">
        <v>60</v>
      </c>
      <c r="RD6" s="5">
        <v>60</v>
      </c>
      <c r="RE6" s="5">
        <v>60</v>
      </c>
      <c r="RF6" s="5">
        <v>60</v>
      </c>
      <c r="RG6" s="17" t="s">
        <v>87</v>
      </c>
      <c r="RH6" s="5">
        <v>60</v>
      </c>
      <c r="RI6" s="5">
        <v>60</v>
      </c>
      <c r="RJ6" s="5">
        <v>60</v>
      </c>
      <c r="RK6" s="5">
        <v>60</v>
      </c>
      <c r="RL6" s="5">
        <v>60</v>
      </c>
      <c r="RM6" s="5">
        <v>60</v>
      </c>
      <c r="RN6" s="5">
        <v>60</v>
      </c>
      <c r="RO6" s="5">
        <v>60</v>
      </c>
      <c r="RP6" s="5">
        <v>60</v>
      </c>
      <c r="RQ6" s="5">
        <v>60</v>
      </c>
      <c r="RR6" s="5">
        <v>60</v>
      </c>
      <c r="RS6" s="5">
        <v>60</v>
      </c>
      <c r="RT6" s="98"/>
      <c r="RU6" s="17" t="s">
        <v>87</v>
      </c>
      <c r="RV6" s="5">
        <v>60</v>
      </c>
      <c r="RW6" s="5">
        <v>60</v>
      </c>
      <c r="RX6" s="5">
        <v>60</v>
      </c>
      <c r="RY6" s="5">
        <v>60</v>
      </c>
      <c r="RZ6" s="5">
        <v>60</v>
      </c>
      <c r="SA6" s="5">
        <v>60</v>
      </c>
      <c r="SB6" s="5">
        <v>60</v>
      </c>
      <c r="SC6" s="5">
        <v>60</v>
      </c>
      <c r="SD6" s="5">
        <v>60</v>
      </c>
      <c r="SE6" s="5">
        <v>60</v>
      </c>
      <c r="SF6" s="5">
        <v>60</v>
      </c>
      <c r="SG6" s="5">
        <v>60</v>
      </c>
      <c r="SH6" s="17" t="s">
        <v>87</v>
      </c>
      <c r="SI6" s="5">
        <v>60</v>
      </c>
      <c r="SJ6" s="5">
        <v>60</v>
      </c>
      <c r="SK6" s="5">
        <v>60</v>
      </c>
      <c r="SL6" s="5">
        <v>60</v>
      </c>
      <c r="SM6" s="5">
        <v>60</v>
      </c>
      <c r="SN6" s="5">
        <v>60</v>
      </c>
      <c r="SO6" s="5">
        <v>60</v>
      </c>
      <c r="SP6" s="5">
        <v>60</v>
      </c>
      <c r="SQ6" s="5">
        <v>60</v>
      </c>
      <c r="SR6" s="5">
        <v>60</v>
      </c>
      <c r="SS6" s="5">
        <v>60</v>
      </c>
      <c r="ST6" s="5">
        <v>60</v>
      </c>
      <c r="SU6" s="98"/>
      <c r="SV6" s="17" t="s">
        <v>87</v>
      </c>
      <c r="SW6" s="5">
        <v>60</v>
      </c>
      <c r="SX6" s="5">
        <v>60</v>
      </c>
      <c r="SY6" s="5">
        <v>60</v>
      </c>
      <c r="SZ6" s="5">
        <v>60</v>
      </c>
      <c r="TA6" s="5">
        <v>60</v>
      </c>
      <c r="TB6" s="5">
        <v>60</v>
      </c>
      <c r="TC6" s="5">
        <v>60</v>
      </c>
      <c r="TD6" s="5">
        <v>60</v>
      </c>
      <c r="TE6" s="5">
        <v>60</v>
      </c>
      <c r="TF6" s="5">
        <v>60</v>
      </c>
      <c r="TG6" s="5">
        <v>60</v>
      </c>
      <c r="TH6" s="5">
        <v>60</v>
      </c>
      <c r="TI6" s="17" t="s">
        <v>87</v>
      </c>
      <c r="TJ6" s="5">
        <v>60</v>
      </c>
      <c r="TK6" s="5">
        <v>60</v>
      </c>
      <c r="TL6" s="5">
        <v>60</v>
      </c>
      <c r="TM6" s="5">
        <v>60</v>
      </c>
      <c r="TN6" s="5">
        <v>60</v>
      </c>
      <c r="TO6" s="5">
        <v>60</v>
      </c>
      <c r="TP6" s="5">
        <v>60</v>
      </c>
      <c r="TQ6" s="5">
        <v>60</v>
      </c>
      <c r="TR6" s="5">
        <v>60</v>
      </c>
      <c r="TS6" s="5">
        <v>60</v>
      </c>
      <c r="TT6" s="5">
        <v>60</v>
      </c>
      <c r="TU6" s="5">
        <v>60</v>
      </c>
      <c r="TV6" s="98"/>
      <c r="TW6" s="17" t="s">
        <v>87</v>
      </c>
      <c r="TX6" s="5">
        <v>60</v>
      </c>
      <c r="TY6" s="5">
        <v>60</v>
      </c>
      <c r="TZ6" s="5">
        <v>60</v>
      </c>
      <c r="UA6" s="5">
        <v>60</v>
      </c>
      <c r="UB6" s="5">
        <v>60</v>
      </c>
      <c r="UC6" s="5">
        <v>60</v>
      </c>
      <c r="UD6" s="5">
        <v>60</v>
      </c>
      <c r="UE6" s="5">
        <v>60</v>
      </c>
      <c r="UF6" s="5">
        <v>60</v>
      </c>
      <c r="UG6" s="5">
        <v>60</v>
      </c>
      <c r="UH6" s="5">
        <v>60</v>
      </c>
      <c r="UI6" s="5">
        <v>60</v>
      </c>
      <c r="UJ6" s="17" t="s">
        <v>87</v>
      </c>
      <c r="UK6" s="5">
        <v>60</v>
      </c>
      <c r="UL6" s="5">
        <v>60</v>
      </c>
      <c r="UM6" s="5">
        <v>60</v>
      </c>
      <c r="UN6" s="5">
        <v>60</v>
      </c>
      <c r="UO6" s="5">
        <v>60</v>
      </c>
      <c r="UP6" s="5">
        <v>60</v>
      </c>
      <c r="UQ6" s="5">
        <v>60</v>
      </c>
      <c r="UR6" s="5">
        <v>60</v>
      </c>
      <c r="US6" s="5">
        <v>60</v>
      </c>
      <c r="UT6" s="5">
        <v>60</v>
      </c>
      <c r="UU6" s="5">
        <v>60</v>
      </c>
      <c r="UV6" s="5">
        <v>60</v>
      </c>
      <c r="UW6" s="98"/>
      <c r="UX6" s="17" t="s">
        <v>87</v>
      </c>
      <c r="UY6" s="5">
        <v>60</v>
      </c>
      <c r="UZ6" s="5">
        <v>60</v>
      </c>
      <c r="VA6" s="5">
        <v>60</v>
      </c>
      <c r="VB6" s="5">
        <v>60</v>
      </c>
      <c r="VC6" s="5">
        <v>60</v>
      </c>
      <c r="VD6" s="5">
        <v>60</v>
      </c>
      <c r="VE6" s="5">
        <v>60</v>
      </c>
      <c r="VF6" s="5">
        <v>60</v>
      </c>
      <c r="VG6" s="5">
        <v>60</v>
      </c>
      <c r="VH6" s="5">
        <v>60</v>
      </c>
      <c r="VI6" s="5">
        <v>60</v>
      </c>
      <c r="VJ6" s="5">
        <v>60</v>
      </c>
      <c r="VK6" s="17" t="s">
        <v>87</v>
      </c>
      <c r="VL6" s="5">
        <v>60</v>
      </c>
      <c r="VM6" s="5">
        <v>60</v>
      </c>
      <c r="VN6" s="5">
        <v>60</v>
      </c>
      <c r="VO6" s="5">
        <v>60</v>
      </c>
      <c r="VP6" s="5">
        <v>60</v>
      </c>
      <c r="VQ6" s="5">
        <v>60</v>
      </c>
      <c r="VR6" s="5">
        <v>60</v>
      </c>
      <c r="VS6" s="5">
        <v>60</v>
      </c>
      <c r="VT6" s="5">
        <v>60</v>
      </c>
      <c r="VU6" s="5">
        <v>60</v>
      </c>
      <c r="VV6" s="5">
        <v>60</v>
      </c>
      <c r="VW6" s="5">
        <v>60</v>
      </c>
      <c r="VX6" s="98"/>
      <c r="VY6" s="17" t="s">
        <v>87</v>
      </c>
      <c r="VZ6" s="5">
        <v>60</v>
      </c>
      <c r="WA6" s="5">
        <v>60</v>
      </c>
      <c r="WB6" s="5">
        <v>60</v>
      </c>
      <c r="WC6" s="5">
        <v>60</v>
      </c>
      <c r="WD6" s="5">
        <v>60</v>
      </c>
      <c r="WE6" s="5">
        <v>60</v>
      </c>
      <c r="WF6" s="5">
        <v>60</v>
      </c>
      <c r="WG6" s="5">
        <v>60</v>
      </c>
      <c r="WH6" s="5">
        <v>60</v>
      </c>
      <c r="WI6" s="5">
        <v>60</v>
      </c>
      <c r="WJ6" s="5">
        <v>60</v>
      </c>
      <c r="WK6" s="5">
        <v>60</v>
      </c>
      <c r="WL6" s="17" t="s">
        <v>87</v>
      </c>
      <c r="WM6" s="5">
        <v>60</v>
      </c>
      <c r="WN6" s="5">
        <v>60</v>
      </c>
      <c r="WO6" s="5">
        <v>60</v>
      </c>
      <c r="WP6" s="5">
        <v>60</v>
      </c>
      <c r="WQ6" s="5">
        <v>60</v>
      </c>
      <c r="WR6" s="5">
        <v>60</v>
      </c>
      <c r="WS6" s="5">
        <v>60</v>
      </c>
      <c r="WT6" s="5">
        <v>60</v>
      </c>
      <c r="WU6" s="5">
        <v>60</v>
      </c>
      <c r="WV6" s="5">
        <v>60</v>
      </c>
      <c r="WW6" s="5">
        <v>60</v>
      </c>
      <c r="WX6" s="5">
        <v>60</v>
      </c>
      <c r="WY6" s="98"/>
      <c r="WZ6" s="17" t="s">
        <v>87</v>
      </c>
      <c r="XA6" s="5">
        <v>60</v>
      </c>
      <c r="XB6" s="5">
        <v>60</v>
      </c>
      <c r="XC6" s="5">
        <v>60</v>
      </c>
      <c r="XD6" s="5">
        <v>60</v>
      </c>
      <c r="XE6" s="5">
        <v>60</v>
      </c>
      <c r="XF6" s="5">
        <v>60</v>
      </c>
      <c r="XG6" s="5">
        <v>60</v>
      </c>
      <c r="XH6" s="5">
        <v>60</v>
      </c>
      <c r="XI6" s="5">
        <v>60</v>
      </c>
      <c r="XJ6" s="5">
        <v>60</v>
      </c>
      <c r="XK6" s="5">
        <v>60</v>
      </c>
      <c r="XL6" s="5">
        <v>60</v>
      </c>
      <c r="XM6" s="17" t="s">
        <v>87</v>
      </c>
      <c r="XN6" s="5">
        <v>60</v>
      </c>
      <c r="XO6" s="5">
        <v>60</v>
      </c>
      <c r="XP6" s="5">
        <v>60</v>
      </c>
      <c r="XQ6" s="5">
        <v>60</v>
      </c>
      <c r="XR6" s="5">
        <v>60</v>
      </c>
      <c r="XS6" s="5">
        <v>60</v>
      </c>
      <c r="XT6" s="5">
        <v>60</v>
      </c>
      <c r="XU6" s="5">
        <v>60</v>
      </c>
      <c r="XV6" s="5">
        <v>60</v>
      </c>
      <c r="XW6" s="5">
        <v>60</v>
      </c>
      <c r="XX6" s="5">
        <v>60</v>
      </c>
      <c r="XY6" s="5">
        <v>60</v>
      </c>
      <c r="XZ6" s="98"/>
      <c r="YA6" s="17" t="s">
        <v>87</v>
      </c>
      <c r="YB6" s="5">
        <v>60</v>
      </c>
      <c r="YC6" s="5">
        <v>60</v>
      </c>
      <c r="YD6" s="5">
        <v>60</v>
      </c>
      <c r="YE6" s="5">
        <v>60</v>
      </c>
      <c r="YF6" s="5">
        <v>60</v>
      </c>
      <c r="YG6" s="5">
        <v>60</v>
      </c>
      <c r="YH6" s="5">
        <v>60</v>
      </c>
      <c r="YI6" s="5">
        <v>60</v>
      </c>
      <c r="YJ6" s="5">
        <v>60</v>
      </c>
      <c r="YK6" s="5">
        <v>60</v>
      </c>
      <c r="YL6" s="5">
        <v>60</v>
      </c>
      <c r="YM6" s="5">
        <v>60</v>
      </c>
      <c r="YN6" s="17" t="s">
        <v>87</v>
      </c>
      <c r="YO6" s="5">
        <v>60</v>
      </c>
      <c r="YP6" s="5">
        <v>60</v>
      </c>
      <c r="YQ6" s="5">
        <v>60</v>
      </c>
      <c r="YR6" s="5">
        <v>60</v>
      </c>
      <c r="YS6" s="5">
        <v>60</v>
      </c>
      <c r="YT6" s="5">
        <v>60</v>
      </c>
      <c r="YU6" s="5">
        <v>60</v>
      </c>
      <c r="YV6" s="5">
        <v>60</v>
      </c>
      <c r="YW6" s="5">
        <v>60</v>
      </c>
      <c r="YX6" s="5">
        <v>60</v>
      </c>
      <c r="YY6" s="5">
        <v>60</v>
      </c>
      <c r="YZ6" s="5">
        <v>60</v>
      </c>
      <c r="ZA6" s="98"/>
      <c r="ZB6" s="17" t="s">
        <v>87</v>
      </c>
      <c r="ZC6" s="5">
        <v>60</v>
      </c>
      <c r="ZD6" s="5">
        <v>60</v>
      </c>
      <c r="ZE6" s="5">
        <v>60</v>
      </c>
      <c r="ZF6" s="5">
        <v>60</v>
      </c>
      <c r="ZG6" s="5">
        <v>60</v>
      </c>
      <c r="ZH6" s="5">
        <v>60</v>
      </c>
      <c r="ZI6" s="5">
        <v>60</v>
      </c>
      <c r="ZJ6" s="5">
        <v>60</v>
      </c>
      <c r="ZK6" s="5">
        <v>60</v>
      </c>
      <c r="ZL6" s="5">
        <v>60</v>
      </c>
      <c r="ZM6" s="5">
        <v>60</v>
      </c>
      <c r="ZN6" s="5">
        <v>60</v>
      </c>
      <c r="ZO6" s="17" t="s">
        <v>87</v>
      </c>
      <c r="ZP6" s="5">
        <v>60</v>
      </c>
      <c r="ZQ6" s="5">
        <v>60</v>
      </c>
      <c r="ZR6" s="5">
        <v>60</v>
      </c>
      <c r="ZS6" s="5">
        <v>60</v>
      </c>
      <c r="ZT6" s="5">
        <v>60</v>
      </c>
      <c r="ZU6" s="5">
        <v>60</v>
      </c>
      <c r="ZV6" s="5">
        <v>60</v>
      </c>
      <c r="ZW6" s="5">
        <v>60</v>
      </c>
      <c r="ZX6" s="5">
        <v>60</v>
      </c>
      <c r="ZY6" s="5">
        <v>60</v>
      </c>
      <c r="ZZ6" s="5">
        <v>60</v>
      </c>
      <c r="AAA6" s="5">
        <v>60</v>
      </c>
      <c r="AAB6" s="98"/>
      <c r="AAC6" s="17" t="s">
        <v>87</v>
      </c>
      <c r="AAD6" s="5">
        <v>60</v>
      </c>
      <c r="AAE6" s="5">
        <v>60</v>
      </c>
      <c r="AAF6" s="5">
        <v>60</v>
      </c>
      <c r="AAG6" s="5">
        <v>60</v>
      </c>
      <c r="AAH6" s="5">
        <v>60</v>
      </c>
      <c r="AAI6" s="5">
        <v>60</v>
      </c>
      <c r="AAJ6" s="5">
        <v>60</v>
      </c>
      <c r="AAK6" s="5">
        <v>60</v>
      </c>
      <c r="AAL6" s="5">
        <v>60</v>
      </c>
      <c r="AAM6" s="5">
        <v>60</v>
      </c>
      <c r="AAN6" s="5">
        <v>60</v>
      </c>
      <c r="AAO6" s="5">
        <v>60</v>
      </c>
      <c r="AAP6" s="17" t="s">
        <v>87</v>
      </c>
      <c r="AAQ6" s="5">
        <v>60</v>
      </c>
      <c r="AAR6" s="5">
        <v>60</v>
      </c>
      <c r="AAS6" s="5">
        <v>60</v>
      </c>
      <c r="AAT6" s="5">
        <v>60</v>
      </c>
      <c r="AAU6" s="5">
        <v>60</v>
      </c>
      <c r="AAV6" s="5">
        <v>60</v>
      </c>
      <c r="AAW6" s="5">
        <v>60</v>
      </c>
      <c r="AAX6" s="5">
        <v>60</v>
      </c>
      <c r="AAY6" s="5">
        <v>60</v>
      </c>
      <c r="AAZ6" s="5">
        <v>60</v>
      </c>
      <c r="ABA6" s="5">
        <v>60</v>
      </c>
      <c r="ABB6" s="5">
        <v>60</v>
      </c>
      <c r="ABC6" s="98"/>
      <c r="ABD6" s="17" t="s">
        <v>87</v>
      </c>
      <c r="ABE6" s="5">
        <v>60</v>
      </c>
      <c r="ABF6" s="5">
        <v>60</v>
      </c>
      <c r="ABG6" s="5">
        <v>60</v>
      </c>
      <c r="ABH6" s="5">
        <v>60</v>
      </c>
      <c r="ABI6" s="5">
        <v>60</v>
      </c>
      <c r="ABJ6" s="5">
        <v>60</v>
      </c>
      <c r="ABK6" s="5">
        <v>60</v>
      </c>
      <c r="ABL6" s="5">
        <v>60</v>
      </c>
      <c r="ABM6" s="5">
        <v>60</v>
      </c>
      <c r="ABN6" s="5">
        <v>60</v>
      </c>
      <c r="ABO6" s="5">
        <v>60</v>
      </c>
      <c r="ABP6" s="5">
        <v>60</v>
      </c>
      <c r="ABQ6" s="17" t="s">
        <v>87</v>
      </c>
      <c r="ABR6" s="5">
        <v>60</v>
      </c>
      <c r="ABS6" s="5">
        <v>60</v>
      </c>
      <c r="ABT6" s="5">
        <v>60</v>
      </c>
      <c r="ABU6" s="5">
        <v>60</v>
      </c>
      <c r="ABV6" s="5">
        <v>60</v>
      </c>
      <c r="ABW6" s="5">
        <v>60</v>
      </c>
      <c r="ABX6" s="5">
        <v>60</v>
      </c>
      <c r="ABY6" s="5">
        <v>60</v>
      </c>
      <c r="ABZ6" s="5">
        <v>60</v>
      </c>
      <c r="ACA6" s="5">
        <v>60</v>
      </c>
      <c r="ACB6" s="5">
        <v>60</v>
      </c>
      <c r="ACC6" s="5">
        <v>60</v>
      </c>
    </row>
    <row r="7" spans="1:757" ht="15" customHeight="1">
      <c r="A7" s="3">
        <v>1</v>
      </c>
      <c r="B7" s="6" t="str">
        <f>nilai!A3</f>
        <v>Aldi</v>
      </c>
      <c r="C7" s="98"/>
      <c r="D7" s="17" t="s">
        <v>87</v>
      </c>
      <c r="E7" s="4">
        <v>82.5</v>
      </c>
      <c r="F7" s="4">
        <v>82.25</v>
      </c>
      <c r="G7" s="4">
        <v>82</v>
      </c>
      <c r="H7" s="4"/>
      <c r="I7" s="4"/>
      <c r="J7" s="4"/>
      <c r="K7" s="4"/>
      <c r="L7" s="4"/>
      <c r="M7" s="4"/>
      <c r="N7" s="4"/>
      <c r="O7" s="4"/>
      <c r="P7" s="17" t="s">
        <v>87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98"/>
      <c r="AD7" s="17" t="s">
        <v>87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17" t="s">
        <v>87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98"/>
      <c r="BE7" s="17" t="s">
        <v>87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17" t="s">
        <v>87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98"/>
      <c r="CF7" s="17" t="s">
        <v>87</v>
      </c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17" t="s">
        <v>87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98"/>
      <c r="DG7" s="17" t="s">
        <v>87</v>
      </c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17" t="s">
        <v>87</v>
      </c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98"/>
      <c r="EH7" s="17" t="s">
        <v>87</v>
      </c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17" t="s">
        <v>87</v>
      </c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98"/>
      <c r="FI7" s="17" t="s">
        <v>87</v>
      </c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17" t="s">
        <v>87</v>
      </c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98"/>
      <c r="GJ7" s="17" t="s">
        <v>87</v>
      </c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17" t="s">
        <v>87</v>
      </c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98"/>
      <c r="HK7" s="17" t="s">
        <v>87</v>
      </c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17" t="s">
        <v>87</v>
      </c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98"/>
      <c r="IL7" s="17" t="s">
        <v>87</v>
      </c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17" t="s">
        <v>87</v>
      </c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98"/>
      <c r="JM7" s="17" t="s">
        <v>87</v>
      </c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17" t="s">
        <v>87</v>
      </c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98"/>
      <c r="KN7" s="17" t="s">
        <v>87</v>
      </c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17" t="s">
        <v>87</v>
      </c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98"/>
      <c r="LO7" s="17" t="s">
        <v>87</v>
      </c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17" t="s">
        <v>87</v>
      </c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98"/>
      <c r="MP7" s="17" t="s">
        <v>87</v>
      </c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17" t="s">
        <v>87</v>
      </c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98"/>
      <c r="NQ7" s="17" t="s">
        <v>87</v>
      </c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17" t="s">
        <v>87</v>
      </c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98"/>
      <c r="OR7" s="17" t="s">
        <v>87</v>
      </c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17" t="s">
        <v>87</v>
      </c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98"/>
      <c r="PS7" s="17" t="s">
        <v>87</v>
      </c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17" t="s">
        <v>87</v>
      </c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98"/>
      <c r="QT7" s="17" t="s">
        <v>87</v>
      </c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17" t="s">
        <v>87</v>
      </c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98"/>
      <c r="RU7" s="17" t="s">
        <v>87</v>
      </c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17" t="s">
        <v>87</v>
      </c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98"/>
      <c r="SV7" s="17" t="s">
        <v>87</v>
      </c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17" t="s">
        <v>87</v>
      </c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98"/>
      <c r="TW7" s="17" t="s">
        <v>87</v>
      </c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17" t="s">
        <v>87</v>
      </c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98"/>
      <c r="UX7" s="17" t="s">
        <v>87</v>
      </c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17" t="s">
        <v>87</v>
      </c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98"/>
      <c r="VY7" s="17" t="s">
        <v>87</v>
      </c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17" t="s">
        <v>87</v>
      </c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98"/>
      <c r="WZ7" s="17" t="s">
        <v>87</v>
      </c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17" t="s">
        <v>87</v>
      </c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98"/>
      <c r="YA7" s="17" t="s">
        <v>87</v>
      </c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17" t="s">
        <v>87</v>
      </c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98"/>
      <c r="ZB7" s="17" t="s">
        <v>87</v>
      </c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17" t="s">
        <v>87</v>
      </c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98"/>
      <c r="AAC7" s="17" t="s">
        <v>87</v>
      </c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17" t="s">
        <v>87</v>
      </c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98"/>
      <c r="ABD7" s="17" t="s">
        <v>87</v>
      </c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17" t="s">
        <v>87</v>
      </c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</row>
    <row r="8" spans="1:757">
      <c r="A8" s="3">
        <v>2</v>
      </c>
      <c r="B8" s="6" t="str">
        <f>nilai!A4</f>
        <v>Andika Aditama</v>
      </c>
      <c r="C8" s="98"/>
      <c r="D8" s="17" t="s">
        <v>87</v>
      </c>
      <c r="E8" s="4">
        <v>82.25</v>
      </c>
      <c r="F8" s="4">
        <v>82.25</v>
      </c>
      <c r="G8" s="4">
        <v>81.75</v>
      </c>
      <c r="H8" s="4"/>
      <c r="I8" s="4"/>
      <c r="J8" s="4"/>
      <c r="K8" s="4"/>
      <c r="L8" s="4"/>
      <c r="M8" s="4"/>
      <c r="N8" s="4"/>
      <c r="O8" s="4"/>
      <c r="P8" s="17" t="s">
        <v>87</v>
      </c>
      <c r="Q8" s="4"/>
      <c r="R8" s="4"/>
      <c r="S8" s="4"/>
      <c r="T8" s="4"/>
      <c r="U8" s="4" t="s">
        <v>126</v>
      </c>
      <c r="V8" s="4" t="s">
        <v>126</v>
      </c>
      <c r="W8" s="4"/>
      <c r="X8" s="4"/>
      <c r="Y8" s="4"/>
      <c r="Z8" s="4"/>
      <c r="AA8" s="4"/>
      <c r="AB8" s="4"/>
      <c r="AC8" s="98"/>
      <c r="AD8" s="17" t="s">
        <v>87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17" t="s">
        <v>87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98"/>
      <c r="BE8" s="17" t="s">
        <v>87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17" t="s">
        <v>87</v>
      </c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98"/>
      <c r="CF8" s="17" t="s">
        <v>87</v>
      </c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17" t="s">
        <v>87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98"/>
      <c r="DG8" s="17" t="s">
        <v>87</v>
      </c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17" t="s">
        <v>87</v>
      </c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98"/>
      <c r="EH8" s="17" t="s">
        <v>87</v>
      </c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17" t="s">
        <v>87</v>
      </c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98"/>
      <c r="FI8" s="17" t="s">
        <v>87</v>
      </c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17" t="s">
        <v>87</v>
      </c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98"/>
      <c r="GJ8" s="17" t="s">
        <v>87</v>
      </c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17" t="s">
        <v>87</v>
      </c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98"/>
      <c r="HK8" s="17" t="s">
        <v>87</v>
      </c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17" t="s">
        <v>87</v>
      </c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98"/>
      <c r="IL8" s="17" t="s">
        <v>87</v>
      </c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17" t="s">
        <v>87</v>
      </c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98"/>
      <c r="JM8" s="17" t="s">
        <v>87</v>
      </c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17" t="s">
        <v>87</v>
      </c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98"/>
      <c r="KN8" s="17" t="s">
        <v>87</v>
      </c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17" t="s">
        <v>87</v>
      </c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98"/>
      <c r="LO8" s="17" t="s">
        <v>87</v>
      </c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17" t="s">
        <v>87</v>
      </c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98"/>
      <c r="MP8" s="17" t="s">
        <v>87</v>
      </c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17" t="s">
        <v>87</v>
      </c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98"/>
      <c r="NQ8" s="17" t="s">
        <v>87</v>
      </c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17" t="s">
        <v>87</v>
      </c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98"/>
      <c r="OR8" s="17" t="s">
        <v>87</v>
      </c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17" t="s">
        <v>87</v>
      </c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98"/>
      <c r="PS8" s="17" t="s">
        <v>87</v>
      </c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17" t="s">
        <v>87</v>
      </c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98"/>
      <c r="QT8" s="17" t="s">
        <v>87</v>
      </c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17" t="s">
        <v>87</v>
      </c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98"/>
      <c r="RU8" s="17" t="s">
        <v>87</v>
      </c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17" t="s">
        <v>87</v>
      </c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98"/>
      <c r="SV8" s="17" t="s">
        <v>87</v>
      </c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17" t="s">
        <v>87</v>
      </c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98"/>
      <c r="TW8" s="17" t="s">
        <v>87</v>
      </c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17" t="s">
        <v>87</v>
      </c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98"/>
      <c r="UX8" s="17" t="s">
        <v>87</v>
      </c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17" t="s">
        <v>87</v>
      </c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98"/>
      <c r="VY8" s="17" t="s">
        <v>87</v>
      </c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17" t="s">
        <v>87</v>
      </c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98"/>
      <c r="WZ8" s="17" t="s">
        <v>87</v>
      </c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17" t="s">
        <v>87</v>
      </c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98"/>
      <c r="YA8" s="17" t="s">
        <v>87</v>
      </c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17" t="s">
        <v>87</v>
      </c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98"/>
      <c r="ZB8" s="17" t="s">
        <v>87</v>
      </c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17" t="s">
        <v>87</v>
      </c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98"/>
      <c r="AAC8" s="17" t="s">
        <v>87</v>
      </c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17" t="s">
        <v>87</v>
      </c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98"/>
      <c r="ABD8" s="17" t="s">
        <v>87</v>
      </c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17" t="s">
        <v>87</v>
      </c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</row>
    <row r="9" spans="1:757">
      <c r="A9" s="3">
        <v>3</v>
      </c>
      <c r="B9" s="6" t="str">
        <f>nilai!A5</f>
        <v>Doni Susanto</v>
      </c>
      <c r="C9" s="98"/>
      <c r="D9" s="17" t="s">
        <v>87</v>
      </c>
      <c r="E9" s="4">
        <v>81.75</v>
      </c>
      <c r="F9" s="4">
        <v>82.5</v>
      </c>
      <c r="G9" s="4">
        <v>81.5</v>
      </c>
      <c r="H9" s="4"/>
      <c r="I9" s="4"/>
      <c r="J9" s="4"/>
      <c r="K9" s="4"/>
      <c r="L9" s="4"/>
      <c r="M9" s="4"/>
      <c r="N9" s="4"/>
      <c r="O9" s="4"/>
      <c r="P9" s="17" t="s">
        <v>87</v>
      </c>
      <c r="Q9" s="4"/>
      <c r="R9" s="4"/>
      <c r="S9" s="4"/>
      <c r="T9" s="4"/>
      <c r="U9" s="4" t="s">
        <v>126</v>
      </c>
      <c r="V9" s="4" t="s">
        <v>126</v>
      </c>
      <c r="W9" s="4"/>
      <c r="X9" s="4"/>
      <c r="Y9" s="4"/>
      <c r="Z9" s="4"/>
      <c r="AA9" s="4"/>
      <c r="AB9" s="4"/>
      <c r="AC9" s="98"/>
      <c r="AD9" s="17" t="s">
        <v>87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17" t="s">
        <v>87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98"/>
      <c r="BE9" s="17" t="s">
        <v>87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17" t="s">
        <v>87</v>
      </c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98"/>
      <c r="CF9" s="17" t="s">
        <v>87</v>
      </c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17" t="s">
        <v>87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98"/>
      <c r="DG9" s="17" t="s">
        <v>87</v>
      </c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17" t="s">
        <v>87</v>
      </c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98"/>
      <c r="EH9" s="17" t="s">
        <v>87</v>
      </c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17" t="s">
        <v>87</v>
      </c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98"/>
      <c r="FI9" s="17" t="s">
        <v>87</v>
      </c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17" t="s">
        <v>87</v>
      </c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98"/>
      <c r="GJ9" s="17" t="s">
        <v>87</v>
      </c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17" t="s">
        <v>87</v>
      </c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98"/>
      <c r="HK9" s="17" t="s">
        <v>87</v>
      </c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17" t="s">
        <v>87</v>
      </c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98"/>
      <c r="IL9" s="17" t="s">
        <v>87</v>
      </c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17" t="s">
        <v>87</v>
      </c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98"/>
      <c r="JM9" s="17" t="s">
        <v>87</v>
      </c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17" t="s">
        <v>87</v>
      </c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98"/>
      <c r="KN9" s="17" t="s">
        <v>87</v>
      </c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17" t="s">
        <v>87</v>
      </c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98"/>
      <c r="LO9" s="17" t="s">
        <v>87</v>
      </c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17" t="s">
        <v>87</v>
      </c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98"/>
      <c r="MP9" s="17" t="s">
        <v>87</v>
      </c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17" t="s">
        <v>87</v>
      </c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98"/>
      <c r="NQ9" s="17" t="s">
        <v>87</v>
      </c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17" t="s">
        <v>87</v>
      </c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98"/>
      <c r="OR9" s="17" t="s">
        <v>87</v>
      </c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17" t="s">
        <v>87</v>
      </c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98"/>
      <c r="PS9" s="17" t="s">
        <v>87</v>
      </c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17" t="s">
        <v>87</v>
      </c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98"/>
      <c r="QT9" s="17" t="s">
        <v>87</v>
      </c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17" t="s">
        <v>87</v>
      </c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98"/>
      <c r="RU9" s="17" t="s">
        <v>87</v>
      </c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17" t="s">
        <v>87</v>
      </c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98"/>
      <c r="SV9" s="17" t="s">
        <v>87</v>
      </c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17" t="s">
        <v>87</v>
      </c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98"/>
      <c r="TW9" s="17" t="s">
        <v>87</v>
      </c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17" t="s">
        <v>87</v>
      </c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98"/>
      <c r="UX9" s="17" t="s">
        <v>87</v>
      </c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17" t="s">
        <v>87</v>
      </c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98"/>
      <c r="VY9" s="17" t="s">
        <v>87</v>
      </c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17" t="s">
        <v>87</v>
      </c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98"/>
      <c r="WZ9" s="17" t="s">
        <v>87</v>
      </c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17" t="s">
        <v>87</v>
      </c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98"/>
      <c r="YA9" s="17" t="s">
        <v>87</v>
      </c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17" t="s">
        <v>87</v>
      </c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98"/>
      <c r="ZB9" s="17" t="s">
        <v>87</v>
      </c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17" t="s">
        <v>87</v>
      </c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98"/>
      <c r="AAC9" s="17" t="s">
        <v>87</v>
      </c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17" t="s">
        <v>87</v>
      </c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98"/>
      <c r="ABD9" s="17" t="s">
        <v>87</v>
      </c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17" t="s">
        <v>87</v>
      </c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</row>
    <row r="10" spans="1:757">
      <c r="A10" s="3">
        <v>4</v>
      </c>
      <c r="B10" s="6" t="str">
        <f>nilai!A6</f>
        <v>Jose Andreas</v>
      </c>
      <c r="C10" s="98"/>
      <c r="D10" s="17" t="s">
        <v>87</v>
      </c>
      <c r="E10" s="4">
        <v>81.25</v>
      </c>
      <c r="F10" s="4">
        <v>81.75</v>
      </c>
      <c r="G10" s="4">
        <v>82.25</v>
      </c>
      <c r="H10" s="4"/>
      <c r="I10" s="4"/>
      <c r="J10" s="4"/>
      <c r="K10" s="4"/>
      <c r="L10" s="4"/>
      <c r="M10" s="4"/>
      <c r="N10" s="4"/>
      <c r="O10" s="4"/>
      <c r="P10" s="17" t="s">
        <v>87</v>
      </c>
      <c r="Q10" s="4"/>
      <c r="R10" s="4"/>
      <c r="S10" s="4"/>
      <c r="T10" s="4"/>
      <c r="U10" s="4" t="s">
        <v>126</v>
      </c>
      <c r="V10" s="4" t="s">
        <v>126</v>
      </c>
      <c r="W10" s="4"/>
      <c r="X10" s="4"/>
      <c r="Y10" s="4"/>
      <c r="Z10" s="4"/>
      <c r="AA10" s="4"/>
      <c r="AB10" s="4"/>
      <c r="AC10" s="98"/>
      <c r="AD10" s="17" t="s">
        <v>87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17" t="s">
        <v>87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98"/>
      <c r="BE10" s="17" t="s">
        <v>87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17" t="s">
        <v>87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98"/>
      <c r="CF10" s="17" t="s">
        <v>87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17" t="s">
        <v>87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98"/>
      <c r="DG10" s="17" t="s">
        <v>87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17" t="s">
        <v>87</v>
      </c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98"/>
      <c r="EH10" s="17" t="s">
        <v>87</v>
      </c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17" t="s">
        <v>87</v>
      </c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98"/>
      <c r="FI10" s="17" t="s">
        <v>87</v>
      </c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17" t="s">
        <v>87</v>
      </c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98"/>
      <c r="GJ10" s="17" t="s">
        <v>87</v>
      </c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17" t="s">
        <v>87</v>
      </c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98"/>
      <c r="HK10" s="17" t="s">
        <v>87</v>
      </c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17" t="s">
        <v>87</v>
      </c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98"/>
      <c r="IL10" s="17" t="s">
        <v>87</v>
      </c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17" t="s">
        <v>87</v>
      </c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98"/>
      <c r="JM10" s="17" t="s">
        <v>87</v>
      </c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17" t="s">
        <v>87</v>
      </c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98"/>
      <c r="KN10" s="17" t="s">
        <v>87</v>
      </c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17" t="s">
        <v>87</v>
      </c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98"/>
      <c r="LO10" s="17" t="s">
        <v>87</v>
      </c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17" t="s">
        <v>87</v>
      </c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98"/>
      <c r="MP10" s="17" t="s">
        <v>87</v>
      </c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17" t="s">
        <v>87</v>
      </c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98"/>
      <c r="NQ10" s="17" t="s">
        <v>87</v>
      </c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17" t="s">
        <v>87</v>
      </c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98"/>
      <c r="OR10" s="17" t="s">
        <v>87</v>
      </c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17" t="s">
        <v>87</v>
      </c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98"/>
      <c r="PS10" s="17" t="s">
        <v>87</v>
      </c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17" t="s">
        <v>87</v>
      </c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98"/>
      <c r="QT10" s="17" t="s">
        <v>87</v>
      </c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17" t="s">
        <v>87</v>
      </c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98"/>
      <c r="RU10" s="17" t="s">
        <v>87</v>
      </c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17" t="s">
        <v>87</v>
      </c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98"/>
      <c r="SV10" s="17" t="s">
        <v>87</v>
      </c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17" t="s">
        <v>87</v>
      </c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98"/>
      <c r="TW10" s="17" t="s">
        <v>87</v>
      </c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17" t="s">
        <v>87</v>
      </c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98"/>
      <c r="UX10" s="17" t="s">
        <v>87</v>
      </c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17" t="s">
        <v>87</v>
      </c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98"/>
      <c r="VY10" s="17" t="s">
        <v>87</v>
      </c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17" t="s">
        <v>87</v>
      </c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98"/>
      <c r="WZ10" s="17" t="s">
        <v>87</v>
      </c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17" t="s">
        <v>87</v>
      </c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98"/>
      <c r="YA10" s="17" t="s">
        <v>87</v>
      </c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17" t="s">
        <v>87</v>
      </c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98"/>
      <c r="ZB10" s="17" t="s">
        <v>87</v>
      </c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17" t="s">
        <v>87</v>
      </c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98"/>
      <c r="AAC10" s="17" t="s">
        <v>87</v>
      </c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17" t="s">
        <v>87</v>
      </c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98"/>
      <c r="ABD10" s="17" t="s">
        <v>87</v>
      </c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17" t="s">
        <v>87</v>
      </c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</row>
    <row r="11" spans="1:757">
      <c r="A11" s="3">
        <v>5</v>
      </c>
      <c r="B11" s="6" t="str">
        <f>nilai!A7</f>
        <v>Kalvinus Kevin</v>
      </c>
      <c r="C11" s="98"/>
      <c r="D11" s="17" t="s">
        <v>87</v>
      </c>
      <c r="E11" s="4">
        <v>82</v>
      </c>
      <c r="F11" s="4">
        <v>82.75</v>
      </c>
      <c r="G11" s="4">
        <v>81.75</v>
      </c>
      <c r="H11" s="4"/>
      <c r="I11" s="4"/>
      <c r="J11" s="4"/>
      <c r="K11" s="4"/>
      <c r="L11" s="4"/>
      <c r="M11" s="4"/>
      <c r="N11" s="4"/>
      <c r="O11" s="4"/>
      <c r="P11" s="17" t="s">
        <v>87</v>
      </c>
      <c r="Q11" s="4"/>
      <c r="R11" s="4"/>
      <c r="S11" s="4"/>
      <c r="T11" s="4"/>
      <c r="U11" s="4" t="s">
        <v>126</v>
      </c>
      <c r="V11" s="4" t="s">
        <v>126</v>
      </c>
      <c r="W11" s="4"/>
      <c r="X11" s="4"/>
      <c r="Y11" s="4"/>
      <c r="Z11" s="4"/>
      <c r="AA11" s="4"/>
      <c r="AB11" s="4"/>
      <c r="AC11" s="98"/>
      <c r="AD11" s="17" t="s">
        <v>87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17" t="s">
        <v>87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98"/>
      <c r="BE11" s="17" t="s">
        <v>87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17" t="s">
        <v>87</v>
      </c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98"/>
      <c r="CF11" s="17" t="s">
        <v>87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17" t="s">
        <v>87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98"/>
      <c r="DG11" s="17" t="s">
        <v>87</v>
      </c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17" t="s">
        <v>87</v>
      </c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98"/>
      <c r="EH11" s="17" t="s">
        <v>87</v>
      </c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17" t="s">
        <v>87</v>
      </c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98"/>
      <c r="FI11" s="17" t="s">
        <v>87</v>
      </c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17" t="s">
        <v>87</v>
      </c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98"/>
      <c r="GJ11" s="17" t="s">
        <v>87</v>
      </c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17" t="s">
        <v>87</v>
      </c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98"/>
      <c r="HK11" s="17" t="s">
        <v>87</v>
      </c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17" t="s">
        <v>87</v>
      </c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98"/>
      <c r="IL11" s="17" t="s">
        <v>87</v>
      </c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17" t="s">
        <v>87</v>
      </c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98"/>
      <c r="JM11" s="17" t="s">
        <v>87</v>
      </c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17" t="s">
        <v>87</v>
      </c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98"/>
      <c r="KN11" s="17" t="s">
        <v>87</v>
      </c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17" t="s">
        <v>87</v>
      </c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98"/>
      <c r="LO11" s="17" t="s">
        <v>87</v>
      </c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17" t="s">
        <v>87</v>
      </c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98"/>
      <c r="MP11" s="17" t="s">
        <v>87</v>
      </c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17" t="s">
        <v>87</v>
      </c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98"/>
      <c r="NQ11" s="17" t="s">
        <v>87</v>
      </c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17" t="s">
        <v>87</v>
      </c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98"/>
      <c r="OR11" s="17" t="s">
        <v>87</v>
      </c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17" t="s">
        <v>87</v>
      </c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98"/>
      <c r="PS11" s="17" t="s">
        <v>87</v>
      </c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17" t="s">
        <v>87</v>
      </c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98"/>
      <c r="QT11" s="17" t="s">
        <v>87</v>
      </c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17" t="s">
        <v>87</v>
      </c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98"/>
      <c r="RU11" s="17" t="s">
        <v>87</v>
      </c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17" t="s">
        <v>87</v>
      </c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98"/>
      <c r="SV11" s="17" t="s">
        <v>87</v>
      </c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17" t="s">
        <v>87</v>
      </c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98"/>
      <c r="TW11" s="17" t="s">
        <v>87</v>
      </c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17" t="s">
        <v>87</v>
      </c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98"/>
      <c r="UX11" s="17" t="s">
        <v>87</v>
      </c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17" t="s">
        <v>87</v>
      </c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98"/>
      <c r="VY11" s="17" t="s">
        <v>87</v>
      </c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17" t="s">
        <v>87</v>
      </c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98"/>
      <c r="WZ11" s="17" t="s">
        <v>87</v>
      </c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17" t="s">
        <v>87</v>
      </c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98"/>
      <c r="YA11" s="17" t="s">
        <v>87</v>
      </c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17" t="s">
        <v>87</v>
      </c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98"/>
      <c r="ZB11" s="17" t="s">
        <v>87</v>
      </c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17" t="s">
        <v>87</v>
      </c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98"/>
      <c r="AAC11" s="17" t="s">
        <v>87</v>
      </c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17" t="s">
        <v>87</v>
      </c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98"/>
      <c r="ABD11" s="17" t="s">
        <v>87</v>
      </c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17" t="s">
        <v>87</v>
      </c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</row>
    <row r="12" spans="1:757">
      <c r="A12" s="3">
        <v>6</v>
      </c>
      <c r="B12" s="6" t="str">
        <f>nilai!A8</f>
        <v>Marselinus Yulto Fery</v>
      </c>
      <c r="C12" s="98"/>
      <c r="D12" s="17" t="s">
        <v>87</v>
      </c>
      <c r="E12" s="4">
        <v>81.5</v>
      </c>
      <c r="F12" s="4">
        <v>82</v>
      </c>
      <c r="G12" s="4">
        <v>82.5</v>
      </c>
      <c r="H12" s="4"/>
      <c r="I12" s="4"/>
      <c r="J12" s="4"/>
      <c r="K12" s="4"/>
      <c r="L12" s="4"/>
      <c r="M12" s="4"/>
      <c r="N12" s="4"/>
      <c r="O12" s="4"/>
      <c r="P12" s="17" t="s">
        <v>87</v>
      </c>
      <c r="Q12" s="4"/>
      <c r="R12" s="4"/>
      <c r="S12" s="4"/>
      <c r="T12" s="4"/>
      <c r="U12" s="4" t="s">
        <v>126</v>
      </c>
      <c r="V12" s="4" t="s">
        <v>126</v>
      </c>
      <c r="W12" s="4"/>
      <c r="X12" s="4"/>
      <c r="Y12" s="4"/>
      <c r="Z12" s="4"/>
      <c r="AA12" s="4"/>
      <c r="AB12" s="4"/>
      <c r="AC12" s="98"/>
      <c r="AD12" s="17" t="s">
        <v>87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17" t="s">
        <v>87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98"/>
      <c r="BE12" s="17" t="s">
        <v>87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17" t="s">
        <v>87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98"/>
      <c r="CF12" s="17" t="s">
        <v>87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17" t="s">
        <v>87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98"/>
      <c r="DG12" s="17" t="s">
        <v>87</v>
      </c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17" t="s">
        <v>87</v>
      </c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98"/>
      <c r="EH12" s="17" t="s">
        <v>87</v>
      </c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17" t="s">
        <v>87</v>
      </c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98"/>
      <c r="FI12" s="17" t="s">
        <v>87</v>
      </c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17" t="s">
        <v>87</v>
      </c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98"/>
      <c r="GJ12" s="17" t="s">
        <v>87</v>
      </c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17" t="s">
        <v>87</v>
      </c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98"/>
      <c r="HK12" s="17" t="s">
        <v>87</v>
      </c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17" t="s">
        <v>87</v>
      </c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98"/>
      <c r="IL12" s="17" t="s">
        <v>87</v>
      </c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17" t="s">
        <v>87</v>
      </c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98"/>
      <c r="JM12" s="17" t="s">
        <v>87</v>
      </c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17" t="s">
        <v>87</v>
      </c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98"/>
      <c r="KN12" s="17" t="s">
        <v>87</v>
      </c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17" t="s">
        <v>87</v>
      </c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98"/>
      <c r="LO12" s="17" t="s">
        <v>87</v>
      </c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17" t="s">
        <v>87</v>
      </c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98"/>
      <c r="MP12" s="17" t="s">
        <v>87</v>
      </c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17" t="s">
        <v>87</v>
      </c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98"/>
      <c r="NQ12" s="17" t="s">
        <v>87</v>
      </c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17" t="s">
        <v>87</v>
      </c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98"/>
      <c r="OR12" s="17" t="s">
        <v>87</v>
      </c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17" t="s">
        <v>87</v>
      </c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98"/>
      <c r="PS12" s="17" t="s">
        <v>87</v>
      </c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17" t="s">
        <v>87</v>
      </c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98"/>
      <c r="QT12" s="17" t="s">
        <v>87</v>
      </c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17" t="s">
        <v>87</v>
      </c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98"/>
      <c r="RU12" s="17" t="s">
        <v>87</v>
      </c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17" t="s">
        <v>87</v>
      </c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98"/>
      <c r="SV12" s="17" t="s">
        <v>87</v>
      </c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17" t="s">
        <v>87</v>
      </c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98"/>
      <c r="TW12" s="17" t="s">
        <v>87</v>
      </c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17" t="s">
        <v>87</v>
      </c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98"/>
      <c r="UX12" s="17" t="s">
        <v>87</v>
      </c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17" t="s">
        <v>87</v>
      </c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98"/>
      <c r="VY12" s="17" t="s">
        <v>87</v>
      </c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17" t="s">
        <v>87</v>
      </c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98"/>
      <c r="WZ12" s="17" t="s">
        <v>87</v>
      </c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17" t="s">
        <v>87</v>
      </c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98"/>
      <c r="YA12" s="17" t="s">
        <v>87</v>
      </c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17" t="s">
        <v>87</v>
      </c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98"/>
      <c r="ZB12" s="17" t="s">
        <v>87</v>
      </c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17" t="s">
        <v>87</v>
      </c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98"/>
      <c r="AAC12" s="17" t="s">
        <v>87</v>
      </c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17" t="s">
        <v>87</v>
      </c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98"/>
      <c r="ABD12" s="17" t="s">
        <v>87</v>
      </c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17" t="s">
        <v>87</v>
      </c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</row>
    <row r="13" spans="1:757">
      <c r="A13" s="3">
        <v>7</v>
      </c>
      <c r="B13" s="6" t="str">
        <f>nilai!A9</f>
        <v>Muhammad Abdi Murdiono</v>
      </c>
      <c r="C13" s="98"/>
      <c r="D13" s="17" t="s">
        <v>87</v>
      </c>
      <c r="E13" s="4">
        <v>80.75</v>
      </c>
      <c r="F13" s="4">
        <v>83</v>
      </c>
      <c r="G13" s="4">
        <v>81.75</v>
      </c>
      <c r="H13" s="4"/>
      <c r="I13" s="4"/>
      <c r="J13" s="4"/>
      <c r="K13" s="4"/>
      <c r="L13" s="4"/>
      <c r="M13" s="4"/>
      <c r="N13" s="4"/>
      <c r="O13" s="4"/>
      <c r="P13" s="17" t="s">
        <v>87</v>
      </c>
      <c r="Q13" s="4"/>
      <c r="R13" s="4"/>
      <c r="S13" s="4"/>
      <c r="T13" s="4"/>
      <c r="U13" s="4" t="s">
        <v>126</v>
      </c>
      <c r="V13" s="4" t="s">
        <v>126</v>
      </c>
      <c r="W13" s="4"/>
      <c r="X13" s="4"/>
      <c r="Y13" s="4"/>
      <c r="Z13" s="4"/>
      <c r="AA13" s="4"/>
      <c r="AB13" s="4"/>
      <c r="AC13" s="98"/>
      <c r="AD13" s="17" t="s">
        <v>87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17" t="s">
        <v>87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98"/>
      <c r="BE13" s="17" t="s">
        <v>87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17" t="s">
        <v>87</v>
      </c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98"/>
      <c r="CF13" s="17" t="s">
        <v>87</v>
      </c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17" t="s">
        <v>87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98"/>
      <c r="DG13" s="17" t="s">
        <v>87</v>
      </c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17" t="s">
        <v>87</v>
      </c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98"/>
      <c r="EH13" s="17" t="s">
        <v>87</v>
      </c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17" t="s">
        <v>87</v>
      </c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98"/>
      <c r="FI13" s="17" t="s">
        <v>87</v>
      </c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17" t="s">
        <v>87</v>
      </c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98"/>
      <c r="GJ13" s="17" t="s">
        <v>87</v>
      </c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17" t="s">
        <v>87</v>
      </c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98"/>
      <c r="HK13" s="17" t="s">
        <v>87</v>
      </c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17" t="s">
        <v>87</v>
      </c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98"/>
      <c r="IL13" s="17" t="s">
        <v>87</v>
      </c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17" t="s">
        <v>87</v>
      </c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98"/>
      <c r="JM13" s="17" t="s">
        <v>87</v>
      </c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17" t="s">
        <v>87</v>
      </c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98"/>
      <c r="KN13" s="17" t="s">
        <v>87</v>
      </c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17" t="s">
        <v>87</v>
      </c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98"/>
      <c r="LO13" s="17" t="s">
        <v>87</v>
      </c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17" t="s">
        <v>87</v>
      </c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98"/>
      <c r="MP13" s="17" t="s">
        <v>87</v>
      </c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17" t="s">
        <v>87</v>
      </c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98"/>
      <c r="NQ13" s="17" t="s">
        <v>87</v>
      </c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17" t="s">
        <v>87</v>
      </c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98"/>
      <c r="OR13" s="17" t="s">
        <v>87</v>
      </c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17" t="s">
        <v>87</v>
      </c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98"/>
      <c r="PS13" s="17" t="s">
        <v>87</v>
      </c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17" t="s">
        <v>87</v>
      </c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98"/>
      <c r="QT13" s="17" t="s">
        <v>87</v>
      </c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17" t="s">
        <v>87</v>
      </c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98"/>
      <c r="RU13" s="17" t="s">
        <v>87</v>
      </c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17" t="s">
        <v>87</v>
      </c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98"/>
      <c r="SV13" s="17" t="s">
        <v>87</v>
      </c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17" t="s">
        <v>87</v>
      </c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98"/>
      <c r="TW13" s="17" t="s">
        <v>87</v>
      </c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17" t="s">
        <v>87</v>
      </c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98"/>
      <c r="UX13" s="17" t="s">
        <v>87</v>
      </c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17" t="s">
        <v>87</v>
      </c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98"/>
      <c r="VY13" s="17" t="s">
        <v>87</v>
      </c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17" t="s">
        <v>87</v>
      </c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98"/>
      <c r="WZ13" s="17" t="s">
        <v>87</v>
      </c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17" t="s">
        <v>87</v>
      </c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98"/>
      <c r="YA13" s="17" t="s">
        <v>87</v>
      </c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17" t="s">
        <v>87</v>
      </c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98"/>
      <c r="ZB13" s="17" t="s">
        <v>87</v>
      </c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17" t="s">
        <v>87</v>
      </c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98"/>
      <c r="AAC13" s="17" t="s">
        <v>87</v>
      </c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17" t="s">
        <v>87</v>
      </c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98"/>
      <c r="ABD13" s="17" t="s">
        <v>87</v>
      </c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17" t="s">
        <v>87</v>
      </c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</row>
    <row r="14" spans="1:757">
      <c r="A14" s="3">
        <v>8</v>
      </c>
      <c r="B14" s="6" t="str">
        <f>nilai!A10</f>
        <v>Oji Ade Saputra Huluy</v>
      </c>
      <c r="C14" s="98"/>
      <c r="D14" s="17" t="s">
        <v>87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7" t="s">
        <v>87</v>
      </c>
      <c r="Q14" s="4"/>
      <c r="R14" s="4"/>
      <c r="S14" s="4"/>
      <c r="T14" s="4"/>
      <c r="U14" s="4" t="s">
        <v>126</v>
      </c>
      <c r="V14" s="4" t="s">
        <v>126</v>
      </c>
      <c r="W14" s="4"/>
      <c r="X14" s="4"/>
      <c r="Y14" s="4"/>
      <c r="Z14" s="4"/>
      <c r="AA14" s="4"/>
      <c r="AB14" s="4"/>
      <c r="AC14" s="98"/>
      <c r="AD14" s="17" t="s">
        <v>87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17" t="s">
        <v>87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98"/>
      <c r="BE14" s="17" t="s">
        <v>87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7" t="s">
        <v>87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98"/>
      <c r="CF14" s="17" t="s">
        <v>87</v>
      </c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17" t="s">
        <v>87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98"/>
      <c r="DG14" s="17" t="s">
        <v>87</v>
      </c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17" t="s">
        <v>87</v>
      </c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98"/>
      <c r="EH14" s="17" t="s">
        <v>87</v>
      </c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17" t="s">
        <v>87</v>
      </c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98"/>
      <c r="FI14" s="17" t="s">
        <v>87</v>
      </c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17" t="s">
        <v>87</v>
      </c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98"/>
      <c r="GJ14" s="17" t="s">
        <v>87</v>
      </c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17" t="s">
        <v>87</v>
      </c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98"/>
      <c r="HK14" s="17" t="s">
        <v>87</v>
      </c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17" t="s">
        <v>87</v>
      </c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98"/>
      <c r="IL14" s="17" t="s">
        <v>87</v>
      </c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17" t="s">
        <v>87</v>
      </c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98"/>
      <c r="JM14" s="17" t="s">
        <v>87</v>
      </c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17" t="s">
        <v>87</v>
      </c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98"/>
      <c r="KN14" s="17" t="s">
        <v>87</v>
      </c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17" t="s">
        <v>87</v>
      </c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98"/>
      <c r="LO14" s="17" t="s">
        <v>87</v>
      </c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17" t="s">
        <v>87</v>
      </c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98"/>
      <c r="MP14" s="17" t="s">
        <v>87</v>
      </c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17" t="s">
        <v>87</v>
      </c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98"/>
      <c r="NQ14" s="17" t="s">
        <v>87</v>
      </c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17" t="s">
        <v>87</v>
      </c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98"/>
      <c r="OR14" s="17" t="s">
        <v>87</v>
      </c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17" t="s">
        <v>87</v>
      </c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98"/>
      <c r="PS14" s="17" t="s">
        <v>87</v>
      </c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17" t="s">
        <v>87</v>
      </c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98"/>
      <c r="QT14" s="17" t="s">
        <v>87</v>
      </c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17" t="s">
        <v>87</v>
      </c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98"/>
      <c r="RU14" s="17" t="s">
        <v>87</v>
      </c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17" t="s">
        <v>87</v>
      </c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98"/>
      <c r="SV14" s="17" t="s">
        <v>87</v>
      </c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17" t="s">
        <v>87</v>
      </c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98"/>
      <c r="TW14" s="17" t="s">
        <v>87</v>
      </c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17" t="s">
        <v>87</v>
      </c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98"/>
      <c r="UX14" s="17" t="s">
        <v>87</v>
      </c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17" t="s">
        <v>87</v>
      </c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98"/>
      <c r="VY14" s="17" t="s">
        <v>87</v>
      </c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17" t="s">
        <v>87</v>
      </c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98"/>
      <c r="WZ14" s="17" t="s">
        <v>87</v>
      </c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17" t="s">
        <v>87</v>
      </c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98"/>
      <c r="YA14" s="17" t="s">
        <v>87</v>
      </c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17" t="s">
        <v>87</v>
      </c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98"/>
      <c r="ZB14" s="17" t="s">
        <v>87</v>
      </c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17" t="s">
        <v>87</v>
      </c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98"/>
      <c r="AAC14" s="17" t="s">
        <v>87</v>
      </c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17" t="s">
        <v>87</v>
      </c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98"/>
      <c r="ABD14" s="17" t="s">
        <v>87</v>
      </c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17" t="s">
        <v>87</v>
      </c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</row>
    <row r="15" spans="1:757">
      <c r="A15" s="3">
        <v>9</v>
      </c>
      <c r="B15" s="6" t="str">
        <f>nilai!A11</f>
        <v>Rado</v>
      </c>
      <c r="C15" s="98"/>
      <c r="D15" s="17" t="s">
        <v>87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7" t="s">
        <v>87</v>
      </c>
      <c r="Q15" s="4"/>
      <c r="R15" s="4"/>
      <c r="S15" s="4"/>
      <c r="T15" s="4"/>
      <c r="U15" s="4" t="s">
        <v>126</v>
      </c>
      <c r="V15" s="4" t="s">
        <v>126</v>
      </c>
      <c r="W15" s="4"/>
      <c r="X15" s="4"/>
      <c r="Y15" s="4"/>
      <c r="Z15" s="4"/>
      <c r="AA15" s="4"/>
      <c r="AB15" s="4"/>
      <c r="AC15" s="98"/>
      <c r="AD15" s="17" t="s">
        <v>87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17" t="s">
        <v>87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98"/>
      <c r="BE15" s="17" t="s">
        <v>87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7" t="s">
        <v>87</v>
      </c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98"/>
      <c r="CF15" s="17" t="s">
        <v>87</v>
      </c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17" t="s">
        <v>87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98"/>
      <c r="DG15" s="17" t="s">
        <v>87</v>
      </c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17" t="s">
        <v>87</v>
      </c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98"/>
      <c r="EH15" s="17" t="s">
        <v>87</v>
      </c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17" t="s">
        <v>87</v>
      </c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98"/>
      <c r="FI15" s="17" t="s">
        <v>87</v>
      </c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17" t="s">
        <v>87</v>
      </c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98"/>
      <c r="GJ15" s="17" t="s">
        <v>87</v>
      </c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17" t="s">
        <v>87</v>
      </c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98"/>
      <c r="HK15" s="17" t="s">
        <v>87</v>
      </c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17" t="s">
        <v>87</v>
      </c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98"/>
      <c r="IL15" s="17" t="s">
        <v>87</v>
      </c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17" t="s">
        <v>87</v>
      </c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98"/>
      <c r="JM15" s="17" t="s">
        <v>87</v>
      </c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17" t="s">
        <v>87</v>
      </c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98"/>
      <c r="KN15" s="17" t="s">
        <v>87</v>
      </c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17" t="s">
        <v>87</v>
      </c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98"/>
      <c r="LO15" s="17" t="s">
        <v>87</v>
      </c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17" t="s">
        <v>87</v>
      </c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98"/>
      <c r="MP15" s="17" t="s">
        <v>87</v>
      </c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17" t="s">
        <v>87</v>
      </c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98"/>
      <c r="NQ15" s="17" t="s">
        <v>87</v>
      </c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17" t="s">
        <v>87</v>
      </c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98"/>
      <c r="OR15" s="17" t="s">
        <v>87</v>
      </c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17" t="s">
        <v>87</v>
      </c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98"/>
      <c r="PS15" s="17" t="s">
        <v>87</v>
      </c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17" t="s">
        <v>87</v>
      </c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98"/>
      <c r="QT15" s="17" t="s">
        <v>87</v>
      </c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17" t="s">
        <v>87</v>
      </c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98"/>
      <c r="RU15" s="17" t="s">
        <v>87</v>
      </c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17" t="s">
        <v>87</v>
      </c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98"/>
      <c r="SV15" s="17" t="s">
        <v>87</v>
      </c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17" t="s">
        <v>87</v>
      </c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98"/>
      <c r="TW15" s="17" t="s">
        <v>87</v>
      </c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17" t="s">
        <v>87</v>
      </c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98"/>
      <c r="UX15" s="17" t="s">
        <v>87</v>
      </c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17" t="s">
        <v>87</v>
      </c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98"/>
      <c r="VY15" s="17" t="s">
        <v>87</v>
      </c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17" t="s">
        <v>87</v>
      </c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98"/>
      <c r="WZ15" s="17" t="s">
        <v>87</v>
      </c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17" t="s">
        <v>87</v>
      </c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98"/>
      <c r="YA15" s="17" t="s">
        <v>87</v>
      </c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17" t="s">
        <v>87</v>
      </c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98"/>
      <c r="ZB15" s="17" t="s">
        <v>87</v>
      </c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17" t="s">
        <v>87</v>
      </c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98"/>
      <c r="AAC15" s="17" t="s">
        <v>87</v>
      </c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17" t="s">
        <v>87</v>
      </c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98"/>
      <c r="ABD15" s="17" t="s">
        <v>87</v>
      </c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17" t="s">
        <v>87</v>
      </c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</row>
    <row r="16" spans="1:757">
      <c r="A16" s="3">
        <v>10</v>
      </c>
      <c r="B16" s="6" t="str">
        <f>nilai!A12</f>
        <v>Randika</v>
      </c>
      <c r="C16" s="98"/>
      <c r="D16" s="17" t="s">
        <v>87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7" t="s">
        <v>87</v>
      </c>
      <c r="Q16" s="4"/>
      <c r="R16" s="4"/>
      <c r="S16" s="4"/>
      <c r="T16" s="4"/>
      <c r="U16" s="4" t="s">
        <v>126</v>
      </c>
      <c r="V16" s="4" t="s">
        <v>126</v>
      </c>
      <c r="W16" s="4"/>
      <c r="X16" s="4"/>
      <c r="Y16" s="4"/>
      <c r="Z16" s="4"/>
      <c r="AA16" s="4"/>
      <c r="AB16" s="4"/>
      <c r="AC16" s="98"/>
      <c r="AD16" s="17" t="s">
        <v>87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17" t="s">
        <v>87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98"/>
      <c r="BE16" s="17" t="s">
        <v>87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7" t="s">
        <v>87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98"/>
      <c r="CF16" s="17" t="s">
        <v>87</v>
      </c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17" t="s">
        <v>87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98"/>
      <c r="DG16" s="17" t="s">
        <v>87</v>
      </c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17" t="s">
        <v>87</v>
      </c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98"/>
      <c r="EH16" s="17" t="s">
        <v>87</v>
      </c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17" t="s">
        <v>87</v>
      </c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98"/>
      <c r="FI16" s="17" t="s">
        <v>87</v>
      </c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17" t="s">
        <v>87</v>
      </c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98"/>
      <c r="GJ16" s="17" t="s">
        <v>87</v>
      </c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17" t="s">
        <v>87</v>
      </c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98"/>
      <c r="HK16" s="17" t="s">
        <v>87</v>
      </c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17" t="s">
        <v>87</v>
      </c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98"/>
      <c r="IL16" s="17" t="s">
        <v>87</v>
      </c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17" t="s">
        <v>87</v>
      </c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98"/>
      <c r="JM16" s="17" t="s">
        <v>87</v>
      </c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17" t="s">
        <v>87</v>
      </c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98"/>
      <c r="KN16" s="17" t="s">
        <v>87</v>
      </c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17" t="s">
        <v>87</v>
      </c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98"/>
      <c r="LO16" s="17" t="s">
        <v>87</v>
      </c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17" t="s">
        <v>87</v>
      </c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98"/>
      <c r="MP16" s="17" t="s">
        <v>87</v>
      </c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17" t="s">
        <v>87</v>
      </c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98"/>
      <c r="NQ16" s="17" t="s">
        <v>87</v>
      </c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17" t="s">
        <v>87</v>
      </c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98"/>
      <c r="OR16" s="17" t="s">
        <v>87</v>
      </c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17" t="s">
        <v>87</v>
      </c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98"/>
      <c r="PS16" s="17" t="s">
        <v>87</v>
      </c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17" t="s">
        <v>87</v>
      </c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98"/>
      <c r="QT16" s="17" t="s">
        <v>87</v>
      </c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17" t="s">
        <v>87</v>
      </c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98"/>
      <c r="RU16" s="17" t="s">
        <v>87</v>
      </c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17" t="s">
        <v>87</v>
      </c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98"/>
      <c r="SV16" s="17" t="s">
        <v>87</v>
      </c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17" t="s">
        <v>87</v>
      </c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98"/>
      <c r="TW16" s="17" t="s">
        <v>87</v>
      </c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17" t="s">
        <v>87</v>
      </c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98"/>
      <c r="UX16" s="17" t="s">
        <v>87</v>
      </c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17" t="s">
        <v>87</v>
      </c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98"/>
      <c r="VY16" s="17" t="s">
        <v>87</v>
      </c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17" t="s">
        <v>87</v>
      </c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98"/>
      <c r="WZ16" s="17" t="s">
        <v>87</v>
      </c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17" t="s">
        <v>87</v>
      </c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98"/>
      <c r="YA16" s="17" t="s">
        <v>87</v>
      </c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17" t="s">
        <v>87</v>
      </c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98"/>
      <c r="ZB16" s="17" t="s">
        <v>87</v>
      </c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17" t="s">
        <v>87</v>
      </c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98"/>
      <c r="AAC16" s="17" t="s">
        <v>87</v>
      </c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17" t="s">
        <v>87</v>
      </c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98"/>
      <c r="ABD16" s="17" t="s">
        <v>87</v>
      </c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17" t="s">
        <v>87</v>
      </c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</row>
    <row r="17" spans="1:757">
      <c r="A17" s="3">
        <v>11</v>
      </c>
      <c r="B17" s="6" t="str">
        <f>nilai!A13</f>
        <v>Alfrigo</v>
      </c>
      <c r="C17" s="98"/>
      <c r="D17" s="17" t="s">
        <v>87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7" t="s">
        <v>87</v>
      </c>
      <c r="Q17" s="4"/>
      <c r="R17" s="4"/>
      <c r="S17" s="4"/>
      <c r="T17" s="4"/>
      <c r="U17" s="4" t="s">
        <v>126</v>
      </c>
      <c r="V17" s="4" t="s">
        <v>126</v>
      </c>
      <c r="W17" s="4"/>
      <c r="X17" s="4"/>
      <c r="Y17" s="4"/>
      <c r="Z17" s="4"/>
      <c r="AA17" s="4"/>
      <c r="AB17" s="4"/>
      <c r="AC17" s="98"/>
      <c r="AD17" s="17" t="s">
        <v>87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17" t="s">
        <v>87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98"/>
      <c r="BE17" s="17" t="s">
        <v>87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7" t="s">
        <v>87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98"/>
      <c r="CF17" s="17" t="s">
        <v>87</v>
      </c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17" t="s">
        <v>87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98"/>
      <c r="DG17" s="17" t="s">
        <v>87</v>
      </c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17" t="s">
        <v>87</v>
      </c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98"/>
      <c r="EH17" s="17" t="s">
        <v>87</v>
      </c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17" t="s">
        <v>87</v>
      </c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98"/>
      <c r="FI17" s="17" t="s">
        <v>87</v>
      </c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17" t="s">
        <v>87</v>
      </c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98"/>
      <c r="GJ17" s="17" t="s">
        <v>87</v>
      </c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17" t="s">
        <v>87</v>
      </c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98"/>
      <c r="HK17" s="17" t="s">
        <v>87</v>
      </c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17" t="s">
        <v>87</v>
      </c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98"/>
      <c r="IL17" s="17" t="s">
        <v>87</v>
      </c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17" t="s">
        <v>87</v>
      </c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98"/>
      <c r="JM17" s="17" t="s">
        <v>87</v>
      </c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17" t="s">
        <v>87</v>
      </c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98"/>
      <c r="KN17" s="17" t="s">
        <v>87</v>
      </c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17" t="s">
        <v>87</v>
      </c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98"/>
      <c r="LO17" s="17" t="s">
        <v>87</v>
      </c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17" t="s">
        <v>87</v>
      </c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98"/>
      <c r="MP17" s="17" t="s">
        <v>87</v>
      </c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17" t="s">
        <v>87</v>
      </c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98"/>
      <c r="NQ17" s="17" t="s">
        <v>87</v>
      </c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17" t="s">
        <v>87</v>
      </c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98"/>
      <c r="OR17" s="17" t="s">
        <v>87</v>
      </c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17" t="s">
        <v>87</v>
      </c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98"/>
      <c r="PS17" s="17" t="s">
        <v>87</v>
      </c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17" t="s">
        <v>87</v>
      </c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98"/>
      <c r="QT17" s="17" t="s">
        <v>87</v>
      </c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17" t="s">
        <v>87</v>
      </c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98"/>
      <c r="RU17" s="17" t="s">
        <v>87</v>
      </c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17" t="s">
        <v>87</v>
      </c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98"/>
      <c r="SV17" s="17" t="s">
        <v>87</v>
      </c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17" t="s">
        <v>87</v>
      </c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98"/>
      <c r="TW17" s="17" t="s">
        <v>87</v>
      </c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17" t="s">
        <v>87</v>
      </c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98"/>
      <c r="UX17" s="17" t="s">
        <v>87</v>
      </c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17" t="s">
        <v>87</v>
      </c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98"/>
      <c r="VY17" s="17" t="s">
        <v>87</v>
      </c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17" t="s">
        <v>87</v>
      </c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98"/>
      <c r="WZ17" s="17" t="s">
        <v>87</v>
      </c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17" t="s">
        <v>87</v>
      </c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98"/>
      <c r="YA17" s="17" t="s">
        <v>87</v>
      </c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17" t="s">
        <v>87</v>
      </c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98"/>
      <c r="ZB17" s="17" t="s">
        <v>87</v>
      </c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17" t="s">
        <v>87</v>
      </c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98"/>
      <c r="AAC17" s="17" t="s">
        <v>87</v>
      </c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17" t="s">
        <v>87</v>
      </c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98"/>
      <c r="ABD17" s="17" t="s">
        <v>87</v>
      </c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17" t="s">
        <v>87</v>
      </c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</row>
    <row r="18" spans="1:757">
      <c r="A18" s="3">
        <v>12</v>
      </c>
      <c r="B18" s="6" t="str">
        <f>nilai!A14</f>
        <v>Rivaldi</v>
      </c>
      <c r="C18" s="98"/>
      <c r="D18" s="17" t="s">
        <v>87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7" t="s">
        <v>87</v>
      </c>
      <c r="Q18" s="4"/>
      <c r="R18" s="4"/>
      <c r="S18" s="4"/>
      <c r="T18" s="4"/>
      <c r="U18" s="4" t="s">
        <v>126</v>
      </c>
      <c r="V18" s="4" t="s">
        <v>126</v>
      </c>
      <c r="W18" s="4"/>
      <c r="X18" s="4"/>
      <c r="Y18" s="4"/>
      <c r="Z18" s="4"/>
      <c r="AA18" s="4"/>
      <c r="AB18" s="4"/>
      <c r="AC18" s="98"/>
      <c r="AD18" s="17" t="s">
        <v>87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17" t="s">
        <v>87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98"/>
      <c r="BE18" s="17" t="s">
        <v>87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7" t="s">
        <v>87</v>
      </c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98"/>
      <c r="CF18" s="17" t="s">
        <v>87</v>
      </c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17" t="s">
        <v>87</v>
      </c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98"/>
      <c r="DG18" s="17" t="s">
        <v>87</v>
      </c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17" t="s">
        <v>87</v>
      </c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98"/>
      <c r="EH18" s="17" t="s">
        <v>87</v>
      </c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17" t="s">
        <v>87</v>
      </c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98"/>
      <c r="FI18" s="17" t="s">
        <v>87</v>
      </c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17" t="s">
        <v>87</v>
      </c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98"/>
      <c r="GJ18" s="17" t="s">
        <v>87</v>
      </c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17" t="s">
        <v>87</v>
      </c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98"/>
      <c r="HK18" s="17" t="s">
        <v>87</v>
      </c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17" t="s">
        <v>87</v>
      </c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98"/>
      <c r="IL18" s="17" t="s">
        <v>87</v>
      </c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17" t="s">
        <v>87</v>
      </c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98"/>
      <c r="JM18" s="17" t="s">
        <v>87</v>
      </c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17" t="s">
        <v>87</v>
      </c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98"/>
      <c r="KN18" s="17" t="s">
        <v>87</v>
      </c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17" t="s">
        <v>87</v>
      </c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98"/>
      <c r="LO18" s="17" t="s">
        <v>87</v>
      </c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17" t="s">
        <v>87</v>
      </c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98"/>
      <c r="MP18" s="17" t="s">
        <v>87</v>
      </c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17" t="s">
        <v>87</v>
      </c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98"/>
      <c r="NQ18" s="17" t="s">
        <v>87</v>
      </c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17" t="s">
        <v>87</v>
      </c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98"/>
      <c r="OR18" s="17" t="s">
        <v>87</v>
      </c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17" t="s">
        <v>87</v>
      </c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98"/>
      <c r="PS18" s="17" t="s">
        <v>87</v>
      </c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17" t="s">
        <v>87</v>
      </c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98"/>
      <c r="QT18" s="17" t="s">
        <v>87</v>
      </c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17" t="s">
        <v>87</v>
      </c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98"/>
      <c r="RU18" s="17" t="s">
        <v>87</v>
      </c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17" t="s">
        <v>87</v>
      </c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98"/>
      <c r="SV18" s="17" t="s">
        <v>87</v>
      </c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17" t="s">
        <v>87</v>
      </c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98"/>
      <c r="TW18" s="17" t="s">
        <v>87</v>
      </c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17" t="s">
        <v>87</v>
      </c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98"/>
      <c r="UX18" s="17" t="s">
        <v>87</v>
      </c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17" t="s">
        <v>87</v>
      </c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98"/>
      <c r="VY18" s="17" t="s">
        <v>87</v>
      </c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17" t="s">
        <v>87</v>
      </c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98"/>
      <c r="WZ18" s="17" t="s">
        <v>87</v>
      </c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17" t="s">
        <v>87</v>
      </c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98"/>
      <c r="YA18" s="17" t="s">
        <v>87</v>
      </c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17" t="s">
        <v>87</v>
      </c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98"/>
      <c r="ZB18" s="17" t="s">
        <v>87</v>
      </c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17" t="s">
        <v>87</v>
      </c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98"/>
      <c r="AAC18" s="17" t="s">
        <v>87</v>
      </c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17" t="s">
        <v>87</v>
      </c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98"/>
      <c r="ABD18" s="17" t="s">
        <v>87</v>
      </c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17" t="s">
        <v>87</v>
      </c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</row>
    <row r="19" spans="1:757">
      <c r="A19" s="3">
        <v>13</v>
      </c>
      <c r="B19" s="6" t="str">
        <f>nilai!A15</f>
        <v>Sarli Asael</v>
      </c>
      <c r="C19" s="98"/>
      <c r="D19" s="17" t="s">
        <v>87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7" t="s">
        <v>87</v>
      </c>
      <c r="Q19" s="4"/>
      <c r="R19" s="4"/>
      <c r="S19" s="4"/>
      <c r="T19" s="4"/>
      <c r="U19" s="4" t="s">
        <v>126</v>
      </c>
      <c r="V19" s="4" t="s">
        <v>126</v>
      </c>
      <c r="W19" s="4"/>
      <c r="X19" s="4"/>
      <c r="Y19" s="4"/>
      <c r="Z19" s="4"/>
      <c r="AA19" s="4"/>
      <c r="AB19" s="4"/>
      <c r="AC19" s="98"/>
      <c r="AD19" s="17" t="s">
        <v>87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17" t="s">
        <v>87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98"/>
      <c r="BE19" s="17" t="s">
        <v>87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7" t="s">
        <v>87</v>
      </c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98"/>
      <c r="CF19" s="17" t="s">
        <v>87</v>
      </c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17" t="s">
        <v>87</v>
      </c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98"/>
      <c r="DG19" s="17" t="s">
        <v>87</v>
      </c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17" t="s">
        <v>87</v>
      </c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98"/>
      <c r="EH19" s="17" t="s">
        <v>87</v>
      </c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17" t="s">
        <v>87</v>
      </c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98"/>
      <c r="FI19" s="17" t="s">
        <v>87</v>
      </c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17" t="s">
        <v>87</v>
      </c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98"/>
      <c r="GJ19" s="17" t="s">
        <v>87</v>
      </c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17" t="s">
        <v>87</v>
      </c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98"/>
      <c r="HK19" s="17" t="s">
        <v>87</v>
      </c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17" t="s">
        <v>87</v>
      </c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98"/>
      <c r="IL19" s="17" t="s">
        <v>87</v>
      </c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17" t="s">
        <v>87</v>
      </c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98"/>
      <c r="JM19" s="17" t="s">
        <v>87</v>
      </c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17" t="s">
        <v>87</v>
      </c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98"/>
      <c r="KN19" s="17" t="s">
        <v>87</v>
      </c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17" t="s">
        <v>87</v>
      </c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98"/>
      <c r="LO19" s="17" t="s">
        <v>87</v>
      </c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17" t="s">
        <v>87</v>
      </c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98"/>
      <c r="MP19" s="17" t="s">
        <v>87</v>
      </c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17" t="s">
        <v>87</v>
      </c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98"/>
      <c r="NQ19" s="17" t="s">
        <v>87</v>
      </c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17" t="s">
        <v>87</v>
      </c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98"/>
      <c r="OR19" s="17" t="s">
        <v>87</v>
      </c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17" t="s">
        <v>87</v>
      </c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98"/>
      <c r="PS19" s="17" t="s">
        <v>87</v>
      </c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17" t="s">
        <v>87</v>
      </c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98"/>
      <c r="QT19" s="17" t="s">
        <v>87</v>
      </c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17" t="s">
        <v>87</v>
      </c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98"/>
      <c r="RU19" s="17" t="s">
        <v>87</v>
      </c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17" t="s">
        <v>87</v>
      </c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98"/>
      <c r="SV19" s="17" t="s">
        <v>87</v>
      </c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17" t="s">
        <v>87</v>
      </c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98"/>
      <c r="TW19" s="17" t="s">
        <v>87</v>
      </c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17" t="s">
        <v>87</v>
      </c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98"/>
      <c r="UX19" s="17" t="s">
        <v>87</v>
      </c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17" t="s">
        <v>87</v>
      </c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98"/>
      <c r="VY19" s="17" t="s">
        <v>87</v>
      </c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17" t="s">
        <v>87</v>
      </c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98"/>
      <c r="WZ19" s="17" t="s">
        <v>87</v>
      </c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17" t="s">
        <v>87</v>
      </c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98"/>
      <c r="YA19" s="17" t="s">
        <v>87</v>
      </c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17" t="s">
        <v>87</v>
      </c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98"/>
      <c r="ZB19" s="17" t="s">
        <v>87</v>
      </c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17" t="s">
        <v>87</v>
      </c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98"/>
      <c r="AAC19" s="17" t="s">
        <v>87</v>
      </c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17" t="s">
        <v>87</v>
      </c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98"/>
      <c r="ABD19" s="17" t="s">
        <v>87</v>
      </c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17" t="s">
        <v>87</v>
      </c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</row>
    <row r="20" spans="1:757">
      <c r="A20" s="3">
        <v>14</v>
      </c>
      <c r="B20" s="6" t="str">
        <f>nilai!A16</f>
        <v>Sufiati</v>
      </c>
      <c r="C20" s="98"/>
      <c r="D20" s="17" t="s">
        <v>87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7" t="s">
        <v>87</v>
      </c>
      <c r="Q20" s="4"/>
      <c r="R20" s="4"/>
      <c r="S20" s="4"/>
      <c r="T20" s="4"/>
      <c r="U20" s="4" t="s">
        <v>126</v>
      </c>
      <c r="V20" s="4" t="s">
        <v>126</v>
      </c>
      <c r="W20" s="4"/>
      <c r="X20" s="4"/>
      <c r="Y20" s="4"/>
      <c r="Z20" s="4"/>
      <c r="AA20" s="4"/>
      <c r="AB20" s="4"/>
      <c r="AC20" s="98"/>
      <c r="AD20" s="17" t="s">
        <v>87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17" t="s">
        <v>87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98"/>
      <c r="BE20" s="17" t="s">
        <v>87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7" t="s">
        <v>87</v>
      </c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98"/>
      <c r="CF20" s="17" t="s">
        <v>87</v>
      </c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17" t="s">
        <v>87</v>
      </c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98"/>
      <c r="DG20" s="17" t="s">
        <v>87</v>
      </c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17" t="s">
        <v>87</v>
      </c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98"/>
      <c r="EH20" s="17" t="s">
        <v>87</v>
      </c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17" t="s">
        <v>87</v>
      </c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98"/>
      <c r="FI20" s="17" t="s">
        <v>87</v>
      </c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17" t="s">
        <v>87</v>
      </c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98"/>
      <c r="GJ20" s="17" t="s">
        <v>87</v>
      </c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17" t="s">
        <v>87</v>
      </c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98"/>
      <c r="HK20" s="17" t="s">
        <v>87</v>
      </c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17" t="s">
        <v>87</v>
      </c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98"/>
      <c r="IL20" s="17" t="s">
        <v>87</v>
      </c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17" t="s">
        <v>87</v>
      </c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98"/>
      <c r="JM20" s="17" t="s">
        <v>87</v>
      </c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17" t="s">
        <v>87</v>
      </c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98"/>
      <c r="KN20" s="17" t="s">
        <v>87</v>
      </c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17" t="s">
        <v>87</v>
      </c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98"/>
      <c r="LO20" s="17" t="s">
        <v>87</v>
      </c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17" t="s">
        <v>87</v>
      </c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98"/>
      <c r="MP20" s="17" t="s">
        <v>87</v>
      </c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17" t="s">
        <v>87</v>
      </c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98"/>
      <c r="NQ20" s="17" t="s">
        <v>87</v>
      </c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17" t="s">
        <v>87</v>
      </c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98"/>
      <c r="OR20" s="17" t="s">
        <v>87</v>
      </c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17" t="s">
        <v>87</v>
      </c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98"/>
      <c r="PS20" s="17" t="s">
        <v>87</v>
      </c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17" t="s">
        <v>87</v>
      </c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98"/>
      <c r="QT20" s="17" t="s">
        <v>87</v>
      </c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17" t="s">
        <v>87</v>
      </c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98"/>
      <c r="RU20" s="17" t="s">
        <v>87</v>
      </c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17" t="s">
        <v>87</v>
      </c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98"/>
      <c r="SV20" s="17" t="s">
        <v>87</v>
      </c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17" t="s">
        <v>87</v>
      </c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98"/>
      <c r="TW20" s="17" t="s">
        <v>87</v>
      </c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17" t="s">
        <v>87</v>
      </c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98"/>
      <c r="UX20" s="17" t="s">
        <v>87</v>
      </c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17" t="s">
        <v>87</v>
      </c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98"/>
      <c r="VY20" s="17" t="s">
        <v>87</v>
      </c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17" t="s">
        <v>87</v>
      </c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98"/>
      <c r="WZ20" s="17" t="s">
        <v>87</v>
      </c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17" t="s">
        <v>87</v>
      </c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98"/>
      <c r="YA20" s="17" t="s">
        <v>87</v>
      </c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17" t="s">
        <v>87</v>
      </c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98"/>
      <c r="ZB20" s="17" t="s">
        <v>87</v>
      </c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17" t="s">
        <v>87</v>
      </c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98"/>
      <c r="AAC20" s="17" t="s">
        <v>87</v>
      </c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17" t="s">
        <v>87</v>
      </c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98"/>
      <c r="ABD20" s="17" t="s">
        <v>87</v>
      </c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17" t="s">
        <v>87</v>
      </c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</row>
    <row r="21" spans="1:757">
      <c r="A21" s="3">
        <v>15</v>
      </c>
      <c r="B21" s="6" t="str">
        <f>nilai!A17</f>
        <v>Widianto S.</v>
      </c>
      <c r="C21" s="98"/>
      <c r="D21" s="17" t="s">
        <v>87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7" t="s">
        <v>87</v>
      </c>
      <c r="Q21" s="4"/>
      <c r="R21" s="4"/>
      <c r="S21" s="4"/>
      <c r="T21" s="4"/>
      <c r="U21" s="4" t="s">
        <v>126</v>
      </c>
      <c r="V21" s="4" t="s">
        <v>126</v>
      </c>
      <c r="W21" s="4"/>
      <c r="X21" s="4"/>
      <c r="Y21" s="4"/>
      <c r="Z21" s="4"/>
      <c r="AA21" s="4"/>
      <c r="AB21" s="4"/>
      <c r="AC21" s="98"/>
      <c r="AD21" s="17" t="s">
        <v>87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17" t="s">
        <v>87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98"/>
      <c r="BE21" s="17" t="s">
        <v>87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7" t="s">
        <v>87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98"/>
      <c r="CF21" s="17" t="s">
        <v>87</v>
      </c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17" t="s">
        <v>87</v>
      </c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98"/>
      <c r="DG21" s="17" t="s">
        <v>87</v>
      </c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17" t="s">
        <v>87</v>
      </c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98"/>
      <c r="EH21" s="17" t="s">
        <v>87</v>
      </c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17" t="s">
        <v>87</v>
      </c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98"/>
      <c r="FI21" s="17" t="s">
        <v>87</v>
      </c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17" t="s">
        <v>87</v>
      </c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98"/>
      <c r="GJ21" s="17" t="s">
        <v>87</v>
      </c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17" t="s">
        <v>87</v>
      </c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98"/>
      <c r="HK21" s="17" t="s">
        <v>87</v>
      </c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17" t="s">
        <v>87</v>
      </c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98"/>
      <c r="IL21" s="17" t="s">
        <v>87</v>
      </c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17" t="s">
        <v>87</v>
      </c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98"/>
      <c r="JM21" s="17" t="s">
        <v>87</v>
      </c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17" t="s">
        <v>87</v>
      </c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98"/>
      <c r="KN21" s="17" t="s">
        <v>87</v>
      </c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17" t="s">
        <v>87</v>
      </c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98"/>
      <c r="LO21" s="17" t="s">
        <v>87</v>
      </c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17" t="s">
        <v>87</v>
      </c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98"/>
      <c r="MP21" s="17" t="s">
        <v>87</v>
      </c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17" t="s">
        <v>87</v>
      </c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98"/>
      <c r="NQ21" s="17" t="s">
        <v>87</v>
      </c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17" t="s">
        <v>87</v>
      </c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98"/>
      <c r="OR21" s="17" t="s">
        <v>87</v>
      </c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17" t="s">
        <v>87</v>
      </c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98"/>
      <c r="PS21" s="17" t="s">
        <v>87</v>
      </c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17" t="s">
        <v>87</v>
      </c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98"/>
      <c r="QT21" s="17" t="s">
        <v>87</v>
      </c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17" t="s">
        <v>87</v>
      </c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98"/>
      <c r="RU21" s="17" t="s">
        <v>87</v>
      </c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17" t="s">
        <v>87</v>
      </c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98"/>
      <c r="SV21" s="17" t="s">
        <v>87</v>
      </c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17" t="s">
        <v>87</v>
      </c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98"/>
      <c r="TW21" s="17" t="s">
        <v>87</v>
      </c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17" t="s">
        <v>87</v>
      </c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98"/>
      <c r="UX21" s="17" t="s">
        <v>87</v>
      </c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17" t="s">
        <v>87</v>
      </c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98"/>
      <c r="VY21" s="17" t="s">
        <v>87</v>
      </c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17" t="s">
        <v>87</v>
      </c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98"/>
      <c r="WZ21" s="17" t="s">
        <v>87</v>
      </c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17" t="s">
        <v>87</v>
      </c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98"/>
      <c r="YA21" s="17" t="s">
        <v>87</v>
      </c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17" t="s">
        <v>87</v>
      </c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98"/>
      <c r="ZB21" s="17" t="s">
        <v>87</v>
      </c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17" t="s">
        <v>87</v>
      </c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98"/>
      <c r="AAC21" s="17" t="s">
        <v>87</v>
      </c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17" t="s">
        <v>87</v>
      </c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98"/>
      <c r="ABD21" s="17" t="s">
        <v>87</v>
      </c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17" t="s">
        <v>87</v>
      </c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</row>
    <row r="22" spans="1:757">
      <c r="A22" s="3">
        <v>16</v>
      </c>
      <c r="B22" s="6" t="str">
        <f>nilai!A18</f>
        <v>Yandi Arwanda</v>
      </c>
      <c r="C22" s="98"/>
      <c r="D22" s="17" t="s">
        <v>87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7" t="s">
        <v>87</v>
      </c>
      <c r="Q22" s="4"/>
      <c r="R22" s="4"/>
      <c r="S22" s="4"/>
      <c r="T22" s="4"/>
      <c r="U22" s="4" t="s">
        <v>126</v>
      </c>
      <c r="V22" s="4" t="s">
        <v>126</v>
      </c>
      <c r="W22" s="4"/>
      <c r="X22" s="4"/>
      <c r="Y22" s="4"/>
      <c r="Z22" s="4"/>
      <c r="AA22" s="4"/>
      <c r="AB22" s="4"/>
      <c r="AC22" s="98"/>
      <c r="AD22" s="17" t="s">
        <v>87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17" t="s">
        <v>87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98"/>
      <c r="BE22" s="17" t="s">
        <v>87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7" t="s">
        <v>87</v>
      </c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98"/>
      <c r="CF22" s="17" t="s">
        <v>87</v>
      </c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17" t="s">
        <v>87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98"/>
      <c r="DG22" s="17" t="s">
        <v>87</v>
      </c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17" t="s">
        <v>87</v>
      </c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98"/>
      <c r="EH22" s="17" t="s">
        <v>87</v>
      </c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17" t="s">
        <v>87</v>
      </c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98"/>
      <c r="FI22" s="17" t="s">
        <v>87</v>
      </c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17" t="s">
        <v>87</v>
      </c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98"/>
      <c r="GJ22" s="17" t="s">
        <v>87</v>
      </c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17" t="s">
        <v>87</v>
      </c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98"/>
      <c r="HK22" s="17" t="s">
        <v>87</v>
      </c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17" t="s">
        <v>87</v>
      </c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98"/>
      <c r="IL22" s="17" t="s">
        <v>87</v>
      </c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17" t="s">
        <v>87</v>
      </c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98"/>
      <c r="JM22" s="17" t="s">
        <v>87</v>
      </c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17" t="s">
        <v>87</v>
      </c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98"/>
      <c r="KN22" s="17" t="s">
        <v>87</v>
      </c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17" t="s">
        <v>87</v>
      </c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98"/>
      <c r="LO22" s="17" t="s">
        <v>87</v>
      </c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17" t="s">
        <v>87</v>
      </c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98"/>
      <c r="MP22" s="17" t="s">
        <v>87</v>
      </c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17" t="s">
        <v>87</v>
      </c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98"/>
      <c r="NQ22" s="17" t="s">
        <v>87</v>
      </c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17" t="s">
        <v>87</v>
      </c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98"/>
      <c r="OR22" s="17" t="s">
        <v>87</v>
      </c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17" t="s">
        <v>87</v>
      </c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98"/>
      <c r="PS22" s="17" t="s">
        <v>87</v>
      </c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17" t="s">
        <v>87</v>
      </c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98"/>
      <c r="QT22" s="17" t="s">
        <v>87</v>
      </c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17" t="s">
        <v>87</v>
      </c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98"/>
      <c r="RU22" s="17" t="s">
        <v>87</v>
      </c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17" t="s">
        <v>87</v>
      </c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98"/>
      <c r="SV22" s="17" t="s">
        <v>87</v>
      </c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17" t="s">
        <v>87</v>
      </c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98"/>
      <c r="TW22" s="17" t="s">
        <v>87</v>
      </c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17" t="s">
        <v>87</v>
      </c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98"/>
      <c r="UX22" s="17" t="s">
        <v>87</v>
      </c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17" t="s">
        <v>87</v>
      </c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98"/>
      <c r="VY22" s="17" t="s">
        <v>87</v>
      </c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17" t="s">
        <v>87</v>
      </c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98"/>
      <c r="WZ22" s="17" t="s">
        <v>87</v>
      </c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17" t="s">
        <v>87</v>
      </c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98"/>
      <c r="YA22" s="17" t="s">
        <v>87</v>
      </c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17" t="s">
        <v>87</v>
      </c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98"/>
      <c r="ZB22" s="17" t="s">
        <v>87</v>
      </c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17" t="s">
        <v>87</v>
      </c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98"/>
      <c r="AAC22" s="17" t="s">
        <v>87</v>
      </c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17" t="s">
        <v>87</v>
      </c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98"/>
      <c r="ABD22" s="17" t="s">
        <v>87</v>
      </c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17" t="s">
        <v>87</v>
      </c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</row>
    <row r="23" spans="1:757">
      <c r="A23" s="3">
        <v>17</v>
      </c>
      <c r="B23" s="6" t="str">
        <f>nilai!A19</f>
        <v>Reymba Gunawan</v>
      </c>
      <c r="C23" s="98"/>
      <c r="D23" s="17" t="s">
        <v>87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7" t="s">
        <v>87</v>
      </c>
      <c r="Q23" s="4"/>
      <c r="R23" s="4"/>
      <c r="S23" s="4"/>
      <c r="T23" s="4"/>
      <c r="U23" s="4" t="s">
        <v>126</v>
      </c>
      <c r="V23" s="4" t="s">
        <v>126</v>
      </c>
      <c r="W23" s="4"/>
      <c r="X23" s="4"/>
      <c r="Y23" s="4"/>
      <c r="Z23" s="4"/>
      <c r="AA23" s="4"/>
      <c r="AB23" s="4"/>
      <c r="AC23" s="98"/>
      <c r="AD23" s="17" t="s">
        <v>87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17" t="s">
        <v>87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98"/>
      <c r="BE23" s="17" t="s">
        <v>87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7" t="s">
        <v>87</v>
      </c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98"/>
      <c r="CF23" s="17" t="s">
        <v>87</v>
      </c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17" t="s">
        <v>87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98"/>
      <c r="DG23" s="17" t="s">
        <v>87</v>
      </c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17" t="s">
        <v>87</v>
      </c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98"/>
      <c r="EH23" s="17" t="s">
        <v>87</v>
      </c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17" t="s">
        <v>87</v>
      </c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98"/>
      <c r="FI23" s="17" t="s">
        <v>87</v>
      </c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17" t="s">
        <v>87</v>
      </c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98"/>
      <c r="GJ23" s="17" t="s">
        <v>87</v>
      </c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17" t="s">
        <v>87</v>
      </c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98"/>
      <c r="HK23" s="17" t="s">
        <v>87</v>
      </c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17" t="s">
        <v>87</v>
      </c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98"/>
      <c r="IL23" s="17" t="s">
        <v>87</v>
      </c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17" t="s">
        <v>87</v>
      </c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98"/>
      <c r="JM23" s="17" t="s">
        <v>87</v>
      </c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17" t="s">
        <v>87</v>
      </c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98"/>
      <c r="KN23" s="17" t="s">
        <v>87</v>
      </c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17" t="s">
        <v>87</v>
      </c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98"/>
      <c r="LO23" s="17" t="s">
        <v>87</v>
      </c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17" t="s">
        <v>87</v>
      </c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98"/>
      <c r="MP23" s="17" t="s">
        <v>87</v>
      </c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17" t="s">
        <v>87</v>
      </c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98"/>
      <c r="NQ23" s="17" t="s">
        <v>87</v>
      </c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17" t="s">
        <v>87</v>
      </c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98"/>
      <c r="OR23" s="17" t="s">
        <v>87</v>
      </c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17" t="s">
        <v>87</v>
      </c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98"/>
      <c r="PS23" s="17" t="s">
        <v>87</v>
      </c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17" t="s">
        <v>87</v>
      </c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98"/>
      <c r="QT23" s="17" t="s">
        <v>87</v>
      </c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17" t="s">
        <v>87</v>
      </c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98"/>
      <c r="RU23" s="17" t="s">
        <v>87</v>
      </c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17" t="s">
        <v>87</v>
      </c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98"/>
      <c r="SV23" s="17" t="s">
        <v>87</v>
      </c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17" t="s">
        <v>87</v>
      </c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98"/>
      <c r="TW23" s="17" t="s">
        <v>87</v>
      </c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17" t="s">
        <v>87</v>
      </c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98"/>
      <c r="UX23" s="17" t="s">
        <v>87</v>
      </c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17" t="s">
        <v>87</v>
      </c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98"/>
      <c r="VY23" s="17" t="s">
        <v>87</v>
      </c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17" t="s">
        <v>87</v>
      </c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98"/>
      <c r="WZ23" s="17" t="s">
        <v>87</v>
      </c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17" t="s">
        <v>87</v>
      </c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98"/>
      <c r="YA23" s="17" t="s">
        <v>87</v>
      </c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17" t="s">
        <v>87</v>
      </c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98"/>
      <c r="ZB23" s="17" t="s">
        <v>87</v>
      </c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17" t="s">
        <v>87</v>
      </c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98"/>
      <c r="AAC23" s="17" t="s">
        <v>87</v>
      </c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17" t="s">
        <v>87</v>
      </c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98"/>
      <c r="ABD23" s="17" t="s">
        <v>87</v>
      </c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17" t="s">
        <v>87</v>
      </c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</row>
    <row r="24" spans="1:757">
      <c r="A24" s="3">
        <v>18</v>
      </c>
      <c r="B24" s="6" t="str">
        <f>nilai!A20</f>
        <v>Meriza Rahel</v>
      </c>
      <c r="C24" s="98"/>
      <c r="D24" s="17" t="s">
        <v>87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7" t="s">
        <v>87</v>
      </c>
      <c r="Q24" s="4"/>
      <c r="R24" s="4"/>
      <c r="S24" s="4"/>
      <c r="T24" s="4"/>
      <c r="U24" s="4" t="s">
        <v>126</v>
      </c>
      <c r="V24" s="4" t="s">
        <v>126</v>
      </c>
      <c r="W24" s="4"/>
      <c r="X24" s="4"/>
      <c r="Y24" s="4"/>
      <c r="Z24" s="4"/>
      <c r="AA24" s="4"/>
      <c r="AB24" s="4"/>
      <c r="AC24" s="98"/>
      <c r="AD24" s="17" t="s">
        <v>87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7" t="s">
        <v>87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98"/>
      <c r="BE24" s="17" t="s">
        <v>87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7" t="s">
        <v>87</v>
      </c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98"/>
      <c r="CF24" s="17" t="s">
        <v>87</v>
      </c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17" t="s">
        <v>87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98"/>
      <c r="DG24" s="17" t="s">
        <v>87</v>
      </c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17" t="s">
        <v>87</v>
      </c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98"/>
      <c r="EH24" s="17" t="s">
        <v>87</v>
      </c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17" t="s">
        <v>87</v>
      </c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98"/>
      <c r="FI24" s="17" t="s">
        <v>87</v>
      </c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17" t="s">
        <v>87</v>
      </c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98"/>
      <c r="GJ24" s="17" t="s">
        <v>87</v>
      </c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17" t="s">
        <v>87</v>
      </c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98"/>
      <c r="HK24" s="17" t="s">
        <v>87</v>
      </c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17" t="s">
        <v>87</v>
      </c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98"/>
      <c r="IL24" s="17" t="s">
        <v>87</v>
      </c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17" t="s">
        <v>87</v>
      </c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98"/>
      <c r="JM24" s="17" t="s">
        <v>87</v>
      </c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17" t="s">
        <v>87</v>
      </c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98"/>
      <c r="KN24" s="17" t="s">
        <v>87</v>
      </c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17" t="s">
        <v>87</v>
      </c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98"/>
      <c r="LO24" s="17" t="s">
        <v>87</v>
      </c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17" t="s">
        <v>87</v>
      </c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98"/>
      <c r="MP24" s="17" t="s">
        <v>87</v>
      </c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17" t="s">
        <v>87</v>
      </c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98"/>
      <c r="NQ24" s="17" t="s">
        <v>87</v>
      </c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17" t="s">
        <v>87</v>
      </c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98"/>
      <c r="OR24" s="17" t="s">
        <v>87</v>
      </c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17" t="s">
        <v>87</v>
      </c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98"/>
      <c r="PS24" s="17" t="s">
        <v>87</v>
      </c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17" t="s">
        <v>87</v>
      </c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98"/>
      <c r="QT24" s="17" t="s">
        <v>87</v>
      </c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17" t="s">
        <v>87</v>
      </c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98"/>
      <c r="RU24" s="17" t="s">
        <v>87</v>
      </c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17" t="s">
        <v>87</v>
      </c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98"/>
      <c r="SV24" s="17" t="s">
        <v>87</v>
      </c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17" t="s">
        <v>87</v>
      </c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98"/>
      <c r="TW24" s="17" t="s">
        <v>87</v>
      </c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17" t="s">
        <v>87</v>
      </c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98"/>
      <c r="UX24" s="17" t="s">
        <v>87</v>
      </c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17" t="s">
        <v>87</v>
      </c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98"/>
      <c r="VY24" s="17" t="s">
        <v>87</v>
      </c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17" t="s">
        <v>87</v>
      </c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98"/>
      <c r="WZ24" s="17" t="s">
        <v>87</v>
      </c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17" t="s">
        <v>87</v>
      </c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98"/>
      <c r="YA24" s="17" t="s">
        <v>87</v>
      </c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17" t="s">
        <v>87</v>
      </c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98"/>
      <c r="ZB24" s="17" t="s">
        <v>87</v>
      </c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17" t="s">
        <v>87</v>
      </c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98"/>
      <c r="AAC24" s="17" t="s">
        <v>87</v>
      </c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17" t="s">
        <v>87</v>
      </c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98"/>
      <c r="ABD24" s="17" t="s">
        <v>87</v>
      </c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17" t="s">
        <v>87</v>
      </c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</row>
    <row r="25" spans="1:757">
      <c r="A25" s="3">
        <v>19</v>
      </c>
      <c r="B25" s="6" t="str">
        <f>nilai!A21</f>
        <v>Muhammad Syahrizal</v>
      </c>
      <c r="C25" s="98"/>
      <c r="D25" s="17" t="s">
        <v>87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7" t="s">
        <v>87</v>
      </c>
      <c r="Q25" s="4"/>
      <c r="R25" s="4"/>
      <c r="S25" s="4"/>
      <c r="T25" s="4"/>
      <c r="U25" s="4" t="s">
        <v>126</v>
      </c>
      <c r="V25" s="4" t="s">
        <v>126</v>
      </c>
      <c r="W25" s="4"/>
      <c r="X25" s="4"/>
      <c r="Y25" s="4"/>
      <c r="Z25" s="4"/>
      <c r="AA25" s="4"/>
      <c r="AB25" s="4"/>
      <c r="AC25" s="98"/>
      <c r="AD25" s="17" t="s">
        <v>87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17" t="s">
        <v>87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98"/>
      <c r="BE25" s="17" t="s">
        <v>87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7" t="s">
        <v>87</v>
      </c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98"/>
      <c r="CF25" s="17" t="s">
        <v>87</v>
      </c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17" t="s">
        <v>87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98"/>
      <c r="DG25" s="17" t="s">
        <v>87</v>
      </c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17" t="s">
        <v>87</v>
      </c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98"/>
      <c r="EH25" s="17" t="s">
        <v>87</v>
      </c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17" t="s">
        <v>87</v>
      </c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98"/>
      <c r="FI25" s="17" t="s">
        <v>87</v>
      </c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17" t="s">
        <v>87</v>
      </c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98"/>
      <c r="GJ25" s="17" t="s">
        <v>87</v>
      </c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17" t="s">
        <v>87</v>
      </c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98"/>
      <c r="HK25" s="17" t="s">
        <v>87</v>
      </c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17" t="s">
        <v>87</v>
      </c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98"/>
      <c r="IL25" s="17" t="s">
        <v>87</v>
      </c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17" t="s">
        <v>87</v>
      </c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98"/>
      <c r="JM25" s="17" t="s">
        <v>87</v>
      </c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17" t="s">
        <v>87</v>
      </c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98"/>
      <c r="KN25" s="17" t="s">
        <v>87</v>
      </c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17" t="s">
        <v>87</v>
      </c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98"/>
      <c r="LO25" s="17" t="s">
        <v>87</v>
      </c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17" t="s">
        <v>87</v>
      </c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98"/>
      <c r="MP25" s="17" t="s">
        <v>87</v>
      </c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17" t="s">
        <v>87</v>
      </c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98"/>
      <c r="NQ25" s="17" t="s">
        <v>87</v>
      </c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17" t="s">
        <v>87</v>
      </c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98"/>
      <c r="OR25" s="17" t="s">
        <v>87</v>
      </c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17" t="s">
        <v>87</v>
      </c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98"/>
      <c r="PS25" s="17" t="s">
        <v>87</v>
      </c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17" t="s">
        <v>87</v>
      </c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98"/>
      <c r="QT25" s="17" t="s">
        <v>87</v>
      </c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17" t="s">
        <v>87</v>
      </c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98"/>
      <c r="RU25" s="17" t="s">
        <v>87</v>
      </c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17" t="s">
        <v>87</v>
      </c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98"/>
      <c r="SV25" s="17" t="s">
        <v>87</v>
      </c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17" t="s">
        <v>87</v>
      </c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98"/>
      <c r="TW25" s="17" t="s">
        <v>87</v>
      </c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17" t="s">
        <v>87</v>
      </c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98"/>
      <c r="UX25" s="17" t="s">
        <v>87</v>
      </c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17" t="s">
        <v>87</v>
      </c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98"/>
      <c r="VY25" s="17" t="s">
        <v>87</v>
      </c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17" t="s">
        <v>87</v>
      </c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98"/>
      <c r="WZ25" s="17" t="s">
        <v>87</v>
      </c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17" t="s">
        <v>87</v>
      </c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98"/>
      <c r="YA25" s="17" t="s">
        <v>87</v>
      </c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17" t="s">
        <v>87</v>
      </c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98"/>
      <c r="ZB25" s="17" t="s">
        <v>87</v>
      </c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17" t="s">
        <v>87</v>
      </c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98"/>
      <c r="AAC25" s="17" t="s">
        <v>87</v>
      </c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17" t="s">
        <v>87</v>
      </c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98"/>
      <c r="ABD25" s="17" t="s">
        <v>87</v>
      </c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17" t="s">
        <v>87</v>
      </c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</row>
    <row r="26" spans="1:757">
      <c r="A26" s="3">
        <v>20</v>
      </c>
      <c r="B26" s="6" t="str">
        <f>nilai!A22</f>
        <v>Pramana Okta</v>
      </c>
      <c r="C26" s="98"/>
      <c r="D26" s="17" t="s">
        <v>87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7" t="s">
        <v>87</v>
      </c>
      <c r="Q26" s="4"/>
      <c r="R26" s="4"/>
      <c r="S26" s="4"/>
      <c r="T26" s="4"/>
      <c r="U26" s="4" t="s">
        <v>126</v>
      </c>
      <c r="V26" s="4" t="s">
        <v>126</v>
      </c>
      <c r="W26" s="4"/>
      <c r="X26" s="4"/>
      <c r="Y26" s="4"/>
      <c r="Z26" s="4"/>
      <c r="AA26" s="4"/>
      <c r="AB26" s="4"/>
      <c r="AC26" s="98"/>
      <c r="AD26" s="17" t="s">
        <v>87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17" t="s">
        <v>87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98"/>
      <c r="BE26" s="17" t="s">
        <v>87</v>
      </c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7" t="s">
        <v>87</v>
      </c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98"/>
      <c r="CF26" s="17" t="s">
        <v>87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17" t="s">
        <v>87</v>
      </c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98"/>
      <c r="DG26" s="17" t="s">
        <v>87</v>
      </c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17" t="s">
        <v>87</v>
      </c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98"/>
      <c r="EH26" s="17" t="s">
        <v>87</v>
      </c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17" t="s">
        <v>87</v>
      </c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98"/>
      <c r="FI26" s="17" t="s">
        <v>87</v>
      </c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17" t="s">
        <v>87</v>
      </c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98"/>
      <c r="GJ26" s="17" t="s">
        <v>87</v>
      </c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17" t="s">
        <v>87</v>
      </c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98"/>
      <c r="HK26" s="17" t="s">
        <v>87</v>
      </c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17" t="s">
        <v>87</v>
      </c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98"/>
      <c r="IL26" s="17" t="s">
        <v>87</v>
      </c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17" t="s">
        <v>87</v>
      </c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98"/>
      <c r="JM26" s="17" t="s">
        <v>87</v>
      </c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17" t="s">
        <v>87</v>
      </c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98"/>
      <c r="KN26" s="17" t="s">
        <v>87</v>
      </c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17" t="s">
        <v>87</v>
      </c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98"/>
      <c r="LO26" s="17" t="s">
        <v>87</v>
      </c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17" t="s">
        <v>87</v>
      </c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98"/>
      <c r="MP26" s="17" t="s">
        <v>87</v>
      </c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17" t="s">
        <v>87</v>
      </c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98"/>
      <c r="NQ26" s="17" t="s">
        <v>87</v>
      </c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17" t="s">
        <v>87</v>
      </c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98"/>
      <c r="OR26" s="17" t="s">
        <v>87</v>
      </c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17" t="s">
        <v>87</v>
      </c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98"/>
      <c r="PS26" s="17" t="s">
        <v>87</v>
      </c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17" t="s">
        <v>87</v>
      </c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98"/>
      <c r="QT26" s="17" t="s">
        <v>87</v>
      </c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17" t="s">
        <v>87</v>
      </c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98"/>
      <c r="RU26" s="17" t="s">
        <v>87</v>
      </c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17" t="s">
        <v>87</v>
      </c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98"/>
      <c r="SV26" s="17" t="s">
        <v>87</v>
      </c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17" t="s">
        <v>87</v>
      </c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98"/>
      <c r="TW26" s="17" t="s">
        <v>87</v>
      </c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17" t="s">
        <v>87</v>
      </c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98"/>
      <c r="UX26" s="17" t="s">
        <v>87</v>
      </c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17" t="s">
        <v>87</v>
      </c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98"/>
      <c r="VY26" s="17" t="s">
        <v>87</v>
      </c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17" t="s">
        <v>87</v>
      </c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98"/>
      <c r="WZ26" s="17" t="s">
        <v>87</v>
      </c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17" t="s">
        <v>87</v>
      </c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98"/>
      <c r="YA26" s="17" t="s">
        <v>87</v>
      </c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17" t="s">
        <v>87</v>
      </c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98"/>
      <c r="ZB26" s="17" t="s">
        <v>87</v>
      </c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17" t="s">
        <v>87</v>
      </c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98"/>
      <c r="AAC26" s="17" t="s">
        <v>87</v>
      </c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17" t="s">
        <v>87</v>
      </c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98"/>
      <c r="ABD26" s="17" t="s">
        <v>87</v>
      </c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17" t="s">
        <v>87</v>
      </c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</row>
    <row r="27" spans="1:757">
      <c r="A27" s="3">
        <v>21</v>
      </c>
      <c r="B27" s="6">
        <f>nilai!A23</f>
        <v>0</v>
      </c>
      <c r="C27" s="98"/>
      <c r="D27" s="17" t="s">
        <v>87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7" t="s">
        <v>87</v>
      </c>
      <c r="Q27" s="4"/>
      <c r="R27" s="4"/>
      <c r="S27" s="4"/>
      <c r="T27" s="4"/>
      <c r="U27" s="4" t="s">
        <v>126</v>
      </c>
      <c r="V27" s="4" t="s">
        <v>126</v>
      </c>
      <c r="W27" s="4"/>
      <c r="X27" s="4"/>
      <c r="Y27" s="4"/>
      <c r="Z27" s="4"/>
      <c r="AA27" s="4"/>
      <c r="AB27" s="4"/>
      <c r="AC27" s="98"/>
      <c r="AD27" s="17" t="s">
        <v>87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17" t="s">
        <v>87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98"/>
      <c r="BE27" s="17" t="s">
        <v>87</v>
      </c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7" t="s">
        <v>87</v>
      </c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98"/>
      <c r="CF27" s="17" t="s">
        <v>87</v>
      </c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17" t="s">
        <v>87</v>
      </c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98"/>
      <c r="DG27" s="17" t="s">
        <v>87</v>
      </c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17" t="s">
        <v>87</v>
      </c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98"/>
      <c r="EH27" s="17" t="s">
        <v>87</v>
      </c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17" t="s">
        <v>87</v>
      </c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98"/>
      <c r="FI27" s="17" t="s">
        <v>87</v>
      </c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17" t="s">
        <v>87</v>
      </c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98"/>
      <c r="GJ27" s="17" t="s">
        <v>87</v>
      </c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17" t="s">
        <v>87</v>
      </c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98"/>
      <c r="HK27" s="17" t="s">
        <v>87</v>
      </c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17" t="s">
        <v>87</v>
      </c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98"/>
      <c r="IL27" s="17" t="s">
        <v>87</v>
      </c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17" t="s">
        <v>87</v>
      </c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98"/>
      <c r="JM27" s="17" t="s">
        <v>87</v>
      </c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17" t="s">
        <v>87</v>
      </c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98"/>
      <c r="KN27" s="17" t="s">
        <v>87</v>
      </c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17" t="s">
        <v>87</v>
      </c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98"/>
      <c r="LO27" s="17" t="s">
        <v>87</v>
      </c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17" t="s">
        <v>87</v>
      </c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98"/>
      <c r="MP27" s="17" t="s">
        <v>87</v>
      </c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17" t="s">
        <v>87</v>
      </c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98"/>
      <c r="NQ27" s="17" t="s">
        <v>87</v>
      </c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17" t="s">
        <v>87</v>
      </c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98"/>
      <c r="OR27" s="17" t="s">
        <v>87</v>
      </c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17" t="s">
        <v>87</v>
      </c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98"/>
      <c r="PS27" s="17" t="s">
        <v>87</v>
      </c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17" t="s">
        <v>87</v>
      </c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98"/>
      <c r="QT27" s="17" t="s">
        <v>87</v>
      </c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17" t="s">
        <v>87</v>
      </c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98"/>
      <c r="RU27" s="17" t="s">
        <v>87</v>
      </c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17" t="s">
        <v>87</v>
      </c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98"/>
      <c r="SV27" s="17" t="s">
        <v>87</v>
      </c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17" t="s">
        <v>87</v>
      </c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98"/>
      <c r="TW27" s="17" t="s">
        <v>87</v>
      </c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17" t="s">
        <v>87</v>
      </c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98"/>
      <c r="UX27" s="17" t="s">
        <v>87</v>
      </c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17" t="s">
        <v>87</v>
      </c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98"/>
      <c r="VY27" s="17" t="s">
        <v>87</v>
      </c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17" t="s">
        <v>87</v>
      </c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98"/>
      <c r="WZ27" s="17" t="s">
        <v>87</v>
      </c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17" t="s">
        <v>87</v>
      </c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98"/>
      <c r="YA27" s="17" t="s">
        <v>87</v>
      </c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17" t="s">
        <v>87</v>
      </c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98"/>
      <c r="ZB27" s="17" t="s">
        <v>87</v>
      </c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17" t="s">
        <v>87</v>
      </c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98"/>
      <c r="AAC27" s="17" t="s">
        <v>87</v>
      </c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17" t="s">
        <v>87</v>
      </c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98"/>
      <c r="ABD27" s="17" t="s">
        <v>87</v>
      </c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17" t="s">
        <v>87</v>
      </c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</row>
    <row r="28" spans="1:757">
      <c r="A28" s="3">
        <v>22</v>
      </c>
      <c r="B28" s="6">
        <f>nilai!A34</f>
        <v>0</v>
      </c>
      <c r="C28" s="98"/>
      <c r="D28" s="17" t="s">
        <v>87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7" t="s">
        <v>87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98"/>
      <c r="AD28" s="17" t="s">
        <v>87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17" t="s">
        <v>87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98"/>
      <c r="BE28" s="17" t="s">
        <v>87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7" t="s">
        <v>87</v>
      </c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98"/>
      <c r="CF28" s="17" t="s">
        <v>87</v>
      </c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17" t="s">
        <v>87</v>
      </c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98"/>
      <c r="DG28" s="17" t="s">
        <v>87</v>
      </c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17" t="s">
        <v>87</v>
      </c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98"/>
      <c r="EH28" s="17" t="s">
        <v>87</v>
      </c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17" t="s">
        <v>87</v>
      </c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98"/>
      <c r="FI28" s="17" t="s">
        <v>87</v>
      </c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17" t="s">
        <v>87</v>
      </c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98"/>
      <c r="GJ28" s="17" t="s">
        <v>87</v>
      </c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17" t="s">
        <v>87</v>
      </c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98"/>
      <c r="HK28" s="17" t="s">
        <v>87</v>
      </c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17" t="s">
        <v>87</v>
      </c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98"/>
      <c r="IL28" s="17" t="s">
        <v>87</v>
      </c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17" t="s">
        <v>87</v>
      </c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98"/>
      <c r="JM28" s="17" t="s">
        <v>87</v>
      </c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17" t="s">
        <v>87</v>
      </c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98"/>
      <c r="KN28" s="17" t="s">
        <v>87</v>
      </c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17" t="s">
        <v>87</v>
      </c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98"/>
      <c r="LO28" s="17" t="s">
        <v>87</v>
      </c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17" t="s">
        <v>87</v>
      </c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98"/>
      <c r="MP28" s="17" t="s">
        <v>87</v>
      </c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17" t="s">
        <v>87</v>
      </c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98"/>
      <c r="NQ28" s="17" t="s">
        <v>87</v>
      </c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17" t="s">
        <v>87</v>
      </c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98"/>
      <c r="OR28" s="17" t="s">
        <v>87</v>
      </c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17" t="s">
        <v>87</v>
      </c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98"/>
      <c r="PS28" s="17" t="s">
        <v>87</v>
      </c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17" t="s">
        <v>87</v>
      </c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98"/>
      <c r="QT28" s="17" t="s">
        <v>87</v>
      </c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17" t="s">
        <v>87</v>
      </c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98"/>
      <c r="RU28" s="17" t="s">
        <v>87</v>
      </c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17" t="s">
        <v>87</v>
      </c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98"/>
      <c r="SV28" s="17" t="s">
        <v>87</v>
      </c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17" t="s">
        <v>87</v>
      </c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98"/>
      <c r="TW28" s="17" t="s">
        <v>87</v>
      </c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17" t="s">
        <v>87</v>
      </c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98"/>
      <c r="UX28" s="17" t="s">
        <v>87</v>
      </c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17" t="s">
        <v>87</v>
      </c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98"/>
      <c r="VY28" s="17" t="s">
        <v>87</v>
      </c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17" t="s">
        <v>87</v>
      </c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98"/>
      <c r="WZ28" s="17" t="s">
        <v>87</v>
      </c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17" t="s">
        <v>87</v>
      </c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98"/>
      <c r="YA28" s="17" t="s">
        <v>87</v>
      </c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17" t="s">
        <v>87</v>
      </c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98"/>
      <c r="ZB28" s="17" t="s">
        <v>87</v>
      </c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17" t="s">
        <v>87</v>
      </c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98"/>
      <c r="AAC28" s="17" t="s">
        <v>87</v>
      </c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17" t="s">
        <v>87</v>
      </c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98"/>
      <c r="ABD28" s="17" t="s">
        <v>87</v>
      </c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17" t="s">
        <v>87</v>
      </c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</row>
    <row r="29" spans="1:757">
      <c r="A29" s="3">
        <v>23</v>
      </c>
      <c r="B29" s="6">
        <f>nilai!A35</f>
        <v>0</v>
      </c>
      <c r="C29" s="98"/>
      <c r="D29" s="17" t="s">
        <v>87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7" t="s">
        <v>87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98"/>
      <c r="AD29" s="17" t="s">
        <v>87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17" t="s">
        <v>87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98"/>
      <c r="BE29" s="17" t="s">
        <v>87</v>
      </c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7" t="s">
        <v>87</v>
      </c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98"/>
      <c r="CF29" s="17" t="s">
        <v>87</v>
      </c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17" t="s">
        <v>87</v>
      </c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98"/>
      <c r="DG29" s="17" t="s">
        <v>87</v>
      </c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17" t="s">
        <v>87</v>
      </c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98"/>
      <c r="EH29" s="17" t="s">
        <v>87</v>
      </c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17" t="s">
        <v>87</v>
      </c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98"/>
      <c r="FI29" s="17" t="s">
        <v>87</v>
      </c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17" t="s">
        <v>87</v>
      </c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98"/>
      <c r="GJ29" s="17" t="s">
        <v>87</v>
      </c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17" t="s">
        <v>87</v>
      </c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98"/>
      <c r="HK29" s="17" t="s">
        <v>87</v>
      </c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17" t="s">
        <v>87</v>
      </c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98"/>
      <c r="IL29" s="17" t="s">
        <v>87</v>
      </c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17" t="s">
        <v>87</v>
      </c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98"/>
      <c r="JM29" s="17" t="s">
        <v>87</v>
      </c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17" t="s">
        <v>87</v>
      </c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98"/>
      <c r="KN29" s="17" t="s">
        <v>87</v>
      </c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17" t="s">
        <v>87</v>
      </c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98"/>
      <c r="LO29" s="17" t="s">
        <v>87</v>
      </c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17" t="s">
        <v>87</v>
      </c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98"/>
      <c r="MP29" s="17" t="s">
        <v>87</v>
      </c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17" t="s">
        <v>87</v>
      </c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98"/>
      <c r="NQ29" s="17" t="s">
        <v>87</v>
      </c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17" t="s">
        <v>87</v>
      </c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98"/>
      <c r="OR29" s="17" t="s">
        <v>87</v>
      </c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17" t="s">
        <v>87</v>
      </c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98"/>
      <c r="PS29" s="17" t="s">
        <v>87</v>
      </c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17" t="s">
        <v>87</v>
      </c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98"/>
      <c r="QT29" s="17" t="s">
        <v>87</v>
      </c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17" t="s">
        <v>87</v>
      </c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98"/>
      <c r="RU29" s="17" t="s">
        <v>87</v>
      </c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17" t="s">
        <v>87</v>
      </c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98"/>
      <c r="SV29" s="17" t="s">
        <v>87</v>
      </c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17" t="s">
        <v>87</v>
      </c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98"/>
      <c r="TW29" s="17" t="s">
        <v>87</v>
      </c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17" t="s">
        <v>87</v>
      </c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98"/>
      <c r="UX29" s="17" t="s">
        <v>87</v>
      </c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17" t="s">
        <v>87</v>
      </c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98"/>
      <c r="VY29" s="17" t="s">
        <v>87</v>
      </c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17" t="s">
        <v>87</v>
      </c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98"/>
      <c r="WZ29" s="17" t="s">
        <v>87</v>
      </c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17" t="s">
        <v>87</v>
      </c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98"/>
      <c r="YA29" s="17" t="s">
        <v>87</v>
      </c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17" t="s">
        <v>87</v>
      </c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98"/>
      <c r="ZB29" s="17" t="s">
        <v>87</v>
      </c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17" t="s">
        <v>87</v>
      </c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98"/>
      <c r="AAC29" s="17" t="s">
        <v>87</v>
      </c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17" t="s">
        <v>87</v>
      </c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98"/>
      <c r="ABD29" s="17" t="s">
        <v>87</v>
      </c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17" t="s">
        <v>87</v>
      </c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</row>
    <row r="30" spans="1:757">
      <c r="A30" s="3">
        <v>24</v>
      </c>
      <c r="B30" s="6">
        <f>nilai!A36</f>
        <v>0</v>
      </c>
      <c r="C30" s="98"/>
      <c r="D30" s="17" t="s">
        <v>87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7" t="s">
        <v>87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98"/>
      <c r="AD30" s="17" t="s">
        <v>87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17" t="s">
        <v>87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98"/>
      <c r="BE30" s="17" t="s">
        <v>87</v>
      </c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7" t="s">
        <v>87</v>
      </c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98"/>
      <c r="CF30" s="17" t="s">
        <v>87</v>
      </c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17" t="s">
        <v>87</v>
      </c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98"/>
      <c r="DG30" s="17" t="s">
        <v>87</v>
      </c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17" t="s">
        <v>87</v>
      </c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98"/>
      <c r="EH30" s="17" t="s">
        <v>87</v>
      </c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17" t="s">
        <v>87</v>
      </c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98"/>
      <c r="FI30" s="17" t="s">
        <v>87</v>
      </c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17" t="s">
        <v>87</v>
      </c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98"/>
      <c r="GJ30" s="17" t="s">
        <v>87</v>
      </c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17" t="s">
        <v>87</v>
      </c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98"/>
      <c r="HK30" s="17" t="s">
        <v>87</v>
      </c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17" t="s">
        <v>87</v>
      </c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98"/>
      <c r="IL30" s="17" t="s">
        <v>87</v>
      </c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17" t="s">
        <v>87</v>
      </c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98"/>
      <c r="JM30" s="17" t="s">
        <v>87</v>
      </c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17" t="s">
        <v>87</v>
      </c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98"/>
      <c r="KN30" s="17" t="s">
        <v>87</v>
      </c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17" t="s">
        <v>87</v>
      </c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98"/>
      <c r="LO30" s="17" t="s">
        <v>87</v>
      </c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17" t="s">
        <v>87</v>
      </c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98"/>
      <c r="MP30" s="17" t="s">
        <v>87</v>
      </c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17" t="s">
        <v>87</v>
      </c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98"/>
      <c r="NQ30" s="17" t="s">
        <v>87</v>
      </c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17" t="s">
        <v>87</v>
      </c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98"/>
      <c r="OR30" s="17" t="s">
        <v>87</v>
      </c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17" t="s">
        <v>87</v>
      </c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98"/>
      <c r="PS30" s="17" t="s">
        <v>87</v>
      </c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17" t="s">
        <v>87</v>
      </c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98"/>
      <c r="QT30" s="17" t="s">
        <v>87</v>
      </c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17" t="s">
        <v>87</v>
      </c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98"/>
      <c r="RU30" s="17" t="s">
        <v>87</v>
      </c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17" t="s">
        <v>87</v>
      </c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98"/>
      <c r="SV30" s="17" t="s">
        <v>87</v>
      </c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17" t="s">
        <v>87</v>
      </c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98"/>
      <c r="TW30" s="17" t="s">
        <v>87</v>
      </c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17" t="s">
        <v>87</v>
      </c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98"/>
      <c r="UX30" s="17" t="s">
        <v>87</v>
      </c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17" t="s">
        <v>87</v>
      </c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98"/>
      <c r="VY30" s="17" t="s">
        <v>87</v>
      </c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17" t="s">
        <v>87</v>
      </c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98"/>
      <c r="WZ30" s="17" t="s">
        <v>87</v>
      </c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17" t="s">
        <v>87</v>
      </c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98"/>
      <c r="YA30" s="17" t="s">
        <v>87</v>
      </c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17" t="s">
        <v>87</v>
      </c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98"/>
      <c r="ZB30" s="17" t="s">
        <v>87</v>
      </c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17" t="s">
        <v>87</v>
      </c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98"/>
      <c r="AAC30" s="17" t="s">
        <v>87</v>
      </c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17" t="s">
        <v>87</v>
      </c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98"/>
      <c r="ABD30" s="17" t="s">
        <v>87</v>
      </c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17" t="s">
        <v>87</v>
      </c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</row>
    <row r="31" spans="1:757">
      <c r="A31" s="3">
        <v>25</v>
      </c>
      <c r="B31" s="6">
        <f>nilai!A37</f>
        <v>0</v>
      </c>
      <c r="C31" s="98"/>
      <c r="D31" s="17" t="s">
        <v>87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7" t="s">
        <v>87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98"/>
      <c r="AD31" s="17" t="s">
        <v>87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17" t="s">
        <v>87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98"/>
      <c r="BE31" s="17" t="s">
        <v>87</v>
      </c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17" t="s">
        <v>87</v>
      </c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98"/>
      <c r="CF31" s="17" t="s">
        <v>87</v>
      </c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17" t="s">
        <v>87</v>
      </c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98"/>
      <c r="DG31" s="17" t="s">
        <v>87</v>
      </c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17" t="s">
        <v>87</v>
      </c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98"/>
      <c r="EH31" s="17" t="s">
        <v>87</v>
      </c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17" t="s">
        <v>87</v>
      </c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98"/>
      <c r="FI31" s="17" t="s">
        <v>87</v>
      </c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17" t="s">
        <v>87</v>
      </c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98"/>
      <c r="GJ31" s="17" t="s">
        <v>87</v>
      </c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17" t="s">
        <v>87</v>
      </c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98"/>
      <c r="HK31" s="17" t="s">
        <v>87</v>
      </c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17" t="s">
        <v>87</v>
      </c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98"/>
      <c r="IL31" s="17" t="s">
        <v>87</v>
      </c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17" t="s">
        <v>87</v>
      </c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98"/>
      <c r="JM31" s="17" t="s">
        <v>87</v>
      </c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17" t="s">
        <v>87</v>
      </c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98"/>
      <c r="KN31" s="17" t="s">
        <v>87</v>
      </c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17" t="s">
        <v>87</v>
      </c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98"/>
      <c r="LO31" s="17" t="s">
        <v>87</v>
      </c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17" t="s">
        <v>87</v>
      </c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98"/>
      <c r="MP31" s="17" t="s">
        <v>87</v>
      </c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17" t="s">
        <v>87</v>
      </c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98"/>
      <c r="NQ31" s="17" t="s">
        <v>87</v>
      </c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17" t="s">
        <v>87</v>
      </c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98"/>
      <c r="OR31" s="17" t="s">
        <v>87</v>
      </c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17" t="s">
        <v>87</v>
      </c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98"/>
      <c r="PS31" s="17" t="s">
        <v>87</v>
      </c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17" t="s">
        <v>87</v>
      </c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98"/>
      <c r="QT31" s="17" t="s">
        <v>87</v>
      </c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17" t="s">
        <v>87</v>
      </c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98"/>
      <c r="RU31" s="17" t="s">
        <v>87</v>
      </c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17" t="s">
        <v>87</v>
      </c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98"/>
      <c r="SV31" s="17" t="s">
        <v>87</v>
      </c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17" t="s">
        <v>87</v>
      </c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98"/>
      <c r="TW31" s="17" t="s">
        <v>87</v>
      </c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17" t="s">
        <v>87</v>
      </c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98"/>
      <c r="UX31" s="17" t="s">
        <v>87</v>
      </c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17" t="s">
        <v>87</v>
      </c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98"/>
      <c r="VY31" s="17" t="s">
        <v>87</v>
      </c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17" t="s">
        <v>87</v>
      </c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98"/>
      <c r="WZ31" s="17" t="s">
        <v>87</v>
      </c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17" t="s">
        <v>87</v>
      </c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98"/>
      <c r="YA31" s="17" t="s">
        <v>87</v>
      </c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17" t="s">
        <v>87</v>
      </c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98"/>
      <c r="ZB31" s="17" t="s">
        <v>87</v>
      </c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17" t="s">
        <v>87</v>
      </c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98"/>
      <c r="AAC31" s="17" t="s">
        <v>87</v>
      </c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17" t="s">
        <v>87</v>
      </c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98"/>
      <c r="ABD31" s="17" t="s">
        <v>87</v>
      </c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17" t="s">
        <v>87</v>
      </c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</row>
    <row r="32" spans="1:757">
      <c r="A32" s="3">
        <v>26</v>
      </c>
      <c r="B32" s="6">
        <f>nilai!A38</f>
        <v>0</v>
      </c>
      <c r="C32" s="98"/>
      <c r="D32" s="17" t="s">
        <v>87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7" t="s">
        <v>87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98"/>
      <c r="AD32" s="17" t="s">
        <v>87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17" t="s">
        <v>87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98"/>
      <c r="BE32" s="17" t="s">
        <v>87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7" t="s">
        <v>87</v>
      </c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98"/>
      <c r="CF32" s="17" t="s">
        <v>87</v>
      </c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17" t="s">
        <v>87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98"/>
      <c r="DG32" s="17" t="s">
        <v>87</v>
      </c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17" t="s">
        <v>87</v>
      </c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98"/>
      <c r="EH32" s="17" t="s">
        <v>87</v>
      </c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17" t="s">
        <v>87</v>
      </c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98"/>
      <c r="FI32" s="17" t="s">
        <v>87</v>
      </c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17" t="s">
        <v>87</v>
      </c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98"/>
      <c r="GJ32" s="17" t="s">
        <v>87</v>
      </c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17" t="s">
        <v>87</v>
      </c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98"/>
      <c r="HK32" s="17" t="s">
        <v>87</v>
      </c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17" t="s">
        <v>87</v>
      </c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98"/>
      <c r="IL32" s="17" t="s">
        <v>87</v>
      </c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17" t="s">
        <v>87</v>
      </c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98"/>
      <c r="JM32" s="17" t="s">
        <v>87</v>
      </c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17" t="s">
        <v>87</v>
      </c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98"/>
      <c r="KN32" s="17" t="s">
        <v>87</v>
      </c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17" t="s">
        <v>87</v>
      </c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98"/>
      <c r="LO32" s="17" t="s">
        <v>87</v>
      </c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17" t="s">
        <v>87</v>
      </c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98"/>
      <c r="MP32" s="17" t="s">
        <v>87</v>
      </c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17" t="s">
        <v>87</v>
      </c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98"/>
      <c r="NQ32" s="17" t="s">
        <v>87</v>
      </c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17" t="s">
        <v>87</v>
      </c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98"/>
      <c r="OR32" s="17" t="s">
        <v>87</v>
      </c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17" t="s">
        <v>87</v>
      </c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98"/>
      <c r="PS32" s="17" t="s">
        <v>87</v>
      </c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17" t="s">
        <v>87</v>
      </c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98"/>
      <c r="QT32" s="17" t="s">
        <v>87</v>
      </c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17" t="s">
        <v>87</v>
      </c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98"/>
      <c r="RU32" s="17" t="s">
        <v>87</v>
      </c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17" t="s">
        <v>87</v>
      </c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98"/>
      <c r="SV32" s="17" t="s">
        <v>87</v>
      </c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17" t="s">
        <v>87</v>
      </c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98"/>
      <c r="TW32" s="17" t="s">
        <v>87</v>
      </c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17" t="s">
        <v>87</v>
      </c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98"/>
      <c r="UX32" s="17" t="s">
        <v>87</v>
      </c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17" t="s">
        <v>87</v>
      </c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98"/>
      <c r="VY32" s="17" t="s">
        <v>87</v>
      </c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17" t="s">
        <v>87</v>
      </c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98"/>
      <c r="WZ32" s="17" t="s">
        <v>87</v>
      </c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17" t="s">
        <v>87</v>
      </c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98"/>
      <c r="YA32" s="17" t="s">
        <v>87</v>
      </c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17" t="s">
        <v>87</v>
      </c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98"/>
      <c r="ZB32" s="17" t="s">
        <v>87</v>
      </c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17" t="s">
        <v>87</v>
      </c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98"/>
      <c r="AAC32" s="17" t="s">
        <v>87</v>
      </c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17" t="s">
        <v>87</v>
      </c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98"/>
      <c r="ABD32" s="17" t="s">
        <v>87</v>
      </c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17" t="s">
        <v>87</v>
      </c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</row>
    <row r="33" spans="1:757">
      <c r="A33" s="3">
        <v>27</v>
      </c>
      <c r="B33" s="6">
        <f>nilai!A43</f>
        <v>0</v>
      </c>
      <c r="C33" s="98"/>
      <c r="D33" s="17" t="s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7" t="s">
        <v>87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98"/>
      <c r="AD33" s="17" t="s">
        <v>87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17" t="s">
        <v>87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98"/>
      <c r="BE33" s="17" t="s">
        <v>87</v>
      </c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17" t="s">
        <v>87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98"/>
      <c r="CF33" s="17" t="s">
        <v>87</v>
      </c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17" t="s">
        <v>87</v>
      </c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98"/>
      <c r="DG33" s="17" t="s">
        <v>87</v>
      </c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17" t="s">
        <v>87</v>
      </c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98"/>
      <c r="EH33" s="17" t="s">
        <v>87</v>
      </c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17" t="s">
        <v>87</v>
      </c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98"/>
      <c r="FI33" s="17" t="s">
        <v>87</v>
      </c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17" t="s">
        <v>87</v>
      </c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98"/>
      <c r="GJ33" s="17" t="s">
        <v>87</v>
      </c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17" t="s">
        <v>87</v>
      </c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98"/>
      <c r="HK33" s="17" t="s">
        <v>87</v>
      </c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17" t="s">
        <v>87</v>
      </c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98"/>
      <c r="IL33" s="17" t="s">
        <v>87</v>
      </c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17" t="s">
        <v>87</v>
      </c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98"/>
      <c r="JM33" s="17" t="s">
        <v>87</v>
      </c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17" t="s">
        <v>87</v>
      </c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98"/>
      <c r="KN33" s="17" t="s">
        <v>87</v>
      </c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17" t="s">
        <v>87</v>
      </c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98"/>
      <c r="LO33" s="17" t="s">
        <v>87</v>
      </c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17" t="s">
        <v>87</v>
      </c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98"/>
      <c r="MP33" s="17" t="s">
        <v>87</v>
      </c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17" t="s">
        <v>87</v>
      </c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98"/>
      <c r="NQ33" s="17" t="s">
        <v>87</v>
      </c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17" t="s">
        <v>87</v>
      </c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98"/>
      <c r="OR33" s="17" t="s">
        <v>87</v>
      </c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17" t="s">
        <v>87</v>
      </c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98"/>
      <c r="PS33" s="17" t="s">
        <v>87</v>
      </c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17" t="s">
        <v>87</v>
      </c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98"/>
      <c r="QT33" s="17" t="s">
        <v>87</v>
      </c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17" t="s">
        <v>87</v>
      </c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98"/>
      <c r="RU33" s="17" t="s">
        <v>87</v>
      </c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17" t="s">
        <v>87</v>
      </c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98"/>
      <c r="SV33" s="17" t="s">
        <v>87</v>
      </c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17" t="s">
        <v>87</v>
      </c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98"/>
      <c r="TW33" s="17" t="s">
        <v>87</v>
      </c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17" t="s">
        <v>87</v>
      </c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98"/>
      <c r="UX33" s="17" t="s">
        <v>87</v>
      </c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17" t="s">
        <v>87</v>
      </c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98"/>
      <c r="VY33" s="17" t="s">
        <v>87</v>
      </c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17" t="s">
        <v>87</v>
      </c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98"/>
      <c r="WZ33" s="17" t="s">
        <v>87</v>
      </c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17" t="s">
        <v>87</v>
      </c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98"/>
      <c r="YA33" s="17" t="s">
        <v>87</v>
      </c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17" t="s">
        <v>87</v>
      </c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98"/>
      <c r="ZB33" s="17" t="s">
        <v>87</v>
      </c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17" t="s">
        <v>87</v>
      </c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98"/>
      <c r="AAC33" s="17" t="s">
        <v>87</v>
      </c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17" t="s">
        <v>87</v>
      </c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98"/>
      <c r="ABD33" s="17" t="s">
        <v>87</v>
      </c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17" t="s">
        <v>87</v>
      </c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</row>
    <row r="34" spans="1:757">
      <c r="A34" s="3">
        <v>28</v>
      </c>
      <c r="B34" s="6">
        <f>nilai!A44</f>
        <v>0</v>
      </c>
      <c r="C34" s="98"/>
      <c r="D34" s="17" t="s">
        <v>87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7" t="s">
        <v>87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98"/>
      <c r="AD34" s="17" t="s">
        <v>87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17" t="s">
        <v>87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98"/>
      <c r="BE34" s="17" t="s">
        <v>87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17" t="s">
        <v>87</v>
      </c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98"/>
      <c r="CF34" s="17" t="s">
        <v>87</v>
      </c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17" t="s">
        <v>87</v>
      </c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98"/>
      <c r="DG34" s="17" t="s">
        <v>87</v>
      </c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17" t="s">
        <v>87</v>
      </c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98"/>
      <c r="EH34" s="17" t="s">
        <v>87</v>
      </c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17" t="s">
        <v>87</v>
      </c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98"/>
      <c r="FI34" s="17" t="s">
        <v>87</v>
      </c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17" t="s">
        <v>87</v>
      </c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98"/>
      <c r="GJ34" s="17" t="s">
        <v>87</v>
      </c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17" t="s">
        <v>87</v>
      </c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98"/>
      <c r="HK34" s="17" t="s">
        <v>87</v>
      </c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17" t="s">
        <v>87</v>
      </c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98"/>
      <c r="IL34" s="17" t="s">
        <v>87</v>
      </c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17" t="s">
        <v>87</v>
      </c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98"/>
      <c r="JM34" s="17" t="s">
        <v>87</v>
      </c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17" t="s">
        <v>87</v>
      </c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98"/>
      <c r="KN34" s="17" t="s">
        <v>87</v>
      </c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17" t="s">
        <v>87</v>
      </c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98"/>
      <c r="LO34" s="17" t="s">
        <v>87</v>
      </c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17" t="s">
        <v>87</v>
      </c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98"/>
      <c r="MP34" s="17" t="s">
        <v>87</v>
      </c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17" t="s">
        <v>87</v>
      </c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98"/>
      <c r="NQ34" s="17" t="s">
        <v>87</v>
      </c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17" t="s">
        <v>87</v>
      </c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98"/>
      <c r="OR34" s="17" t="s">
        <v>87</v>
      </c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17" t="s">
        <v>87</v>
      </c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98"/>
      <c r="PS34" s="17" t="s">
        <v>87</v>
      </c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17" t="s">
        <v>87</v>
      </c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98"/>
      <c r="QT34" s="17" t="s">
        <v>87</v>
      </c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17" t="s">
        <v>87</v>
      </c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98"/>
      <c r="RU34" s="17" t="s">
        <v>87</v>
      </c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17" t="s">
        <v>87</v>
      </c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98"/>
      <c r="SV34" s="17" t="s">
        <v>87</v>
      </c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17" t="s">
        <v>87</v>
      </c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98"/>
      <c r="TW34" s="17" t="s">
        <v>87</v>
      </c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17" t="s">
        <v>87</v>
      </c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98"/>
      <c r="UX34" s="17" t="s">
        <v>87</v>
      </c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17" t="s">
        <v>87</v>
      </c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98"/>
      <c r="VY34" s="17" t="s">
        <v>87</v>
      </c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17" t="s">
        <v>87</v>
      </c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98"/>
      <c r="WZ34" s="17" t="s">
        <v>87</v>
      </c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17" t="s">
        <v>87</v>
      </c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98"/>
      <c r="YA34" s="17" t="s">
        <v>87</v>
      </c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17" t="s">
        <v>87</v>
      </c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98"/>
      <c r="ZB34" s="17" t="s">
        <v>87</v>
      </c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17" t="s">
        <v>87</v>
      </c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98"/>
      <c r="AAC34" s="17" t="s">
        <v>87</v>
      </c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17" t="s">
        <v>87</v>
      </c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98"/>
      <c r="ABD34" s="17" t="s">
        <v>87</v>
      </c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17" t="s">
        <v>87</v>
      </c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</row>
    <row r="35" spans="1:757">
      <c r="A35" s="3">
        <v>29</v>
      </c>
      <c r="B35" s="6">
        <f>nilai!A45</f>
        <v>0</v>
      </c>
      <c r="C35" s="98"/>
      <c r="D35" s="17" t="s">
        <v>87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7" t="s">
        <v>87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98"/>
      <c r="AD35" s="17" t="s">
        <v>87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17" t="s">
        <v>87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98"/>
      <c r="BE35" s="17" t="s">
        <v>87</v>
      </c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17" t="s">
        <v>87</v>
      </c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98"/>
      <c r="CF35" s="17" t="s">
        <v>87</v>
      </c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17" t="s">
        <v>87</v>
      </c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98"/>
      <c r="DG35" s="17" t="s">
        <v>87</v>
      </c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17" t="s">
        <v>87</v>
      </c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98"/>
      <c r="EH35" s="17" t="s">
        <v>87</v>
      </c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17" t="s">
        <v>87</v>
      </c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98"/>
      <c r="FI35" s="17" t="s">
        <v>87</v>
      </c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17" t="s">
        <v>87</v>
      </c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98"/>
      <c r="GJ35" s="17" t="s">
        <v>87</v>
      </c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17" t="s">
        <v>87</v>
      </c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98"/>
      <c r="HK35" s="17" t="s">
        <v>87</v>
      </c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17" t="s">
        <v>87</v>
      </c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98"/>
      <c r="IL35" s="17" t="s">
        <v>87</v>
      </c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17" t="s">
        <v>87</v>
      </c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98"/>
      <c r="JM35" s="17" t="s">
        <v>87</v>
      </c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17" t="s">
        <v>87</v>
      </c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98"/>
      <c r="KN35" s="17" t="s">
        <v>87</v>
      </c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17" t="s">
        <v>87</v>
      </c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98"/>
      <c r="LO35" s="17" t="s">
        <v>87</v>
      </c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17" t="s">
        <v>87</v>
      </c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98"/>
      <c r="MP35" s="17" t="s">
        <v>87</v>
      </c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17" t="s">
        <v>87</v>
      </c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98"/>
      <c r="NQ35" s="17" t="s">
        <v>87</v>
      </c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17" t="s">
        <v>87</v>
      </c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98"/>
      <c r="OR35" s="17" t="s">
        <v>87</v>
      </c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17" t="s">
        <v>87</v>
      </c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98"/>
      <c r="PS35" s="17" t="s">
        <v>87</v>
      </c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17" t="s">
        <v>87</v>
      </c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98"/>
      <c r="QT35" s="17" t="s">
        <v>87</v>
      </c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17" t="s">
        <v>87</v>
      </c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98"/>
      <c r="RU35" s="17" t="s">
        <v>87</v>
      </c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17" t="s">
        <v>87</v>
      </c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98"/>
      <c r="SV35" s="17" t="s">
        <v>87</v>
      </c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17" t="s">
        <v>87</v>
      </c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98"/>
      <c r="TW35" s="17" t="s">
        <v>87</v>
      </c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17" t="s">
        <v>87</v>
      </c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98"/>
      <c r="UX35" s="17" t="s">
        <v>87</v>
      </c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17" t="s">
        <v>87</v>
      </c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98"/>
      <c r="VY35" s="17" t="s">
        <v>87</v>
      </c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17" t="s">
        <v>87</v>
      </c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98"/>
      <c r="WZ35" s="17" t="s">
        <v>87</v>
      </c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17" t="s">
        <v>87</v>
      </c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98"/>
      <c r="YA35" s="17" t="s">
        <v>87</v>
      </c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17" t="s">
        <v>87</v>
      </c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98"/>
      <c r="ZB35" s="17" t="s">
        <v>87</v>
      </c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17" t="s">
        <v>87</v>
      </c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98"/>
      <c r="AAC35" s="17" t="s">
        <v>87</v>
      </c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17" t="s">
        <v>87</v>
      </c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98"/>
      <c r="ABD35" s="17" t="s">
        <v>87</v>
      </c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17" t="s">
        <v>87</v>
      </c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</row>
    <row r="36" spans="1:757">
      <c r="A36" s="3">
        <v>30</v>
      </c>
      <c r="B36" s="6">
        <f>nilai!A46</f>
        <v>0</v>
      </c>
      <c r="C36" s="98"/>
      <c r="D36" s="17" t="s">
        <v>87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7" t="s">
        <v>87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98"/>
      <c r="AD36" s="17" t="s">
        <v>87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17" t="s">
        <v>87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98"/>
      <c r="BE36" s="17" t="s">
        <v>87</v>
      </c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17" t="s">
        <v>87</v>
      </c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98"/>
      <c r="CF36" s="17" t="s">
        <v>87</v>
      </c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17" t="s">
        <v>87</v>
      </c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98"/>
      <c r="DG36" s="17" t="s">
        <v>87</v>
      </c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17" t="s">
        <v>87</v>
      </c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98"/>
      <c r="EH36" s="17" t="s">
        <v>87</v>
      </c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17" t="s">
        <v>87</v>
      </c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98"/>
      <c r="FI36" s="17" t="s">
        <v>87</v>
      </c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17" t="s">
        <v>87</v>
      </c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98"/>
      <c r="GJ36" s="17" t="s">
        <v>87</v>
      </c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17" t="s">
        <v>87</v>
      </c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98"/>
      <c r="HK36" s="17" t="s">
        <v>87</v>
      </c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17" t="s">
        <v>87</v>
      </c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98"/>
      <c r="IL36" s="17" t="s">
        <v>87</v>
      </c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17" t="s">
        <v>87</v>
      </c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98"/>
      <c r="JM36" s="17" t="s">
        <v>87</v>
      </c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17" t="s">
        <v>87</v>
      </c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98"/>
      <c r="KN36" s="17" t="s">
        <v>87</v>
      </c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17" t="s">
        <v>87</v>
      </c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98"/>
      <c r="LO36" s="17" t="s">
        <v>87</v>
      </c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17" t="s">
        <v>87</v>
      </c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98"/>
      <c r="MP36" s="17" t="s">
        <v>87</v>
      </c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17" t="s">
        <v>87</v>
      </c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98"/>
      <c r="NQ36" s="17" t="s">
        <v>87</v>
      </c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17" t="s">
        <v>87</v>
      </c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98"/>
      <c r="OR36" s="17" t="s">
        <v>87</v>
      </c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17" t="s">
        <v>87</v>
      </c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98"/>
      <c r="PS36" s="17" t="s">
        <v>87</v>
      </c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17" t="s">
        <v>87</v>
      </c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98"/>
      <c r="QT36" s="17" t="s">
        <v>87</v>
      </c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17" t="s">
        <v>87</v>
      </c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98"/>
      <c r="RU36" s="17" t="s">
        <v>87</v>
      </c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17" t="s">
        <v>87</v>
      </c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98"/>
      <c r="SV36" s="17" t="s">
        <v>87</v>
      </c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17" t="s">
        <v>87</v>
      </c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98"/>
      <c r="TW36" s="17" t="s">
        <v>87</v>
      </c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17" t="s">
        <v>87</v>
      </c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98"/>
      <c r="UX36" s="17" t="s">
        <v>87</v>
      </c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17" t="s">
        <v>87</v>
      </c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98"/>
      <c r="VY36" s="17" t="s">
        <v>87</v>
      </c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17" t="s">
        <v>87</v>
      </c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98"/>
      <c r="WZ36" s="17" t="s">
        <v>87</v>
      </c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17" t="s">
        <v>87</v>
      </c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98"/>
      <c r="YA36" s="17" t="s">
        <v>87</v>
      </c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17" t="s">
        <v>87</v>
      </c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98"/>
      <c r="ZB36" s="17" t="s">
        <v>87</v>
      </c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17" t="s">
        <v>87</v>
      </c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98"/>
      <c r="AAC36" s="17" t="s">
        <v>87</v>
      </c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17" t="s">
        <v>87</v>
      </c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98"/>
      <c r="ABD36" s="17" t="s">
        <v>87</v>
      </c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17" t="s">
        <v>87</v>
      </c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</row>
    <row r="37" spans="1:757">
      <c r="A37" s="3">
        <v>31</v>
      </c>
      <c r="B37" s="6">
        <f>nilai!A47</f>
        <v>0</v>
      </c>
      <c r="C37" s="98"/>
      <c r="D37" s="17" t="s">
        <v>87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7" t="s">
        <v>87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98"/>
      <c r="AD37" s="17" t="s">
        <v>87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17" t="s">
        <v>87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98"/>
      <c r="BE37" s="17" t="s">
        <v>87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17" t="s">
        <v>87</v>
      </c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98"/>
      <c r="CF37" s="17" t="s">
        <v>87</v>
      </c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17" t="s">
        <v>87</v>
      </c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98"/>
      <c r="DG37" s="17" t="s">
        <v>87</v>
      </c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17" t="s">
        <v>87</v>
      </c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98"/>
      <c r="EH37" s="17" t="s">
        <v>87</v>
      </c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17" t="s">
        <v>87</v>
      </c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98"/>
      <c r="FI37" s="17" t="s">
        <v>87</v>
      </c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17" t="s">
        <v>87</v>
      </c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98"/>
      <c r="GJ37" s="17" t="s">
        <v>87</v>
      </c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17" t="s">
        <v>87</v>
      </c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98"/>
      <c r="HK37" s="17" t="s">
        <v>87</v>
      </c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17" t="s">
        <v>87</v>
      </c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98"/>
      <c r="IL37" s="17" t="s">
        <v>87</v>
      </c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17" t="s">
        <v>87</v>
      </c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98"/>
      <c r="JM37" s="17" t="s">
        <v>87</v>
      </c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17" t="s">
        <v>87</v>
      </c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98"/>
      <c r="KN37" s="17" t="s">
        <v>87</v>
      </c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17" t="s">
        <v>87</v>
      </c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98"/>
      <c r="LO37" s="17" t="s">
        <v>87</v>
      </c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17" t="s">
        <v>87</v>
      </c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98"/>
      <c r="MP37" s="17" t="s">
        <v>87</v>
      </c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17" t="s">
        <v>87</v>
      </c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98"/>
      <c r="NQ37" s="17" t="s">
        <v>87</v>
      </c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17" t="s">
        <v>87</v>
      </c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98"/>
      <c r="OR37" s="17" t="s">
        <v>87</v>
      </c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17" t="s">
        <v>87</v>
      </c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98"/>
      <c r="PS37" s="17" t="s">
        <v>87</v>
      </c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17" t="s">
        <v>87</v>
      </c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98"/>
      <c r="QT37" s="17" t="s">
        <v>87</v>
      </c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17" t="s">
        <v>87</v>
      </c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98"/>
      <c r="RU37" s="17" t="s">
        <v>87</v>
      </c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17" t="s">
        <v>87</v>
      </c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98"/>
      <c r="SV37" s="17" t="s">
        <v>87</v>
      </c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17" t="s">
        <v>87</v>
      </c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98"/>
      <c r="TW37" s="17" t="s">
        <v>87</v>
      </c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17" t="s">
        <v>87</v>
      </c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98"/>
      <c r="UX37" s="17" t="s">
        <v>87</v>
      </c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17" t="s">
        <v>87</v>
      </c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98"/>
      <c r="VY37" s="17" t="s">
        <v>87</v>
      </c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17" t="s">
        <v>87</v>
      </c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98"/>
      <c r="WZ37" s="17" t="s">
        <v>87</v>
      </c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17" t="s">
        <v>87</v>
      </c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98"/>
      <c r="YA37" s="17" t="s">
        <v>87</v>
      </c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17" t="s">
        <v>87</v>
      </c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98"/>
      <c r="ZB37" s="17" t="s">
        <v>87</v>
      </c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17" t="s">
        <v>87</v>
      </c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98"/>
      <c r="AAC37" s="17" t="s">
        <v>87</v>
      </c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17" t="s">
        <v>87</v>
      </c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98"/>
      <c r="ABD37" s="17" t="s">
        <v>87</v>
      </c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17" t="s">
        <v>87</v>
      </c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</row>
    <row r="38" spans="1:757">
      <c r="A38" s="3">
        <v>32</v>
      </c>
      <c r="B38" s="6">
        <f>nilai!A48</f>
        <v>0</v>
      </c>
      <c r="C38" s="98"/>
      <c r="D38" s="17" t="s">
        <v>87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7" t="s">
        <v>87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98"/>
      <c r="AD38" s="17" t="s">
        <v>87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17" t="s">
        <v>87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98"/>
      <c r="BE38" s="17" t="s">
        <v>87</v>
      </c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17" t="s">
        <v>87</v>
      </c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98"/>
      <c r="CF38" s="17" t="s">
        <v>87</v>
      </c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17" t="s">
        <v>87</v>
      </c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98"/>
      <c r="DG38" s="17" t="s">
        <v>87</v>
      </c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17" t="s">
        <v>87</v>
      </c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98"/>
      <c r="EH38" s="17" t="s">
        <v>87</v>
      </c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17" t="s">
        <v>87</v>
      </c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98"/>
      <c r="FI38" s="17" t="s">
        <v>87</v>
      </c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17" t="s">
        <v>87</v>
      </c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98"/>
      <c r="GJ38" s="17" t="s">
        <v>87</v>
      </c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17" t="s">
        <v>87</v>
      </c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98"/>
      <c r="HK38" s="17" t="s">
        <v>87</v>
      </c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17" t="s">
        <v>87</v>
      </c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98"/>
      <c r="IL38" s="17" t="s">
        <v>87</v>
      </c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17" t="s">
        <v>87</v>
      </c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98"/>
      <c r="JM38" s="17" t="s">
        <v>87</v>
      </c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17" t="s">
        <v>87</v>
      </c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98"/>
      <c r="KN38" s="17" t="s">
        <v>87</v>
      </c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17" t="s">
        <v>87</v>
      </c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98"/>
      <c r="LO38" s="17" t="s">
        <v>87</v>
      </c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17" t="s">
        <v>87</v>
      </c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98"/>
      <c r="MP38" s="17" t="s">
        <v>87</v>
      </c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17" t="s">
        <v>87</v>
      </c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98"/>
      <c r="NQ38" s="17" t="s">
        <v>87</v>
      </c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17" t="s">
        <v>87</v>
      </c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98"/>
      <c r="OR38" s="17" t="s">
        <v>87</v>
      </c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17" t="s">
        <v>87</v>
      </c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98"/>
      <c r="PS38" s="17" t="s">
        <v>87</v>
      </c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17" t="s">
        <v>87</v>
      </c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98"/>
      <c r="QT38" s="17" t="s">
        <v>87</v>
      </c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17" t="s">
        <v>87</v>
      </c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98"/>
      <c r="RU38" s="17" t="s">
        <v>87</v>
      </c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17" t="s">
        <v>87</v>
      </c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98"/>
      <c r="SV38" s="17" t="s">
        <v>87</v>
      </c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17" t="s">
        <v>87</v>
      </c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98"/>
      <c r="TW38" s="17" t="s">
        <v>87</v>
      </c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17" t="s">
        <v>87</v>
      </c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98"/>
      <c r="UX38" s="17" t="s">
        <v>87</v>
      </c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17" t="s">
        <v>87</v>
      </c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98"/>
      <c r="VY38" s="17" t="s">
        <v>87</v>
      </c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17" t="s">
        <v>87</v>
      </c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98"/>
      <c r="WZ38" s="17" t="s">
        <v>87</v>
      </c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17" t="s">
        <v>87</v>
      </c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98"/>
      <c r="YA38" s="17" t="s">
        <v>87</v>
      </c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17" t="s">
        <v>87</v>
      </c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98"/>
      <c r="ZB38" s="17" t="s">
        <v>87</v>
      </c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17" t="s">
        <v>87</v>
      </c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98"/>
      <c r="AAC38" s="17" t="s">
        <v>87</v>
      </c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17" t="s">
        <v>87</v>
      </c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98"/>
      <c r="ABD38" s="17" t="s">
        <v>87</v>
      </c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17" t="s">
        <v>87</v>
      </c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</row>
    <row r="39" spans="1:757">
      <c r="A39" s="3">
        <v>33</v>
      </c>
      <c r="B39" s="6">
        <f>nilai!A49</f>
        <v>0</v>
      </c>
      <c r="C39" s="98"/>
      <c r="D39" s="17" t="s">
        <v>87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7" t="s">
        <v>87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98"/>
      <c r="AD39" s="17" t="s">
        <v>87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17" t="s">
        <v>87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98"/>
      <c r="BE39" s="17" t="s">
        <v>87</v>
      </c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17" t="s">
        <v>87</v>
      </c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98"/>
      <c r="CF39" s="17" t="s">
        <v>87</v>
      </c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17" t="s">
        <v>87</v>
      </c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98"/>
      <c r="DG39" s="17" t="s">
        <v>87</v>
      </c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17" t="s">
        <v>87</v>
      </c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98"/>
      <c r="EH39" s="17" t="s">
        <v>87</v>
      </c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17" t="s">
        <v>87</v>
      </c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98"/>
      <c r="FI39" s="17" t="s">
        <v>87</v>
      </c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17" t="s">
        <v>87</v>
      </c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98"/>
      <c r="GJ39" s="17" t="s">
        <v>87</v>
      </c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17" t="s">
        <v>87</v>
      </c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98"/>
      <c r="HK39" s="17" t="s">
        <v>87</v>
      </c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17" t="s">
        <v>87</v>
      </c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98"/>
      <c r="IL39" s="17" t="s">
        <v>87</v>
      </c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17" t="s">
        <v>87</v>
      </c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98"/>
      <c r="JM39" s="17" t="s">
        <v>87</v>
      </c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17" t="s">
        <v>87</v>
      </c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98"/>
      <c r="KN39" s="17" t="s">
        <v>87</v>
      </c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17" t="s">
        <v>87</v>
      </c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98"/>
      <c r="LO39" s="17" t="s">
        <v>87</v>
      </c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17" t="s">
        <v>87</v>
      </c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98"/>
      <c r="MP39" s="17" t="s">
        <v>87</v>
      </c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17" t="s">
        <v>87</v>
      </c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98"/>
      <c r="NQ39" s="17" t="s">
        <v>87</v>
      </c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17" t="s">
        <v>87</v>
      </c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98"/>
      <c r="OR39" s="17" t="s">
        <v>87</v>
      </c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17" t="s">
        <v>87</v>
      </c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98"/>
      <c r="PS39" s="17" t="s">
        <v>87</v>
      </c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17" t="s">
        <v>87</v>
      </c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98"/>
      <c r="QT39" s="17" t="s">
        <v>87</v>
      </c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17" t="s">
        <v>87</v>
      </c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98"/>
      <c r="RU39" s="17" t="s">
        <v>87</v>
      </c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17" t="s">
        <v>87</v>
      </c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98"/>
      <c r="SV39" s="17" t="s">
        <v>87</v>
      </c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17" t="s">
        <v>87</v>
      </c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98"/>
      <c r="TW39" s="17" t="s">
        <v>87</v>
      </c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17" t="s">
        <v>87</v>
      </c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98"/>
      <c r="UX39" s="17" t="s">
        <v>87</v>
      </c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17" t="s">
        <v>87</v>
      </c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98"/>
      <c r="VY39" s="17" t="s">
        <v>87</v>
      </c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17" t="s">
        <v>87</v>
      </c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98"/>
      <c r="WZ39" s="17" t="s">
        <v>87</v>
      </c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17" t="s">
        <v>87</v>
      </c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98"/>
      <c r="YA39" s="17" t="s">
        <v>87</v>
      </c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17" t="s">
        <v>87</v>
      </c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98"/>
      <c r="ZB39" s="17" t="s">
        <v>87</v>
      </c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17" t="s">
        <v>87</v>
      </c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98"/>
      <c r="AAC39" s="17" t="s">
        <v>87</v>
      </c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17" t="s">
        <v>87</v>
      </c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98"/>
      <c r="ABD39" s="17" t="s">
        <v>87</v>
      </c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17" t="s">
        <v>87</v>
      </c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</row>
    <row r="40" spans="1:757">
      <c r="A40" s="3">
        <v>34</v>
      </c>
      <c r="B40" s="6">
        <f>nilai!A50</f>
        <v>0</v>
      </c>
      <c r="C40" s="98"/>
      <c r="D40" s="17" t="s">
        <v>87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7" t="s">
        <v>87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98"/>
      <c r="AD40" s="17" t="s">
        <v>87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17" t="s">
        <v>87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98"/>
      <c r="BE40" s="17" t="s">
        <v>87</v>
      </c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17" t="s">
        <v>87</v>
      </c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98"/>
      <c r="CF40" s="17" t="s">
        <v>87</v>
      </c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17" t="s">
        <v>87</v>
      </c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98"/>
      <c r="DG40" s="17" t="s">
        <v>87</v>
      </c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17" t="s">
        <v>87</v>
      </c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98"/>
      <c r="EH40" s="17" t="s">
        <v>87</v>
      </c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17" t="s">
        <v>87</v>
      </c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98"/>
      <c r="FI40" s="17" t="s">
        <v>87</v>
      </c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17" t="s">
        <v>87</v>
      </c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98"/>
      <c r="GJ40" s="17" t="s">
        <v>87</v>
      </c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17" t="s">
        <v>87</v>
      </c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98"/>
      <c r="HK40" s="17" t="s">
        <v>87</v>
      </c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17" t="s">
        <v>87</v>
      </c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98"/>
      <c r="IL40" s="17" t="s">
        <v>87</v>
      </c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17" t="s">
        <v>87</v>
      </c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98"/>
      <c r="JM40" s="17" t="s">
        <v>87</v>
      </c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17" t="s">
        <v>87</v>
      </c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98"/>
      <c r="KN40" s="17" t="s">
        <v>87</v>
      </c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17" t="s">
        <v>87</v>
      </c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98"/>
      <c r="LO40" s="17" t="s">
        <v>87</v>
      </c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17" t="s">
        <v>87</v>
      </c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98"/>
      <c r="MP40" s="17" t="s">
        <v>87</v>
      </c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17" t="s">
        <v>87</v>
      </c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98"/>
      <c r="NQ40" s="17" t="s">
        <v>87</v>
      </c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17" t="s">
        <v>87</v>
      </c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98"/>
      <c r="OR40" s="17" t="s">
        <v>87</v>
      </c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17" t="s">
        <v>87</v>
      </c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98"/>
      <c r="PS40" s="17" t="s">
        <v>87</v>
      </c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17" t="s">
        <v>87</v>
      </c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98"/>
      <c r="QT40" s="17" t="s">
        <v>87</v>
      </c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17" t="s">
        <v>87</v>
      </c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98"/>
      <c r="RU40" s="17" t="s">
        <v>87</v>
      </c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17" t="s">
        <v>87</v>
      </c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98"/>
      <c r="SV40" s="17" t="s">
        <v>87</v>
      </c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17" t="s">
        <v>87</v>
      </c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98"/>
      <c r="TW40" s="17" t="s">
        <v>87</v>
      </c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17" t="s">
        <v>87</v>
      </c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98"/>
      <c r="UX40" s="17" t="s">
        <v>87</v>
      </c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17" t="s">
        <v>87</v>
      </c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98"/>
      <c r="VY40" s="17" t="s">
        <v>87</v>
      </c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17" t="s">
        <v>87</v>
      </c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98"/>
      <c r="WZ40" s="17" t="s">
        <v>87</v>
      </c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17" t="s">
        <v>87</v>
      </c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98"/>
      <c r="YA40" s="17" t="s">
        <v>87</v>
      </c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17" t="s">
        <v>87</v>
      </c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98"/>
      <c r="ZB40" s="17" t="s">
        <v>87</v>
      </c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17" t="s">
        <v>87</v>
      </c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98"/>
      <c r="AAC40" s="17" t="s">
        <v>87</v>
      </c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17" t="s">
        <v>87</v>
      </c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98"/>
      <c r="ABD40" s="17" t="s">
        <v>87</v>
      </c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17" t="s">
        <v>87</v>
      </c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</row>
    <row r="41" spans="1:757">
      <c r="A41" s="3">
        <v>35</v>
      </c>
      <c r="B41" s="6">
        <f>nilai!A51</f>
        <v>0</v>
      </c>
      <c r="C41" s="98"/>
      <c r="D41" s="17" t="s">
        <v>87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17" t="s">
        <v>87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98"/>
      <c r="AD41" s="17" t="s">
        <v>87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17" t="s">
        <v>87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98"/>
      <c r="BE41" s="17" t="s">
        <v>87</v>
      </c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17" t="s">
        <v>87</v>
      </c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98"/>
      <c r="CF41" s="17" t="s">
        <v>87</v>
      </c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17" t="s">
        <v>87</v>
      </c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98"/>
      <c r="DG41" s="17" t="s">
        <v>87</v>
      </c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17" t="s">
        <v>87</v>
      </c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98"/>
      <c r="EH41" s="17" t="s">
        <v>87</v>
      </c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17" t="s">
        <v>87</v>
      </c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98"/>
      <c r="FI41" s="17" t="s">
        <v>87</v>
      </c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17" t="s">
        <v>87</v>
      </c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98"/>
      <c r="GJ41" s="17" t="s">
        <v>87</v>
      </c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17" t="s">
        <v>87</v>
      </c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98"/>
      <c r="HK41" s="17" t="s">
        <v>87</v>
      </c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17" t="s">
        <v>87</v>
      </c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98"/>
      <c r="IL41" s="17" t="s">
        <v>87</v>
      </c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17" t="s">
        <v>87</v>
      </c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98"/>
      <c r="JM41" s="17" t="s">
        <v>87</v>
      </c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17" t="s">
        <v>87</v>
      </c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98"/>
      <c r="KN41" s="17" t="s">
        <v>87</v>
      </c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17" t="s">
        <v>87</v>
      </c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98"/>
      <c r="LO41" s="17" t="s">
        <v>87</v>
      </c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17" t="s">
        <v>87</v>
      </c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98"/>
      <c r="MP41" s="17" t="s">
        <v>87</v>
      </c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17" t="s">
        <v>87</v>
      </c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98"/>
      <c r="NQ41" s="17" t="s">
        <v>87</v>
      </c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17" t="s">
        <v>87</v>
      </c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98"/>
      <c r="OR41" s="17" t="s">
        <v>87</v>
      </c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17" t="s">
        <v>87</v>
      </c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98"/>
      <c r="PS41" s="17" t="s">
        <v>87</v>
      </c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17" t="s">
        <v>87</v>
      </c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98"/>
      <c r="QT41" s="17" t="s">
        <v>87</v>
      </c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17" t="s">
        <v>87</v>
      </c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98"/>
      <c r="RU41" s="17" t="s">
        <v>87</v>
      </c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17" t="s">
        <v>87</v>
      </c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98"/>
      <c r="SV41" s="17" t="s">
        <v>87</v>
      </c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17" t="s">
        <v>87</v>
      </c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98"/>
      <c r="TW41" s="17" t="s">
        <v>87</v>
      </c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17" t="s">
        <v>87</v>
      </c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98"/>
      <c r="UX41" s="17" t="s">
        <v>87</v>
      </c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17" t="s">
        <v>87</v>
      </c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98"/>
      <c r="VY41" s="17" t="s">
        <v>87</v>
      </c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17" t="s">
        <v>87</v>
      </c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98"/>
      <c r="WZ41" s="17" t="s">
        <v>87</v>
      </c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17" t="s">
        <v>87</v>
      </c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98"/>
      <c r="YA41" s="17" t="s">
        <v>87</v>
      </c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17" t="s">
        <v>87</v>
      </c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98"/>
      <c r="ZB41" s="17" t="s">
        <v>87</v>
      </c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17" t="s">
        <v>87</v>
      </c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98"/>
      <c r="AAC41" s="17" t="s">
        <v>87</v>
      </c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17" t="s">
        <v>87</v>
      </c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98"/>
      <c r="ABD41" s="17" t="s">
        <v>87</v>
      </c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17" t="s">
        <v>87</v>
      </c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</row>
    <row r="42" spans="1:757">
      <c r="A42" s="3">
        <v>36</v>
      </c>
      <c r="B42" s="6">
        <f>nilai!A52</f>
        <v>0</v>
      </c>
      <c r="C42" s="98"/>
      <c r="D42" s="17" t="s">
        <v>87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17" t="s">
        <v>87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98"/>
      <c r="AD42" s="17" t="s">
        <v>87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17" t="s">
        <v>87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98"/>
      <c r="BE42" s="17" t="s">
        <v>87</v>
      </c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17" t="s">
        <v>87</v>
      </c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98"/>
      <c r="CF42" s="17" t="s">
        <v>87</v>
      </c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17" t="s">
        <v>87</v>
      </c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98"/>
      <c r="DG42" s="17" t="s">
        <v>87</v>
      </c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17" t="s">
        <v>87</v>
      </c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98"/>
      <c r="EH42" s="17" t="s">
        <v>87</v>
      </c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17" t="s">
        <v>87</v>
      </c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98"/>
      <c r="FI42" s="17" t="s">
        <v>87</v>
      </c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17" t="s">
        <v>87</v>
      </c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98"/>
      <c r="GJ42" s="17" t="s">
        <v>87</v>
      </c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17" t="s">
        <v>87</v>
      </c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98"/>
      <c r="HK42" s="17" t="s">
        <v>87</v>
      </c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17" t="s">
        <v>87</v>
      </c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98"/>
      <c r="IL42" s="17" t="s">
        <v>87</v>
      </c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17" t="s">
        <v>87</v>
      </c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98"/>
      <c r="JM42" s="17" t="s">
        <v>87</v>
      </c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17" t="s">
        <v>87</v>
      </c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98"/>
      <c r="KN42" s="17" t="s">
        <v>87</v>
      </c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17" t="s">
        <v>87</v>
      </c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98"/>
      <c r="LO42" s="17" t="s">
        <v>87</v>
      </c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17" t="s">
        <v>87</v>
      </c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98"/>
      <c r="MP42" s="17" t="s">
        <v>87</v>
      </c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17" t="s">
        <v>87</v>
      </c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98"/>
      <c r="NQ42" s="17" t="s">
        <v>87</v>
      </c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17" t="s">
        <v>87</v>
      </c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98"/>
      <c r="OR42" s="17" t="s">
        <v>87</v>
      </c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17" t="s">
        <v>87</v>
      </c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98"/>
      <c r="PS42" s="17" t="s">
        <v>87</v>
      </c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17" t="s">
        <v>87</v>
      </c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98"/>
      <c r="QT42" s="17" t="s">
        <v>87</v>
      </c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17" t="s">
        <v>87</v>
      </c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98"/>
      <c r="RU42" s="17" t="s">
        <v>87</v>
      </c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17" t="s">
        <v>87</v>
      </c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98"/>
      <c r="SV42" s="17" t="s">
        <v>87</v>
      </c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17" t="s">
        <v>87</v>
      </c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98"/>
      <c r="TW42" s="17" t="s">
        <v>87</v>
      </c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17" t="s">
        <v>87</v>
      </c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98"/>
      <c r="UX42" s="17" t="s">
        <v>87</v>
      </c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17" t="s">
        <v>87</v>
      </c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98"/>
      <c r="VY42" s="17" t="s">
        <v>87</v>
      </c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17" t="s">
        <v>87</v>
      </c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98"/>
      <c r="WZ42" s="17" t="s">
        <v>87</v>
      </c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17" t="s">
        <v>87</v>
      </c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98"/>
      <c r="YA42" s="17" t="s">
        <v>87</v>
      </c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17" t="s">
        <v>87</v>
      </c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98"/>
      <c r="ZB42" s="17" t="s">
        <v>87</v>
      </c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17" t="s">
        <v>87</v>
      </c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98"/>
      <c r="AAC42" s="17" t="s">
        <v>87</v>
      </c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17" t="s">
        <v>87</v>
      </c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98"/>
      <c r="ABD42" s="17" t="s">
        <v>87</v>
      </c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17" t="s">
        <v>87</v>
      </c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</row>
    <row r="43" spans="1:757">
      <c r="A43" s="3">
        <v>37</v>
      </c>
      <c r="B43" s="6">
        <f>nilai!A53</f>
        <v>0</v>
      </c>
      <c r="C43" s="98"/>
      <c r="D43" s="17" t="s">
        <v>87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7" t="s">
        <v>87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98"/>
      <c r="AD43" s="17" t="s">
        <v>87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17" t="s">
        <v>87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98"/>
      <c r="BE43" s="17" t="s">
        <v>87</v>
      </c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17" t="s">
        <v>87</v>
      </c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98"/>
      <c r="CF43" s="17" t="s">
        <v>87</v>
      </c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17" t="s">
        <v>87</v>
      </c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98"/>
      <c r="DG43" s="17" t="s">
        <v>87</v>
      </c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17" t="s">
        <v>87</v>
      </c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98"/>
      <c r="EH43" s="17" t="s">
        <v>87</v>
      </c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17" t="s">
        <v>87</v>
      </c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98"/>
      <c r="FI43" s="17" t="s">
        <v>87</v>
      </c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17" t="s">
        <v>87</v>
      </c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98"/>
      <c r="GJ43" s="17" t="s">
        <v>87</v>
      </c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17" t="s">
        <v>87</v>
      </c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98"/>
      <c r="HK43" s="17" t="s">
        <v>87</v>
      </c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17" t="s">
        <v>87</v>
      </c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98"/>
      <c r="IL43" s="17" t="s">
        <v>87</v>
      </c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17" t="s">
        <v>87</v>
      </c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98"/>
      <c r="JM43" s="17" t="s">
        <v>87</v>
      </c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17" t="s">
        <v>87</v>
      </c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98"/>
      <c r="KN43" s="17" t="s">
        <v>87</v>
      </c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17" t="s">
        <v>87</v>
      </c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98"/>
      <c r="LO43" s="17" t="s">
        <v>87</v>
      </c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17" t="s">
        <v>87</v>
      </c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98"/>
      <c r="MP43" s="17" t="s">
        <v>87</v>
      </c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17" t="s">
        <v>87</v>
      </c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98"/>
      <c r="NQ43" s="17" t="s">
        <v>87</v>
      </c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17" t="s">
        <v>87</v>
      </c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98"/>
      <c r="OR43" s="17" t="s">
        <v>87</v>
      </c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17" t="s">
        <v>87</v>
      </c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98"/>
      <c r="PS43" s="17" t="s">
        <v>87</v>
      </c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17" t="s">
        <v>87</v>
      </c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98"/>
      <c r="QT43" s="17" t="s">
        <v>87</v>
      </c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17" t="s">
        <v>87</v>
      </c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98"/>
      <c r="RU43" s="17" t="s">
        <v>87</v>
      </c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17" t="s">
        <v>87</v>
      </c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98"/>
      <c r="SV43" s="17" t="s">
        <v>87</v>
      </c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17" t="s">
        <v>87</v>
      </c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98"/>
      <c r="TW43" s="17" t="s">
        <v>87</v>
      </c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17" t="s">
        <v>87</v>
      </c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98"/>
      <c r="UX43" s="17" t="s">
        <v>87</v>
      </c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17" t="s">
        <v>87</v>
      </c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98"/>
      <c r="VY43" s="17" t="s">
        <v>87</v>
      </c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17" t="s">
        <v>87</v>
      </c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98"/>
      <c r="WZ43" s="17" t="s">
        <v>87</v>
      </c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17" t="s">
        <v>87</v>
      </c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98"/>
      <c r="YA43" s="17" t="s">
        <v>87</v>
      </c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17" t="s">
        <v>87</v>
      </c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98"/>
      <c r="ZB43" s="17" t="s">
        <v>87</v>
      </c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17" t="s">
        <v>87</v>
      </c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98"/>
      <c r="AAC43" s="17" t="s">
        <v>87</v>
      </c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17" t="s">
        <v>87</v>
      </c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98"/>
      <c r="ABD43" s="17" t="s">
        <v>87</v>
      </c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17" t="s">
        <v>87</v>
      </c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</row>
    <row r="44" spans="1:757">
      <c r="A44" s="3">
        <v>38</v>
      </c>
      <c r="B44" s="6">
        <f>nilai!A54</f>
        <v>0</v>
      </c>
      <c r="C44" s="99"/>
      <c r="D44" s="17" t="s">
        <v>87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7" t="s">
        <v>87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99"/>
      <c r="AD44" s="17" t="s">
        <v>87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17" t="s">
        <v>87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99"/>
      <c r="BE44" s="17" t="s">
        <v>87</v>
      </c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17" t="s">
        <v>87</v>
      </c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99"/>
      <c r="CF44" s="17" t="s">
        <v>87</v>
      </c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17" t="s">
        <v>87</v>
      </c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99"/>
      <c r="DG44" s="17" t="s">
        <v>87</v>
      </c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17" t="s">
        <v>87</v>
      </c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99"/>
      <c r="EH44" s="17" t="s">
        <v>87</v>
      </c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17" t="s">
        <v>87</v>
      </c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99"/>
      <c r="FI44" s="17" t="s">
        <v>87</v>
      </c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17" t="s">
        <v>87</v>
      </c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99"/>
      <c r="GJ44" s="17" t="s">
        <v>87</v>
      </c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17" t="s">
        <v>87</v>
      </c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99"/>
      <c r="HK44" s="17" t="s">
        <v>87</v>
      </c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17" t="s">
        <v>87</v>
      </c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99"/>
      <c r="IL44" s="17" t="s">
        <v>87</v>
      </c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17" t="s">
        <v>87</v>
      </c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99"/>
      <c r="JM44" s="17" t="s">
        <v>87</v>
      </c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17" t="s">
        <v>87</v>
      </c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99"/>
      <c r="KN44" s="17" t="s">
        <v>87</v>
      </c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17" t="s">
        <v>87</v>
      </c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99"/>
      <c r="LO44" s="17" t="s">
        <v>87</v>
      </c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17" t="s">
        <v>87</v>
      </c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99"/>
      <c r="MP44" s="17" t="s">
        <v>87</v>
      </c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17" t="s">
        <v>87</v>
      </c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99"/>
      <c r="NQ44" s="17" t="s">
        <v>87</v>
      </c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17" t="s">
        <v>87</v>
      </c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99"/>
      <c r="OR44" s="17" t="s">
        <v>87</v>
      </c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17" t="s">
        <v>87</v>
      </c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99"/>
      <c r="PS44" s="17" t="s">
        <v>87</v>
      </c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17" t="s">
        <v>87</v>
      </c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99"/>
      <c r="QT44" s="17" t="s">
        <v>87</v>
      </c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17" t="s">
        <v>87</v>
      </c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99"/>
      <c r="RU44" s="17" t="s">
        <v>87</v>
      </c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17" t="s">
        <v>87</v>
      </c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99"/>
      <c r="SV44" s="17" t="s">
        <v>87</v>
      </c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17" t="s">
        <v>87</v>
      </c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99"/>
      <c r="TW44" s="17" t="s">
        <v>87</v>
      </c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17" t="s">
        <v>87</v>
      </c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99"/>
      <c r="UX44" s="17" t="s">
        <v>87</v>
      </c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17" t="s">
        <v>87</v>
      </c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99"/>
      <c r="VY44" s="17" t="s">
        <v>87</v>
      </c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17" t="s">
        <v>87</v>
      </c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99"/>
      <c r="WZ44" s="17" t="s">
        <v>87</v>
      </c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17" t="s">
        <v>87</v>
      </c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99"/>
      <c r="YA44" s="17" t="s">
        <v>87</v>
      </c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17" t="s">
        <v>87</v>
      </c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99"/>
      <c r="ZB44" s="17" t="s">
        <v>87</v>
      </c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17" t="s">
        <v>87</v>
      </c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99"/>
      <c r="AAC44" s="17" t="s">
        <v>87</v>
      </c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17" t="s">
        <v>87</v>
      </c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99"/>
      <c r="ABD44" s="17" t="s">
        <v>87</v>
      </c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17" t="s">
        <v>87</v>
      </c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</row>
    <row r="45" spans="1:757">
      <c r="A45" s="100" t="s">
        <v>115</v>
      </c>
      <c r="B45" s="10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757">
      <c r="A46" s="7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757">
      <c r="A47" s="7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757">
      <c r="A48" s="7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">
      <c r="B49" s="1"/>
    </row>
  </sheetData>
  <mergeCells count="29">
    <mergeCell ref="A45:B45"/>
    <mergeCell ref="C5:C44"/>
    <mergeCell ref="AC5:AC44"/>
    <mergeCell ref="BD5:BD44"/>
    <mergeCell ref="CE5:CE44"/>
    <mergeCell ref="DF5:DF44"/>
    <mergeCell ref="EG5:EG44"/>
    <mergeCell ref="FH5:FH44"/>
    <mergeCell ref="GI5:GI44"/>
    <mergeCell ref="HJ5:HJ44"/>
    <mergeCell ref="IK5:IK44"/>
    <mergeCell ref="JL5:JL44"/>
    <mergeCell ref="KM5:KM44"/>
    <mergeCell ref="LN5:LN44"/>
    <mergeCell ref="MO5:MO44"/>
    <mergeCell ref="NP5:NP44"/>
    <mergeCell ref="OQ5:OQ44"/>
    <mergeCell ref="PR5:PR44"/>
    <mergeCell ref="QS5:QS44"/>
    <mergeCell ref="RT5:RT44"/>
    <mergeCell ref="SU5:SU44"/>
    <mergeCell ref="TV5:TV44"/>
    <mergeCell ref="AAB5:AAB44"/>
    <mergeCell ref="ABC5:ABC44"/>
    <mergeCell ref="UW5:UW44"/>
    <mergeCell ref="VX5:VX44"/>
    <mergeCell ref="WY5:WY44"/>
    <mergeCell ref="XZ5:XZ44"/>
    <mergeCell ref="ZA5:ZA44"/>
  </mergeCells>
  <pageMargins left="0.4" right="0.4" top="0.4" bottom="0.4" header="0.3" footer="0.3"/>
  <pageSetup paperSize="5" scale="80" orientation="landscape" horizontalDpi="4294967293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</vt:lpstr>
      <vt:lpstr>LEDGGER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2017-12-08T13:24:06Z</cp:lastPrinted>
  <dcterms:created xsi:type="dcterms:W3CDTF">2014-12-12T12:26:00Z</dcterms:created>
  <dcterms:modified xsi:type="dcterms:W3CDTF">2019-12-20T03:22:56Z</dcterms:modified>
</cp:coreProperties>
</file>