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1"/>
  <c r="AB12"/>
  <c r="T14"/>
  <c r="U14"/>
  <c r="AF15" l="1"/>
  <c r="AF14"/>
  <c r="AF13"/>
  <c r="AF12"/>
  <c r="AD11"/>
  <c r="AB16"/>
  <c r="AB15"/>
  <c r="AB13"/>
  <c r="AB14"/>
  <c r="X16"/>
  <c r="X15"/>
  <c r="X14"/>
  <c r="X13"/>
  <c r="X12"/>
  <c r="W16"/>
  <c r="W15"/>
  <c r="W14"/>
  <c r="W13"/>
  <c r="W12"/>
  <c r="V16"/>
  <c r="V15"/>
  <c r="V14"/>
  <c r="V13"/>
  <c r="V12"/>
  <c r="U16"/>
  <c r="U15"/>
  <c r="U13"/>
  <c r="U12"/>
  <c r="T16"/>
  <c r="T15"/>
  <c r="T13"/>
  <c r="T12"/>
</calcChain>
</file>

<file path=xl/sharedStrings.xml><?xml version="1.0" encoding="utf-8"?>
<sst xmlns="http://schemas.openxmlformats.org/spreadsheetml/2006/main" count="105" uniqueCount="64">
  <si>
    <t>SISTEM PENDUKUNG KEPUTUSAN SELEKSI CALON PENERIMA BANTUAN MENGGUNAKAN METODE SAW</t>
  </si>
  <si>
    <t>pekerjaan</t>
  </si>
  <si>
    <t>penghasilan</t>
  </si>
  <si>
    <t>jml. Tanggungan</t>
  </si>
  <si>
    <t>usia</t>
  </si>
  <si>
    <t>status</t>
  </si>
  <si>
    <t>no</t>
  </si>
  <si>
    <t>kriteria</t>
  </si>
  <si>
    <t>ket</t>
  </si>
  <si>
    <t>benefit</t>
  </si>
  <si>
    <t>cost</t>
  </si>
  <si>
    <t>pekerjaan (C1)</t>
  </si>
  <si>
    <t>penghasilan (C2)</t>
  </si>
  <si>
    <t>jml.tnggungan (C3)</t>
  </si>
  <si>
    <t>usia (C4)</t>
  </si>
  <si>
    <t>status (C5)</t>
  </si>
  <si>
    <t>Max</t>
  </si>
  <si>
    <t>Min</t>
  </si>
  <si>
    <t>calon</t>
  </si>
  <si>
    <t>C1</t>
  </si>
  <si>
    <t>C2</t>
  </si>
  <si>
    <t>C3</t>
  </si>
  <si>
    <t>C4</t>
  </si>
  <si>
    <t>C5</t>
  </si>
  <si>
    <t>Sarlim</t>
  </si>
  <si>
    <t>Lantaro</t>
  </si>
  <si>
    <t>Wa guli</t>
  </si>
  <si>
    <t>La Teni</t>
  </si>
  <si>
    <t>La harimin</t>
  </si>
  <si>
    <t>Wa Guli</t>
  </si>
  <si>
    <t>Rumus 1 NormalIsasi</t>
  </si>
  <si>
    <t>NO</t>
  </si>
  <si>
    <t>CALON</t>
  </si>
  <si>
    <t>HASIL AKHIR</t>
  </si>
  <si>
    <t>lantaro</t>
  </si>
  <si>
    <t>sarlim</t>
  </si>
  <si>
    <t>La Harimin</t>
  </si>
  <si>
    <t>Rumus 2 Hitung skor</t>
  </si>
  <si>
    <t>RUMUS 3 Perangkingan</t>
  </si>
  <si>
    <t>skor</t>
  </si>
  <si>
    <t>La teni</t>
  </si>
  <si>
    <t>Bobot kriteria (w)</t>
  </si>
  <si>
    <t>Bobot dari Kriteria</t>
  </si>
  <si>
    <t>No</t>
  </si>
  <si>
    <t>bobot</t>
  </si>
  <si>
    <t>Petani</t>
  </si>
  <si>
    <t>buruh</t>
  </si>
  <si>
    <t>wiraswasta</t>
  </si>
  <si>
    <t>karyawan swasta</t>
  </si>
  <si>
    <t xml:space="preserve">pegawai </t>
  </si>
  <si>
    <t>&lt; 500,000.00</t>
  </si>
  <si>
    <t xml:space="preserve">&gt;= 500.000 sampai 1000.000 </t>
  </si>
  <si>
    <t>jumlah tanggungan</t>
  </si>
  <si>
    <t xml:space="preserve">&lt; 30 tahun </t>
  </si>
  <si>
    <t>&lt; = 30 tahun sampai &lt; 40</t>
  </si>
  <si>
    <t>&lt; = 40 tahun sampai &lt; 50</t>
  </si>
  <si>
    <t xml:space="preserve">&lt; = 50 tahun sampai &lt; 60                                </t>
  </si>
  <si>
    <t>&lt; = 60 tahun sampai seterusnya</t>
  </si>
  <si>
    <t>suami</t>
  </si>
  <si>
    <t>duda</t>
  </si>
  <si>
    <t>janda</t>
  </si>
  <si>
    <t>1000.000 sampai &lt; 2000.000</t>
  </si>
  <si>
    <t>&gt; = 2000.000 sampai seterusnya</t>
  </si>
  <si>
    <t>Alternatif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</si>
</sst>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4:AG21"/>
  <sheetViews>
    <sheetView tabSelected="1" topLeftCell="Z2" workbookViewId="0">
      <selection activeCell="AF11" sqref="AF11"/>
    </sheetView>
  </sheetViews>
  <sheetFormatPr defaultRowHeight="15"/>
  <cols>
    <col min="2" max="2" width="9.140625" customWidth="1"/>
    <col min="6" max="6" width="18.28515625" customWidth="1"/>
    <col min="7" max="7" width="17.42578125" customWidth="1"/>
    <col min="11" max="11" width="10.140625" customWidth="1"/>
    <col min="13" max="13" width="15.28515625" customWidth="1"/>
    <col min="19" max="19" width="20.5703125" customWidth="1"/>
    <col min="20" max="20" width="11.7109375" customWidth="1"/>
    <col min="27" max="27" width="10.7109375" customWidth="1"/>
    <col min="28" max="28" width="12.5703125" customWidth="1"/>
    <col min="30" max="30" width="20.42578125" customWidth="1"/>
    <col min="33" max="33" width="10.28515625" customWidth="1"/>
  </cols>
  <sheetData>
    <row r="4" spans="5:33">
      <c r="G4" s="4" t="s">
        <v>0</v>
      </c>
      <c r="H4" s="4"/>
      <c r="I4" s="4"/>
      <c r="J4" s="4"/>
      <c r="K4" s="4"/>
      <c r="L4" s="4"/>
      <c r="M4" s="4"/>
      <c r="N4" s="4"/>
      <c r="O4" s="4"/>
      <c r="P4" s="4"/>
    </row>
    <row r="7" spans="5:33">
      <c r="E7" s="3" t="s">
        <v>6</v>
      </c>
      <c r="F7" s="3" t="s">
        <v>7</v>
      </c>
      <c r="G7" s="3" t="s">
        <v>41</v>
      </c>
      <c r="J7" s="3" t="s">
        <v>16</v>
      </c>
      <c r="K7" s="3" t="s">
        <v>17</v>
      </c>
      <c r="L7" s="3" t="s">
        <v>16</v>
      </c>
      <c r="M7" s="3" t="s">
        <v>16</v>
      </c>
      <c r="N7" s="3" t="s">
        <v>16</v>
      </c>
    </row>
    <row r="8" spans="5:33">
      <c r="E8" s="2">
        <v>1</v>
      </c>
      <c r="F8" s="2" t="s">
        <v>1</v>
      </c>
      <c r="G8" s="2">
        <v>0.25</v>
      </c>
      <c r="J8" s="1">
        <v>0.25</v>
      </c>
      <c r="K8" s="1">
        <v>0.35</v>
      </c>
      <c r="L8" s="1">
        <v>0.2</v>
      </c>
      <c r="M8" s="1">
        <v>0.15</v>
      </c>
      <c r="N8" s="1">
        <v>0.05</v>
      </c>
    </row>
    <row r="9" spans="5:33">
      <c r="E9" s="2">
        <v>2</v>
      </c>
      <c r="F9" s="2" t="s">
        <v>2</v>
      </c>
      <c r="G9" s="2">
        <v>0.35</v>
      </c>
    </row>
    <row r="10" spans="5:33">
      <c r="E10" s="2">
        <v>3</v>
      </c>
      <c r="F10" s="2" t="s">
        <v>3</v>
      </c>
      <c r="G10" s="2">
        <v>0.2</v>
      </c>
      <c r="K10" t="s">
        <v>63</v>
      </c>
      <c r="S10" t="s">
        <v>30</v>
      </c>
      <c r="Z10" t="s">
        <v>37</v>
      </c>
      <c r="AD10" s="8" t="s">
        <v>38</v>
      </c>
      <c r="AF10" s="8" t="s">
        <v>39</v>
      </c>
      <c r="AG10" s="8" t="s">
        <v>18</v>
      </c>
    </row>
    <row r="11" spans="5:33">
      <c r="E11" s="2">
        <v>4</v>
      </c>
      <c r="F11" s="2" t="s">
        <v>4</v>
      </c>
      <c r="G11" s="2">
        <v>0.15</v>
      </c>
      <c r="J11" s="3" t="s">
        <v>6</v>
      </c>
      <c r="K11" s="3" t="s">
        <v>18</v>
      </c>
      <c r="L11" s="3" t="s">
        <v>19</v>
      </c>
      <c r="M11" s="3" t="s">
        <v>20</v>
      </c>
      <c r="N11" s="3" t="s">
        <v>21</v>
      </c>
      <c r="O11" s="3" t="s">
        <v>22</v>
      </c>
      <c r="P11" s="3" t="s">
        <v>23</v>
      </c>
      <c r="R11" s="3" t="s">
        <v>31</v>
      </c>
      <c r="S11" s="3" t="s">
        <v>32</v>
      </c>
      <c r="T11" s="3" t="s">
        <v>19</v>
      </c>
      <c r="U11" s="3" t="s">
        <v>20</v>
      </c>
      <c r="V11" s="3" t="s">
        <v>21</v>
      </c>
      <c r="W11" s="3" t="s">
        <v>22</v>
      </c>
      <c r="X11" s="3" t="s">
        <v>23</v>
      </c>
      <c r="Z11" s="3" t="s">
        <v>31</v>
      </c>
      <c r="AA11" s="3" t="s">
        <v>32</v>
      </c>
      <c r="AB11" s="3" t="s">
        <v>33</v>
      </c>
      <c r="AD11" s="10">
        <f>MAX(AB12:AB16)</f>
        <v>0.89</v>
      </c>
      <c r="AF11" s="1">
        <f>LARGE(AB12:AB16,1)</f>
        <v>0.89</v>
      </c>
      <c r="AG11" s="1" t="s">
        <v>26</v>
      </c>
    </row>
    <row r="12" spans="5:33">
      <c r="E12" s="2">
        <v>5</v>
      </c>
      <c r="F12" s="2" t="s">
        <v>5</v>
      </c>
      <c r="G12" s="2">
        <v>0.05</v>
      </c>
      <c r="J12" s="2">
        <v>1</v>
      </c>
      <c r="K12" s="2" t="s">
        <v>27</v>
      </c>
      <c r="L12" s="2">
        <v>5</v>
      </c>
      <c r="M12" s="5">
        <v>500000</v>
      </c>
      <c r="N12" s="2">
        <v>2</v>
      </c>
      <c r="O12" s="2">
        <v>5</v>
      </c>
      <c r="P12" s="2">
        <v>3</v>
      </c>
      <c r="R12" s="1">
        <v>1</v>
      </c>
      <c r="S12" s="1" t="s">
        <v>27</v>
      </c>
      <c r="T12" s="1">
        <f>L12/MAX($L12:$L16)</f>
        <v>1</v>
      </c>
      <c r="U12" s="1">
        <f>MIN($M12:$M16)/M12</f>
        <v>1</v>
      </c>
      <c r="V12" s="1">
        <f>N12/MAX($N12:$N16)</f>
        <v>0.4</v>
      </c>
      <c r="W12" s="1">
        <f>O12/MAX($O12:$O16)</f>
        <v>1</v>
      </c>
      <c r="X12" s="1">
        <f>P12/MAX($P12:$P16)</f>
        <v>0.6</v>
      </c>
      <c r="Z12" s="2">
        <v>1</v>
      </c>
      <c r="AA12" s="2" t="s">
        <v>27</v>
      </c>
      <c r="AB12" s="2">
        <f>($J8*T12)+($K8*U12)+($L8*V12)+($M8*W12)+($N8*X12)</f>
        <v>0.86</v>
      </c>
      <c r="AF12" s="1">
        <f>LARGE(AB12:AB16,2)</f>
        <v>0.86</v>
      </c>
      <c r="AG12" s="1" t="s">
        <v>40</v>
      </c>
    </row>
    <row r="13" spans="5:33">
      <c r="J13" s="2">
        <v>2</v>
      </c>
      <c r="K13" s="2" t="s">
        <v>25</v>
      </c>
      <c r="L13" s="2">
        <v>5</v>
      </c>
      <c r="M13" s="5">
        <v>500000</v>
      </c>
      <c r="N13" s="2">
        <v>2</v>
      </c>
      <c r="O13" s="2">
        <v>5</v>
      </c>
      <c r="P13" s="2">
        <v>1</v>
      </c>
      <c r="R13" s="1">
        <v>2</v>
      </c>
      <c r="S13" s="1" t="s">
        <v>25</v>
      </c>
      <c r="T13" s="1">
        <f>L13/MAX($L12:$L16)</f>
        <v>1</v>
      </c>
      <c r="U13" s="1">
        <f>MIN($M12:$M16)/M13</f>
        <v>1</v>
      </c>
      <c r="V13" s="1">
        <f>N13/MAX($N12:$N16)</f>
        <v>0.4</v>
      </c>
      <c r="W13" s="1">
        <f>O13/MAX($O12:$O16)</f>
        <v>1</v>
      </c>
      <c r="X13" s="1">
        <f>P13/MAX($P12:$P16)</f>
        <v>0.2</v>
      </c>
      <c r="Z13" s="2">
        <v>2</v>
      </c>
      <c r="AA13" s="2" t="s">
        <v>34</v>
      </c>
      <c r="AB13" s="2">
        <f>($J8*T13)+($K8*U13)+($L8*V13)+($M8*W13)+($N8*X13)</f>
        <v>0.84</v>
      </c>
      <c r="AF13" s="1">
        <f>LARGE(AB12:AB16,3)</f>
        <v>0.84</v>
      </c>
      <c r="AG13" s="1" t="s">
        <v>25</v>
      </c>
    </row>
    <row r="14" spans="5:33">
      <c r="J14" s="2">
        <v>3</v>
      </c>
      <c r="K14" s="2" t="s">
        <v>26</v>
      </c>
      <c r="L14" s="2">
        <v>5</v>
      </c>
      <c r="M14" s="5">
        <v>500000</v>
      </c>
      <c r="N14" s="2">
        <v>3</v>
      </c>
      <c r="O14" s="2">
        <v>4</v>
      </c>
      <c r="P14" s="2">
        <v>5</v>
      </c>
      <c r="R14" s="1">
        <v>3</v>
      </c>
      <c r="S14" s="1" t="s">
        <v>29</v>
      </c>
      <c r="T14" s="1">
        <f>L14/MAX($L12:$L16)</f>
        <v>1</v>
      </c>
      <c r="U14" s="1">
        <f>MIN($M12:$M16)/M14</f>
        <v>1</v>
      </c>
      <c r="V14" s="1">
        <f>N14/MAX($N12:$N16)</f>
        <v>0.6</v>
      </c>
      <c r="W14" s="1">
        <f>O14/MAX($O12:$O16)</f>
        <v>0.8</v>
      </c>
      <c r="X14" s="1">
        <f>P14/MAX($P12:$P16)</f>
        <v>1</v>
      </c>
      <c r="Z14" s="7">
        <v>3</v>
      </c>
      <c r="AA14" s="7" t="s">
        <v>29</v>
      </c>
      <c r="AB14" s="7">
        <f>(J8*T14)+(K8*U14)+(L8*V14)+(M8*W14)+(N8*X14)</f>
        <v>0.89</v>
      </c>
      <c r="AF14" s="1">
        <f>LARGE(AB12:AB16,4)</f>
        <v>0.64500000000000002</v>
      </c>
      <c r="AG14" s="1" t="s">
        <v>24</v>
      </c>
    </row>
    <row r="15" spans="5:33">
      <c r="J15" s="2">
        <v>4</v>
      </c>
      <c r="K15" s="2" t="s">
        <v>24</v>
      </c>
      <c r="L15" s="2">
        <v>4</v>
      </c>
      <c r="M15" s="5">
        <v>1000000</v>
      </c>
      <c r="N15" s="2">
        <v>5</v>
      </c>
      <c r="O15" s="2">
        <v>2</v>
      </c>
      <c r="P15" s="2">
        <v>1</v>
      </c>
      <c r="R15" s="1">
        <v>4</v>
      </c>
      <c r="S15" s="1" t="s">
        <v>24</v>
      </c>
      <c r="T15" s="1">
        <f>L15/MAX($L12:$L16)</f>
        <v>0.8</v>
      </c>
      <c r="U15" s="1">
        <f>MIN($M12:$M16)/M15</f>
        <v>0.5</v>
      </c>
      <c r="V15" s="1">
        <f>N15/MAX($N12:$N16)</f>
        <v>1</v>
      </c>
      <c r="W15" s="1">
        <f>O15/MAX($O12:$O16)</f>
        <v>0.4</v>
      </c>
      <c r="X15" s="1">
        <f>P15/MAX($P12:$P16)</f>
        <v>0.2</v>
      </c>
      <c r="Z15" s="2">
        <v>4</v>
      </c>
      <c r="AA15" s="2" t="s">
        <v>35</v>
      </c>
      <c r="AB15" s="2">
        <f>($J8*T15)+($K8*U15)+($L8*V15)+($M8*W15)+($N8*X15)</f>
        <v>0.64500000000000002</v>
      </c>
      <c r="AF15" s="1">
        <f>LARGE(AB12:AB16,5)</f>
        <v>0.3683333333333334</v>
      </c>
      <c r="AG15" s="1" t="s">
        <v>28</v>
      </c>
    </row>
    <row r="16" spans="5:33">
      <c r="F16" s="9" t="s">
        <v>8</v>
      </c>
      <c r="J16" s="2">
        <v>5</v>
      </c>
      <c r="K16" s="2" t="s">
        <v>28</v>
      </c>
      <c r="L16" s="2">
        <v>1</v>
      </c>
      <c r="M16" s="5">
        <v>3000000</v>
      </c>
      <c r="N16" s="2">
        <v>4</v>
      </c>
      <c r="O16" s="2">
        <v>3</v>
      </c>
      <c r="P16" s="2">
        <v>1</v>
      </c>
      <c r="R16" s="1">
        <v>5</v>
      </c>
      <c r="S16" s="1" t="s">
        <v>28</v>
      </c>
      <c r="T16" s="1">
        <f>L16/MAX($L12:$L16)</f>
        <v>0.2</v>
      </c>
      <c r="U16" s="1">
        <f>MIN($M12:$M16)/M16</f>
        <v>0.16666666666666666</v>
      </c>
      <c r="V16" s="1">
        <f>N16/MAX($N12:$N16)</f>
        <v>0.8</v>
      </c>
      <c r="W16" s="1">
        <f>O16/MAX($O12:$O16)</f>
        <v>0.6</v>
      </c>
      <c r="X16" s="1">
        <f>P16/MAX($P12:$P16)</f>
        <v>0.2</v>
      </c>
      <c r="Z16" s="2">
        <v>5</v>
      </c>
      <c r="AA16" s="2" t="s">
        <v>36</v>
      </c>
      <c r="AB16" s="2">
        <f>($J8*T16)+($K8*U16)+($L8*V16)+($M8*W16)+($N8*X16)</f>
        <v>0.3683333333333334</v>
      </c>
    </row>
    <row r="17" spans="6:7">
      <c r="F17" s="9" t="s">
        <v>11</v>
      </c>
      <c r="G17" t="s">
        <v>9</v>
      </c>
    </row>
    <row r="18" spans="6:7">
      <c r="F18" s="9" t="s">
        <v>12</v>
      </c>
      <c r="G18" t="s">
        <v>10</v>
      </c>
    </row>
    <row r="19" spans="6:7">
      <c r="F19" s="9" t="s">
        <v>13</v>
      </c>
      <c r="G19" t="s">
        <v>9</v>
      </c>
    </row>
    <row r="20" spans="6:7">
      <c r="F20" s="9" t="s">
        <v>14</v>
      </c>
      <c r="G20" t="s">
        <v>9</v>
      </c>
    </row>
    <row r="21" spans="6:7">
      <c r="F21" s="9" t="s">
        <v>15</v>
      </c>
      <c r="G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T11"/>
  <sheetViews>
    <sheetView topLeftCell="G1" workbookViewId="0">
      <selection activeCell="F17" sqref="F17"/>
    </sheetView>
  </sheetViews>
  <sheetFormatPr defaultRowHeight="15"/>
  <cols>
    <col min="4" max="4" width="21.42578125" customWidth="1"/>
    <col min="8" max="8" width="29" customWidth="1"/>
    <col min="11" max="11" width="18.28515625" customWidth="1"/>
    <col min="15" max="15" width="29.28515625" customWidth="1"/>
  </cols>
  <sheetData>
    <row r="3" spans="3:20">
      <c r="D3" t="s">
        <v>42</v>
      </c>
    </row>
    <row r="5" spans="3:20">
      <c r="D5" t="s">
        <v>19</v>
      </c>
      <c r="H5" t="s">
        <v>20</v>
      </c>
      <c r="K5" t="s">
        <v>21</v>
      </c>
      <c r="O5" t="s">
        <v>22</v>
      </c>
      <c r="S5" t="s">
        <v>23</v>
      </c>
    </row>
    <row r="6" spans="3:20">
      <c r="C6" s="3" t="s">
        <v>43</v>
      </c>
      <c r="D6" s="3" t="s">
        <v>1</v>
      </c>
      <c r="E6" s="3" t="s">
        <v>44</v>
      </c>
      <c r="G6" s="3" t="s">
        <v>6</v>
      </c>
      <c r="H6" s="3" t="s">
        <v>2</v>
      </c>
      <c r="J6" s="3" t="s">
        <v>6</v>
      </c>
      <c r="K6" s="3" t="s">
        <v>52</v>
      </c>
      <c r="L6" s="3" t="s">
        <v>44</v>
      </c>
      <c r="N6" s="3" t="s">
        <v>6</v>
      </c>
      <c r="O6" s="3" t="s">
        <v>4</v>
      </c>
      <c r="P6" s="3" t="s">
        <v>44</v>
      </c>
      <c r="R6" s="11" t="s">
        <v>6</v>
      </c>
      <c r="S6" s="11" t="s">
        <v>5</v>
      </c>
      <c r="T6" s="11" t="s">
        <v>44</v>
      </c>
    </row>
    <row r="7" spans="3:20">
      <c r="C7" s="2">
        <v>1</v>
      </c>
      <c r="D7" s="6" t="s">
        <v>45</v>
      </c>
      <c r="E7" s="2">
        <v>5</v>
      </c>
      <c r="G7" s="2">
        <v>1</v>
      </c>
      <c r="H7" s="2" t="s">
        <v>50</v>
      </c>
      <c r="J7" s="2">
        <v>1</v>
      </c>
      <c r="K7" s="2">
        <v>0</v>
      </c>
      <c r="L7" s="2">
        <v>1</v>
      </c>
      <c r="N7" s="2">
        <v>1</v>
      </c>
      <c r="O7" s="1" t="s">
        <v>53</v>
      </c>
      <c r="P7" s="2">
        <v>1</v>
      </c>
      <c r="R7" s="1">
        <v>1</v>
      </c>
      <c r="S7" s="1" t="s">
        <v>58</v>
      </c>
      <c r="T7" s="1">
        <v>1</v>
      </c>
    </row>
    <row r="8" spans="3:20">
      <c r="C8" s="2">
        <v>2</v>
      </c>
      <c r="D8" s="6" t="s">
        <v>46</v>
      </c>
      <c r="E8" s="2">
        <v>4</v>
      </c>
      <c r="G8" s="2">
        <v>2</v>
      </c>
      <c r="H8" s="1" t="s">
        <v>51</v>
      </c>
      <c r="J8" s="2">
        <v>2</v>
      </c>
      <c r="K8" s="2">
        <v>1</v>
      </c>
      <c r="L8" s="2">
        <v>2</v>
      </c>
      <c r="N8" s="2">
        <v>2</v>
      </c>
      <c r="O8" s="1" t="s">
        <v>54</v>
      </c>
      <c r="P8" s="2">
        <v>2</v>
      </c>
      <c r="R8" s="1">
        <v>2</v>
      </c>
      <c r="S8" s="1" t="s">
        <v>59</v>
      </c>
      <c r="T8" s="1">
        <v>3</v>
      </c>
    </row>
    <row r="9" spans="3:20">
      <c r="C9" s="2">
        <v>3</v>
      </c>
      <c r="D9" s="6" t="s">
        <v>47</v>
      </c>
      <c r="E9" s="2">
        <v>3</v>
      </c>
      <c r="G9" s="2">
        <v>3</v>
      </c>
      <c r="H9" s="12" t="s">
        <v>61</v>
      </c>
      <c r="J9" s="2">
        <v>3</v>
      </c>
      <c r="K9" s="2">
        <v>2</v>
      </c>
      <c r="L9" s="2">
        <v>3</v>
      </c>
      <c r="N9" s="2">
        <v>3</v>
      </c>
      <c r="O9" s="1" t="s">
        <v>55</v>
      </c>
      <c r="P9" s="2">
        <v>3</v>
      </c>
      <c r="R9" s="1">
        <v>3</v>
      </c>
      <c r="S9" s="1" t="s">
        <v>60</v>
      </c>
      <c r="T9" s="1">
        <v>5</v>
      </c>
    </row>
    <row r="10" spans="3:20">
      <c r="C10" s="2">
        <v>4</v>
      </c>
      <c r="D10" s="6" t="s">
        <v>48</v>
      </c>
      <c r="E10" s="2">
        <v>2</v>
      </c>
      <c r="G10" s="2">
        <v>4</v>
      </c>
      <c r="H10" s="12" t="s">
        <v>62</v>
      </c>
      <c r="J10" s="2">
        <v>4</v>
      </c>
      <c r="K10" s="2">
        <v>3</v>
      </c>
      <c r="L10" s="2">
        <v>4</v>
      </c>
      <c r="N10" s="2">
        <v>4</v>
      </c>
      <c r="O10" s="1" t="s">
        <v>56</v>
      </c>
      <c r="P10" s="2">
        <v>4</v>
      </c>
    </row>
    <row r="11" spans="3:20">
      <c r="C11" s="2">
        <v>5</v>
      </c>
      <c r="D11" s="6" t="s">
        <v>49</v>
      </c>
      <c r="E11" s="2">
        <v>1</v>
      </c>
      <c r="G11" s="2"/>
      <c r="H11" s="2"/>
      <c r="J11" s="2">
        <v>5</v>
      </c>
      <c r="K11" s="2">
        <v>4</v>
      </c>
      <c r="L11" s="2">
        <v>5</v>
      </c>
      <c r="N11" s="2">
        <v>5</v>
      </c>
      <c r="O11" s="1" t="s">
        <v>57</v>
      </c>
      <c r="P11" s="2">
        <v>5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 330</dc:creator>
  <cp:lastModifiedBy>user</cp:lastModifiedBy>
  <dcterms:created xsi:type="dcterms:W3CDTF">2020-11-07T02:27:22Z</dcterms:created>
  <dcterms:modified xsi:type="dcterms:W3CDTF">2021-01-09T13:33:57Z</dcterms:modified>
</cp:coreProperties>
</file>