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QLab\DQlabExcel\excel dasar\"/>
    </mc:Choice>
  </mc:AlternateContent>
  <xr:revisionPtr revIDLastSave="0" documentId="13_ncr:1_{646E52A0-FC55-40E5-9ECF-4935F5C28E94}" xr6:coauthVersionLast="47" xr6:coauthVersionMax="47" xr10:uidLastSave="{00000000-0000-0000-0000-000000000000}"/>
  <bookViews>
    <workbookView xWindow="-110" yWindow="-110" windowWidth="19420" windowHeight="11020" activeTab="2" xr2:uid="{7586ED9B-8201-4684-B285-BA1B59A389B4}"/>
  </bookViews>
  <sheets>
    <sheet name="Januari 2020" sheetId="1" r:id="rId1"/>
    <sheet name="Februari 2020" sheetId="3" r:id="rId2"/>
    <sheet name="Laporan Gabungan" sheetId="4" r:id="rId3"/>
  </sheets>
  <definedNames>
    <definedName name="_xlnm._FilterDatabase" localSheetId="0" hidden="1">'Januari 2020'!$A$1:$I$19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9" i="3"/>
  <c r="H20" i="3"/>
  <c r="H21" i="3"/>
  <c r="H22" i="3"/>
  <c r="H18" i="3"/>
  <c r="H17" i="3"/>
  <c r="H23" i="3" s="1"/>
  <c r="H15" i="3"/>
  <c r="H14" i="3"/>
  <c r="H13" i="3"/>
  <c r="H12" i="3"/>
  <c r="H11" i="3"/>
  <c r="H10" i="3"/>
  <c r="H16" i="3" s="1"/>
  <c r="H8" i="3"/>
  <c r="H7" i="3"/>
  <c r="H6" i="3"/>
  <c r="H5" i="3"/>
  <c r="H4" i="3"/>
  <c r="H3" i="3"/>
  <c r="H2" i="3"/>
  <c r="H2" i="1"/>
  <c r="H9" i="3" l="1"/>
  <c r="H26" i="3" s="1"/>
  <c r="D5" i="4" s="1"/>
  <c r="H25" i="3"/>
  <c r="C5" i="4" s="1"/>
  <c r="H24" i="3"/>
  <c r="B5" i="4" s="1"/>
  <c r="H17" i="1"/>
  <c r="H27" i="3" l="1"/>
  <c r="H18" i="1"/>
  <c r="C4" i="4" s="1"/>
  <c r="H19" i="1"/>
  <c r="D4" i="4" s="1"/>
  <c r="D6" i="4" s="1"/>
  <c r="B4" i="4"/>
  <c r="I4" i="1" l="1"/>
  <c r="I15" i="1"/>
  <c r="I16" i="1"/>
  <c r="I5" i="1"/>
  <c r="I12" i="1"/>
  <c r="I18" i="1"/>
  <c r="I13" i="1"/>
  <c r="I11" i="1"/>
  <c r="I2" i="1"/>
  <c r="I8" i="1"/>
  <c r="I9" i="1"/>
  <c r="I17" i="1"/>
  <c r="I10" i="1"/>
  <c r="I3" i="1"/>
  <c r="I6" i="1"/>
  <c r="I7" i="1"/>
  <c r="I14" i="1"/>
</calcChain>
</file>

<file path=xl/sharedStrings.xml><?xml version="1.0" encoding="utf-8"?>
<sst xmlns="http://schemas.openxmlformats.org/spreadsheetml/2006/main" count="162" uniqueCount="66">
  <si>
    <t>Nomor Nota</t>
  </si>
  <si>
    <t>Pembeli</t>
  </si>
  <si>
    <t>No Urut</t>
  </si>
  <si>
    <t>Nama Barang</t>
  </si>
  <si>
    <t>Jumlah</t>
  </si>
  <si>
    <t>Harga</t>
  </si>
  <si>
    <t>Tanggal</t>
  </si>
  <si>
    <t>Nota-1</t>
  </si>
  <si>
    <t>Asep</t>
  </si>
  <si>
    <t>Kopi Instant</t>
  </si>
  <si>
    <t>Mi Goreng Instant</t>
  </si>
  <si>
    <t>Vitamin C</t>
  </si>
  <si>
    <t>Total</t>
  </si>
  <si>
    <t>Nota-2</t>
  </si>
  <si>
    <t>Agus</t>
  </si>
  <si>
    <t>Batere AA</t>
  </si>
  <si>
    <t>Gula Pasir Putih 1 kg</t>
  </si>
  <si>
    <t>Nota-3</t>
  </si>
  <si>
    <t>Diskon</t>
  </si>
  <si>
    <t>Nota-4</t>
  </si>
  <si>
    <t>Nota-5</t>
  </si>
  <si>
    <t>Siti</t>
  </si>
  <si>
    <t>Sabun Mandi Cair 100 ml</t>
  </si>
  <si>
    <t>Sabut Cuci Piring</t>
  </si>
  <si>
    <t>Bawang Putih 200 gram</t>
  </si>
  <si>
    <t>Nota-6</t>
  </si>
  <si>
    <t>Bambang</t>
  </si>
  <si>
    <t>Roti Tawar</t>
  </si>
  <si>
    <t>Biskuit Waver Kaleng</t>
  </si>
  <si>
    <t>Nota-7</t>
  </si>
  <si>
    <t>Sri</t>
  </si>
  <si>
    <t>Sabun Cuci Piring</t>
  </si>
  <si>
    <t>Beras Pulen 5 kg</t>
  </si>
  <si>
    <t>Nota-8</t>
  </si>
  <si>
    <t>Pisau Cukur</t>
  </si>
  <si>
    <t>Teh Celup Melati</t>
  </si>
  <si>
    <t>Ketan Hitam 500 gram</t>
  </si>
  <si>
    <t>Balsem Putih 20 gram</t>
  </si>
  <si>
    <t>Obat Batuk</t>
  </si>
  <si>
    <t>Telur Ayam Negeri</t>
  </si>
  <si>
    <t>Nota-9</t>
  </si>
  <si>
    <t>Nota-10</t>
  </si>
  <si>
    <t>Nota-11</t>
  </si>
  <si>
    <t>kontribusi</t>
  </si>
  <si>
    <t>Grand Total</t>
  </si>
  <si>
    <t>Total Penjualan</t>
  </si>
  <si>
    <t>Total Diskon</t>
  </si>
  <si>
    <t>Total Penjualan Tanpa diskon</t>
  </si>
  <si>
    <t>Laporan Gabungan Januari &amp; Februari 2020</t>
  </si>
  <si>
    <t>Bulan</t>
  </si>
  <si>
    <t>Januari 2020</t>
  </si>
  <si>
    <t>Februari 2020</t>
  </si>
  <si>
    <t xml:space="preserve"> Total</t>
  </si>
  <si>
    <t xml:space="preserve"> Diskon</t>
  </si>
  <si>
    <t>Jumlah Penjualan</t>
  </si>
  <si>
    <t>1-Feb-20 Total</t>
  </si>
  <si>
    <t>2-Feb-20 Total</t>
  </si>
  <si>
    <t>3-Feb-20 Total</t>
  </si>
  <si>
    <t>11-Jan-20 Total</t>
  </si>
  <si>
    <t>10-Jan-20 Total</t>
  </si>
  <si>
    <t>9-Jan-20 Total</t>
  </si>
  <si>
    <t>8-Jan-20 Total</t>
  </si>
  <si>
    <t xml:space="preserve">Total </t>
  </si>
  <si>
    <t>Row Labels</t>
  </si>
  <si>
    <t>Sum of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</si>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</sst>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_-[$Rp-421]* #,##0.00_-;\-[$Rp-421]* #,##0.00_-;_-[$Rp-421]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</cellStyleXfs>
  <cellXfs count="27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right"/>
    </xf>
    <xf numFmtId="10" fontId="0" fillId="0" borderId="0" xfId="2" applyNumberFormat="1" applyFont="1"/>
    <xf numFmtId="164" fontId="0" fillId="0" borderId="0" xfId="2" applyNumberFormat="1" applyFont="1"/>
    <xf numFmtId="0" fontId="0" fillId="2" borderId="0" xfId="0" applyFill="1"/>
    <xf numFmtId="0" fontId="0" fillId="0" borderId="0" xfId="0" applyFill="1"/>
    <xf numFmtId="164" fontId="0" fillId="0" borderId="0" xfId="1" applyFont="1" applyFill="1" applyAlignment="1">
      <alignment horizontal="right"/>
    </xf>
    <xf numFmtId="0" fontId="0" fillId="0" borderId="0" xfId="0" applyFont="1" applyAlignment="1">
      <alignment horizontal="right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165" fontId="0" fillId="0" borderId="0" xfId="1" applyNumberFormat="1" applyFont="1"/>
    <xf numFmtId="165" fontId="0" fillId="2" borderId="0" xfId="1" applyNumberFormat="1" applyFont="1" applyFill="1"/>
    <xf numFmtId="165" fontId="8" fillId="6" borderId="0" xfId="5" applyNumberFormat="1"/>
    <xf numFmtId="165" fontId="7" fillId="5" borderId="0" xfId="4" applyNumberFormat="1"/>
    <xf numFmtId="165" fontId="6" fillId="4" borderId="0" xfId="3" applyNumberFormat="1"/>
    <xf numFmtId="0" fontId="2" fillId="0" borderId="0" xfId="0" applyNumberFormat="1" applyFont="1"/>
    <xf numFmtId="15" fontId="2" fillId="0" borderId="0" xfId="0" applyNumberFormat="1" applyFont="1"/>
    <xf numFmtId="0" fontId="2" fillId="0" borderId="0" xfId="0" applyFont="1"/>
    <xf numFmtId="165" fontId="0" fillId="7" borderId="0" xfId="1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5" fontId="0" fillId="0" borderId="0" xfId="0" applyNumberFormat="1" applyAlignment="1">
      <alignment horizontal="left" indent="1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6">
    <cellStyle name="Bad" xfId="4" builtinId="27"/>
    <cellStyle name="Comma [0]" xfId="1" builtinId="6"/>
    <cellStyle name="Good" xfId="3" builtinId="26"/>
    <cellStyle name="Neutral" xfId="5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</a:t>
            </a:r>
            <a:r>
              <a:rPr lang="en-US" baseline="0"/>
              <a:t> penjualan januari &amp; februari 2020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'Laporan Gabungan'!$G$3</c:f>
              <c:strCache>
                <c:ptCount val="1"/>
                <c:pt idx="0">
                  <c:v>Total 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'Laporan Gabungan'!$F$4:$F$10</c:f>
              <c:strCache>
                <c:ptCount val="7"/>
                <c:pt idx="0">
                  <c:v>8-Jan-20 Total</c:v>
                </c:pt>
                <c:pt idx="1">
                  <c:v>9-Jan-20 Total</c:v>
                </c:pt>
                <c:pt idx="2">
                  <c:v>10-Jan-20 Total</c:v>
                </c:pt>
                <c:pt idx="3">
                  <c:v>11-Jan-20 Total</c:v>
                </c:pt>
                <c:pt idx="4">
                  <c:v>1-Feb-20 Total</c:v>
                </c:pt>
                <c:pt idx="5">
                  <c:v>2-Feb-20 Total</c:v>
                </c:pt>
                <c:pt idx="6">
                  <c:v>3-Feb-20 Total</c:v>
                </c:pt>
              </c:strCache>
            </c:strRef>
          </c:cat>
          <c:val>
            <c:numRef>
              <c:f>'Laporan Gabungan'!$G$4:$G$10</c:f>
              <c:numCache>
                <c:formatCode>_-[$Rp-421]* #,##0.00_-;\-[$Rp-421]* #,##0.00_-;_-[$Rp-421]* "-"??_-;_-@_-</c:formatCode>
                <c:ptCount val="7"/>
                <c:pt idx="0">
                  <c:v>38400</c:v>
                </c:pt>
                <c:pt idx="1">
                  <c:v>24500</c:v>
                </c:pt>
                <c:pt idx="2">
                  <c:v>19500</c:v>
                </c:pt>
                <c:pt idx="3">
                  <c:v>73000</c:v>
                </c:pt>
                <c:pt idx="4">
                  <c:v>152200</c:v>
                </c:pt>
                <c:pt idx="5">
                  <c:v>82800</c:v>
                </c:pt>
                <c:pt idx="6">
                  <c:v>68500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E-4FE4-8723-723DF51C5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197960"/>
        <c:axId val="424204192"/>
      </c:lineChart>
      <c:catAx>
        <c:axId val="42419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04192"/>
        <c:crosses val="autoZero"/>
        <c:auto val="1"/>
        <c:lblAlgn val="ctr"/>
        <c:lblOffset val="100"/>
        <c:noMultiLvlLbl val="0"/>
      </c:catAx>
      <c:valAx>
        <c:axId val="4242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p-421]* #,##0.00_-;\-[$Rp-421]* #,##0.00_-;_-[$Rp-421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97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'Laporan Gabungan'!$A$4</c:f>
              <c:strCache>
                <c:ptCount val="1"/>
                <c:pt idx="0">
                  <c:v>Januari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'Laporan Gabungan'!$B$3:$D$3</c:f>
              <c:strCache>
                <c:ptCount val="3"/>
                <c:pt idx="0">
                  <c:v>Jumlah Penjualan</c:v>
                </c:pt>
                <c:pt idx="1">
                  <c:v> Diskon</c:v>
                </c:pt>
                <c:pt idx="2">
                  <c:v> Total</c:v>
                </c:pt>
              </c:strCache>
            </c:strRef>
          </c:cat>
          <c:val>
            <c:numRef>
              <c:f>'Laporan Gabungan'!$B$4:$D$4</c:f>
              <c:numCache>
                <c:formatCode>_-[$Rp-421]* #,##0.00_-;\-[$Rp-421]* #,##0.00_-;_-[$Rp-421]* "-"??_-;_-@_-</c:formatCode>
                <c:ptCount val="3"/>
                <c:pt idx="0">
                  <c:v>163400</c:v>
                </c:pt>
                <c:pt idx="1">
                  <c:v>-8000</c:v>
                </c:pt>
                <c:pt idx="2">
                  <c:v>155400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B-4C94-847B-8399E097C556}"/>
            </c:ext>
          </c:extLst>
        </c:ser>
        <c:ser>
          <c:idx val="1"/>
          <c:order val="1"/>
          <c:tx>
            <c:strRef>
              <c:f>'Laporan Gabungan'!$A$5</c:f>
              <c:strCache>
                <c:ptCount val="1"/>
                <c:pt idx="0">
                  <c:v>Februari 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'Laporan Gabungan'!$B$3:$D$3</c:f>
              <c:strCache>
                <c:ptCount val="3"/>
                <c:pt idx="0">
                  <c:v>Jumlah Penjualan</c:v>
                </c:pt>
                <c:pt idx="1">
                  <c:v> Diskon</c:v>
                </c:pt>
                <c:pt idx="2">
                  <c:v> Total</c:v>
                </c:pt>
              </c:strCache>
            </c:strRef>
          </c:cat>
          <c:val>
            <c:numRef>
              <c:f>'Laporan Gabungan'!$B$5:$D$5</c:f>
              <c:numCache>
                <c:formatCode>_-[$Rp-421]* #,##0.00_-;\-[$Rp-421]* #,##0.00_-;_-[$Rp-421]* "-"??_-;_-@_-</c:formatCode>
                <c:ptCount val="3"/>
                <c:pt idx="0">
                  <c:v>543500</c:v>
                </c:pt>
                <c:pt idx="1">
                  <c:v>-5000</c:v>
                </c:pt>
                <c:pt idx="2">
                  <c:v>538500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9B-4C94-847B-8399E097C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637544"/>
        <c:axId val="509637872"/>
      </c:barChart>
      <c:catAx>
        <c:axId val="50963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37872"/>
        <c:crosses val="autoZero"/>
        <c:auto val="1"/>
        <c:lblAlgn val="ctr"/>
        <c:lblOffset val="100"/>
        <c:noMultiLvlLbl val="0"/>
      </c:catAx>
      <c:valAx>
        <c:axId val="5096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p-421]* #,##0.00_-;\-[$Rp-421]* #,##0.00_-;_-[$Rp-421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3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[ExcelDasarDataTransaksi.xlsx]Laporan Gabungan!PivotTable7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'Laporan Gabungan'!$B$28:$B$29</c:f>
              <c:strCache>
                <c:ptCount val="1"/>
                <c:pt idx="0">
                  <c:v>Agus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'Laporan Gabungan'!$A$30:$A$50</c:f>
              <c:multiLvlStrCache>
                <c:ptCount val="12"/>
                <c:lvl>
                  <c:pt idx="0">
                    <c:v>9-Jan-20</c:v>
                  </c:pt>
                  <c:pt idx="1">
                    <c:v>10-Jan-20</c:v>
                  </c:pt>
                  <c:pt idx="2">
                    <c:v>11-Jan-20</c:v>
                  </c:pt>
                  <c:pt idx="3">
                    <c:v>9-Jan-20</c:v>
                  </c:pt>
                  <c:pt idx="4">
                    <c:v>10-Jan-20</c:v>
                  </c:pt>
                  <c:pt idx="5">
                    <c:v>8-Jan-20</c:v>
                  </c:pt>
                  <c:pt idx="6">
                    <c:v>8-Jan-20</c:v>
                  </c:pt>
                  <c:pt idx="7">
                    <c:v>11-Jan-20</c:v>
                  </c:pt>
                  <c:pt idx="8">
                    <c:v>11-Jan-20</c:v>
                  </c:pt>
                  <c:pt idx="9">
                    <c:v>11-Jan-20</c:v>
                  </c:pt>
                  <c:pt idx="10">
                    <c:v>8-Jan-20</c:v>
                  </c:pt>
                  <c:pt idx="11">
                    <c:v>11-Jan-20</c:v>
                  </c:pt>
                </c:lvl>
                <c:lvl>
                  <c:pt idx="0">
                    <c:v>Batere AA</c:v>
                  </c:pt>
                  <c:pt idx="2">
                    <c:v>Bawang Putih 200 gram</c:v>
                  </c:pt>
                  <c:pt idx="3">
                    <c:v>Gula Pasir Putih 1 kg</c:v>
                  </c:pt>
                  <c:pt idx="5">
                    <c:v>Kopi Instant</c:v>
                  </c:pt>
                  <c:pt idx="6">
                    <c:v>Mi Goreng Instant</c:v>
                  </c:pt>
                  <c:pt idx="8">
                    <c:v>Sabun Mandi Cair 100 ml</c:v>
                  </c:pt>
                  <c:pt idx="9">
                    <c:v>Sabut Cuci Piring</c:v>
                  </c:pt>
                  <c:pt idx="10">
                    <c:v>Vitamin C</c:v>
                  </c:pt>
                </c:lvl>
              </c:multiLvlStrCache>
            </c:multiLvlStrRef>
          </c:cat>
          <c:val>
            <c:numRef>
              <c:f>'Laporan Gabungan'!$B$30:$B$50</c:f>
              <c:numCache>
                <c:formatCode>General</c:formatCode>
                <c:ptCount val="12"/>
                <c:pt idx="0">
                  <c:v>12000</c:v>
                </c:pt>
                <c:pt idx="3">
                  <c:v>12500</c:v>
                </c:pt>
                <c:pt idx="7">
                  <c:v>13000</c:v>
                </c:pt>
                <c:pt idx="11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46-41CC-92AC-69E4DB199E2D}"/>
            </c:ext>
          </c:extLst>
        </c:ser>
        <c:ser>
          <c:idx val="1"/>
          <c:order val="1"/>
          <c:tx>
            <c:strRef>
              <c:f>'Laporan Gabungan'!$C$28:$C$29</c:f>
              <c:strCache>
                <c:ptCount val="1"/>
                <c:pt idx="0">
                  <c:v>Asep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'Laporan Gabungan'!$A$30:$A$50</c:f>
              <c:multiLvlStrCache>
                <c:ptCount val="12"/>
                <c:lvl>
                  <c:pt idx="0">
                    <c:v>9-Jan-20</c:v>
                  </c:pt>
                  <c:pt idx="1">
                    <c:v>10-Jan-20</c:v>
                  </c:pt>
                  <c:pt idx="2">
                    <c:v>11-Jan-20</c:v>
                  </c:pt>
                  <c:pt idx="3">
                    <c:v>9-Jan-20</c:v>
                  </c:pt>
                  <c:pt idx="4">
                    <c:v>10-Jan-20</c:v>
                  </c:pt>
                  <c:pt idx="5">
                    <c:v>8-Jan-20</c:v>
                  </c:pt>
                  <c:pt idx="6">
                    <c:v>8-Jan-20</c:v>
                  </c:pt>
                  <c:pt idx="7">
                    <c:v>11-Jan-20</c:v>
                  </c:pt>
                  <c:pt idx="8">
                    <c:v>11-Jan-20</c:v>
                  </c:pt>
                  <c:pt idx="9">
                    <c:v>11-Jan-20</c:v>
                  </c:pt>
                  <c:pt idx="10">
                    <c:v>8-Jan-20</c:v>
                  </c:pt>
                  <c:pt idx="11">
                    <c:v>11-Jan-20</c:v>
                  </c:pt>
                </c:lvl>
                <c:lvl>
                  <c:pt idx="0">
                    <c:v>Batere AA</c:v>
                  </c:pt>
                  <c:pt idx="2">
                    <c:v>Bawang Putih 200 gram</c:v>
                  </c:pt>
                  <c:pt idx="3">
                    <c:v>Gula Pasir Putih 1 kg</c:v>
                  </c:pt>
                  <c:pt idx="5">
                    <c:v>Kopi Instant</c:v>
                  </c:pt>
                  <c:pt idx="6">
                    <c:v>Mi Goreng Instant</c:v>
                  </c:pt>
                  <c:pt idx="8">
                    <c:v>Sabun Mandi Cair 100 ml</c:v>
                  </c:pt>
                  <c:pt idx="9">
                    <c:v>Sabut Cuci Piring</c:v>
                  </c:pt>
                  <c:pt idx="10">
                    <c:v>Vitamin C</c:v>
                  </c:pt>
                </c:lvl>
              </c:multiLvlStrCache>
            </c:multiLvlStrRef>
          </c:cat>
          <c:val>
            <c:numRef>
              <c:f>'Laporan Gabungan'!$C$30:$C$50</c:f>
              <c:numCache>
                <c:formatCode>General</c:formatCode>
                <c:ptCount val="12"/>
                <c:pt idx="1">
                  <c:v>12000</c:v>
                </c:pt>
                <c:pt idx="4">
                  <c:v>12500</c:v>
                </c:pt>
                <c:pt idx="5">
                  <c:v>10400</c:v>
                </c:pt>
                <c:pt idx="6">
                  <c:v>26000</c:v>
                </c:pt>
                <c:pt idx="1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946-41CC-92AC-69E4DB199E2D}"/>
            </c:ext>
          </c:extLst>
        </c:ser>
        <c:ser>
          <c:idx val="2"/>
          <c:order val="2"/>
          <c:tx>
            <c:strRef>
              <c:f>'Laporan Gabungan'!$D$28:$D$29</c:f>
              <c:strCache>
                <c:ptCount val="1"/>
                <c:pt idx="0">
                  <c:v>Siti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'Laporan Gabungan'!$A$30:$A$50</c:f>
              <c:multiLvlStrCache>
                <c:ptCount val="12"/>
                <c:lvl>
                  <c:pt idx="0">
                    <c:v>9-Jan-20</c:v>
                  </c:pt>
                  <c:pt idx="1">
                    <c:v>10-Jan-20</c:v>
                  </c:pt>
                  <c:pt idx="2">
                    <c:v>11-Jan-20</c:v>
                  </c:pt>
                  <c:pt idx="3">
                    <c:v>9-Jan-20</c:v>
                  </c:pt>
                  <c:pt idx="4">
                    <c:v>10-Jan-20</c:v>
                  </c:pt>
                  <c:pt idx="5">
                    <c:v>8-Jan-20</c:v>
                  </c:pt>
                  <c:pt idx="6">
                    <c:v>8-Jan-20</c:v>
                  </c:pt>
                  <c:pt idx="7">
                    <c:v>11-Jan-20</c:v>
                  </c:pt>
                  <c:pt idx="8">
                    <c:v>11-Jan-20</c:v>
                  </c:pt>
                  <c:pt idx="9">
                    <c:v>11-Jan-20</c:v>
                  </c:pt>
                  <c:pt idx="10">
                    <c:v>8-Jan-20</c:v>
                  </c:pt>
                  <c:pt idx="11">
                    <c:v>11-Jan-20</c:v>
                  </c:pt>
                </c:lvl>
                <c:lvl>
                  <c:pt idx="0">
                    <c:v>Batere AA</c:v>
                  </c:pt>
                  <c:pt idx="2">
                    <c:v>Bawang Putih 200 gram</c:v>
                  </c:pt>
                  <c:pt idx="3">
                    <c:v>Gula Pasir Putih 1 kg</c:v>
                  </c:pt>
                  <c:pt idx="5">
                    <c:v>Kopi Instant</c:v>
                  </c:pt>
                  <c:pt idx="6">
                    <c:v>Mi Goreng Instant</c:v>
                  </c:pt>
                  <c:pt idx="8">
                    <c:v>Sabun Mandi Cair 100 ml</c:v>
                  </c:pt>
                  <c:pt idx="9">
                    <c:v>Sabut Cuci Piring</c:v>
                  </c:pt>
                  <c:pt idx="10">
                    <c:v>Vitamin C</c:v>
                  </c:pt>
                </c:lvl>
              </c:multiLvlStrCache>
            </c:multiLvlStrRef>
          </c:cat>
          <c:val>
            <c:numRef>
              <c:f>'Laporan Gabungan'!$D$30:$D$50</c:f>
              <c:numCache>
                <c:formatCode>General</c:formatCode>
                <c:ptCount val="12"/>
                <c:pt idx="2">
                  <c:v>15000</c:v>
                </c:pt>
                <c:pt idx="8">
                  <c:v>10500</c:v>
                </c:pt>
                <c:pt idx="9">
                  <c:v>7500</c:v>
                </c:pt>
                <c:pt idx="11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946-41CC-92AC-69E4DB199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409224"/>
        <c:axId val="409409552"/>
      </c:barChart>
      <c:catAx>
        <c:axId val="40940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09552"/>
        <c:crosses val="autoZero"/>
        <c:auto val="1"/>
        <c:lblAlgn val="ctr"/>
        <c:lblOffset val="100"/>
        <c:noMultiLvlLbl val="0"/>
      </c:catAx>
      <c:valAx>
        <c:axId val="40940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0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606425</xdr:colOff>
      <xdr:row>10</xdr:row>
      <xdr:rowOff>127000</xdr:rowOff>
    </xdr:from>
    <xdr:to>
      <xdr:col>10</xdr:col>
      <xdr:colOff>333375</xdr:colOff>
      <xdr:row>25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E6B135-4BBD-4A6A-A667-A0FCB921D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</xdr:colOff>
      <xdr:row>10</xdr:row>
      <xdr:rowOff>133350</xdr:rowOff>
    </xdr:from>
    <xdr:to>
      <xdr:col>4</xdr:col>
      <xdr:colOff>82550</xdr:colOff>
      <xdr:row>25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416388-B9E4-437E-8DC8-3F725A47F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139700</xdr:colOff>
      <xdr:row>27</xdr:row>
      <xdr:rowOff>0</xdr:rowOff>
    </xdr:from>
    <xdr:to>
      <xdr:col>19</xdr:col>
      <xdr:colOff>9526</xdr:colOff>
      <xdr:row>43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362356-DB5A-4A2B-9A09-3D201AA09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340.56606863426" createdVersion="7" refreshedVersion="7" minRefreshableVersion="3" recordCount="15" xr:uid="{EF77C27A-E1E0-44D2-B3D6-DC4FA7AF44C7}">
  <cacheSource type="worksheet">
    <worksheetSource ref="A1:I16" sheet="Januari 2020"/>
  </cacheSource>
  <cacheFields count="9">
    <cacheField name="Nomor Nota" numFmtId="0">
      <sharedItems/>
    </cacheField>
    <cacheField name="Pembeli" numFmtId="0">
      <sharedItems count="3">
        <s v="Asep"/>
        <s v="Agus"/>
        <s v="Siti"/>
      </sharedItems>
    </cacheField>
    <cacheField name="Tanggal" numFmtId="15">
      <sharedItems containsSemiMixedTypes="0" containsNonDate="0" containsDate="1" containsString="0" minDate="2020-01-08T00:00:00" maxDate="2020-01-12T00:00:00" count="4">
        <d v="2020-01-08T00:00:00"/>
        <d v="2020-01-09T00:00:00"/>
        <d v="2020-01-10T00:00:00"/>
        <d v="2020-01-11T00:00:00"/>
      </sharedItems>
    </cacheField>
    <cacheField name="No Urut" numFmtId="0">
      <sharedItems containsSemiMixedTypes="0" containsString="0" containsNumber="1" containsInteger="1" minValue="1" maxValue="5"/>
    </cacheField>
    <cacheField name="Nama Barang" numFmtId="0">
      <sharedItems count="9">
        <s v="Kopi Instant"/>
        <s v="Mi Goreng Instant"/>
        <s v="Vitamin C"/>
        <s v="Batere AA"/>
        <s v="Gula Pasir Putih 1 kg"/>
        <s v="Diskon"/>
        <s v="Sabun Mandi Cair 100 ml"/>
        <s v="Sabut Cuci Piring"/>
        <s v="Bawang Putih 200 gram"/>
      </sharedItems>
    </cacheField>
    <cacheField name="Jumlah" numFmtId="0">
      <sharedItems containsSemiMixedTypes="0" containsString="0" containsNumber="1" containsInteger="1" minValue="1" maxValue="10"/>
    </cacheField>
    <cacheField name="Harga" numFmtId="165">
      <sharedItems containsSemiMixedTypes="0" containsString="0" containsNumber="1" containsInteger="1" minValue="-5000" maxValue="15000"/>
    </cacheField>
    <cacheField name="Total" numFmtId="165">
      <sharedItems containsSemiMixedTypes="0" containsString="0" containsNumber="1" containsInteger="1" minValue="-5000" maxValue="26000"/>
    </cacheField>
    <cacheField name="kontribusi" numFmtId="10">
      <sharedItems containsSemiMixedTypes="0" containsString="0" containsNumber="1" minValue="-3.2175032175032175E-2" maxValue="0.16731016731016732" count="13">
        <n v="6.6924066924066924E-2"/>
        <n v="0.16731016731016732"/>
        <n v="1.2870012870012869E-2"/>
        <n v="7.7220077220077218E-2"/>
        <n v="8.0437580437580439E-2"/>
        <n v="-3.2175032175032175E-2"/>
        <n v="8.3655083655083659E-2"/>
        <n v="6.4350064350064351E-2"/>
        <n v="6.7567567567567571E-2"/>
        <n v="4.8262548262548263E-2"/>
        <n v="0.1287001287001287"/>
        <n v="9.6525096525096526E-2"/>
        <n v="-1.9305019305019305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s v="Nota-1"/>
    <x v="0"/>
    <x v="0"/>
    <n v="1"/>
    <x v="0"/>
    <n v="2"/>
    <n v="5200"/>
    <n v="10400"/>
    <x v="0"/>
  </r>
  <r>
    <s v="Nota-1"/>
    <x v="0"/>
    <x v="0"/>
    <n v="2"/>
    <x v="1"/>
    <n v="10"/>
    <n v="2600"/>
    <n v="26000"/>
    <x v="1"/>
  </r>
  <r>
    <s v="Nota-1"/>
    <x v="0"/>
    <x v="0"/>
    <n v="3"/>
    <x v="2"/>
    <n v="1"/>
    <n v="2000"/>
    <n v="2000"/>
    <x v="2"/>
  </r>
  <r>
    <s v="Nota-2"/>
    <x v="1"/>
    <x v="1"/>
    <n v="1"/>
    <x v="3"/>
    <n v="1"/>
    <n v="12000"/>
    <n v="12000"/>
    <x v="3"/>
  </r>
  <r>
    <s v="Nota-2"/>
    <x v="1"/>
    <x v="1"/>
    <n v="2"/>
    <x v="4"/>
    <n v="1"/>
    <n v="12500"/>
    <n v="12500"/>
    <x v="4"/>
  </r>
  <r>
    <s v="Nota-3"/>
    <x v="0"/>
    <x v="2"/>
    <n v="1"/>
    <x v="3"/>
    <n v="1"/>
    <n v="12000"/>
    <n v="12000"/>
    <x v="3"/>
  </r>
  <r>
    <s v="Nota-3"/>
    <x v="0"/>
    <x v="2"/>
    <n v="2"/>
    <x v="4"/>
    <n v="1"/>
    <n v="12500"/>
    <n v="12500"/>
    <x v="4"/>
  </r>
  <r>
    <s v="Nota-3"/>
    <x v="0"/>
    <x v="2"/>
    <n v="3"/>
    <x v="5"/>
    <n v="1"/>
    <n v="-5000"/>
    <n v="-5000"/>
    <x v="5"/>
  </r>
  <r>
    <s v="Nota-4"/>
    <x v="1"/>
    <x v="3"/>
    <n v="1"/>
    <x v="1"/>
    <n v="5"/>
    <n v="2600"/>
    <n v="13000"/>
    <x v="6"/>
  </r>
  <r>
    <s v="Nota-4"/>
    <x v="1"/>
    <x v="3"/>
    <n v="2"/>
    <x v="2"/>
    <n v="5"/>
    <n v="2000"/>
    <n v="10000"/>
    <x v="7"/>
  </r>
  <r>
    <s v="Nota-5"/>
    <x v="2"/>
    <x v="3"/>
    <n v="1"/>
    <x v="6"/>
    <n v="1"/>
    <n v="10500"/>
    <n v="10500"/>
    <x v="8"/>
  </r>
  <r>
    <s v="Nota-5"/>
    <x v="2"/>
    <x v="3"/>
    <n v="2"/>
    <x v="7"/>
    <n v="1"/>
    <n v="7500"/>
    <n v="7500"/>
    <x v="9"/>
  </r>
  <r>
    <s v="Nota-5"/>
    <x v="2"/>
    <x v="3"/>
    <n v="3"/>
    <x v="2"/>
    <n v="10"/>
    <n v="2000"/>
    <n v="20000"/>
    <x v="10"/>
  </r>
  <r>
    <s v="Nota-5"/>
    <x v="2"/>
    <x v="3"/>
    <n v="4"/>
    <x v="8"/>
    <n v="1"/>
    <n v="15000"/>
    <n v="15000"/>
    <x v="11"/>
  </r>
  <r>
    <s v="Nota-5"/>
    <x v="2"/>
    <x v="3"/>
    <n v="5"/>
    <x v="5"/>
    <n v="1"/>
    <n v="-3000"/>
    <n v="-3000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9E69EB-DB86-46AF-B481-568D0C55EAA8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8:E50" firstHeaderRow="1" firstDataRow="2" firstDataCol="1"/>
  <pivotFields count="9">
    <pivotField showAll="0"/>
    <pivotField axis="axisCol" showAll="0">
      <items count="4">
        <item x="1"/>
        <item x="0"/>
        <item x="2"/>
        <item t="default"/>
      </items>
    </pivotField>
    <pivotField axis="axisRow" numFmtId="15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0">
        <item x="3"/>
        <item x="8"/>
        <item h="1" x="5"/>
        <item x="4"/>
        <item x="0"/>
        <item x="1"/>
        <item x="6"/>
        <item x="7"/>
        <item x="2"/>
        <item t="default"/>
      </items>
    </pivotField>
    <pivotField showAll="0"/>
    <pivotField numFmtId="165" showAll="0"/>
    <pivotField dataField="1" numFmtId="165" showAll="0"/>
    <pivotField numFmtId="10" showAll="0">
      <items count="14">
        <item x="5"/>
        <item x="12"/>
        <item x="2"/>
        <item x="9"/>
        <item x="7"/>
        <item x="0"/>
        <item x="8"/>
        <item x="3"/>
        <item x="4"/>
        <item x="6"/>
        <item x="11"/>
        <item x="10"/>
        <item x="1"/>
        <item t="default"/>
      </items>
    </pivotField>
  </pivotFields>
  <rowFields count="2">
    <field x="4"/>
    <field x="2"/>
  </rowFields>
  <rowItems count="21">
    <i>
      <x/>
    </i>
    <i r="1">
      <x v="1"/>
    </i>
    <i r="1">
      <x v="2"/>
    </i>
    <i>
      <x v="1"/>
    </i>
    <i r="1">
      <x v="3"/>
    </i>
    <i>
      <x v="3"/>
    </i>
    <i r="1">
      <x v="1"/>
    </i>
    <i r="1">
      <x v="2"/>
    </i>
    <i>
      <x v="4"/>
    </i>
    <i r="1">
      <x/>
    </i>
    <i>
      <x v="5"/>
    </i>
    <i r="1">
      <x/>
    </i>
    <i r="1">
      <x v="3"/>
    </i>
    <i>
      <x v="6"/>
    </i>
    <i r="1">
      <x v="3"/>
    </i>
    <i>
      <x v="7"/>
    </i>
    <i r="1">
      <x v="3"/>
    </i>
    <i>
      <x v="8"/>
    </i>
    <i r="1">
      <x/>
    </i>
    <i r="1"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Total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C6F79-AEBE-4E69-8071-84697388F957}">
  <dimension ref="A1:J21"/>
  <sheetViews>
    <sheetView zoomScale="115" zoomScaleNormal="115" workbookViewId="0">
      <selection activeCell="C2" sqref="C2"/>
    </sheetView>
  </sheetViews>
  <sheetFormatPr defaultRowHeight="14.5" x14ac:dyDescent="0.35"/>
  <cols>
    <col min="1" max="1" width="13.453125" customWidth="1"/>
    <col min="2" max="2" width="13.6328125" customWidth="1"/>
    <col min="3" max="3" width="12.6328125" customWidth="1"/>
    <col min="4" max="4" width="9.7265625" customWidth="1"/>
    <col min="5" max="5" width="22.08984375" bestFit="1" customWidth="1"/>
    <col min="6" max="6" width="10.36328125" customWidth="1"/>
    <col min="7" max="7" width="16.90625" customWidth="1"/>
    <col min="8" max="8" width="13.7265625" customWidth="1"/>
    <col min="9" max="9" width="12.1796875" customWidth="1"/>
    <col min="10" max="10" width="6.54296875" bestFit="1" customWidth="1"/>
    <col min="11" max="11" width="15.36328125" customWidth="1"/>
  </cols>
  <sheetData>
    <row r="1" spans="1:10" x14ac:dyDescent="0.35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5</v>
      </c>
      <c r="H1" t="s">
        <v>12</v>
      </c>
      <c r="I1" t="s">
        <v>43</v>
      </c>
    </row>
    <row r="2" spans="1:10" x14ac:dyDescent="0.35">
      <c r="A2" t="s">
        <v>7</v>
      </c>
      <c r="B2" t="s">
        <v>8</v>
      </c>
      <c r="C2" s="1">
        <v>43838</v>
      </c>
      <c r="D2">
        <v>1</v>
      </c>
      <c r="E2" t="s">
        <v>9</v>
      </c>
      <c r="F2">
        <v>2</v>
      </c>
      <c r="G2" s="12">
        <v>5200</v>
      </c>
      <c r="H2" s="12">
        <f t="shared" ref="H2:H16" si="0">F2*G2</f>
        <v>10400</v>
      </c>
      <c r="I2" s="4">
        <f t="shared" ref="I2:I17" si="1">H2/$H$19</f>
        <v>6.6924066924066924E-2</v>
      </c>
      <c r="J2" s="5"/>
    </row>
    <row r="3" spans="1:10" x14ac:dyDescent="0.35">
      <c r="A3" t="s">
        <v>7</v>
      </c>
      <c r="B3" t="s">
        <v>8</v>
      </c>
      <c r="C3" s="1">
        <v>43838</v>
      </c>
      <c r="D3">
        <v>2</v>
      </c>
      <c r="E3" t="s">
        <v>10</v>
      </c>
      <c r="F3">
        <v>10</v>
      </c>
      <c r="G3" s="12">
        <v>2600</v>
      </c>
      <c r="H3" s="12">
        <f t="shared" si="0"/>
        <v>26000</v>
      </c>
      <c r="I3" s="4">
        <f t="shared" si="1"/>
        <v>0.16731016731016732</v>
      </c>
      <c r="J3" s="5"/>
    </row>
    <row r="4" spans="1:10" x14ac:dyDescent="0.35">
      <c r="A4" t="s">
        <v>7</v>
      </c>
      <c r="B4" t="s">
        <v>8</v>
      </c>
      <c r="C4" s="1">
        <v>43838</v>
      </c>
      <c r="D4">
        <v>3</v>
      </c>
      <c r="E4" t="s">
        <v>11</v>
      </c>
      <c r="F4">
        <v>1</v>
      </c>
      <c r="G4" s="12">
        <v>2000</v>
      </c>
      <c r="H4" s="12">
        <f t="shared" si="0"/>
        <v>2000</v>
      </c>
      <c r="I4" s="4">
        <f t="shared" si="1"/>
        <v>1.2870012870012869E-2</v>
      </c>
      <c r="J4" s="5"/>
    </row>
    <row r="5" spans="1:10" x14ac:dyDescent="0.35">
      <c r="A5" t="s">
        <v>13</v>
      </c>
      <c r="B5" t="s">
        <v>14</v>
      </c>
      <c r="C5" s="1">
        <v>43839</v>
      </c>
      <c r="D5">
        <v>1</v>
      </c>
      <c r="E5" t="s">
        <v>15</v>
      </c>
      <c r="F5">
        <v>1</v>
      </c>
      <c r="G5" s="12">
        <v>12000</v>
      </c>
      <c r="H5" s="12">
        <f t="shared" si="0"/>
        <v>12000</v>
      </c>
      <c r="I5" s="4">
        <f t="shared" si="1"/>
        <v>7.7220077220077218E-2</v>
      </c>
      <c r="J5" s="5"/>
    </row>
    <row r="6" spans="1:10" x14ac:dyDescent="0.35">
      <c r="A6" t="s">
        <v>13</v>
      </c>
      <c r="B6" t="s">
        <v>14</v>
      </c>
      <c r="C6" s="1">
        <v>43839</v>
      </c>
      <c r="D6">
        <v>2</v>
      </c>
      <c r="E6" t="s">
        <v>16</v>
      </c>
      <c r="F6">
        <v>1</v>
      </c>
      <c r="G6" s="12">
        <v>12500</v>
      </c>
      <c r="H6" s="12">
        <f t="shared" si="0"/>
        <v>12500</v>
      </c>
      <c r="I6" s="4">
        <f t="shared" si="1"/>
        <v>8.0437580437580439E-2</v>
      </c>
      <c r="J6" s="5"/>
    </row>
    <row r="7" spans="1:10" x14ac:dyDescent="0.35">
      <c r="A7" t="s">
        <v>17</v>
      </c>
      <c r="B7" t="s">
        <v>8</v>
      </c>
      <c r="C7" s="1">
        <v>43840</v>
      </c>
      <c r="D7">
        <v>1</v>
      </c>
      <c r="E7" t="s">
        <v>15</v>
      </c>
      <c r="F7">
        <v>1</v>
      </c>
      <c r="G7" s="12">
        <v>12000</v>
      </c>
      <c r="H7" s="12">
        <f t="shared" si="0"/>
        <v>12000</v>
      </c>
      <c r="I7" s="4">
        <f t="shared" si="1"/>
        <v>7.7220077220077218E-2</v>
      </c>
      <c r="J7" s="5"/>
    </row>
    <row r="8" spans="1:10" x14ac:dyDescent="0.35">
      <c r="A8" t="s">
        <v>17</v>
      </c>
      <c r="B8" t="s">
        <v>8</v>
      </c>
      <c r="C8" s="1">
        <v>43840</v>
      </c>
      <c r="D8">
        <v>2</v>
      </c>
      <c r="E8" t="s">
        <v>16</v>
      </c>
      <c r="F8">
        <v>1</v>
      </c>
      <c r="G8" s="12">
        <v>12500</v>
      </c>
      <c r="H8" s="12">
        <f t="shared" si="0"/>
        <v>12500</v>
      </c>
      <c r="I8" s="4">
        <f t="shared" si="1"/>
        <v>8.0437580437580439E-2</v>
      </c>
      <c r="J8" s="5"/>
    </row>
    <row r="9" spans="1:10" x14ac:dyDescent="0.35">
      <c r="A9" t="s">
        <v>17</v>
      </c>
      <c r="B9" t="s">
        <v>8</v>
      </c>
      <c r="C9" s="1">
        <v>43840</v>
      </c>
      <c r="D9">
        <v>3</v>
      </c>
      <c r="E9" s="6" t="s">
        <v>18</v>
      </c>
      <c r="F9" s="6">
        <v>1</v>
      </c>
      <c r="G9" s="13">
        <v>-5000</v>
      </c>
      <c r="H9" s="13">
        <f t="shared" si="0"/>
        <v>-5000</v>
      </c>
      <c r="I9" s="4">
        <f t="shared" si="1"/>
        <v>-3.2175032175032175E-2</v>
      </c>
      <c r="J9" s="5"/>
    </row>
    <row r="10" spans="1:10" x14ac:dyDescent="0.35">
      <c r="A10" t="s">
        <v>19</v>
      </c>
      <c r="B10" t="s">
        <v>14</v>
      </c>
      <c r="C10" s="1">
        <v>43841</v>
      </c>
      <c r="D10">
        <v>1</v>
      </c>
      <c r="E10" t="s">
        <v>10</v>
      </c>
      <c r="F10">
        <v>5</v>
      </c>
      <c r="G10" s="12">
        <v>2600</v>
      </c>
      <c r="H10" s="12">
        <f t="shared" si="0"/>
        <v>13000</v>
      </c>
      <c r="I10" s="4">
        <f t="shared" si="1"/>
        <v>8.3655083655083659E-2</v>
      </c>
      <c r="J10" s="5"/>
    </row>
    <row r="11" spans="1:10" x14ac:dyDescent="0.35">
      <c r="A11" t="s">
        <v>19</v>
      </c>
      <c r="B11" t="s">
        <v>14</v>
      </c>
      <c r="C11" s="1">
        <v>43841</v>
      </c>
      <c r="D11">
        <v>2</v>
      </c>
      <c r="E11" t="s">
        <v>11</v>
      </c>
      <c r="F11">
        <v>5</v>
      </c>
      <c r="G11" s="12">
        <v>2000</v>
      </c>
      <c r="H11" s="12">
        <f t="shared" si="0"/>
        <v>10000</v>
      </c>
      <c r="I11" s="4">
        <f t="shared" si="1"/>
        <v>6.4350064350064351E-2</v>
      </c>
      <c r="J11" s="5"/>
    </row>
    <row r="12" spans="1:10" x14ac:dyDescent="0.35">
      <c r="A12" t="s">
        <v>20</v>
      </c>
      <c r="B12" t="s">
        <v>21</v>
      </c>
      <c r="C12" s="1">
        <v>43841</v>
      </c>
      <c r="D12">
        <v>1</v>
      </c>
      <c r="E12" t="s">
        <v>22</v>
      </c>
      <c r="F12">
        <v>1</v>
      </c>
      <c r="G12" s="12">
        <v>10500</v>
      </c>
      <c r="H12" s="12">
        <f t="shared" si="0"/>
        <v>10500</v>
      </c>
      <c r="I12" s="4">
        <f t="shared" si="1"/>
        <v>6.7567567567567571E-2</v>
      </c>
      <c r="J12" s="5"/>
    </row>
    <row r="13" spans="1:10" x14ac:dyDescent="0.35">
      <c r="A13" t="s">
        <v>20</v>
      </c>
      <c r="B13" t="s">
        <v>21</v>
      </c>
      <c r="C13" s="1">
        <v>43841</v>
      </c>
      <c r="D13">
        <v>2</v>
      </c>
      <c r="E13" t="s">
        <v>23</v>
      </c>
      <c r="F13">
        <v>1</v>
      </c>
      <c r="G13" s="12">
        <v>7500</v>
      </c>
      <c r="H13" s="12">
        <f t="shared" si="0"/>
        <v>7500</v>
      </c>
      <c r="I13" s="4">
        <f t="shared" si="1"/>
        <v>4.8262548262548263E-2</v>
      </c>
      <c r="J13" s="5"/>
    </row>
    <row r="14" spans="1:10" x14ac:dyDescent="0.35">
      <c r="A14" t="s">
        <v>20</v>
      </c>
      <c r="B14" t="s">
        <v>21</v>
      </c>
      <c r="C14" s="1">
        <v>43841</v>
      </c>
      <c r="D14">
        <v>3</v>
      </c>
      <c r="E14" t="s">
        <v>11</v>
      </c>
      <c r="F14">
        <v>10</v>
      </c>
      <c r="G14" s="12">
        <v>2000</v>
      </c>
      <c r="H14" s="12">
        <f t="shared" si="0"/>
        <v>20000</v>
      </c>
      <c r="I14" s="4">
        <f t="shared" si="1"/>
        <v>0.1287001287001287</v>
      </c>
      <c r="J14" s="5"/>
    </row>
    <row r="15" spans="1:10" x14ac:dyDescent="0.35">
      <c r="A15" t="s">
        <v>20</v>
      </c>
      <c r="B15" t="s">
        <v>21</v>
      </c>
      <c r="C15" s="1">
        <v>43841</v>
      </c>
      <c r="D15">
        <v>4</v>
      </c>
      <c r="E15" t="s">
        <v>24</v>
      </c>
      <c r="F15">
        <v>1</v>
      </c>
      <c r="G15" s="12">
        <v>15000</v>
      </c>
      <c r="H15" s="12">
        <f t="shared" si="0"/>
        <v>15000</v>
      </c>
      <c r="I15" s="4">
        <f t="shared" si="1"/>
        <v>9.6525096525096526E-2</v>
      </c>
      <c r="J15" s="5"/>
    </row>
    <row r="16" spans="1:10" x14ac:dyDescent="0.35">
      <c r="A16" t="s">
        <v>20</v>
      </c>
      <c r="B16" t="s">
        <v>21</v>
      </c>
      <c r="C16" s="1">
        <v>43841</v>
      </c>
      <c r="D16">
        <v>5</v>
      </c>
      <c r="E16" s="6" t="s">
        <v>18</v>
      </c>
      <c r="F16" s="6">
        <v>1</v>
      </c>
      <c r="G16" s="13">
        <v>-3000</v>
      </c>
      <c r="H16" s="13">
        <f t="shared" si="0"/>
        <v>-3000</v>
      </c>
      <c r="I16" s="4">
        <f t="shared" si="1"/>
        <v>-1.9305019305019305E-2</v>
      </c>
      <c r="J16" s="5"/>
    </row>
    <row r="17" spans="3:10" x14ac:dyDescent="0.35">
      <c r="C17" s="1"/>
      <c r="E17" s="7"/>
      <c r="F17" s="7"/>
      <c r="G17" s="8" t="s">
        <v>47</v>
      </c>
      <c r="H17" s="12">
        <f>SUMIF(H2:H16,"&gt;0")</f>
        <v>163400</v>
      </c>
      <c r="I17" s="4">
        <f t="shared" si="1"/>
        <v>1.0514800514800515</v>
      </c>
      <c r="J17" s="5"/>
    </row>
    <row r="18" spans="3:10" x14ac:dyDescent="0.35">
      <c r="C18" s="1"/>
      <c r="E18" s="7"/>
      <c r="F18" s="7"/>
      <c r="G18" s="8" t="s">
        <v>46</v>
      </c>
      <c r="H18" s="12">
        <f>SUMIF(H2:H17,"&lt;0")</f>
        <v>-8000</v>
      </c>
      <c r="I18" s="4">
        <f t="shared" ref="I18" si="2">H18/$H$19</f>
        <v>-5.1480051480051477E-2</v>
      </c>
      <c r="J18" s="5"/>
    </row>
    <row r="19" spans="3:10" x14ac:dyDescent="0.35">
      <c r="G19" s="3" t="s">
        <v>44</v>
      </c>
      <c r="H19" s="12">
        <f>SUM(H2:H16)</f>
        <v>155400</v>
      </c>
    </row>
    <row r="20" spans="3:10" x14ac:dyDescent="0.35">
      <c r="G20" s="3"/>
      <c r="H20" s="2"/>
    </row>
    <row r="21" spans="3:10" x14ac:dyDescent="0.35">
      <c r="G21" s="3"/>
      <c r="H21" s="2"/>
    </row>
  </sheetData>
  <sortState xmlns:xlrd2="http://schemas.microsoft.com/office/spreadsheetml/2017/richdata2" ref="A2:H16">
    <sortCondition ref="A2:A16"/>
    <sortCondition ref="D2:D16"/>
  </sortState>
  <dataConsolidate>
    <dataRefs count="3">
      <dataRef ref="A1:H20" sheet="Februari 2020"/>
      <dataRef ref="A1:H16" sheet="Januari 2020"/>
      <dataRef name="'Februari 2020'!$A$1:$H$20"/>
    </dataRefs>
  </dataConsolidate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E5CA1-3370-43D1-8F59-003845D63E48}">
  <dimension ref="A1:I27"/>
  <sheetViews>
    <sheetView zoomScaleNormal="100" workbookViewId="0">
      <selection activeCell="B1" sqref="B1"/>
    </sheetView>
  </sheetViews>
  <sheetFormatPr defaultRowHeight="14.5" outlineLevelRow="2" x14ac:dyDescent="0.35"/>
  <cols>
    <col min="1" max="1" width="11.36328125" bestFit="1" customWidth="1"/>
    <col min="2" max="2" width="8.81640625" bestFit="1" customWidth="1"/>
    <col min="3" max="3" width="11.6328125" customWidth="1"/>
    <col min="4" max="4" width="7.54296875" bestFit="1" customWidth="1"/>
    <col min="5" max="5" width="20.6328125" customWidth="1"/>
    <col min="6" max="6" width="14.90625" customWidth="1"/>
    <col min="7" max="7" width="13.81640625" customWidth="1"/>
    <col min="8" max="8" width="18.36328125" customWidth="1"/>
    <col min="9" max="9" width="19.08984375" customWidth="1"/>
  </cols>
  <sheetData>
    <row r="1" spans="1:9" x14ac:dyDescent="0.35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5</v>
      </c>
      <c r="H1" t="s">
        <v>12</v>
      </c>
    </row>
    <row r="2" spans="1:9" hidden="1" outlineLevel="2" x14ac:dyDescent="0.35">
      <c r="A2" t="s">
        <v>25</v>
      </c>
      <c r="B2" t="s">
        <v>26</v>
      </c>
      <c r="C2" s="1">
        <v>43862</v>
      </c>
      <c r="D2">
        <v>1</v>
      </c>
      <c r="E2" t="s">
        <v>9</v>
      </c>
      <c r="F2">
        <v>1</v>
      </c>
      <c r="G2" s="12">
        <v>5200</v>
      </c>
      <c r="H2" s="12">
        <f>F2*G2</f>
        <v>5200</v>
      </c>
      <c r="I2" s="4"/>
    </row>
    <row r="3" spans="1:9" hidden="1" outlineLevel="2" x14ac:dyDescent="0.35">
      <c r="A3" t="s">
        <v>25</v>
      </c>
      <c r="B3" t="s">
        <v>26</v>
      </c>
      <c r="C3" s="1">
        <v>43862</v>
      </c>
      <c r="D3">
        <v>2</v>
      </c>
      <c r="E3" t="s">
        <v>27</v>
      </c>
      <c r="F3">
        <v>1</v>
      </c>
      <c r="G3" s="12">
        <v>12500</v>
      </c>
      <c r="H3" s="12">
        <f>F3*G3</f>
        <v>12500</v>
      </c>
      <c r="I3" s="4"/>
    </row>
    <row r="4" spans="1:9" hidden="1" outlineLevel="2" x14ac:dyDescent="0.35">
      <c r="A4" t="s">
        <v>25</v>
      </c>
      <c r="B4" t="s">
        <v>26</v>
      </c>
      <c r="C4" s="1">
        <v>43862</v>
      </c>
      <c r="D4">
        <v>3</v>
      </c>
      <c r="E4" t="s">
        <v>28</v>
      </c>
      <c r="F4">
        <v>1</v>
      </c>
      <c r="G4" s="12">
        <v>24000</v>
      </c>
      <c r="H4" s="12">
        <f>F4*G4</f>
        <v>24000</v>
      </c>
      <c r="I4" s="4"/>
    </row>
    <row r="5" spans="1:9" hidden="1" outlineLevel="2" x14ac:dyDescent="0.35">
      <c r="A5" t="s">
        <v>29</v>
      </c>
      <c r="B5" t="s">
        <v>30</v>
      </c>
      <c r="C5" s="1">
        <v>43862</v>
      </c>
      <c r="D5">
        <v>1</v>
      </c>
      <c r="E5" t="s">
        <v>31</v>
      </c>
      <c r="F5">
        <v>1</v>
      </c>
      <c r="G5" s="12">
        <v>14000</v>
      </c>
      <c r="H5" s="12">
        <f t="shared" ref="H5:H22" si="0">F5*G5</f>
        <v>14000</v>
      </c>
      <c r="I5" s="4"/>
    </row>
    <row r="6" spans="1:9" hidden="1" outlineLevel="2" x14ac:dyDescent="0.35">
      <c r="A6" t="s">
        <v>29</v>
      </c>
      <c r="B6" t="s">
        <v>30</v>
      </c>
      <c r="C6" s="1">
        <v>43862</v>
      </c>
      <c r="D6">
        <v>2</v>
      </c>
      <c r="E6" t="s">
        <v>23</v>
      </c>
      <c r="F6">
        <v>1</v>
      </c>
      <c r="G6" s="12">
        <v>7500</v>
      </c>
      <c r="H6" s="12">
        <f t="shared" si="0"/>
        <v>7500</v>
      </c>
      <c r="I6" s="4"/>
    </row>
    <row r="7" spans="1:9" hidden="1" outlineLevel="2" x14ac:dyDescent="0.35">
      <c r="A7" t="s">
        <v>29</v>
      </c>
      <c r="B7" t="s">
        <v>30</v>
      </c>
      <c r="C7" s="1">
        <v>43862</v>
      </c>
      <c r="D7">
        <v>3</v>
      </c>
      <c r="E7" t="s">
        <v>10</v>
      </c>
      <c r="F7">
        <v>10</v>
      </c>
      <c r="G7" s="12">
        <v>2600</v>
      </c>
      <c r="H7" s="12">
        <f t="shared" si="0"/>
        <v>26000</v>
      </c>
      <c r="I7" s="4"/>
    </row>
    <row r="8" spans="1:9" hidden="1" outlineLevel="2" x14ac:dyDescent="0.35">
      <c r="A8" t="s">
        <v>29</v>
      </c>
      <c r="B8" t="s">
        <v>30</v>
      </c>
      <c r="C8" s="1">
        <v>43862</v>
      </c>
      <c r="D8">
        <v>4</v>
      </c>
      <c r="E8" t="s">
        <v>32</v>
      </c>
      <c r="F8">
        <v>1</v>
      </c>
      <c r="G8" s="12">
        <v>63000</v>
      </c>
      <c r="H8" s="12">
        <f t="shared" si="0"/>
        <v>63000</v>
      </c>
      <c r="I8" s="4"/>
    </row>
    <row r="9" spans="1:9" outlineLevel="1" collapsed="1" x14ac:dyDescent="0.35">
      <c r="C9" s="17" t="s">
        <v>55</v>
      </c>
      <c r="G9" s="12"/>
      <c r="H9" s="12">
        <f>SUBTOTAL(9,H2:H8)</f>
        <v>152200</v>
      </c>
      <c r="I9" s="4"/>
    </row>
    <row r="10" spans="1:9" hidden="1" outlineLevel="2" x14ac:dyDescent="0.35">
      <c r="A10" t="s">
        <v>33</v>
      </c>
      <c r="B10" t="s">
        <v>14</v>
      </c>
      <c r="C10" s="1">
        <v>43863</v>
      </c>
      <c r="D10">
        <v>1</v>
      </c>
      <c r="E10" t="s">
        <v>34</v>
      </c>
      <c r="F10">
        <v>2</v>
      </c>
      <c r="G10" s="12">
        <v>6500</v>
      </c>
      <c r="H10" s="12">
        <f t="shared" si="0"/>
        <v>13000</v>
      </c>
      <c r="I10" s="4"/>
    </row>
    <row r="11" spans="1:9" hidden="1" outlineLevel="2" x14ac:dyDescent="0.35">
      <c r="A11" t="s">
        <v>33</v>
      </c>
      <c r="B11" t="s">
        <v>14</v>
      </c>
      <c r="C11" s="1">
        <v>43863</v>
      </c>
      <c r="D11">
        <v>2</v>
      </c>
      <c r="E11" t="s">
        <v>35</v>
      </c>
      <c r="F11">
        <v>1</v>
      </c>
      <c r="G11" s="12">
        <v>7800</v>
      </c>
      <c r="H11" s="12">
        <f t="shared" si="0"/>
        <v>7800</v>
      </c>
      <c r="I11" s="4"/>
    </row>
    <row r="12" spans="1:9" hidden="1" outlineLevel="2" x14ac:dyDescent="0.35">
      <c r="A12" t="s">
        <v>33</v>
      </c>
      <c r="B12" t="s">
        <v>14</v>
      </c>
      <c r="C12" s="1">
        <v>43863</v>
      </c>
      <c r="D12">
        <v>3</v>
      </c>
      <c r="E12" t="s">
        <v>36</v>
      </c>
      <c r="F12">
        <v>1</v>
      </c>
      <c r="G12" s="12">
        <v>18000</v>
      </c>
      <c r="H12" s="12">
        <f t="shared" si="0"/>
        <v>18000</v>
      </c>
      <c r="I12" s="4"/>
    </row>
    <row r="13" spans="1:9" hidden="1" outlineLevel="2" x14ac:dyDescent="0.35">
      <c r="A13" t="s">
        <v>40</v>
      </c>
      <c r="B13" t="s">
        <v>8</v>
      </c>
      <c r="C13" s="1">
        <v>43863</v>
      </c>
      <c r="D13">
        <v>1</v>
      </c>
      <c r="E13" t="s">
        <v>16</v>
      </c>
      <c r="F13">
        <v>2</v>
      </c>
      <c r="G13" s="12">
        <v>12500</v>
      </c>
      <c r="H13" s="12">
        <f t="shared" si="0"/>
        <v>25000</v>
      </c>
      <c r="I13" s="4"/>
    </row>
    <row r="14" spans="1:9" hidden="1" outlineLevel="2" x14ac:dyDescent="0.35">
      <c r="A14" t="s">
        <v>40</v>
      </c>
      <c r="B14" t="s">
        <v>8</v>
      </c>
      <c r="C14" s="1">
        <v>43863</v>
      </c>
      <c r="D14">
        <v>2</v>
      </c>
      <c r="E14" t="s">
        <v>28</v>
      </c>
      <c r="F14">
        <v>1</v>
      </c>
      <c r="G14" s="12">
        <v>24000</v>
      </c>
      <c r="H14" s="12">
        <f t="shared" si="0"/>
        <v>24000</v>
      </c>
      <c r="I14" s="4"/>
    </row>
    <row r="15" spans="1:9" hidden="1" outlineLevel="2" x14ac:dyDescent="0.35">
      <c r="A15" t="s">
        <v>40</v>
      </c>
      <c r="B15" t="s">
        <v>8</v>
      </c>
      <c r="C15" s="1">
        <v>43863</v>
      </c>
      <c r="D15">
        <v>3</v>
      </c>
      <c r="E15" t="s">
        <v>18</v>
      </c>
      <c r="F15">
        <v>1</v>
      </c>
      <c r="G15" s="12">
        <v>-5000</v>
      </c>
      <c r="H15" s="12">
        <f t="shared" si="0"/>
        <v>-5000</v>
      </c>
      <c r="I15" s="4"/>
    </row>
    <row r="16" spans="1:9" outlineLevel="1" collapsed="1" x14ac:dyDescent="0.35">
      <c r="C16" s="18" t="s">
        <v>56</v>
      </c>
      <c r="G16" s="12"/>
      <c r="H16" s="12">
        <f>SUBTOTAL(9,H10:H15)</f>
        <v>82800</v>
      </c>
      <c r="I16" s="4"/>
    </row>
    <row r="17" spans="1:9" hidden="1" outlineLevel="2" x14ac:dyDescent="0.35">
      <c r="A17" t="s">
        <v>41</v>
      </c>
      <c r="B17" t="s">
        <v>26</v>
      </c>
      <c r="C17" s="1">
        <v>43864</v>
      </c>
      <c r="D17">
        <v>1</v>
      </c>
      <c r="E17" t="s">
        <v>34</v>
      </c>
      <c r="F17">
        <v>1</v>
      </c>
      <c r="G17" s="12">
        <v>6500</v>
      </c>
      <c r="H17" s="12">
        <f t="shared" si="0"/>
        <v>6500</v>
      </c>
      <c r="I17" s="4"/>
    </row>
    <row r="18" spans="1:9" hidden="1" outlineLevel="2" x14ac:dyDescent="0.35">
      <c r="A18" t="s">
        <v>41</v>
      </c>
      <c r="B18" t="s">
        <v>26</v>
      </c>
      <c r="C18" s="1">
        <v>43864</v>
      </c>
      <c r="D18">
        <v>2</v>
      </c>
      <c r="E18" t="s">
        <v>37</v>
      </c>
      <c r="F18">
        <v>1</v>
      </c>
      <c r="G18" s="12">
        <v>22300</v>
      </c>
      <c r="H18" s="12">
        <f t="shared" si="0"/>
        <v>22300</v>
      </c>
      <c r="I18" s="4"/>
    </row>
    <row r="19" spans="1:9" hidden="1" outlineLevel="2" x14ac:dyDescent="0.35">
      <c r="A19" t="s">
        <v>41</v>
      </c>
      <c r="B19" t="s">
        <v>26</v>
      </c>
      <c r="C19" s="1">
        <v>43864</v>
      </c>
      <c r="D19">
        <v>1</v>
      </c>
      <c r="E19" t="s">
        <v>38</v>
      </c>
      <c r="F19">
        <v>1</v>
      </c>
      <c r="G19" s="12">
        <v>5000</v>
      </c>
      <c r="H19" s="12">
        <f t="shared" si="0"/>
        <v>5000</v>
      </c>
      <c r="I19" s="4"/>
    </row>
    <row r="20" spans="1:9" hidden="1" outlineLevel="2" x14ac:dyDescent="0.35">
      <c r="A20" t="s">
        <v>42</v>
      </c>
      <c r="B20" t="s">
        <v>21</v>
      </c>
      <c r="C20" s="1">
        <v>43864</v>
      </c>
      <c r="D20">
        <v>2</v>
      </c>
      <c r="E20" t="s">
        <v>34</v>
      </c>
      <c r="F20">
        <v>1</v>
      </c>
      <c r="G20" s="12">
        <v>6500</v>
      </c>
      <c r="H20" s="12">
        <f t="shared" si="0"/>
        <v>6500</v>
      </c>
      <c r="I20" s="4"/>
    </row>
    <row r="21" spans="1:9" hidden="1" outlineLevel="2" x14ac:dyDescent="0.35">
      <c r="A21" t="s">
        <v>42</v>
      </c>
      <c r="B21" t="s">
        <v>21</v>
      </c>
      <c r="C21" s="1">
        <v>43864</v>
      </c>
      <c r="D21">
        <v>1</v>
      </c>
      <c r="E21" t="s">
        <v>39</v>
      </c>
      <c r="F21">
        <v>12</v>
      </c>
      <c r="G21" s="12">
        <v>1700</v>
      </c>
      <c r="H21" s="12">
        <f t="shared" si="0"/>
        <v>20400</v>
      </c>
      <c r="I21" s="4"/>
    </row>
    <row r="22" spans="1:9" hidden="1" outlineLevel="2" x14ac:dyDescent="0.35">
      <c r="A22" t="s">
        <v>42</v>
      </c>
      <c r="B22" t="s">
        <v>21</v>
      </c>
      <c r="C22" s="1">
        <v>43864</v>
      </c>
      <c r="D22">
        <v>2</v>
      </c>
      <c r="E22" t="s">
        <v>10</v>
      </c>
      <c r="F22">
        <v>3</v>
      </c>
      <c r="G22" s="12">
        <v>2600</v>
      </c>
      <c r="H22" s="12">
        <f t="shared" si="0"/>
        <v>7800</v>
      </c>
      <c r="I22" s="4"/>
    </row>
    <row r="23" spans="1:9" outlineLevel="1" collapsed="1" x14ac:dyDescent="0.35">
      <c r="C23" s="18" t="s">
        <v>57</v>
      </c>
      <c r="G23" s="12"/>
      <c r="H23" s="12">
        <f>SUBTOTAL(9,H17:H22)</f>
        <v>68500</v>
      </c>
      <c r="I23" s="4"/>
    </row>
    <row r="24" spans="1:9" outlineLevel="1" x14ac:dyDescent="0.35">
      <c r="G24" s="9" t="s">
        <v>45</v>
      </c>
      <c r="H24" s="12">
        <f>SUMIF(H2:H22,"&gt;0")</f>
        <v>543500</v>
      </c>
    </row>
    <row r="25" spans="1:9" outlineLevel="1" x14ac:dyDescent="0.35">
      <c r="G25" s="9" t="s">
        <v>46</v>
      </c>
      <c r="H25" s="12">
        <f>SUMIF(H2:H22,"&lt;0")</f>
        <v>-5000</v>
      </c>
    </row>
    <row r="26" spans="1:9" outlineLevel="1" x14ac:dyDescent="0.35">
      <c r="F26" s="3"/>
      <c r="G26" s="3" t="s">
        <v>44</v>
      </c>
      <c r="H26" s="12">
        <f>SUM(H2:H22)</f>
        <v>538500</v>
      </c>
    </row>
    <row r="27" spans="1:9" outlineLevel="1" x14ac:dyDescent="0.35">
      <c r="C27" s="19" t="s">
        <v>44</v>
      </c>
      <c r="F27" s="3"/>
      <c r="G27" s="3"/>
      <c r="H27" s="12">
        <f>SUBTOTAL(9,H2:H26)</f>
        <v>1380500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9470D-FB8C-4A76-B07E-6362F8D4EABA}">
  <dimension ref="A1:G50"/>
  <sheetViews>
    <sheetView tabSelected="1" zoomScaleNormal="100" workbookViewId="0">
      <selection activeCell="M41" sqref="M41"/>
    </sheetView>
  </sheetViews>
  <sheetFormatPr defaultRowHeight="14.5" x14ac:dyDescent="0.35"/>
  <cols>
    <col min="1" max="1" width="23.6328125" bestFit="1" customWidth="1"/>
    <col min="2" max="2" width="15.26953125" bestFit="1" customWidth="1"/>
    <col min="3" max="3" width="14.26953125" customWidth="1"/>
    <col min="4" max="4" width="15.453125" customWidth="1"/>
    <col min="5" max="6" width="10.7265625" bestFit="1" customWidth="1"/>
    <col min="7" max="7" width="13.1796875" customWidth="1"/>
    <col min="8" max="8" width="8.81640625" bestFit="1" customWidth="1"/>
    <col min="9" max="9" width="8.08984375" bestFit="1" customWidth="1"/>
    <col min="10" max="10" width="10.7265625" bestFit="1" customWidth="1"/>
  </cols>
  <sheetData>
    <row r="1" spans="1:7" ht="28" customHeight="1" x14ac:dyDescent="0.35">
      <c r="A1" s="25" t="s">
        <v>48</v>
      </c>
      <c r="B1" s="26"/>
      <c r="C1" s="26"/>
      <c r="D1" s="26"/>
    </row>
    <row r="3" spans="1:7" ht="29" x14ac:dyDescent="0.35">
      <c r="A3" s="10" t="s">
        <v>49</v>
      </c>
      <c r="B3" s="11" t="s">
        <v>54</v>
      </c>
      <c r="C3" s="10" t="s">
        <v>53</v>
      </c>
      <c r="D3" s="10" t="s">
        <v>52</v>
      </c>
      <c r="F3" s="10" t="s">
        <v>6</v>
      </c>
      <c r="G3" s="10" t="s">
        <v>62</v>
      </c>
    </row>
    <row r="4" spans="1:7" x14ac:dyDescent="0.35">
      <c r="A4" t="s">
        <v>50</v>
      </c>
      <c r="B4" s="14">
        <f>'Januari 2020'!H17</f>
        <v>163400</v>
      </c>
      <c r="C4" s="15">
        <f>'Januari 2020'!H18</f>
        <v>-8000</v>
      </c>
      <c r="D4" s="16">
        <f>'Januari 2020'!H19</f>
        <v>155400</v>
      </c>
      <c r="F4" s="18" t="s">
        <v>61</v>
      </c>
      <c r="G4" s="12">
        <v>38400</v>
      </c>
    </row>
    <row r="5" spans="1:7" x14ac:dyDescent="0.35">
      <c r="A5" t="s">
        <v>51</v>
      </c>
      <c r="B5" s="14">
        <f>'Februari 2020'!H24</f>
        <v>543500</v>
      </c>
      <c r="C5" s="15">
        <f>'Februari 2020'!H25</f>
        <v>-5000</v>
      </c>
      <c r="D5" s="16">
        <f>'Februari 2020'!H26</f>
        <v>538500</v>
      </c>
      <c r="F5" s="18" t="s">
        <v>60</v>
      </c>
      <c r="G5" s="12">
        <v>24500</v>
      </c>
    </row>
    <row r="6" spans="1:7" x14ac:dyDescent="0.35">
      <c r="C6" t="s">
        <v>44</v>
      </c>
      <c r="D6" s="16">
        <f>SUM(D4:D5)</f>
        <v>693900</v>
      </c>
      <c r="F6" s="18" t="s">
        <v>59</v>
      </c>
      <c r="G6" s="20">
        <v>19500</v>
      </c>
    </row>
    <row r="7" spans="1:7" x14ac:dyDescent="0.35">
      <c r="F7" s="18" t="s">
        <v>58</v>
      </c>
      <c r="G7" s="20">
        <v>73000</v>
      </c>
    </row>
    <row r="8" spans="1:7" x14ac:dyDescent="0.35">
      <c r="F8" s="17" t="s">
        <v>55</v>
      </c>
      <c r="G8" s="12">
        <v>152200</v>
      </c>
    </row>
    <row r="9" spans="1:7" x14ac:dyDescent="0.35">
      <c r="F9" s="18" t="s">
        <v>56</v>
      </c>
      <c r="G9" s="12">
        <v>82800</v>
      </c>
    </row>
    <row r="10" spans="1:7" x14ac:dyDescent="0.35">
      <c r="F10" s="18" t="s">
        <v>57</v>
      </c>
      <c r="G10" s="12">
        <v>68500</v>
      </c>
    </row>
    <row r="28" spans="1:5" x14ac:dyDescent="0.35">
      <c r="A28" s="21" t="s">
        <v>64</v>
      </c>
      <c r="B28" s="21" t="s">
        <v>65</v>
      </c>
    </row>
    <row r="29" spans="1:5" x14ac:dyDescent="0.35">
      <c r="A29" s="21" t="s">
        <v>63</v>
      </c>
      <c r="B29" t="s">
        <v>14</v>
      </c>
      <c r="C29" t="s">
        <v>8</v>
      </c>
      <c r="D29" t="s">
        <v>21</v>
      </c>
      <c r="E29" t="s">
        <v>44</v>
      </c>
    </row>
    <row r="30" spans="1:5" x14ac:dyDescent="0.35">
      <c r="A30" s="22" t="s">
        <v>15</v>
      </c>
      <c r="B30" s="23">
        <v>12000</v>
      </c>
      <c r="C30" s="23">
        <v>12000</v>
      </c>
      <c r="D30" s="23"/>
      <c r="E30" s="23">
        <v>24000</v>
      </c>
    </row>
    <row r="31" spans="1:5" x14ac:dyDescent="0.35">
      <c r="A31" s="24">
        <v>43839</v>
      </c>
      <c r="B31" s="23">
        <v>12000</v>
      </c>
      <c r="C31" s="23"/>
      <c r="D31" s="23"/>
      <c r="E31" s="23">
        <v>12000</v>
      </c>
    </row>
    <row r="32" spans="1:5" x14ac:dyDescent="0.35">
      <c r="A32" s="24">
        <v>43840</v>
      </c>
      <c r="B32" s="23"/>
      <c r="C32" s="23">
        <v>12000</v>
      </c>
      <c r="D32" s="23"/>
      <c r="E32" s="23">
        <v>12000</v>
      </c>
    </row>
    <row r="33" spans="1:5" x14ac:dyDescent="0.35">
      <c r="A33" s="22" t="s">
        <v>24</v>
      </c>
      <c r="B33" s="23"/>
      <c r="C33" s="23"/>
      <c r="D33" s="23">
        <v>15000</v>
      </c>
      <c r="E33" s="23">
        <v>15000</v>
      </c>
    </row>
    <row r="34" spans="1:5" x14ac:dyDescent="0.35">
      <c r="A34" s="24">
        <v>43841</v>
      </c>
      <c r="B34" s="23"/>
      <c r="C34" s="23"/>
      <c r="D34" s="23">
        <v>15000</v>
      </c>
      <c r="E34" s="23">
        <v>15000</v>
      </c>
    </row>
    <row r="35" spans="1:5" x14ac:dyDescent="0.35">
      <c r="A35" s="22" t="s">
        <v>16</v>
      </c>
      <c r="B35" s="23">
        <v>12500</v>
      </c>
      <c r="C35" s="23">
        <v>12500</v>
      </c>
      <c r="D35" s="23"/>
      <c r="E35" s="23">
        <v>25000</v>
      </c>
    </row>
    <row r="36" spans="1:5" x14ac:dyDescent="0.35">
      <c r="A36" s="24">
        <v>43839</v>
      </c>
      <c r="B36" s="23">
        <v>12500</v>
      </c>
      <c r="C36" s="23"/>
      <c r="D36" s="23"/>
      <c r="E36" s="23">
        <v>12500</v>
      </c>
    </row>
    <row r="37" spans="1:5" x14ac:dyDescent="0.35">
      <c r="A37" s="24">
        <v>43840</v>
      </c>
      <c r="B37" s="23"/>
      <c r="C37" s="23">
        <v>12500</v>
      </c>
      <c r="D37" s="23"/>
      <c r="E37" s="23">
        <v>12500</v>
      </c>
    </row>
    <row r="38" spans="1:5" x14ac:dyDescent="0.35">
      <c r="A38" s="22" t="s">
        <v>9</v>
      </c>
      <c r="B38" s="23"/>
      <c r="C38" s="23">
        <v>10400</v>
      </c>
      <c r="D38" s="23"/>
      <c r="E38" s="23">
        <v>10400</v>
      </c>
    </row>
    <row r="39" spans="1:5" x14ac:dyDescent="0.35">
      <c r="A39" s="24">
        <v>43838</v>
      </c>
      <c r="B39" s="23"/>
      <c r="C39" s="23">
        <v>10400</v>
      </c>
      <c r="D39" s="23"/>
      <c r="E39" s="23">
        <v>10400</v>
      </c>
    </row>
    <row r="40" spans="1:5" x14ac:dyDescent="0.35">
      <c r="A40" s="22" t="s">
        <v>10</v>
      </c>
      <c r="B40" s="23">
        <v>13000</v>
      </c>
      <c r="C40" s="23">
        <v>26000</v>
      </c>
      <c r="D40" s="23"/>
      <c r="E40" s="23">
        <v>39000</v>
      </c>
    </row>
    <row r="41" spans="1:5" x14ac:dyDescent="0.35">
      <c r="A41" s="24">
        <v>43838</v>
      </c>
      <c r="B41" s="23"/>
      <c r="C41" s="23">
        <v>26000</v>
      </c>
      <c r="D41" s="23"/>
      <c r="E41" s="23">
        <v>26000</v>
      </c>
    </row>
    <row r="42" spans="1:5" x14ac:dyDescent="0.35">
      <c r="A42" s="24">
        <v>43841</v>
      </c>
      <c r="B42" s="23">
        <v>13000</v>
      </c>
      <c r="C42" s="23"/>
      <c r="D42" s="23"/>
      <c r="E42" s="23">
        <v>13000</v>
      </c>
    </row>
    <row r="43" spans="1:5" x14ac:dyDescent="0.35">
      <c r="A43" s="22" t="s">
        <v>22</v>
      </c>
      <c r="B43" s="23"/>
      <c r="C43" s="23"/>
      <c r="D43" s="23">
        <v>10500</v>
      </c>
      <c r="E43" s="23">
        <v>10500</v>
      </c>
    </row>
    <row r="44" spans="1:5" x14ac:dyDescent="0.35">
      <c r="A44" s="24">
        <v>43841</v>
      </c>
      <c r="B44" s="23"/>
      <c r="C44" s="23"/>
      <c r="D44" s="23">
        <v>10500</v>
      </c>
      <c r="E44" s="23">
        <v>10500</v>
      </c>
    </row>
    <row r="45" spans="1:5" x14ac:dyDescent="0.35">
      <c r="A45" s="22" t="s">
        <v>23</v>
      </c>
      <c r="B45" s="23"/>
      <c r="C45" s="23"/>
      <c r="D45" s="23">
        <v>7500</v>
      </c>
      <c r="E45" s="23">
        <v>7500</v>
      </c>
    </row>
    <row r="46" spans="1:5" x14ac:dyDescent="0.35">
      <c r="A46" s="24">
        <v>43841</v>
      </c>
      <c r="B46" s="23"/>
      <c r="C46" s="23"/>
      <c r="D46" s="23">
        <v>7500</v>
      </c>
      <c r="E46" s="23">
        <v>7500</v>
      </c>
    </row>
    <row r="47" spans="1:5" x14ac:dyDescent="0.35">
      <c r="A47" s="22" t="s">
        <v>11</v>
      </c>
      <c r="B47" s="23">
        <v>10000</v>
      </c>
      <c r="C47" s="23">
        <v>2000</v>
      </c>
      <c r="D47" s="23">
        <v>20000</v>
      </c>
      <c r="E47" s="23">
        <v>32000</v>
      </c>
    </row>
    <row r="48" spans="1:5" x14ac:dyDescent="0.35">
      <c r="A48" s="24">
        <v>43838</v>
      </c>
      <c r="B48" s="23"/>
      <c r="C48" s="23">
        <v>2000</v>
      </c>
      <c r="D48" s="23"/>
      <c r="E48" s="23">
        <v>2000</v>
      </c>
    </row>
    <row r="49" spans="1:5" x14ac:dyDescent="0.35">
      <c r="A49" s="24">
        <v>43841</v>
      </c>
      <c r="B49" s="23">
        <v>10000</v>
      </c>
      <c r="C49" s="23"/>
      <c r="D49" s="23">
        <v>20000</v>
      </c>
      <c r="E49" s="23">
        <v>30000</v>
      </c>
    </row>
    <row r="50" spans="1:5" x14ac:dyDescent="0.35">
      <c r="A50" s="22" t="s">
        <v>44</v>
      </c>
      <c r="B50" s="23">
        <v>47500</v>
      </c>
      <c r="C50" s="23">
        <v>62900</v>
      </c>
      <c r="D50" s="23">
        <v>53000</v>
      </c>
      <c r="E50" s="23">
        <v>163400</v>
      </c>
    </row>
  </sheetData>
  <mergeCells count="1">
    <mergeCell ref="A1:D1"/>
  </mergeCell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Januari 2020</vt:lpstr>
      <vt:lpstr>Februari 2020</vt:lpstr>
      <vt:lpstr>Laporan Gabungan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DQLab</dc:creator>
  <cp:lastModifiedBy>ASUS</cp:lastModifiedBy>
  <dcterms:created xsi:type="dcterms:W3CDTF">2020-04-18T22:28:56Z</dcterms:created>
  <dcterms:modified xsi:type="dcterms:W3CDTF">2021-09-16T12:53:51Z</dcterms:modified>
</cp:coreProperties>
</file>