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laragon\www\Dbig\writable\template\"/>
    </mc:Choice>
  </mc:AlternateContent>
  <xr:revisionPtr revIDLastSave="0" documentId="13_ncr:1_{70D0C9AF-83E5-48AB-8FC5-740FA7576B32}" xr6:coauthVersionLast="47" xr6:coauthVersionMax="47" xr10:uidLastSave="{00000000-0000-0000-0000-000000000000}"/>
  <bookViews>
    <workbookView xWindow="-110" yWindow="-110" windowWidth="19420" windowHeight="10420" activeTab="6" xr2:uid="{5CDFD779-944C-41F5-A5E9-348D695BA58C}"/>
  </bookViews>
  <sheets>
    <sheet name="Produk" sheetId="1" r:id="rId1"/>
    <sheet name="Item Paket" sheetId="6" r:id="rId2"/>
    <sheet name="Kategori" sheetId="3" r:id="rId3"/>
    <sheet name="Brand" sheetId="4" r:id="rId4"/>
    <sheet name="Supplier" sheetId="2" r:id="rId5"/>
    <sheet name="Satuan" sheetId="5" r:id="rId6"/>
    <sheet name="Panduan Isi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6" i="7" l="1"/>
  <c r="AR6" i="7"/>
  <c r="AQ6" i="7"/>
  <c r="AP6" i="7"/>
  <c r="AO6" i="7"/>
  <c r="AN6" i="7"/>
  <c r="AS5" i="7"/>
  <c r="AR5" i="7"/>
  <c r="AQ5" i="7"/>
  <c r="AP5" i="7"/>
  <c r="AO5" i="7"/>
  <c r="AN5" i="7"/>
  <c r="AF5" i="7"/>
  <c r="AN4" i="7"/>
  <c r="AO4" i="7"/>
  <c r="AS4" i="7" s="1"/>
  <c r="AP4" i="7"/>
  <c r="AQ4" i="7"/>
  <c r="AN3" i="7"/>
  <c r="AU3" i="7"/>
  <c r="AD6" i="7"/>
  <c r="AB6" i="7"/>
  <c r="Z6" i="7"/>
  <c r="X6" i="7"/>
  <c r="V6" i="7"/>
  <c r="T6" i="7"/>
  <c r="R6" i="7"/>
  <c r="P6" i="7"/>
  <c r="AR4" i="7"/>
  <c r="AK5" i="7"/>
  <c r="AJ5" i="7"/>
  <c r="AI5" i="7"/>
  <c r="AH5" i="7"/>
  <c r="AG5" i="7"/>
  <c r="AD4" i="7"/>
  <c r="AD5" i="7"/>
  <c r="AB4" i="7"/>
  <c r="AB5" i="7"/>
  <c r="Z4" i="7"/>
  <c r="Z5" i="7"/>
  <c r="X4" i="7"/>
  <c r="X5" i="7"/>
  <c r="V4" i="7"/>
  <c r="V5" i="7"/>
  <c r="T4" i="7"/>
  <c r="T5" i="7"/>
  <c r="R5" i="7"/>
  <c r="R4" i="7"/>
  <c r="P4" i="7"/>
  <c r="AY3" i="7"/>
  <c r="AZ3" i="7"/>
  <c r="AX3" i="7"/>
  <c r="AW3" i="7"/>
  <c r="AV3" i="7"/>
  <c r="AS3" i="7"/>
  <c r="AR3" i="7"/>
  <c r="AQ3" i="7"/>
  <c r="AP3" i="7"/>
  <c r="AO3" i="7"/>
  <c r="AD3" i="7"/>
  <c r="AB3" i="7"/>
  <c r="Z3" i="7"/>
  <c r="X3" i="7"/>
  <c r="V3" i="7"/>
  <c r="T3" i="7"/>
  <c r="R3" i="7"/>
  <c r="Q3" i="7"/>
</calcChain>
</file>

<file path=xl/sharedStrings.xml><?xml version="1.0" encoding="utf-8"?>
<sst xmlns="http://schemas.openxmlformats.org/spreadsheetml/2006/main" count="256" uniqueCount="130">
  <si>
    <t>ID</t>
  </si>
  <si>
    <t>Kode Supplier</t>
  </si>
  <si>
    <t>Nama Supplier</t>
  </si>
  <si>
    <t>No Telp</t>
  </si>
  <si>
    <t>Alamat</t>
  </si>
  <si>
    <t>Kode Supplier 2</t>
  </si>
  <si>
    <t>Kode Supplier 3</t>
  </si>
  <si>
    <t>Deskripsi</t>
  </si>
  <si>
    <t>Margin (%)</t>
  </si>
  <si>
    <t>Harga Jual</t>
  </si>
  <si>
    <t>G1 - UMUM</t>
  </si>
  <si>
    <t>G2 - SILVER</t>
  </si>
  <si>
    <t>G3 - GOLD</t>
  </si>
  <si>
    <t>G4 - PLATINUM</t>
  </si>
  <si>
    <t>G5 - PROYEK</t>
  </si>
  <si>
    <t>G6 - CUSTOM</t>
  </si>
  <si>
    <t>Disc Seasonal (%)</t>
  </si>
  <si>
    <t>Tgl. Selesai</t>
  </si>
  <si>
    <t>Tgl. Mulai</t>
  </si>
  <si>
    <t>Sisa Margin</t>
  </si>
  <si>
    <t>Alokasi Margin</t>
  </si>
  <si>
    <t>(%)</t>
  </si>
  <si>
    <t>Nama Kategori</t>
  </si>
  <si>
    <t>Nama Brand</t>
  </si>
  <si>
    <t>Keterangan</t>
  </si>
  <si>
    <r>
      <t xml:space="preserve">Kode Produk </t>
    </r>
    <r>
      <rPr>
        <b/>
        <sz val="11"/>
        <color rgb="FFFF0000"/>
        <rFont val="Arial"/>
        <family val="2"/>
      </rPr>
      <t>*</t>
    </r>
  </si>
  <si>
    <r>
      <t xml:space="preserve">Nama Produk </t>
    </r>
    <r>
      <rPr>
        <b/>
        <sz val="11"/>
        <color rgb="FFFF0000"/>
        <rFont val="Arial"/>
        <family val="2"/>
      </rPr>
      <t>*</t>
    </r>
  </si>
  <si>
    <r>
      <t xml:space="preserve">Kategori </t>
    </r>
    <r>
      <rPr>
        <b/>
        <sz val="11"/>
        <color rgb="FFFF0000"/>
        <rFont val="Arial"/>
        <family val="2"/>
      </rPr>
      <t>*</t>
    </r>
  </si>
  <si>
    <r>
      <t xml:space="preserve">Brand </t>
    </r>
    <r>
      <rPr>
        <b/>
        <sz val="11"/>
        <color rgb="FFFF0000"/>
        <rFont val="Arial"/>
        <family val="2"/>
      </rPr>
      <t>*</t>
    </r>
  </si>
  <si>
    <r>
      <t xml:space="preserve">Kode Supplier 1 </t>
    </r>
    <r>
      <rPr>
        <b/>
        <sz val="11"/>
        <color rgb="FFFF0000"/>
        <rFont val="Arial"/>
        <family val="2"/>
      </rPr>
      <t>*</t>
    </r>
  </si>
  <si>
    <r>
      <t xml:space="preserve">Produk PPN (Y|N) </t>
    </r>
    <r>
      <rPr>
        <b/>
        <sz val="11"/>
        <color rgb="FFFF0000"/>
        <rFont val="Arial"/>
        <family val="2"/>
      </rPr>
      <t>*</t>
    </r>
  </si>
  <si>
    <r>
      <t xml:space="preserve">Min Stok </t>
    </r>
    <r>
      <rPr>
        <b/>
        <sz val="11"/>
        <color rgb="FFFF0000"/>
        <rFont val="Arial"/>
        <family val="2"/>
      </rPr>
      <t>*</t>
    </r>
  </si>
  <si>
    <r>
      <t xml:space="preserve">Point (Y|N) </t>
    </r>
    <r>
      <rPr>
        <b/>
        <sz val="11"/>
        <color rgb="FFFF0000"/>
        <rFont val="Arial"/>
        <family val="2"/>
      </rPr>
      <t>*</t>
    </r>
  </si>
  <si>
    <r>
      <t xml:space="preserve">Barcode </t>
    </r>
    <r>
      <rPr>
        <b/>
        <sz val="11"/>
        <color rgb="FFFF0000"/>
        <rFont val="Arial"/>
        <family val="2"/>
      </rPr>
      <t>*</t>
    </r>
  </si>
  <si>
    <r>
      <t xml:space="preserve">Harga Beli </t>
    </r>
    <r>
      <rPr>
        <b/>
        <sz val="11"/>
        <color rgb="FFFF0000"/>
        <rFont val="Arial"/>
        <family val="2"/>
      </rPr>
      <t>*</t>
    </r>
  </si>
  <si>
    <r>
      <t xml:space="preserve">HPP </t>
    </r>
    <r>
      <rPr>
        <b/>
        <sz val="11"/>
        <color rgb="FFFF0000"/>
        <rFont val="Arial"/>
        <family val="2"/>
      </rPr>
      <t>*</t>
    </r>
  </si>
  <si>
    <r>
      <t xml:space="preserve">PPN </t>
    </r>
    <r>
      <rPr>
        <b/>
        <sz val="11"/>
        <color rgb="FFFF0000"/>
        <rFont val="Arial"/>
        <family val="2"/>
      </rPr>
      <t>*</t>
    </r>
  </si>
  <si>
    <t>Nama Satuan</t>
  </si>
  <si>
    <t>Produk Paket (Y|N)</t>
  </si>
  <si>
    <r>
      <t xml:space="preserve">Satuan </t>
    </r>
    <r>
      <rPr>
        <b/>
        <sz val="11"/>
        <color rgb="FFFF0000"/>
        <rFont val="Arial"/>
        <family val="2"/>
      </rPr>
      <t>*</t>
    </r>
  </si>
  <si>
    <r>
      <t xml:space="preserve">Isi </t>
    </r>
    <r>
      <rPr>
        <b/>
        <sz val="11"/>
        <color rgb="FFFF0000"/>
        <rFont val="Arial"/>
        <family val="2"/>
      </rPr>
      <t>*</t>
    </r>
  </si>
  <si>
    <r>
      <t xml:space="preserve">G1 - UMUM </t>
    </r>
    <r>
      <rPr>
        <b/>
        <sz val="11"/>
        <color rgb="FFFF0000"/>
        <rFont val="Arial"/>
        <family val="2"/>
      </rPr>
      <t>*</t>
    </r>
  </si>
  <si>
    <r>
      <t xml:space="preserve">G2 - SILVER </t>
    </r>
    <r>
      <rPr>
        <b/>
        <sz val="11"/>
        <color rgb="FFFF0000"/>
        <rFont val="Arial"/>
        <family val="2"/>
      </rPr>
      <t>*</t>
    </r>
  </si>
  <si>
    <r>
      <t xml:space="preserve">G3 - GOLD </t>
    </r>
    <r>
      <rPr>
        <b/>
        <sz val="11"/>
        <color rgb="FFFF0000"/>
        <rFont val="Arial"/>
        <family val="2"/>
      </rPr>
      <t>*</t>
    </r>
  </si>
  <si>
    <r>
      <t xml:space="preserve">G4 - PLATINUM </t>
    </r>
    <r>
      <rPr>
        <b/>
        <sz val="11"/>
        <color rgb="FFFF0000"/>
        <rFont val="Arial"/>
        <family val="2"/>
      </rPr>
      <t>*</t>
    </r>
  </si>
  <si>
    <r>
      <t xml:space="preserve">G5 - PROYEK </t>
    </r>
    <r>
      <rPr>
        <b/>
        <sz val="11"/>
        <color rgb="FFFF0000"/>
        <rFont val="Arial"/>
        <family val="2"/>
      </rPr>
      <t>*</t>
    </r>
  </si>
  <si>
    <r>
      <t xml:space="preserve">G6 - CUSTOM </t>
    </r>
    <r>
      <rPr>
        <b/>
        <sz val="11"/>
        <color rgb="FFFF0000"/>
        <rFont val="Arial"/>
        <family val="2"/>
      </rPr>
      <t>*</t>
    </r>
  </si>
  <si>
    <r>
      <t xml:space="preserve">Barcode Item </t>
    </r>
    <r>
      <rPr>
        <b/>
        <sz val="11"/>
        <color rgb="FFFF0000"/>
        <rFont val="Arial"/>
        <family val="2"/>
      </rPr>
      <t>*</t>
    </r>
  </si>
  <si>
    <r>
      <t xml:space="preserve">Qty </t>
    </r>
    <r>
      <rPr>
        <b/>
        <sz val="11"/>
        <color rgb="FFFF0000"/>
        <rFont val="Arial"/>
        <family val="2"/>
      </rPr>
      <t>*</t>
    </r>
  </si>
  <si>
    <t>P001</t>
  </si>
  <si>
    <t>Blender Philips</t>
  </si>
  <si>
    <t>BARANG ELEKTRONIK</t>
  </si>
  <si>
    <t>PHILIPS</t>
  </si>
  <si>
    <t>PTMJ</t>
  </si>
  <si>
    <t>N</t>
  </si>
  <si>
    <t>Y</t>
  </si>
  <si>
    <t>Blender Bagus</t>
  </si>
  <si>
    <t>123123000001</t>
  </si>
  <si>
    <t>KTK</t>
  </si>
  <si>
    <t>P002</t>
  </si>
  <si>
    <t>P003</t>
  </si>
  <si>
    <t>Produk 1 Satuan</t>
  </si>
  <si>
    <t>Produk 2 Satuan</t>
  </si>
  <si>
    <t>PEN IKLAN 12X25 STAINLESS / BAUT AKRILIK / BAUT KACA SIGN BOARD 12x25</t>
  </si>
  <si>
    <t>BAUT</t>
  </si>
  <si>
    <t>PEN IKLAN</t>
  </si>
  <si>
    <t>PDSJM</t>
  </si>
  <si>
    <t>123123000002</t>
  </si>
  <si>
    <t>123123000003</t>
  </si>
  <si>
    <t>DUS</t>
  </si>
  <si>
    <t>01/01/2023</t>
  </si>
  <si>
    <t>31/12/2023</t>
  </si>
  <si>
    <t>Produk Paket</t>
  </si>
  <si>
    <t>PAKET</t>
  </si>
  <si>
    <t>PEN IKLAN 12X25 STAINLESS / BAUT AKRILIK / BAUT KACA SIGN BOARD 12x25 DUS+1 KTK</t>
  </si>
  <si>
    <t>PROMO</t>
  </si>
  <si>
    <t>123123000004</t>
  </si>
  <si>
    <t>PCS</t>
  </si>
  <si>
    <t>Kode Produk</t>
  </si>
  <si>
    <t>Diisi bebas tetapi bersifat unik, boleh diisi sama jika produk lebih dari satu satuan</t>
  </si>
  <si>
    <t>Nama Produk</t>
  </si>
  <si>
    <t>Wajib diisi, boleh kosong jika merupakan satuan ke dua atau lebih dari produk</t>
  </si>
  <si>
    <t>Kategori</t>
  </si>
  <si>
    <t>Wajib diisi dengan nama kategori dari sheet "Kategori"</t>
  </si>
  <si>
    <t>Brand</t>
  </si>
  <si>
    <t>Wajib diisi dengan nama brand dari sheet "Brand"</t>
  </si>
  <si>
    <t>Wajib di isi minimal 1 supplier, isi sesuai dengan kode supplier dari sheet "Supplier"</t>
  </si>
  <si>
    <t>Diisi Y=YA / N=TIDAK</t>
  </si>
  <si>
    <t>Produk PPN</t>
  </si>
  <si>
    <t>Min Stock</t>
  </si>
  <si>
    <t>Isi jumlah dalam satuan dasar (isi =1)</t>
  </si>
  <si>
    <t>Bersifat opsional</t>
  </si>
  <si>
    <t>Point</t>
  </si>
  <si>
    <t>Barcode</t>
  </si>
  <si>
    <t>Wajib diisi, dan harus unik</t>
  </si>
  <si>
    <t>Satuan</t>
  </si>
  <si>
    <t>Wajib diisi dengan nama satuan dari sheet "Satuan"</t>
  </si>
  <si>
    <t>Isi</t>
  </si>
  <si>
    <t>Wajib ada item satuan dasar dengan isi=1</t>
  </si>
  <si>
    <t>TAMPILKAN DI MOBILE APPS</t>
  </si>
  <si>
    <t>ITEM DIJUAL</t>
  </si>
  <si>
    <t>Jika satuan besar isi dengan jumlah dari satuan dasar nya</t>
  </si>
  <si>
    <t>Harga Beli</t>
  </si>
  <si>
    <t>PPN</t>
  </si>
  <si>
    <t>HPP</t>
  </si>
  <si>
    <t>Harga Jual G1-G6</t>
  </si>
  <si>
    <t>Margin G1-G6</t>
  </si>
  <si>
    <t>Wajib diisi</t>
  </si>
  <si>
    <t>Harga+PPN</t>
  </si>
  <si>
    <t>diisi nilai % margin</t>
  </si>
  <si>
    <t>Alokasi Margin %</t>
  </si>
  <si>
    <t>diisi nilai % alokasi margin</t>
  </si>
  <si>
    <t>Disc Seasonal %</t>
  </si>
  <si>
    <t>diisi nilai % disc seasonal</t>
  </si>
  <si>
    <t>Disc G1-G6</t>
  </si>
  <si>
    <t>diisi Harga Jual x (disc seasonal/100)</t>
  </si>
  <si>
    <t>diisi HPP x (1+(Margin/100))</t>
  </si>
  <si>
    <t>Tgl Mulai</t>
  </si>
  <si>
    <t>Tgl Selesai</t>
  </si>
  <si>
    <t>Merupakan tanggal mulai periode disc, format dd/mm/yyyy = 31/12/2023 = 31 Desember 2023</t>
  </si>
  <si>
    <t>Merupakan tanggal selesai periode disc, format dd/mm/yyyy = 31/12/2023 = 31 Desember 2023</t>
  </si>
  <si>
    <t>Alokasi G1-G6</t>
  </si>
  <si>
    <t>diisi (Harga Jual - Disc Seasonal)-HPP</t>
  </si>
  <si>
    <t>Item Dijual</t>
  </si>
  <si>
    <t xml:space="preserve">diisi Y = YA/N = TIDAK, Jika diisi N maka item tidak akan muncul di pencarian kasir/scan barcode </t>
  </si>
  <si>
    <t>diisi Y = YA/N = TIDAK, Jika diisi N maka item tidak akan muncul di aplikasi mobile</t>
  </si>
  <si>
    <t>Penjelasan  :</t>
  </si>
  <si>
    <t>1</t>
  </si>
  <si>
    <t>Contoh diatas merupakan isi dari paket produk  "PEN IKLAN 12X25 STAINLESS / BAUT AKRILIK / BAUT KACA SIGN BOARD 12x25 DUS+1 KTK" , dimana untuk pembelian 1DUS+1KTK, maka isi kode produk = P003, Barcode = KTK dan DUS, Qty = 1</t>
  </si>
  <si>
    <t>Item Paket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</si>
</sst>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40" fontId="2" fillId="0" borderId="0" xfId="0" applyNumberFormat="1" applyFont="1"/>
    <xf numFmtId="40" fontId="1" fillId="0" borderId="0" xfId="0" applyNumberFormat="1" applyFont="1"/>
    <xf numFmtId="2" fontId="2" fillId="0" borderId="0" xfId="0" applyNumberFormat="1" applyFont="1"/>
    <xf numFmtId="4" fontId="2" fillId="0" borderId="0" xfId="0" applyNumberFormat="1" applyFont="1"/>
    <xf numFmtId="49" fontId="1" fillId="2" borderId="0" xfId="0" applyNumberFormat="1" applyFont="1" applyFill="1"/>
    <xf numFmtId="2" fontId="1" fillId="2" borderId="0" xfId="0" applyNumberFormat="1" applyFont="1" applyFill="1"/>
    <xf numFmtId="4" fontId="1" fillId="2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4" fontId="1" fillId="3" borderId="0" xfId="0" applyNumberFormat="1" applyFont="1" applyFill="1"/>
    <xf numFmtId="49" fontId="1" fillId="4" borderId="0" xfId="0" applyNumberFormat="1" applyFont="1" applyFill="1"/>
    <xf numFmtId="2" fontId="1" fillId="4" borderId="0" xfId="0" applyNumberFormat="1" applyFont="1" applyFill="1"/>
    <xf numFmtId="4" fontId="1" fillId="4" borderId="0" xfId="0" applyNumberFormat="1" applyFont="1" applyFill="1"/>
    <xf numFmtId="4" fontId="1" fillId="0" borderId="0" xfId="0" applyNumberFormat="1" applyFont="1"/>
    <xf numFmtId="49" fontId="2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EDBE-748A-4F24-8AA6-0D07AA5DCA73}">
  <dimension ref="A1:BB2"/>
  <sheetViews>
    <sheetView topLeftCell="AP1" workbookViewId="0">
      <selection activeCell="BA1" sqref="BA1:BB2"/>
    </sheetView>
  </sheetViews>
  <sheetFormatPr defaultRowHeight="14" x14ac:dyDescent="0.3"/>
  <cols>
    <col min="1" max="1" width="16" style="2" customWidth="1"/>
    <col min="2" max="2" width="31.81640625" style="2" customWidth="1"/>
    <col min="3" max="3" width="24.453125" style="2" customWidth="1"/>
    <col min="4" max="4" width="22.1796875" style="2" customWidth="1"/>
    <col min="5" max="5" width="22.7265625" style="2" customWidth="1"/>
    <col min="6" max="6" width="25.453125" style="2" customWidth="1"/>
    <col min="7" max="8" width="19.26953125" style="2" customWidth="1"/>
    <col min="9" max="9" width="19" style="2" bestFit="1" customWidth="1"/>
    <col min="10" max="10" width="15.54296875" style="4" customWidth="1"/>
    <col min="11" max="11" width="15.453125" style="2" customWidth="1"/>
    <col min="12" max="12" width="13.08984375" style="2" customWidth="1"/>
    <col min="13" max="13" width="13.36328125" style="2" customWidth="1"/>
    <col min="14" max="14" width="11.453125" style="2" customWidth="1"/>
    <col min="15" max="15" width="11.81640625" style="5" customWidth="1"/>
    <col min="16" max="16" width="13.26953125" style="7" customWidth="1"/>
    <col min="17" max="18" width="8.7265625" style="7"/>
    <col min="19" max="19" width="10.453125" style="7" bestFit="1" customWidth="1"/>
    <col min="20" max="20" width="10.7265625" style="7" bestFit="1" customWidth="1"/>
    <col min="21" max="21" width="10.453125" style="7" bestFit="1" customWidth="1"/>
    <col min="22" max="22" width="10.7265625" style="7" bestFit="1" customWidth="1"/>
    <col min="23" max="23" width="10.453125" style="7" bestFit="1" customWidth="1"/>
    <col min="24" max="24" width="10.1796875" style="7" bestFit="1" customWidth="1"/>
    <col min="25" max="25" width="10.453125" style="7" bestFit="1" customWidth="1"/>
    <col min="26" max="26" width="10.1796875" style="7" bestFit="1" customWidth="1"/>
    <col min="27" max="27" width="10.453125" style="7" bestFit="1" customWidth="1"/>
    <col min="28" max="28" width="10.1796875" style="7" bestFit="1" customWidth="1"/>
    <col min="29" max="29" width="10.453125" style="7" bestFit="1" customWidth="1"/>
    <col min="30" max="30" width="10.1796875" style="7" bestFit="1" customWidth="1"/>
    <col min="31" max="31" width="17.26953125" style="7" bestFit="1" customWidth="1"/>
    <col min="32" max="32" width="11.54296875" style="7" bestFit="1" customWidth="1"/>
    <col min="33" max="33" width="12.36328125" style="7" bestFit="1" customWidth="1"/>
    <col min="34" max="34" width="10.81640625" style="7" bestFit="1" customWidth="1"/>
    <col min="35" max="35" width="15.54296875" style="7" bestFit="1" customWidth="1"/>
    <col min="36" max="36" width="13.6328125" style="7" bestFit="1" customWidth="1"/>
    <col min="37" max="37" width="14.08984375" style="7" bestFit="1" customWidth="1"/>
    <col min="38" max="38" width="9.26953125" style="2" bestFit="1" customWidth="1"/>
    <col min="39" max="39" width="11.08984375" style="2" bestFit="1" customWidth="1"/>
    <col min="40" max="40" width="11.54296875" style="7" bestFit="1" customWidth="1"/>
    <col min="41" max="41" width="12.36328125" style="7" bestFit="1" customWidth="1"/>
    <col min="42" max="42" width="10.81640625" style="7" bestFit="1" customWidth="1"/>
    <col min="43" max="43" width="15.54296875" style="7" bestFit="1" customWidth="1"/>
    <col min="44" max="44" width="13.6328125" style="7" bestFit="1" customWidth="1"/>
    <col min="45" max="45" width="14.08984375" style="7" bestFit="1" customWidth="1"/>
    <col min="46" max="46" width="3.90625" style="7" bestFit="1" customWidth="1"/>
    <col min="47" max="47" width="11.54296875" style="7" bestFit="1" customWidth="1"/>
    <col min="48" max="48" width="12.36328125" style="7" bestFit="1" customWidth="1"/>
    <col min="49" max="49" width="10.81640625" style="7" bestFit="1" customWidth="1"/>
    <col min="50" max="50" width="15.54296875" style="7" bestFit="1" customWidth="1"/>
    <col min="51" max="51" width="13.6328125" style="7" bestFit="1" customWidth="1"/>
    <col min="52" max="52" width="14.08984375" style="7" bestFit="1" customWidth="1"/>
    <col min="53" max="53" width="14.81640625" style="2" customWidth="1"/>
    <col min="54" max="54" width="17.1796875" style="2" customWidth="1"/>
    <col min="55" max="16384" width="8.7265625" style="1"/>
  </cols>
  <sheetData>
    <row r="1" spans="1:54" ht="28" customHeight="1" x14ac:dyDescent="0.3">
      <c r="A1" s="20" t="s">
        <v>25</v>
      </c>
      <c r="B1" s="20" t="s">
        <v>26</v>
      </c>
      <c r="C1" s="20" t="s">
        <v>27</v>
      </c>
      <c r="D1" s="20" t="s">
        <v>28</v>
      </c>
      <c r="E1" s="20" t="s">
        <v>29</v>
      </c>
      <c r="F1" s="20" t="s">
        <v>5</v>
      </c>
      <c r="G1" s="20" t="s">
        <v>6</v>
      </c>
      <c r="H1" s="20" t="s">
        <v>38</v>
      </c>
      <c r="I1" s="20" t="s">
        <v>30</v>
      </c>
      <c r="J1" s="22" t="s">
        <v>31</v>
      </c>
      <c r="K1" s="20" t="s">
        <v>7</v>
      </c>
      <c r="L1" s="20" t="s">
        <v>32</v>
      </c>
      <c r="M1" s="20" t="s">
        <v>33</v>
      </c>
      <c r="N1" s="20" t="s">
        <v>39</v>
      </c>
      <c r="O1" s="23" t="s">
        <v>40</v>
      </c>
      <c r="P1" s="21" t="s">
        <v>34</v>
      </c>
      <c r="Q1" s="21" t="s">
        <v>36</v>
      </c>
      <c r="R1" s="21" t="s">
        <v>35</v>
      </c>
      <c r="S1" s="21" t="s">
        <v>41</v>
      </c>
      <c r="T1" s="21"/>
      <c r="U1" s="21" t="s">
        <v>42</v>
      </c>
      <c r="V1" s="21"/>
      <c r="W1" s="21" t="s">
        <v>43</v>
      </c>
      <c r="X1" s="21"/>
      <c r="Y1" s="21" t="s">
        <v>44</v>
      </c>
      <c r="Z1" s="21"/>
      <c r="AA1" s="21" t="s">
        <v>45</v>
      </c>
      <c r="AB1" s="21"/>
      <c r="AC1" s="21" t="s">
        <v>46</v>
      </c>
      <c r="AD1" s="21"/>
      <c r="AE1" s="21" t="s">
        <v>16</v>
      </c>
      <c r="AF1" s="21" t="s">
        <v>10</v>
      </c>
      <c r="AG1" s="21" t="s">
        <v>11</v>
      </c>
      <c r="AH1" s="21" t="s">
        <v>12</v>
      </c>
      <c r="AI1" s="21" t="s">
        <v>13</v>
      </c>
      <c r="AJ1" s="21" t="s">
        <v>14</v>
      </c>
      <c r="AK1" s="21" t="s">
        <v>15</v>
      </c>
      <c r="AL1" s="20" t="s">
        <v>18</v>
      </c>
      <c r="AM1" s="20" t="s">
        <v>17</v>
      </c>
      <c r="AN1" s="21" t="s">
        <v>19</v>
      </c>
      <c r="AO1" s="21"/>
      <c r="AP1" s="21"/>
      <c r="AQ1" s="21"/>
      <c r="AR1" s="21"/>
      <c r="AS1" s="21"/>
      <c r="AT1" s="21" t="s">
        <v>20</v>
      </c>
      <c r="AU1" s="21"/>
      <c r="AV1" s="21"/>
      <c r="AW1" s="21"/>
      <c r="AX1" s="21"/>
      <c r="AY1" s="21"/>
      <c r="AZ1" s="21"/>
      <c r="BA1" s="20" t="s">
        <v>100</v>
      </c>
      <c r="BB1" s="25" t="s">
        <v>99</v>
      </c>
    </row>
    <row r="2" spans="1:54" x14ac:dyDescent="0.3">
      <c r="A2" s="20"/>
      <c r="B2" s="20"/>
      <c r="C2" s="20"/>
      <c r="D2" s="20"/>
      <c r="E2" s="20"/>
      <c r="F2" s="20"/>
      <c r="G2" s="20"/>
      <c r="H2" s="20"/>
      <c r="I2" s="20"/>
      <c r="J2" s="22"/>
      <c r="K2" s="20"/>
      <c r="L2" s="20"/>
      <c r="M2" s="20"/>
      <c r="N2" s="20"/>
      <c r="O2" s="23"/>
      <c r="P2" s="21"/>
      <c r="Q2" s="21"/>
      <c r="R2" s="21"/>
      <c r="S2" s="6" t="s">
        <v>8</v>
      </c>
      <c r="T2" s="6" t="s">
        <v>9</v>
      </c>
      <c r="U2" s="6" t="s">
        <v>8</v>
      </c>
      <c r="V2" s="6" t="s">
        <v>9</v>
      </c>
      <c r="W2" s="6" t="s">
        <v>8</v>
      </c>
      <c r="X2" s="6" t="s">
        <v>9</v>
      </c>
      <c r="Y2" s="6" t="s">
        <v>8</v>
      </c>
      <c r="Z2" s="6" t="s">
        <v>9</v>
      </c>
      <c r="AA2" s="6" t="s">
        <v>8</v>
      </c>
      <c r="AB2" s="6" t="s">
        <v>9</v>
      </c>
      <c r="AC2" s="6" t="s">
        <v>8</v>
      </c>
      <c r="AD2" s="6" t="s">
        <v>9</v>
      </c>
      <c r="AE2" s="21"/>
      <c r="AF2" s="21"/>
      <c r="AG2" s="21"/>
      <c r="AH2" s="21"/>
      <c r="AI2" s="21"/>
      <c r="AJ2" s="21"/>
      <c r="AK2" s="21"/>
      <c r="AL2" s="20"/>
      <c r="AM2" s="20"/>
      <c r="AN2" s="6" t="s">
        <v>10</v>
      </c>
      <c r="AO2" s="6" t="s">
        <v>11</v>
      </c>
      <c r="AP2" s="6" t="s">
        <v>12</v>
      </c>
      <c r="AQ2" s="6" t="s">
        <v>13</v>
      </c>
      <c r="AR2" s="6" t="s">
        <v>14</v>
      </c>
      <c r="AS2" s="6" t="s">
        <v>15</v>
      </c>
      <c r="AT2" s="6" t="s">
        <v>21</v>
      </c>
      <c r="AU2" s="6" t="s">
        <v>10</v>
      </c>
      <c r="AV2" s="6" t="s">
        <v>11</v>
      </c>
      <c r="AW2" s="6" t="s">
        <v>12</v>
      </c>
      <c r="AX2" s="6" t="s">
        <v>13</v>
      </c>
      <c r="AY2" s="6" t="s">
        <v>14</v>
      </c>
      <c r="AZ2" s="6" t="s">
        <v>15</v>
      </c>
      <c r="BA2" s="20"/>
      <c r="BB2" s="25"/>
    </row>
  </sheetData>
  <mergeCells count="37">
    <mergeCell ref="BA1:BA2"/>
    <mergeCell ref="BB1:BB2"/>
    <mergeCell ref="AT1:AZ1"/>
    <mergeCell ref="AN1:AS1"/>
    <mergeCell ref="AI1:AI2"/>
    <mergeCell ref="AJ1:AJ2"/>
    <mergeCell ref="AK1:AK2"/>
    <mergeCell ref="AL1:AL2"/>
    <mergeCell ref="AM1:AM2"/>
    <mergeCell ref="AE1:AE2"/>
    <mergeCell ref="AF1:AF2"/>
    <mergeCell ref="AG1:AG2"/>
    <mergeCell ref="AH1:AH2"/>
    <mergeCell ref="G1:G2"/>
    <mergeCell ref="I1:I2"/>
    <mergeCell ref="J1:J2"/>
    <mergeCell ref="K1:K2"/>
    <mergeCell ref="L1:L2"/>
    <mergeCell ref="M1:M2"/>
    <mergeCell ref="AA1:AB1"/>
    <mergeCell ref="AC1:AD1"/>
    <mergeCell ref="N1:N2"/>
    <mergeCell ref="O1:O2"/>
    <mergeCell ref="P1:P2"/>
    <mergeCell ref="Q1:Q2"/>
    <mergeCell ref="A1:A2"/>
    <mergeCell ref="B1:B2"/>
    <mergeCell ref="C1:C2"/>
    <mergeCell ref="D1:D2"/>
    <mergeCell ref="E1:E2"/>
    <mergeCell ref="F1:F2"/>
    <mergeCell ref="S1:T1"/>
    <mergeCell ref="U1:V1"/>
    <mergeCell ref="W1:X1"/>
    <mergeCell ref="Y1:Z1"/>
    <mergeCell ref="H1:H2"/>
    <mergeCell ref="R1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7EE3-50E6-4C73-AFA4-88D2C214A67A}">
  <dimension ref="A1:C2"/>
  <sheetViews>
    <sheetView workbookViewId="0">
      <selection sqref="A1:C1"/>
    </sheetView>
  </sheetViews>
  <sheetFormatPr defaultRowHeight="14" x14ac:dyDescent="0.3"/>
  <cols>
    <col min="1" max="1" width="14.453125" style="2" bestFit="1" customWidth="1"/>
    <col min="2" max="2" width="17.08984375" style="2" customWidth="1"/>
    <col min="3" max="3" width="10.6328125" style="5" customWidth="1"/>
    <col min="4" max="16384" width="8.7265625" style="1"/>
  </cols>
  <sheetData>
    <row r="1" spans="1:3" x14ac:dyDescent="0.3">
      <c r="A1" s="3" t="s">
        <v>25</v>
      </c>
      <c r="B1" s="3" t="s">
        <v>47</v>
      </c>
      <c r="C1" s="8" t="s">
        <v>48</v>
      </c>
    </row>
    <row r="2" spans="1:3" x14ac:dyDescent="0.3">
      <c r="A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C1AE-6CEC-47F2-B36E-82FDB6492CE6}">
  <dimension ref="A1:C1"/>
  <sheetViews>
    <sheetView workbookViewId="0">
      <selection activeCell="G14" sqref="G14"/>
    </sheetView>
  </sheetViews>
  <sheetFormatPr defaultRowHeight="14" x14ac:dyDescent="0.3"/>
  <cols>
    <col min="1" max="1" width="5.6328125" style="2" customWidth="1"/>
    <col min="2" max="2" width="14.6328125" style="2" bestFit="1" customWidth="1"/>
    <col min="3" max="3" width="11.54296875" style="2" bestFit="1" customWidth="1"/>
    <col min="4" max="16384" width="8.7265625" style="1"/>
  </cols>
  <sheetData>
    <row r="1" spans="1:3" x14ac:dyDescent="0.3">
      <c r="A1" s="3" t="s">
        <v>0</v>
      </c>
      <c r="B1" s="3" t="s">
        <v>22</v>
      </c>
      <c r="C1" s="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0B90-6D16-4296-8163-C3785C5209CB}">
  <dimension ref="A1:C1"/>
  <sheetViews>
    <sheetView workbookViewId="0">
      <selection activeCell="C7" sqref="C7"/>
    </sheetView>
  </sheetViews>
  <sheetFormatPr defaultRowHeight="14" x14ac:dyDescent="0.3"/>
  <cols>
    <col min="1" max="1" width="8.7265625" style="2"/>
    <col min="2" max="2" width="12.36328125" style="2" bestFit="1" customWidth="1"/>
    <col min="3" max="3" width="15" style="2" customWidth="1"/>
    <col min="4" max="16384" width="8.7265625" style="1"/>
  </cols>
  <sheetData>
    <row r="1" spans="1:3" x14ac:dyDescent="0.3">
      <c r="A1" s="3" t="s">
        <v>0</v>
      </c>
      <c r="B1" s="3" t="s">
        <v>23</v>
      </c>
      <c r="C1" s="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0163-2BFE-4688-8E51-0B31FA230666}">
  <dimension ref="A1:H1"/>
  <sheetViews>
    <sheetView workbookViewId="0">
      <selection activeCell="B9" sqref="B9"/>
    </sheetView>
  </sheetViews>
  <sheetFormatPr defaultRowHeight="14" x14ac:dyDescent="0.3"/>
  <cols>
    <col min="1" max="1" width="5.36328125" style="2" customWidth="1"/>
    <col min="2" max="2" width="22.1796875" style="2" customWidth="1"/>
    <col min="3" max="3" width="36.26953125" style="2" customWidth="1"/>
    <col min="4" max="4" width="23.6328125" style="2" customWidth="1"/>
    <col min="5" max="5" width="24.08984375" style="2" customWidth="1"/>
    <col min="6" max="6" width="25.26953125" style="2" customWidth="1"/>
    <col min="7" max="7" width="27.81640625" style="2" customWidth="1"/>
    <col min="8" max="8" width="20.453125" style="2" customWidth="1"/>
    <col min="9" max="16384" width="8.7265625" style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E7EB-ACF3-45FD-8E11-EDE383671202}">
  <dimension ref="A1:C1"/>
  <sheetViews>
    <sheetView workbookViewId="0">
      <selection activeCell="J19" sqref="J19"/>
    </sheetView>
  </sheetViews>
  <sheetFormatPr defaultRowHeight="14" x14ac:dyDescent="0.3"/>
  <cols>
    <col min="1" max="1" width="8.7265625" style="2"/>
    <col min="2" max="2" width="13.36328125" style="2" bestFit="1" customWidth="1"/>
    <col min="3" max="3" width="12.54296875" style="2" customWidth="1"/>
    <col min="4" max="16384" width="8.7265625" style="1"/>
  </cols>
  <sheetData>
    <row r="1" spans="1:3" x14ac:dyDescent="0.3">
      <c r="A1" s="3" t="s">
        <v>0</v>
      </c>
      <c r="B1" s="3" t="s">
        <v>37</v>
      </c>
      <c r="C1" s="3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A980-5DD1-47F9-8F16-A2C8C2F91F51}">
  <dimension ref="A1:BB29"/>
  <sheetViews>
    <sheetView tabSelected="1" topLeftCell="A16" workbookViewId="0">
      <selection activeCell="B34" sqref="B34"/>
    </sheetView>
  </sheetViews>
  <sheetFormatPr defaultRowHeight="14" x14ac:dyDescent="0.3"/>
  <cols>
    <col min="1" max="1" width="14.90625" style="2" bestFit="1" customWidth="1"/>
    <col min="2" max="2" width="90.26953125" style="2" bestFit="1" customWidth="1"/>
    <col min="3" max="3" width="18.6328125" style="2" bestFit="1" customWidth="1"/>
    <col min="4" max="4" width="29.36328125" style="2" bestFit="1" customWidth="1"/>
    <col min="5" max="5" width="21.08984375" style="2" bestFit="1" customWidth="1"/>
    <col min="6" max="7" width="15.6328125" style="2" bestFit="1" customWidth="1"/>
    <col min="8" max="8" width="18.7265625" style="2" bestFit="1" customWidth="1"/>
    <col min="9" max="9" width="19" style="2" bestFit="1" customWidth="1"/>
    <col min="10" max="10" width="10.1796875" style="5" bestFit="1" customWidth="1"/>
    <col min="11" max="11" width="12.6328125" style="2" bestFit="1" customWidth="1"/>
    <col min="12" max="12" width="12.1796875" style="2" bestFit="1" customWidth="1"/>
    <col min="13" max="13" width="15.36328125" style="2" bestFit="1" customWidth="1"/>
    <col min="14" max="14" width="8.7265625" style="2"/>
    <col min="15" max="15" width="5.7265625" style="19" bestFit="1" customWidth="1"/>
    <col min="16" max="16" width="11.81640625" style="19" bestFit="1" customWidth="1"/>
    <col min="17" max="17" width="9.54296875" style="19" bestFit="1" customWidth="1"/>
    <col min="18" max="18" width="10.6328125" style="19" bestFit="1" customWidth="1"/>
    <col min="19" max="19" width="10.54296875" style="19" bestFit="1" customWidth="1"/>
    <col min="20" max="20" width="10.81640625" style="19" bestFit="1" customWidth="1"/>
    <col min="21" max="21" width="10.54296875" style="19" bestFit="1" customWidth="1"/>
    <col min="22" max="22" width="10.81640625" style="19" bestFit="1" customWidth="1"/>
    <col min="23" max="23" width="10.54296875" style="19" bestFit="1" customWidth="1"/>
    <col min="24" max="24" width="10.81640625" style="19" bestFit="1" customWidth="1"/>
    <col min="25" max="25" width="10.54296875" style="19" bestFit="1" customWidth="1"/>
    <col min="26" max="26" width="10.81640625" style="19" bestFit="1" customWidth="1"/>
    <col min="27" max="27" width="10.54296875" style="19" bestFit="1" customWidth="1"/>
    <col min="28" max="28" width="10.81640625" style="19" bestFit="1" customWidth="1"/>
    <col min="29" max="29" width="10.54296875" style="19" bestFit="1" customWidth="1"/>
    <col min="30" max="30" width="10.81640625" style="19" bestFit="1" customWidth="1"/>
    <col min="31" max="31" width="17.7265625" style="19" bestFit="1" customWidth="1"/>
    <col min="32" max="32" width="11.26953125" style="19" bestFit="1" customWidth="1"/>
    <col min="33" max="33" width="12.453125" style="19" bestFit="1" customWidth="1"/>
    <col min="34" max="34" width="11" style="19" bestFit="1" customWidth="1"/>
    <col min="35" max="35" width="15.54296875" style="19" bestFit="1" customWidth="1"/>
    <col min="36" max="36" width="13.90625" style="19" bestFit="1" customWidth="1"/>
    <col min="37" max="37" width="14.08984375" style="19" bestFit="1" customWidth="1"/>
    <col min="38" max="38" width="13.7265625" style="2" customWidth="1"/>
    <col min="39" max="39" width="11.6328125" style="2" customWidth="1"/>
    <col min="40" max="40" width="18.453125" style="19" customWidth="1"/>
    <col min="41" max="41" width="12.453125" style="19" bestFit="1" customWidth="1"/>
    <col min="42" max="42" width="14.1796875" style="19" customWidth="1"/>
    <col min="43" max="43" width="15.54296875" style="19" bestFit="1" customWidth="1"/>
    <col min="44" max="44" width="13.90625" style="19" bestFit="1" customWidth="1"/>
    <col min="45" max="45" width="14.08984375" style="19" bestFit="1" customWidth="1"/>
    <col min="46" max="46" width="8.36328125" style="19" customWidth="1"/>
    <col min="47" max="47" width="12.26953125" style="19" customWidth="1"/>
    <col min="48" max="48" width="12.453125" style="19" bestFit="1" customWidth="1"/>
    <col min="49" max="49" width="11" style="19" bestFit="1" customWidth="1"/>
    <col min="50" max="50" width="15.54296875" style="19" bestFit="1" customWidth="1"/>
    <col min="51" max="51" width="13.90625" style="19" bestFit="1" customWidth="1"/>
    <col min="52" max="52" width="14.08984375" style="19" bestFit="1" customWidth="1"/>
    <col min="53" max="53" width="12.54296875" style="2" customWidth="1"/>
    <col min="54" max="54" width="19.90625" style="2" customWidth="1"/>
    <col min="55" max="16384" width="8.7265625" style="1"/>
  </cols>
  <sheetData>
    <row r="1" spans="1:54" x14ac:dyDescent="0.3">
      <c r="A1" s="20" t="s">
        <v>25</v>
      </c>
      <c r="B1" s="20" t="s">
        <v>26</v>
      </c>
      <c r="C1" s="20" t="s">
        <v>27</v>
      </c>
      <c r="D1" s="20" t="s">
        <v>28</v>
      </c>
      <c r="E1" s="20" t="s">
        <v>29</v>
      </c>
      <c r="F1" s="20" t="s">
        <v>5</v>
      </c>
      <c r="G1" s="20" t="s">
        <v>6</v>
      </c>
      <c r="H1" s="20" t="s">
        <v>38</v>
      </c>
      <c r="I1" s="20" t="s">
        <v>30</v>
      </c>
      <c r="J1" s="23" t="s">
        <v>31</v>
      </c>
      <c r="K1" s="20" t="s">
        <v>7</v>
      </c>
      <c r="L1" s="20" t="s">
        <v>32</v>
      </c>
      <c r="M1" s="20" t="s">
        <v>33</v>
      </c>
      <c r="N1" s="20" t="s">
        <v>39</v>
      </c>
      <c r="O1" s="24" t="s">
        <v>40</v>
      </c>
      <c r="P1" s="24" t="s">
        <v>34</v>
      </c>
      <c r="Q1" s="24" t="s">
        <v>36</v>
      </c>
      <c r="R1" s="24" t="s">
        <v>35</v>
      </c>
      <c r="S1" s="24" t="s">
        <v>41</v>
      </c>
      <c r="T1" s="24"/>
      <c r="U1" s="24" t="s">
        <v>42</v>
      </c>
      <c r="V1" s="24"/>
      <c r="W1" s="24" t="s">
        <v>43</v>
      </c>
      <c r="X1" s="24"/>
      <c r="Y1" s="24" t="s">
        <v>44</v>
      </c>
      <c r="Z1" s="24"/>
      <c r="AA1" s="24" t="s">
        <v>45</v>
      </c>
      <c r="AB1" s="24"/>
      <c r="AC1" s="24" t="s">
        <v>46</v>
      </c>
      <c r="AD1" s="24"/>
      <c r="AE1" s="24" t="s">
        <v>16</v>
      </c>
      <c r="AF1" s="24" t="s">
        <v>10</v>
      </c>
      <c r="AG1" s="24" t="s">
        <v>11</v>
      </c>
      <c r="AH1" s="24" t="s">
        <v>12</v>
      </c>
      <c r="AI1" s="24" t="s">
        <v>13</v>
      </c>
      <c r="AJ1" s="24" t="s">
        <v>14</v>
      </c>
      <c r="AK1" s="24" t="s">
        <v>15</v>
      </c>
      <c r="AL1" s="20" t="s">
        <v>18</v>
      </c>
      <c r="AM1" s="20" t="s">
        <v>17</v>
      </c>
      <c r="AN1" s="24" t="s">
        <v>19</v>
      </c>
      <c r="AO1" s="24"/>
      <c r="AP1" s="24"/>
      <c r="AQ1" s="24"/>
      <c r="AR1" s="24"/>
      <c r="AS1" s="24"/>
      <c r="AT1" s="24" t="s">
        <v>20</v>
      </c>
      <c r="AU1" s="24"/>
      <c r="AV1" s="24"/>
      <c r="AW1" s="24"/>
      <c r="AX1" s="24"/>
      <c r="AY1" s="24"/>
      <c r="AZ1" s="24"/>
      <c r="BA1" s="20" t="s">
        <v>100</v>
      </c>
      <c r="BB1" s="25" t="s">
        <v>99</v>
      </c>
    </row>
    <row r="2" spans="1:54" x14ac:dyDescent="0.3">
      <c r="A2" s="20"/>
      <c r="B2" s="20"/>
      <c r="C2" s="20"/>
      <c r="D2" s="20"/>
      <c r="E2" s="20"/>
      <c r="F2" s="20"/>
      <c r="G2" s="20"/>
      <c r="H2" s="20"/>
      <c r="I2" s="20"/>
      <c r="J2" s="23"/>
      <c r="K2" s="20"/>
      <c r="L2" s="20"/>
      <c r="M2" s="20"/>
      <c r="N2" s="20"/>
      <c r="O2" s="24"/>
      <c r="P2" s="24"/>
      <c r="Q2" s="24"/>
      <c r="R2" s="24"/>
      <c r="S2" s="9" t="s">
        <v>8</v>
      </c>
      <c r="T2" s="9" t="s">
        <v>9</v>
      </c>
      <c r="U2" s="9" t="s">
        <v>8</v>
      </c>
      <c r="V2" s="9" t="s">
        <v>9</v>
      </c>
      <c r="W2" s="9" t="s">
        <v>8</v>
      </c>
      <c r="X2" s="9" t="s">
        <v>9</v>
      </c>
      <c r="Y2" s="9" t="s">
        <v>8</v>
      </c>
      <c r="Z2" s="9" t="s">
        <v>9</v>
      </c>
      <c r="AA2" s="9" t="s">
        <v>8</v>
      </c>
      <c r="AB2" s="9" t="s">
        <v>9</v>
      </c>
      <c r="AC2" s="9" t="s">
        <v>8</v>
      </c>
      <c r="AD2" s="9" t="s">
        <v>9</v>
      </c>
      <c r="AE2" s="24"/>
      <c r="AF2" s="24"/>
      <c r="AG2" s="24"/>
      <c r="AH2" s="24"/>
      <c r="AI2" s="24"/>
      <c r="AJ2" s="24"/>
      <c r="AK2" s="24"/>
      <c r="AL2" s="20"/>
      <c r="AM2" s="20"/>
      <c r="AN2" s="9" t="s">
        <v>10</v>
      </c>
      <c r="AO2" s="9" t="s">
        <v>11</v>
      </c>
      <c r="AP2" s="9" t="s">
        <v>12</v>
      </c>
      <c r="AQ2" s="9" t="s">
        <v>13</v>
      </c>
      <c r="AR2" s="9" t="s">
        <v>14</v>
      </c>
      <c r="AS2" s="9" t="s">
        <v>15</v>
      </c>
      <c r="AT2" s="9" t="s">
        <v>21</v>
      </c>
      <c r="AU2" s="9" t="s">
        <v>10</v>
      </c>
      <c r="AV2" s="9" t="s">
        <v>11</v>
      </c>
      <c r="AW2" s="9" t="s">
        <v>12</v>
      </c>
      <c r="AX2" s="9" t="s">
        <v>13</v>
      </c>
      <c r="AY2" s="9" t="s">
        <v>14</v>
      </c>
      <c r="AZ2" s="9" t="s">
        <v>15</v>
      </c>
      <c r="BA2" s="20"/>
      <c r="BB2" s="25"/>
    </row>
    <row r="3" spans="1:54" x14ac:dyDescent="0.3">
      <c r="A3" s="10" t="s">
        <v>49</v>
      </c>
      <c r="B3" s="10" t="s">
        <v>50</v>
      </c>
      <c r="C3" s="10" t="s">
        <v>51</v>
      </c>
      <c r="D3" s="10" t="s">
        <v>52</v>
      </c>
      <c r="E3" s="10" t="s">
        <v>53</v>
      </c>
      <c r="F3" s="10"/>
      <c r="G3" s="10"/>
      <c r="H3" s="10" t="s">
        <v>54</v>
      </c>
      <c r="I3" s="10" t="s">
        <v>55</v>
      </c>
      <c r="J3" s="11">
        <v>10</v>
      </c>
      <c r="K3" s="10" t="s">
        <v>56</v>
      </c>
      <c r="L3" s="10" t="s">
        <v>55</v>
      </c>
      <c r="M3" s="10" t="s">
        <v>57</v>
      </c>
      <c r="N3" s="10" t="s">
        <v>58</v>
      </c>
      <c r="O3" s="12">
        <v>1</v>
      </c>
      <c r="P3" s="12">
        <v>500000</v>
      </c>
      <c r="Q3" s="12">
        <f>P3*0.11</f>
        <v>55000</v>
      </c>
      <c r="R3" s="12">
        <f>P3+Q3</f>
        <v>555000</v>
      </c>
      <c r="S3" s="12">
        <v>50</v>
      </c>
      <c r="T3" s="12">
        <f>R3*(1+(S3/100))</f>
        <v>832500</v>
      </c>
      <c r="U3" s="12">
        <v>40</v>
      </c>
      <c r="V3" s="12">
        <f>R3*(1+(U3/100))</f>
        <v>777000</v>
      </c>
      <c r="W3" s="12">
        <v>30</v>
      </c>
      <c r="X3" s="12">
        <f>R3*(1+(W3/100))</f>
        <v>721500</v>
      </c>
      <c r="Y3" s="12">
        <v>20</v>
      </c>
      <c r="Z3" s="12">
        <f>R3*(1+(Y3/100))</f>
        <v>666000</v>
      </c>
      <c r="AA3" s="12">
        <v>50</v>
      </c>
      <c r="AB3" s="12">
        <f>R3*(1+(AA3/100))</f>
        <v>832500</v>
      </c>
      <c r="AC3" s="12">
        <v>40</v>
      </c>
      <c r="AD3" s="12">
        <f>R3*(1+(AC3/100))</f>
        <v>777000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0"/>
      <c r="AM3" s="10"/>
      <c r="AN3" s="12">
        <f>T3-R3</f>
        <v>277500</v>
      </c>
      <c r="AO3" s="12">
        <f>V3-R3</f>
        <v>222000</v>
      </c>
      <c r="AP3" s="12">
        <f>X3-R3</f>
        <v>166500</v>
      </c>
      <c r="AQ3" s="12">
        <f>Z3-R3</f>
        <v>111000</v>
      </c>
      <c r="AR3" s="12">
        <f>AN3</f>
        <v>277500</v>
      </c>
      <c r="AS3" s="12">
        <f>AO3</f>
        <v>222000</v>
      </c>
      <c r="AT3" s="12">
        <v>50</v>
      </c>
      <c r="AU3" s="12">
        <f>AN3*(AT3/100)</f>
        <v>138750</v>
      </c>
      <c r="AV3" s="12">
        <f>AO3*(AT3/100)</f>
        <v>111000</v>
      </c>
      <c r="AW3" s="12">
        <f>AP3*(AT3/100)</f>
        <v>83250</v>
      </c>
      <c r="AX3" s="12">
        <f>AQ3*(AT3/100)</f>
        <v>55500</v>
      </c>
      <c r="AY3" s="12">
        <f>AR3*(AT3/100)</f>
        <v>138750</v>
      </c>
      <c r="AZ3" s="12">
        <f>AS3*(AT3/100)</f>
        <v>111000</v>
      </c>
      <c r="BA3" s="10" t="s">
        <v>55</v>
      </c>
      <c r="BB3" s="10" t="s">
        <v>55</v>
      </c>
    </row>
    <row r="4" spans="1:54" x14ac:dyDescent="0.3">
      <c r="A4" s="13" t="s">
        <v>59</v>
      </c>
      <c r="B4" s="13" t="s">
        <v>63</v>
      </c>
      <c r="C4" s="13" t="s">
        <v>64</v>
      </c>
      <c r="D4" s="13" t="s">
        <v>65</v>
      </c>
      <c r="E4" s="13" t="s">
        <v>66</v>
      </c>
      <c r="F4" s="13" t="s">
        <v>53</v>
      </c>
      <c r="G4" s="13"/>
      <c r="H4" s="13" t="s">
        <v>54</v>
      </c>
      <c r="I4" s="13" t="s">
        <v>54</v>
      </c>
      <c r="J4" s="14">
        <v>10</v>
      </c>
      <c r="K4" s="13"/>
      <c r="L4" s="13" t="s">
        <v>54</v>
      </c>
      <c r="M4" s="13" t="s">
        <v>67</v>
      </c>
      <c r="N4" s="13" t="s">
        <v>58</v>
      </c>
      <c r="O4" s="15">
        <v>1</v>
      </c>
      <c r="P4" s="15">
        <f>P5/O5</f>
        <v>3000</v>
      </c>
      <c r="Q4" s="15">
        <v>0</v>
      </c>
      <c r="R4" s="15">
        <f>P4+Q4</f>
        <v>3000</v>
      </c>
      <c r="S4" s="15">
        <v>50</v>
      </c>
      <c r="T4" s="15">
        <f t="shared" ref="T4:T6" si="0">R4*(1+(S4/100))</f>
        <v>4500</v>
      </c>
      <c r="U4" s="15">
        <v>40</v>
      </c>
      <c r="V4" s="15">
        <f t="shared" ref="V4:V6" si="1">R4*(1+(U4/100))</f>
        <v>4200</v>
      </c>
      <c r="W4" s="15">
        <v>30</v>
      </c>
      <c r="X4" s="15">
        <f t="shared" ref="X4:X6" si="2">R4*(1+(W4/100))</f>
        <v>3900</v>
      </c>
      <c r="Y4" s="15">
        <v>20</v>
      </c>
      <c r="Z4" s="15">
        <f t="shared" ref="Z4:Z6" si="3">R4*(1+(Y4/100))</f>
        <v>3600</v>
      </c>
      <c r="AA4" s="15">
        <v>50</v>
      </c>
      <c r="AB4" s="15">
        <f t="shared" ref="AB4:AB6" si="4">R4*(1+(AA4/100))</f>
        <v>4500</v>
      </c>
      <c r="AC4" s="15">
        <v>40</v>
      </c>
      <c r="AD4" s="15">
        <f t="shared" ref="AD4:AD6" si="5">R4*(1+(AC4/100))</f>
        <v>4200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3"/>
      <c r="AM4" s="13"/>
      <c r="AN4" s="15">
        <f>T4-R4</f>
        <v>1500</v>
      </c>
      <c r="AO4" s="15">
        <f>V4-R4</f>
        <v>1200</v>
      </c>
      <c r="AP4" s="15">
        <f>X4-R4</f>
        <v>900</v>
      </c>
      <c r="AQ4" s="15">
        <f>Z4-R4</f>
        <v>600</v>
      </c>
      <c r="AR4" s="15">
        <f>AN4</f>
        <v>1500</v>
      </c>
      <c r="AS4" s="15">
        <f>AO4</f>
        <v>1200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3" t="s">
        <v>54</v>
      </c>
      <c r="BB4" s="13" t="s">
        <v>54</v>
      </c>
    </row>
    <row r="5" spans="1:54" x14ac:dyDescent="0.3">
      <c r="A5" s="13" t="s">
        <v>59</v>
      </c>
      <c r="B5" s="13"/>
      <c r="C5" s="13"/>
      <c r="D5" s="13"/>
      <c r="E5" s="13"/>
      <c r="F5" s="13"/>
      <c r="G5" s="13"/>
      <c r="H5" s="13"/>
      <c r="I5" s="13"/>
      <c r="J5" s="14"/>
      <c r="K5" s="13"/>
      <c r="L5" s="13"/>
      <c r="M5" s="13" t="s">
        <v>68</v>
      </c>
      <c r="N5" s="13" t="s">
        <v>69</v>
      </c>
      <c r="O5" s="15">
        <v>40</v>
      </c>
      <c r="P5" s="15">
        <v>120000</v>
      </c>
      <c r="Q5" s="15">
        <v>0</v>
      </c>
      <c r="R5" s="15">
        <f>P5+Q5</f>
        <v>120000</v>
      </c>
      <c r="S5" s="15">
        <v>50</v>
      </c>
      <c r="T5" s="15">
        <f t="shared" si="0"/>
        <v>180000</v>
      </c>
      <c r="U5" s="15">
        <v>40</v>
      </c>
      <c r="V5" s="15">
        <f t="shared" si="1"/>
        <v>168000</v>
      </c>
      <c r="W5" s="15">
        <v>30</v>
      </c>
      <c r="X5" s="15">
        <f t="shared" si="2"/>
        <v>156000</v>
      </c>
      <c r="Y5" s="15">
        <v>20</v>
      </c>
      <c r="Z5" s="15">
        <f t="shared" si="3"/>
        <v>144000</v>
      </c>
      <c r="AA5" s="15">
        <v>50</v>
      </c>
      <c r="AB5" s="15">
        <f t="shared" si="4"/>
        <v>180000</v>
      </c>
      <c r="AC5" s="15">
        <v>40</v>
      </c>
      <c r="AD5" s="15">
        <f t="shared" si="5"/>
        <v>168000</v>
      </c>
      <c r="AE5" s="15">
        <v>5</v>
      </c>
      <c r="AF5" s="15">
        <f>(AE5/100)*T5</f>
        <v>9000</v>
      </c>
      <c r="AG5" s="15">
        <f>(AE5/100)*V5</f>
        <v>8400</v>
      </c>
      <c r="AH5" s="15">
        <f>(AE5/100)*X5</f>
        <v>7800</v>
      </c>
      <c r="AI5" s="15">
        <f>(AE5/100)*Z5</f>
        <v>7200</v>
      </c>
      <c r="AJ5" s="15">
        <f>(AE5/100)*AB5</f>
        <v>9000</v>
      </c>
      <c r="AK5" s="15">
        <f>(AE5/100)*AD5</f>
        <v>8400</v>
      </c>
      <c r="AL5" s="13" t="s">
        <v>70</v>
      </c>
      <c r="AM5" s="13" t="s">
        <v>71</v>
      </c>
      <c r="AN5" s="15">
        <f>(T5-AF5)-R5</f>
        <v>51000</v>
      </c>
      <c r="AO5" s="15">
        <f>(V5-AG5)-R5</f>
        <v>39600</v>
      </c>
      <c r="AP5" s="15">
        <f>(X5-AH5)-R5</f>
        <v>28200</v>
      </c>
      <c r="AQ5" s="15">
        <f>(Z5-AI5)-R5</f>
        <v>16800</v>
      </c>
      <c r="AR5" s="15">
        <f>(AB5-AJ5)-R5</f>
        <v>51000</v>
      </c>
      <c r="AS5" s="15">
        <f>(AD5-AK5)-R5</f>
        <v>39600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3" t="s">
        <v>55</v>
      </c>
      <c r="BB5" s="13" t="s">
        <v>55</v>
      </c>
    </row>
    <row r="6" spans="1:54" x14ac:dyDescent="0.3">
      <c r="A6" s="16" t="s">
        <v>60</v>
      </c>
      <c r="B6" s="16" t="s">
        <v>74</v>
      </c>
      <c r="C6" s="16" t="s">
        <v>73</v>
      </c>
      <c r="D6" s="16" t="s">
        <v>73</v>
      </c>
      <c r="E6" s="16" t="s">
        <v>66</v>
      </c>
      <c r="F6" s="16" t="s">
        <v>53</v>
      </c>
      <c r="G6" s="16"/>
      <c r="H6" s="16" t="s">
        <v>55</v>
      </c>
      <c r="I6" s="16" t="s">
        <v>54</v>
      </c>
      <c r="J6" s="17">
        <v>10</v>
      </c>
      <c r="K6" s="16" t="s">
        <v>75</v>
      </c>
      <c r="L6" s="16" t="s">
        <v>54</v>
      </c>
      <c r="M6" s="16" t="s">
        <v>76</v>
      </c>
      <c r="N6" s="16" t="s">
        <v>77</v>
      </c>
      <c r="O6" s="18">
        <v>1</v>
      </c>
      <c r="P6" s="18">
        <f>P4+P5</f>
        <v>123000</v>
      </c>
      <c r="Q6" s="18">
        <v>0</v>
      </c>
      <c r="R6" s="18">
        <f>P6+Q6</f>
        <v>123000</v>
      </c>
      <c r="S6" s="18">
        <v>45</v>
      </c>
      <c r="T6" s="18">
        <f t="shared" si="0"/>
        <v>178350</v>
      </c>
      <c r="U6" s="18">
        <v>35</v>
      </c>
      <c r="V6" s="18">
        <f t="shared" si="1"/>
        <v>166050</v>
      </c>
      <c r="W6" s="18">
        <v>25</v>
      </c>
      <c r="X6" s="18">
        <f t="shared" si="2"/>
        <v>153750</v>
      </c>
      <c r="Y6" s="18">
        <v>15</v>
      </c>
      <c r="Z6" s="18">
        <f t="shared" si="3"/>
        <v>141450</v>
      </c>
      <c r="AA6" s="18">
        <v>45</v>
      </c>
      <c r="AB6" s="18">
        <f t="shared" si="4"/>
        <v>178350</v>
      </c>
      <c r="AC6" s="18">
        <v>35</v>
      </c>
      <c r="AD6" s="18">
        <f t="shared" si="5"/>
        <v>166050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6"/>
      <c r="AM6" s="16"/>
      <c r="AN6" s="18">
        <f>(T6-AF6)-R6</f>
        <v>55350</v>
      </c>
      <c r="AO6" s="18">
        <f>(V6-AG6)-R6</f>
        <v>43050</v>
      </c>
      <c r="AP6" s="18">
        <f>(X6-AH6)-R6</f>
        <v>30750</v>
      </c>
      <c r="AQ6" s="18">
        <f>(Z6-AI6)-R6</f>
        <v>18450</v>
      </c>
      <c r="AR6" s="18">
        <f>(AB6-AJ6)-R6</f>
        <v>55350</v>
      </c>
      <c r="AS6" s="18">
        <f>(AD6-AK6)-R6</f>
        <v>43050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6" t="s">
        <v>55</v>
      </c>
      <c r="BB6" s="16" t="s">
        <v>54</v>
      </c>
    </row>
    <row r="8" spans="1:54" x14ac:dyDescent="0.3">
      <c r="A8" s="26" t="s">
        <v>126</v>
      </c>
      <c r="B8" s="26"/>
      <c r="C8" s="26"/>
      <c r="D8" s="26"/>
      <c r="E8" s="26"/>
      <c r="F8" s="26"/>
      <c r="L8" s="10"/>
      <c r="M8" s="2" t="s">
        <v>61</v>
      </c>
    </row>
    <row r="9" spans="1:54" x14ac:dyDescent="0.3">
      <c r="A9" s="3" t="s">
        <v>78</v>
      </c>
      <c r="B9" s="2" t="s">
        <v>79</v>
      </c>
      <c r="D9" s="3" t="s">
        <v>102</v>
      </c>
      <c r="E9" s="27" t="s">
        <v>107</v>
      </c>
      <c r="F9" s="27"/>
      <c r="G9" s="27"/>
      <c r="H9" s="27"/>
      <c r="I9" s="27"/>
      <c r="J9" s="27"/>
      <c r="L9" s="13"/>
      <c r="M9" s="2" t="s">
        <v>62</v>
      </c>
    </row>
    <row r="10" spans="1:54" x14ac:dyDescent="0.3">
      <c r="A10" s="3" t="s">
        <v>80</v>
      </c>
      <c r="B10" s="2" t="s">
        <v>81</v>
      </c>
      <c r="D10" s="3" t="s">
        <v>103</v>
      </c>
      <c r="E10" s="27" t="s">
        <v>107</v>
      </c>
      <c r="F10" s="27"/>
      <c r="G10" s="27"/>
      <c r="H10" s="27"/>
      <c r="I10" s="27"/>
      <c r="J10" s="27"/>
      <c r="L10" s="16"/>
      <c r="M10" s="2" t="s">
        <v>72</v>
      </c>
    </row>
    <row r="11" spans="1:54" x14ac:dyDescent="0.3">
      <c r="A11" s="3" t="s">
        <v>82</v>
      </c>
      <c r="B11" s="2" t="s">
        <v>83</v>
      </c>
      <c r="D11" s="3" t="s">
        <v>104</v>
      </c>
      <c r="E11" s="27" t="s">
        <v>108</v>
      </c>
      <c r="F11" s="27"/>
      <c r="G11" s="27"/>
      <c r="H11" s="27"/>
      <c r="I11" s="27"/>
      <c r="J11" s="27"/>
    </row>
    <row r="12" spans="1:54" x14ac:dyDescent="0.3">
      <c r="A12" s="3" t="s">
        <v>84</v>
      </c>
      <c r="B12" s="2" t="s">
        <v>85</v>
      </c>
      <c r="D12" s="3" t="s">
        <v>106</v>
      </c>
      <c r="E12" s="27" t="s">
        <v>109</v>
      </c>
      <c r="F12" s="27"/>
      <c r="G12" s="27"/>
      <c r="H12" s="27"/>
      <c r="I12" s="27"/>
      <c r="J12" s="27"/>
    </row>
    <row r="13" spans="1:54" x14ac:dyDescent="0.3">
      <c r="A13" s="3" t="s">
        <v>1</v>
      </c>
      <c r="B13" s="2" t="s">
        <v>86</v>
      </c>
      <c r="D13" s="3" t="s">
        <v>105</v>
      </c>
      <c r="E13" s="27" t="s">
        <v>116</v>
      </c>
      <c r="F13" s="27"/>
      <c r="G13" s="27"/>
      <c r="H13" s="27"/>
      <c r="I13" s="27"/>
      <c r="J13" s="27"/>
    </row>
    <row r="14" spans="1:54" x14ac:dyDescent="0.3">
      <c r="A14" s="3" t="s">
        <v>72</v>
      </c>
      <c r="B14" s="2" t="s">
        <v>87</v>
      </c>
      <c r="D14" s="3" t="s">
        <v>112</v>
      </c>
      <c r="E14" s="27" t="s">
        <v>113</v>
      </c>
      <c r="F14" s="27"/>
      <c r="G14" s="27"/>
      <c r="H14" s="27"/>
      <c r="I14" s="27"/>
      <c r="J14" s="27"/>
    </row>
    <row r="15" spans="1:54" x14ac:dyDescent="0.3">
      <c r="A15" s="3" t="s">
        <v>88</v>
      </c>
      <c r="B15" s="2" t="s">
        <v>87</v>
      </c>
      <c r="D15" s="3" t="s">
        <v>114</v>
      </c>
      <c r="E15" s="27" t="s">
        <v>115</v>
      </c>
      <c r="F15" s="27"/>
      <c r="G15" s="27"/>
      <c r="H15" s="27"/>
      <c r="I15" s="27"/>
      <c r="J15" s="27"/>
    </row>
    <row r="16" spans="1:54" x14ac:dyDescent="0.3">
      <c r="A16" s="3" t="s">
        <v>89</v>
      </c>
      <c r="B16" s="2" t="s">
        <v>90</v>
      </c>
      <c r="D16" s="3" t="s">
        <v>117</v>
      </c>
      <c r="E16" s="27" t="s">
        <v>119</v>
      </c>
      <c r="F16" s="27"/>
      <c r="G16" s="27"/>
      <c r="H16" s="27"/>
      <c r="I16" s="27"/>
      <c r="J16" s="27"/>
    </row>
    <row r="17" spans="1:10" x14ac:dyDescent="0.3">
      <c r="A17" s="3" t="s">
        <v>7</v>
      </c>
      <c r="B17" s="2" t="s">
        <v>91</v>
      </c>
      <c r="D17" s="3" t="s">
        <v>118</v>
      </c>
      <c r="E17" s="27" t="s">
        <v>120</v>
      </c>
      <c r="F17" s="27"/>
      <c r="G17" s="27"/>
      <c r="H17" s="27"/>
      <c r="I17" s="27"/>
      <c r="J17" s="27"/>
    </row>
    <row r="18" spans="1:10" x14ac:dyDescent="0.3">
      <c r="A18" s="3" t="s">
        <v>92</v>
      </c>
      <c r="B18" s="2" t="s">
        <v>87</v>
      </c>
      <c r="D18" s="3" t="s">
        <v>110</v>
      </c>
      <c r="E18" s="27" t="s">
        <v>111</v>
      </c>
      <c r="F18" s="27"/>
      <c r="G18" s="27"/>
      <c r="H18" s="27"/>
      <c r="I18" s="27"/>
      <c r="J18" s="27"/>
    </row>
    <row r="19" spans="1:10" x14ac:dyDescent="0.3">
      <c r="A19" s="3" t="s">
        <v>93</v>
      </c>
      <c r="B19" s="2" t="s">
        <v>94</v>
      </c>
      <c r="D19" s="3" t="s">
        <v>121</v>
      </c>
      <c r="E19" s="27" t="s">
        <v>122</v>
      </c>
      <c r="F19" s="27"/>
      <c r="G19" s="27"/>
      <c r="H19" s="27"/>
      <c r="I19" s="27"/>
      <c r="J19" s="27"/>
    </row>
    <row r="20" spans="1:10" x14ac:dyDescent="0.3">
      <c r="A20" s="3" t="s">
        <v>95</v>
      </c>
      <c r="B20" s="2" t="s">
        <v>96</v>
      </c>
      <c r="D20" s="3" t="s">
        <v>123</v>
      </c>
      <c r="E20" s="27" t="s">
        <v>124</v>
      </c>
      <c r="F20" s="27"/>
      <c r="G20" s="27"/>
      <c r="H20" s="27"/>
      <c r="I20" s="27"/>
      <c r="J20" s="27"/>
    </row>
    <row r="21" spans="1:10" x14ac:dyDescent="0.3">
      <c r="A21" s="3" t="s">
        <v>97</v>
      </c>
      <c r="B21" s="2" t="s">
        <v>98</v>
      </c>
      <c r="D21" s="3" t="s">
        <v>99</v>
      </c>
      <c r="E21" s="27" t="s">
        <v>125</v>
      </c>
      <c r="F21" s="27"/>
      <c r="G21" s="27"/>
      <c r="H21" s="27"/>
      <c r="I21" s="27"/>
      <c r="J21" s="27"/>
    </row>
    <row r="22" spans="1:10" x14ac:dyDescent="0.3">
      <c r="B22" s="2" t="s">
        <v>101</v>
      </c>
    </row>
    <row r="24" spans="1:10" x14ac:dyDescent="0.3">
      <c r="A24" s="3" t="s">
        <v>129</v>
      </c>
    </row>
    <row r="25" spans="1:10" x14ac:dyDescent="0.3">
      <c r="A25" s="3" t="s">
        <v>25</v>
      </c>
      <c r="B25" s="3" t="s">
        <v>47</v>
      </c>
      <c r="C25" s="8" t="s">
        <v>48</v>
      </c>
    </row>
    <row r="26" spans="1:10" x14ac:dyDescent="0.3">
      <c r="A26" s="16" t="s">
        <v>60</v>
      </c>
      <c r="B26" s="16" t="s">
        <v>67</v>
      </c>
      <c r="C26" s="16" t="s">
        <v>127</v>
      </c>
    </row>
    <row r="27" spans="1:10" x14ac:dyDescent="0.3">
      <c r="A27" s="16" t="s">
        <v>60</v>
      </c>
      <c r="B27" s="16" t="s">
        <v>68</v>
      </c>
      <c r="C27" s="16" t="s">
        <v>127</v>
      </c>
    </row>
    <row r="28" spans="1:10" ht="14.5" customHeight="1" x14ac:dyDescent="0.3">
      <c r="A28" s="28" t="s">
        <v>128</v>
      </c>
      <c r="B28" s="28"/>
      <c r="C28" s="28"/>
    </row>
    <row r="29" spans="1:10" x14ac:dyDescent="0.3">
      <c r="A29" s="28"/>
      <c r="B29" s="28"/>
      <c r="C29" s="28"/>
    </row>
  </sheetData>
  <mergeCells count="52">
    <mergeCell ref="E21:J21"/>
    <mergeCell ref="A28:C29"/>
    <mergeCell ref="E16:J16"/>
    <mergeCell ref="E17:J17"/>
    <mergeCell ref="E18:J18"/>
    <mergeCell ref="E19:J19"/>
    <mergeCell ref="E20:J20"/>
    <mergeCell ref="E11:J11"/>
    <mergeCell ref="E12:J12"/>
    <mergeCell ref="E13:J13"/>
    <mergeCell ref="E14:J14"/>
    <mergeCell ref="E15:J15"/>
    <mergeCell ref="BA1:BA2"/>
    <mergeCell ref="BB1:BB2"/>
    <mergeCell ref="A8:F8"/>
    <mergeCell ref="E9:J9"/>
    <mergeCell ref="E10:J10"/>
    <mergeCell ref="AK1:AK2"/>
    <mergeCell ref="AL1:AL2"/>
    <mergeCell ref="AM1:AM2"/>
    <mergeCell ref="AN1:AS1"/>
    <mergeCell ref="AT1:AZ1"/>
    <mergeCell ref="AJ1:AJ2"/>
    <mergeCell ref="S1:T1"/>
    <mergeCell ref="U1:V1"/>
    <mergeCell ref="W1:X1"/>
    <mergeCell ref="Y1:Z1"/>
    <mergeCell ref="AA1:AB1"/>
    <mergeCell ref="AC1:AD1"/>
    <mergeCell ref="AE1:AE2"/>
    <mergeCell ref="AF1:AF2"/>
    <mergeCell ref="AG1:AG2"/>
    <mergeCell ref="AH1:AH2"/>
    <mergeCell ref="AI1:AI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F1:F2"/>
    <mergeCell ref="A1:A2"/>
    <mergeCell ref="B1:B2"/>
    <mergeCell ref="C1:C2"/>
    <mergeCell ref="D1:D2"/>
    <mergeCell ref="E1:E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Produk</vt:lpstr>
      <vt:lpstr>Item Paket</vt:lpstr>
      <vt:lpstr>Kategori</vt:lpstr>
      <vt:lpstr>Brand</vt:lpstr>
      <vt:lpstr>Supplier</vt:lpstr>
      <vt:lpstr>Satuan</vt:lpstr>
      <vt:lpstr>Panduan 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Tandra</dc:creator>
  <cp:lastModifiedBy>Eric Tandra</cp:lastModifiedBy>
  <dcterms:created xsi:type="dcterms:W3CDTF">2023-04-11T04:03:55Z</dcterms:created>
  <dcterms:modified xsi:type="dcterms:W3CDTF">2023-04-18T02:51:31Z</dcterms:modified>
</cp:coreProperties>
</file>