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enovobeijing-my.sharepoint.com/personal/tmah_lenovo_com/Documents/Desktop/"/>
    </mc:Choice>
  </mc:AlternateContent>
  <xr:revisionPtr revIDLastSave="0" documentId="8_{F273E82B-CB2A-4A84-BEE2-315BA5724B0C}" xr6:coauthVersionLast="47" xr6:coauthVersionMax="47" xr10:uidLastSave="{00000000-0000-0000-0000-000000000000}"/>
  <bookViews>
    <workbookView xWindow="-120" yWindow="-120" windowWidth="29040" windowHeight="17520" tabRatio="790" firstSheet="9" activeTab="9" xr2:uid="{00000000-000D-0000-FFFF-FFFF00000000}"/>
  </bookViews>
  <sheets>
    <sheet name="Updates" sheetId="4" r:id="rId1"/>
    <sheet name="NB PriceList" sheetId="1" r:id="rId2"/>
    <sheet name="DT PriceList " sheetId="11" r:id="rId3"/>
    <sheet name="WS PriceList" sheetId="3" r:id="rId4"/>
    <sheet name="Tablet (2-in-1) " sheetId="10" r:id="rId5"/>
    <sheet name="Visual" sheetId="26" r:id="rId6"/>
    <sheet name="Options" sheetId="23" r:id="rId7"/>
    <sheet name="Special T&amp;CS" sheetId="5" r:id="rId8"/>
    <sheet name="EST Self Help Matrix" sheetId="15" r:id="rId9"/>
    <sheet name="Change Log" sheetId="25" r:id="rId10"/>
  </sheets>
  <externalReferences>
    <externalReference r:id="rId11"/>
  </externalReferences>
  <definedNames>
    <definedName name="_xlnm._FilterDatabase" localSheetId="1" hidden="1">'NB PriceList'!$B$10:$M$88</definedName>
    <definedName name="_xlnm.Print_Area" localSheetId="3">'WS PriceList'!$B$1:$P$59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25" l="1"/>
  <c r="H48" i="25"/>
  <c r="I48" i="25" s="1"/>
  <c r="D7" i="26" l="1"/>
  <c r="D7" i="23" l="1"/>
  <c r="D7" i="10"/>
  <c r="D8" i="3"/>
  <c r="D8" i="11"/>
  <c r="I263" i="25"/>
  <c r="J263" i="25" s="1"/>
  <c r="D263" i="25"/>
  <c r="E263" i="25" s="1"/>
  <c r="D349" i="25" l="1"/>
  <c r="E349" i="25" s="1"/>
  <c r="D350" i="25"/>
  <c r="E350" i="25" s="1"/>
  <c r="D351" i="25"/>
  <c r="E351" i="25" s="1"/>
  <c r="D352" i="25"/>
  <c r="E352" i="25" s="1"/>
  <c r="D353" i="25"/>
  <c r="E353" i="25" s="1"/>
  <c r="D354" i="25"/>
  <c r="E354" i="25" s="1"/>
  <c r="D355" i="25"/>
  <c r="E355" i="25" s="1"/>
  <c r="D359" i="25"/>
  <c r="E359" i="25" s="1"/>
  <c r="D360" i="25"/>
  <c r="E360" i="25" s="1"/>
  <c r="D361" i="25"/>
  <c r="E361" i="25" s="1"/>
  <c r="D362" i="25"/>
  <c r="E362" i="25" s="1"/>
  <c r="D363" i="25"/>
  <c r="E363" i="25" s="1"/>
  <c r="D393" i="25"/>
  <c r="E393" i="25" s="1"/>
  <c r="D394" i="25"/>
  <c r="E394" i="25" s="1"/>
  <c r="D395" i="25"/>
  <c r="E395" i="25" s="1"/>
  <c r="D396" i="25"/>
  <c r="E396" i="25" s="1"/>
  <c r="D397" i="25"/>
  <c r="E397" i="25" s="1"/>
  <c r="D398" i="25"/>
  <c r="E398" i="25" s="1"/>
  <c r="D399" i="25"/>
  <c r="E399" i="25" s="1"/>
  <c r="D400" i="25"/>
  <c r="E400" i="25" s="1"/>
  <c r="D402" i="25"/>
  <c r="E402" i="25" s="1"/>
  <c r="D403" i="25"/>
  <c r="E403" i="25" s="1"/>
  <c r="I403" i="25"/>
  <c r="J403" i="25" s="1"/>
  <c r="D404" i="25"/>
  <c r="E404" i="25" s="1"/>
  <c r="D405" i="25"/>
  <c r="E405" i="25" s="1"/>
  <c r="I405" i="25"/>
  <c r="J405" i="25" s="1"/>
  <c r="D406" i="25"/>
  <c r="E406" i="25" s="1"/>
  <c r="D407" i="25"/>
  <c r="E407" i="25" s="1"/>
  <c r="I407" i="25"/>
  <c r="J407" i="25" s="1"/>
  <c r="D409" i="25"/>
  <c r="E409" i="25" s="1"/>
  <c r="I409" i="25"/>
  <c r="J409" i="25" s="1"/>
  <c r="D410" i="25"/>
  <c r="E410" i="25" s="1"/>
  <c r="I410" i="25"/>
  <c r="J410" i="25" s="1"/>
  <c r="D411" i="25"/>
  <c r="E411" i="25" s="1"/>
  <c r="D412" i="25"/>
  <c r="E412" i="25" s="1"/>
  <c r="D414" i="25"/>
  <c r="E414" i="25" s="1"/>
  <c r="I414" i="25"/>
  <c r="J414" i="25" s="1"/>
  <c r="D415" i="25"/>
  <c r="E415" i="25" s="1"/>
  <c r="I415" i="25"/>
  <c r="J415" i="25" s="1"/>
  <c r="D417" i="25"/>
  <c r="E417" i="25" s="1"/>
  <c r="D419" i="25"/>
  <c r="E419" i="25" s="1"/>
  <c r="D420" i="25"/>
  <c r="E420" i="25" s="1"/>
  <c r="I420" i="25"/>
  <c r="J420" i="25" s="1"/>
  <c r="D422" i="25"/>
  <c r="E422" i="25" s="1"/>
  <c r="I422" i="25"/>
  <c r="J422" i="25" s="1"/>
  <c r="D423" i="25"/>
  <c r="E423" i="25" s="1"/>
  <c r="I423" i="25"/>
  <c r="J423" i="25" s="1"/>
  <c r="D424" i="25"/>
  <c r="E424" i="25" s="1"/>
  <c r="D426" i="25"/>
  <c r="E426" i="25" s="1"/>
  <c r="D427" i="25"/>
  <c r="E427" i="25" s="1"/>
  <c r="I427" i="25"/>
  <c r="J427" i="25" s="1"/>
  <c r="D429" i="25"/>
  <c r="E429" i="25" s="1"/>
  <c r="D431" i="25"/>
  <c r="E431" i="25" s="1"/>
  <c r="D432" i="25"/>
  <c r="E432" i="25" s="1"/>
  <c r="I433" i="25"/>
  <c r="J433" i="25" s="1"/>
  <c r="I434" i="25"/>
  <c r="J434" i="25" s="1"/>
  <c r="D436" i="25"/>
  <c r="E436" i="25" s="1"/>
  <c r="D437" i="25"/>
  <c r="E437" i="25" s="1"/>
  <c r="I438" i="25"/>
  <c r="J438" i="25" s="1"/>
  <c r="D440" i="25"/>
  <c r="E440" i="25" s="1"/>
  <c r="D441" i="25"/>
  <c r="E441" i="25" s="1"/>
  <c r="D443" i="25"/>
  <c r="E443" i="25" s="1"/>
  <c r="D444" i="25"/>
  <c r="E444" i="25" s="1"/>
  <c r="D445" i="25"/>
  <c r="E445" i="25" s="1"/>
  <c r="D447" i="25"/>
  <c r="E447" i="25" s="1"/>
  <c r="D448" i="25"/>
  <c r="E448" i="25" s="1"/>
  <c r="D449" i="25"/>
  <c r="E449" i="25" s="1"/>
  <c r="D450" i="25"/>
  <c r="E450" i="25" s="1"/>
  <c r="D451" i="25"/>
  <c r="E451" i="25" s="1"/>
  <c r="D456" i="25"/>
  <c r="E456" i="25" s="1"/>
  <c r="I456" i="25"/>
  <c r="J456" i="25" s="1"/>
  <c r="D458" i="25"/>
  <c r="E458" i="25" s="1"/>
  <c r="D459" i="25"/>
  <c r="E459" i="25" s="1"/>
  <c r="I459" i="25"/>
  <c r="J459" i="25" s="1"/>
  <c r="D461" i="25"/>
  <c r="E461" i="25" s="1"/>
  <c r="I461" i="25"/>
  <c r="J461" i="25" s="1"/>
  <c r="D463" i="25"/>
  <c r="E463" i="25" s="1"/>
  <c r="I463" i="25"/>
  <c r="J463" i="25" s="1"/>
  <c r="D464" i="25"/>
  <c r="E464" i="25" s="1"/>
  <c r="I464" i="25"/>
  <c r="J464" i="25" s="1"/>
  <c r="D466" i="25"/>
  <c r="E466" i="25" s="1"/>
  <c r="I466" i="25"/>
  <c r="J466" i="25" s="1"/>
  <c r="D467" i="25"/>
  <c r="E467" i="25" s="1"/>
  <c r="I467" i="25"/>
  <c r="J467" i="25" s="1"/>
  <c r="D470" i="25"/>
  <c r="E470" i="25" s="1"/>
  <c r="D471" i="25"/>
  <c r="E471" i="25" s="1"/>
  <c r="I471" i="25"/>
  <c r="J471" i="25" s="1"/>
  <c r="I472" i="25"/>
  <c r="J472" i="25" s="1"/>
  <c r="D474" i="25"/>
  <c r="E474" i="25" s="1"/>
  <c r="D475" i="25"/>
  <c r="E475" i="25" s="1"/>
  <c r="I475" i="25"/>
  <c r="J475" i="25" s="1"/>
  <c r="D477" i="25"/>
  <c r="E477" i="25" s="1"/>
  <c r="I477" i="25"/>
  <c r="J477" i="25" s="1"/>
  <c r="D479" i="25"/>
  <c r="E479" i="25" s="1"/>
  <c r="I479" i="25"/>
  <c r="J479" i="25" s="1"/>
  <c r="D481" i="25"/>
  <c r="E481" i="25" s="1"/>
  <c r="D482" i="25"/>
  <c r="E482" i="25" s="1"/>
  <c r="I483" i="25"/>
  <c r="J483" i="25" s="1"/>
  <c r="I484" i="25"/>
  <c r="J484" i="25" s="1"/>
  <c r="D486" i="25"/>
  <c r="E486" i="25" s="1"/>
  <c r="D487" i="25"/>
  <c r="E487" i="25" s="1"/>
  <c r="D488" i="25"/>
  <c r="E488" i="25" s="1"/>
  <c r="D493" i="25"/>
  <c r="E493" i="25" s="1"/>
  <c r="D494" i="25"/>
  <c r="E494" i="25" s="1"/>
  <c r="D496" i="25"/>
  <c r="E496" i="25" s="1"/>
  <c r="D498" i="25"/>
  <c r="E498" i="25" s="1"/>
  <c r="D501" i="25"/>
  <c r="E501" i="25" s="1"/>
  <c r="D502" i="25"/>
  <c r="E502" i="25" s="1"/>
  <c r="D503" i="25"/>
  <c r="E503" i="25" s="1"/>
  <c r="D504" i="25"/>
  <c r="E504" i="25" s="1"/>
  <c r="D505" i="25"/>
  <c r="E505" i="25" s="1"/>
  <c r="D506" i="25"/>
  <c r="E506" i="25" s="1"/>
  <c r="D534" i="25"/>
  <c r="E534" i="25" s="1"/>
  <c r="I534" i="25"/>
  <c r="J534" i="25" s="1"/>
  <c r="D535" i="25"/>
  <c r="E535" i="25" s="1"/>
  <c r="I535" i="25"/>
  <c r="J535" i="25" s="1"/>
  <c r="D536" i="25"/>
  <c r="E536" i="25" s="1"/>
  <c r="I536" i="25"/>
  <c r="J536" i="25" s="1"/>
  <c r="D537" i="25"/>
  <c r="E537" i="25" s="1"/>
  <c r="I537" i="25"/>
  <c r="J537" i="25" s="1"/>
  <c r="D538" i="25"/>
  <c r="E538" i="25" s="1"/>
  <c r="D539" i="25"/>
  <c r="E539" i="25" s="1"/>
  <c r="I539" i="25"/>
  <c r="J539" i="25" s="1"/>
  <c r="D540" i="25"/>
  <c r="E540" i="25" s="1"/>
  <c r="I540" i="25"/>
  <c r="J540" i="25" s="1"/>
  <c r="D542" i="25"/>
  <c r="E542" i="25" s="1"/>
  <c r="I542" i="25"/>
  <c r="J542" i="25" s="1"/>
  <c r="D544" i="25"/>
  <c r="E544" i="25" s="1"/>
  <c r="I544" i="25"/>
  <c r="J544" i="25" s="1"/>
  <c r="D545" i="25"/>
  <c r="E545" i="25" s="1"/>
  <c r="I545" i="25"/>
  <c r="J545" i="25" s="1"/>
  <c r="D547" i="25"/>
  <c r="E547" i="25" s="1"/>
  <c r="I547" i="25"/>
  <c r="J547" i="25" s="1"/>
  <c r="D548" i="25"/>
  <c r="E548" i="25" s="1"/>
  <c r="I548" i="25"/>
  <c r="J548" i="25" s="1"/>
  <c r="D550" i="25"/>
  <c r="E550" i="25" s="1"/>
  <c r="I550" i="25"/>
  <c r="J550" i="25" s="1"/>
  <c r="D551" i="25"/>
  <c r="E551" i="25" s="1"/>
  <c r="I551" i="25"/>
  <c r="J551" i="25" s="1"/>
  <c r="D553" i="25"/>
  <c r="E553" i="25" s="1"/>
  <c r="I553" i="25"/>
  <c r="J553" i="25" s="1"/>
  <c r="D554" i="25"/>
  <c r="E554" i="25" s="1"/>
  <c r="I554" i="25"/>
  <c r="J554" i="25" s="1"/>
  <c r="D556" i="25"/>
  <c r="E556" i="25" s="1"/>
  <c r="I556" i="25"/>
  <c r="J556" i="25" s="1"/>
  <c r="D557" i="25"/>
  <c r="E557" i="25" s="1"/>
  <c r="I557" i="25"/>
  <c r="J557" i="25" s="1"/>
  <c r="D558" i="25"/>
  <c r="E558" i="25" s="1"/>
  <c r="I558" i="25"/>
  <c r="J558" i="25" s="1"/>
  <c r="D559" i="25"/>
  <c r="E559" i="25" s="1"/>
  <c r="I559" i="25"/>
  <c r="J559" i="25" s="1"/>
  <c r="D560" i="25"/>
  <c r="E560" i="25" s="1"/>
  <c r="I560" i="25"/>
  <c r="J560" i="25" s="1"/>
  <c r="D561" i="25"/>
  <c r="E561" i="25" s="1"/>
  <c r="I561" i="25"/>
  <c r="J561" i="25" s="1"/>
  <c r="D562" i="25"/>
  <c r="E562" i="25" s="1"/>
  <c r="I562" i="25"/>
  <c r="J562" i="25" s="1"/>
  <c r="I563" i="25"/>
  <c r="J563" i="25" s="1"/>
  <c r="D565" i="25"/>
  <c r="E565" i="25" s="1"/>
  <c r="I565" i="25"/>
  <c r="J565" i="25" s="1"/>
  <c r="D566" i="25"/>
  <c r="E566" i="25" s="1"/>
  <c r="I566" i="25"/>
  <c r="J566" i="25" s="1"/>
  <c r="D567" i="25"/>
  <c r="E567" i="25" s="1"/>
  <c r="I567" i="25"/>
  <c r="J567" i="25" s="1"/>
  <c r="D568" i="25"/>
  <c r="E568" i="25" s="1"/>
  <c r="I568" i="25"/>
  <c r="J568" i="25" s="1"/>
  <c r="D570" i="25"/>
  <c r="E570" i="25" s="1"/>
  <c r="I570" i="25"/>
  <c r="J570" i="25" s="1"/>
  <c r="D571" i="25"/>
  <c r="E571" i="25" s="1"/>
  <c r="I571" i="25"/>
  <c r="J571" i="25" s="1"/>
  <c r="D573" i="25"/>
  <c r="E573" i="25" s="1"/>
  <c r="I573" i="25"/>
  <c r="J573" i="25" s="1"/>
  <c r="D574" i="25"/>
  <c r="E574" i="25" s="1"/>
  <c r="I574" i="25"/>
  <c r="J574" i="25" s="1"/>
  <c r="D575" i="25"/>
  <c r="E575" i="25" s="1"/>
  <c r="I575" i="25"/>
  <c r="J575" i="25" s="1"/>
  <c r="D577" i="25"/>
  <c r="E577" i="25" s="1"/>
  <c r="I577" i="25"/>
  <c r="J577" i="25" s="1"/>
  <c r="D578" i="25"/>
  <c r="E578" i="25" s="1"/>
  <c r="I578" i="25"/>
  <c r="J578" i="25" s="1"/>
  <c r="D580" i="25"/>
  <c r="E580" i="25" s="1"/>
  <c r="I580" i="25"/>
  <c r="J580" i="25" s="1"/>
  <c r="D581" i="25"/>
  <c r="E581" i="25" s="1"/>
  <c r="I581" i="25"/>
  <c r="J581" i="25" s="1"/>
  <c r="I583" i="25"/>
  <c r="J583" i="25" s="1"/>
  <c r="I584" i="25"/>
  <c r="J584" i="25" s="1"/>
  <c r="I585" i="25"/>
  <c r="J585" i="25" s="1"/>
  <c r="D587" i="25"/>
  <c r="E587" i="25" s="1"/>
  <c r="I587" i="25"/>
  <c r="J587" i="25" s="1"/>
  <c r="D588" i="25"/>
  <c r="E588" i="25" s="1"/>
  <c r="I588" i="25"/>
  <c r="J588" i="25" s="1"/>
  <c r="D590" i="25"/>
  <c r="E590" i="25" s="1"/>
  <c r="I590" i="25"/>
  <c r="J590" i="25" s="1"/>
  <c r="D591" i="25"/>
  <c r="E591" i="25" s="1"/>
  <c r="I591" i="25"/>
  <c r="J591" i="25" s="1"/>
  <c r="D593" i="25"/>
  <c r="E593" i="25" s="1"/>
  <c r="I593" i="25"/>
  <c r="J593" i="25" s="1"/>
  <c r="D595" i="25"/>
  <c r="E595" i="25" s="1"/>
  <c r="I595" i="25"/>
  <c r="J595" i="25" s="1"/>
  <c r="D596" i="25"/>
  <c r="E596" i="25" s="1"/>
  <c r="I596" i="25"/>
  <c r="J596" i="25" s="1"/>
  <c r="D597" i="25"/>
  <c r="E597" i="25" s="1"/>
  <c r="I597" i="25"/>
  <c r="J597" i="25" s="1"/>
  <c r="D599" i="25"/>
  <c r="E599" i="25" s="1"/>
  <c r="I599" i="25"/>
  <c r="J599" i="25" s="1"/>
  <c r="D600" i="25"/>
  <c r="E600" i="25" s="1"/>
  <c r="I600" i="25"/>
  <c r="J600" i="25" s="1"/>
  <c r="D601" i="25"/>
  <c r="E601" i="25" s="1"/>
  <c r="D603" i="25"/>
  <c r="E603" i="25" s="1"/>
  <c r="I603" i="25"/>
  <c r="J603" i="25" s="1"/>
  <c r="D604" i="25"/>
  <c r="E604" i="25" s="1"/>
  <c r="I604" i="25"/>
  <c r="J604" i="25" s="1"/>
  <c r="D605" i="25"/>
  <c r="E605" i="25" s="1"/>
  <c r="I605" i="25"/>
  <c r="J605" i="25" s="1"/>
  <c r="D607" i="25"/>
  <c r="E607" i="25" s="1"/>
  <c r="I607" i="25"/>
  <c r="J607" i="25" s="1"/>
  <c r="I609" i="25"/>
  <c r="J609" i="25" s="1"/>
  <c r="D611" i="25"/>
  <c r="E611" i="25" s="1"/>
  <c r="I611" i="25"/>
  <c r="J611" i="25" s="1"/>
  <c r="D612" i="25"/>
  <c r="E612" i="25" s="1"/>
  <c r="I612" i="25"/>
  <c r="J612" i="25" s="1"/>
  <c r="D613" i="25"/>
  <c r="E613" i="25" s="1"/>
  <c r="D615" i="25"/>
  <c r="E615" i="25" s="1"/>
  <c r="I615" i="25"/>
  <c r="J615" i="25" s="1"/>
  <c r="D618" i="25"/>
  <c r="E618" i="25" s="1"/>
  <c r="I618" i="25"/>
  <c r="J618" i="25" s="1"/>
  <c r="D619" i="25"/>
  <c r="E619" i="25" s="1"/>
  <c r="I619" i="25"/>
  <c r="J619" i="25" s="1"/>
  <c r="D620" i="25"/>
  <c r="E620" i="25" s="1"/>
  <c r="I620" i="25"/>
  <c r="J620" i="25" s="1"/>
  <c r="D621" i="25"/>
  <c r="E621" i="25" s="1"/>
  <c r="I621" i="25"/>
  <c r="J621" i="25" s="1"/>
  <c r="D622" i="25"/>
  <c r="E622" i="25" s="1"/>
  <c r="I622" i="25"/>
  <c r="J622" i="25" s="1"/>
  <c r="D623" i="25"/>
  <c r="E623" i="25" s="1"/>
  <c r="I623" i="25"/>
  <c r="J623" i="25" s="1"/>
  <c r="D624" i="25"/>
  <c r="E624" i="25" s="1"/>
  <c r="I624" i="25"/>
  <c r="J624" i="25" s="1"/>
  <c r="D625" i="25"/>
  <c r="E625" i="25" s="1"/>
  <c r="I625" i="25"/>
  <c r="J625" i="25" s="1"/>
  <c r="D627" i="25"/>
  <c r="E627" i="25" s="1"/>
  <c r="I627" i="25"/>
  <c r="J627" i="25" s="1"/>
  <c r="D628" i="25"/>
  <c r="E628" i="25" s="1"/>
  <c r="I628" i="25"/>
  <c r="J628" i="25" s="1"/>
  <c r="D629" i="25"/>
  <c r="E629" i="25" s="1"/>
  <c r="I629" i="25"/>
  <c r="J629" i="25" s="1"/>
  <c r="D630" i="25"/>
  <c r="E630" i="25" s="1"/>
  <c r="I630" i="25"/>
  <c r="J630" i="25" s="1"/>
  <c r="D631" i="25"/>
  <c r="E631" i="25" s="1"/>
  <c r="I631" i="25"/>
  <c r="J631" i="25" s="1"/>
  <c r="D632" i="25"/>
  <c r="E632" i="25" s="1"/>
  <c r="I632" i="25"/>
  <c r="J632" i="25" s="1"/>
  <c r="D633" i="25"/>
  <c r="E633" i="25" s="1"/>
  <c r="I633" i="25"/>
  <c r="J633" i="25" s="1"/>
  <c r="D635" i="25"/>
  <c r="E635" i="25" s="1"/>
  <c r="I635" i="25"/>
  <c r="J635" i="25" s="1"/>
  <c r="D636" i="25"/>
  <c r="E636" i="25" s="1"/>
  <c r="I636" i="25"/>
  <c r="J636" i="25" s="1"/>
  <c r="I638" i="25"/>
  <c r="J638" i="25" s="1"/>
  <c r="D639" i="25"/>
  <c r="E639" i="25" s="1"/>
  <c r="D642" i="25"/>
  <c r="E642" i="25" s="1"/>
  <c r="I642" i="25"/>
  <c r="J642" i="25" s="1"/>
  <c r="D645" i="25"/>
  <c r="E645" i="25" s="1"/>
  <c r="I645" i="25"/>
  <c r="J645" i="25" s="1"/>
  <c r="D646" i="25"/>
  <c r="E646" i="25" s="1"/>
  <c r="I646" i="25"/>
  <c r="J646" i="25" s="1"/>
  <c r="D647" i="25"/>
  <c r="E647" i="25" s="1"/>
  <c r="I647" i="25"/>
  <c r="J647" i="25" s="1"/>
  <c r="D648" i="25"/>
  <c r="E648" i="25" s="1"/>
  <c r="I648" i="25"/>
  <c r="J648" i="25" s="1"/>
  <c r="D649" i="25"/>
  <c r="E649" i="25" s="1"/>
  <c r="I649" i="25"/>
  <c r="J649" i="25" s="1"/>
  <c r="D650" i="25"/>
  <c r="E650" i="25" s="1"/>
  <c r="I650" i="25"/>
  <c r="J650" i="25" s="1"/>
  <c r="D653" i="25"/>
  <c r="E653" i="25" s="1"/>
  <c r="I653" i="25"/>
  <c r="J653" i="25" s="1"/>
  <c r="D654" i="25"/>
  <c r="E654" i="25" s="1"/>
  <c r="I654" i="25"/>
  <c r="D655" i="25"/>
  <c r="E655" i="25" s="1"/>
  <c r="I655" i="25"/>
  <c r="J655" i="25" s="1"/>
  <c r="D656" i="25"/>
  <c r="E656" i="25" s="1"/>
  <c r="I656" i="25"/>
  <c r="J656" i="25" s="1"/>
  <c r="D657" i="25"/>
  <c r="E657" i="25" s="1"/>
  <c r="I657" i="25"/>
  <c r="J657" i="25" s="1"/>
  <c r="D658" i="25"/>
  <c r="E658" i="25" s="1"/>
  <c r="I658" i="25"/>
  <c r="D659" i="25"/>
  <c r="E659" i="25" s="1"/>
  <c r="I659" i="25"/>
  <c r="J659" i="25" s="1"/>
  <c r="D660" i="25"/>
  <c r="I660" i="25"/>
  <c r="J660" i="25" s="1"/>
  <c r="D661" i="25"/>
  <c r="E661" i="25" s="1"/>
  <c r="I661" i="25"/>
  <c r="D662" i="25"/>
  <c r="E662" i="25" s="1"/>
  <c r="I662" i="25"/>
  <c r="J662" i="25" s="1"/>
  <c r="D663" i="25"/>
  <c r="E663" i="25" s="1"/>
  <c r="I663" i="25"/>
  <c r="J663" i="25" s="1"/>
  <c r="D664" i="25"/>
  <c r="E664" i="25" s="1"/>
  <c r="I664" i="25"/>
  <c r="J664" i="25" s="1"/>
  <c r="D665" i="25"/>
  <c r="E665" i="25" s="1"/>
  <c r="I665" i="25"/>
  <c r="J665" i="25" s="1"/>
  <c r="D666" i="25"/>
  <c r="E666" i="25" s="1"/>
  <c r="I666" i="25"/>
  <c r="D667" i="25"/>
  <c r="E667" i="25" s="1"/>
  <c r="I667" i="25"/>
  <c r="J667" i="25" s="1"/>
  <c r="D668" i="25"/>
  <c r="E668" i="25" s="1"/>
  <c r="I668" i="25"/>
  <c r="J668" i="25" s="1"/>
  <c r="D669" i="25"/>
  <c r="E669" i="25" s="1"/>
  <c r="I669" i="25"/>
  <c r="J669" i="25" s="1"/>
  <c r="D670" i="25"/>
  <c r="E670" i="25" s="1"/>
  <c r="I670" i="25"/>
  <c r="D671" i="25"/>
  <c r="E671" i="25" s="1"/>
  <c r="I671" i="25"/>
  <c r="J671" i="25" s="1"/>
  <c r="D672" i="25"/>
  <c r="E672" i="25" s="1"/>
  <c r="I672" i="25"/>
  <c r="J672" i="25" s="1"/>
  <c r="D673" i="25"/>
  <c r="E673" i="25" s="1"/>
  <c r="I673" i="25"/>
  <c r="J673" i="25" s="1"/>
  <c r="D674" i="25"/>
  <c r="E674" i="25" s="1"/>
  <c r="I674" i="25"/>
  <c r="C675" i="25"/>
  <c r="D675" i="25" s="1"/>
  <c r="I675" i="25"/>
  <c r="J675" i="25" s="1"/>
  <c r="D676" i="25"/>
  <c r="E676" i="25" s="1"/>
  <c r="I676" i="25"/>
  <c r="J676" i="25" s="1"/>
  <c r="D677" i="25"/>
  <c r="E677" i="25" s="1"/>
  <c r="I677" i="25"/>
  <c r="D678" i="25"/>
  <c r="E678" i="25" s="1"/>
  <c r="I678" i="25"/>
  <c r="J678" i="25" s="1"/>
  <c r="D679" i="25"/>
  <c r="E679" i="25" s="1"/>
  <c r="I679" i="25"/>
  <c r="J679" i="25" s="1"/>
  <c r="C680" i="25"/>
  <c r="D680" i="25" s="1"/>
  <c r="E680" i="25" s="1"/>
  <c r="I680" i="25"/>
  <c r="J680" i="25" s="1"/>
  <c r="C681" i="25"/>
  <c r="D681" i="25" s="1"/>
  <c r="E681" i="25" s="1"/>
  <c r="I681" i="25"/>
  <c r="J681" i="25" s="1"/>
  <c r="D683" i="25"/>
  <c r="E683" i="25" s="1"/>
  <c r="I683" i="25"/>
  <c r="J683" i="25" s="1"/>
  <c r="D684" i="25"/>
  <c r="E684" i="25" s="1"/>
  <c r="I684" i="25"/>
  <c r="J684" i="25" s="1"/>
  <c r="D685" i="25"/>
  <c r="E685" i="25" s="1"/>
  <c r="I685" i="25"/>
  <c r="J685" i="25" s="1"/>
  <c r="D686" i="25"/>
  <c r="E686" i="25" s="1"/>
  <c r="I686" i="25"/>
  <c r="J686" i="25" s="1"/>
  <c r="D687" i="25"/>
  <c r="E687" i="25" s="1"/>
  <c r="I687" i="25"/>
  <c r="J687" i="25" s="1"/>
  <c r="D688" i="25"/>
  <c r="E688" i="25" s="1"/>
  <c r="I688" i="25"/>
  <c r="J688" i="25" s="1"/>
  <c r="D689" i="25"/>
  <c r="E689" i="25" s="1"/>
  <c r="I689" i="25"/>
  <c r="J689" i="25" s="1"/>
  <c r="D690" i="25"/>
  <c r="E690" i="25" s="1"/>
  <c r="I690" i="25"/>
  <c r="J690" i="25" s="1"/>
  <c r="D691" i="25"/>
  <c r="E691" i="25" s="1"/>
  <c r="I691" i="25"/>
  <c r="J691" i="25" s="1"/>
  <c r="D692" i="25"/>
  <c r="E692" i="25" s="1"/>
  <c r="I692" i="25"/>
  <c r="J692" i="25" s="1"/>
  <c r="D693" i="25"/>
  <c r="E693" i="25" s="1"/>
  <c r="I693" i="25"/>
  <c r="C694" i="25"/>
  <c r="D694" i="25" s="1"/>
  <c r="E694" i="25" s="1"/>
  <c r="I694" i="25"/>
  <c r="J694" i="25" s="1"/>
  <c r="C695" i="25"/>
  <c r="D695" i="25" s="1"/>
  <c r="E695" i="25" s="1"/>
  <c r="I695" i="25"/>
  <c r="J695" i="25" s="1"/>
  <c r="D697" i="25"/>
  <c r="E697" i="25" s="1"/>
  <c r="I697" i="25"/>
  <c r="J697" i="25" s="1"/>
  <c r="D698" i="25"/>
  <c r="E698" i="25" s="1"/>
  <c r="I698" i="25"/>
  <c r="J698" i="25" s="1"/>
  <c r="D699" i="25"/>
  <c r="E699" i="25" s="1"/>
  <c r="I699" i="25"/>
  <c r="J699" i="25" s="1"/>
  <c r="D700" i="25"/>
  <c r="E700" i="25" s="1"/>
  <c r="I700" i="25"/>
  <c r="D701" i="25"/>
  <c r="E701" i="25" s="1"/>
  <c r="I701" i="25"/>
  <c r="J701" i="25" s="1"/>
  <c r="D702" i="25"/>
  <c r="E702" i="25" s="1"/>
  <c r="I702" i="25"/>
  <c r="J702" i="25" s="1"/>
  <c r="D703" i="25"/>
  <c r="E703" i="25" s="1"/>
  <c r="I703" i="25"/>
  <c r="J703" i="25" s="1"/>
  <c r="D704" i="25"/>
  <c r="E704" i="25" s="1"/>
  <c r="I704" i="25"/>
  <c r="J704" i="25" s="1"/>
  <c r="D705" i="25"/>
  <c r="E705" i="25" s="1"/>
  <c r="I705" i="25"/>
  <c r="J705" i="25" s="1"/>
  <c r="D706" i="25"/>
  <c r="E706" i="25" s="1"/>
  <c r="I706" i="25"/>
  <c r="J706" i="25" s="1"/>
  <c r="C707" i="25"/>
  <c r="D707" i="25" s="1"/>
  <c r="E707" i="25" s="1"/>
  <c r="I707" i="25"/>
  <c r="J707" i="25" s="1"/>
  <c r="C708" i="25"/>
  <c r="D708" i="25" s="1"/>
  <c r="I708" i="25"/>
  <c r="J708" i="25" s="1"/>
  <c r="C714" i="25"/>
  <c r="D714" i="25" s="1"/>
  <c r="E714" i="25" s="1"/>
  <c r="I714" i="25"/>
  <c r="J714" i="25" s="1"/>
  <c r="D716" i="25"/>
  <c r="E716" i="25" s="1"/>
  <c r="I716" i="25"/>
  <c r="J716" i="25" s="1"/>
  <c r="D717" i="25"/>
  <c r="E717" i="25" s="1"/>
  <c r="I717" i="25"/>
  <c r="J717" i="25" s="1"/>
  <c r="C718" i="25"/>
  <c r="D718" i="25" s="1"/>
  <c r="E718" i="25" s="1"/>
  <c r="I718" i="25"/>
  <c r="J718" i="25" s="1"/>
  <c r="C719" i="25"/>
  <c r="D719" i="25" s="1"/>
  <c r="E719" i="25" s="1"/>
  <c r="I719" i="25"/>
  <c r="J719" i="25" s="1"/>
  <c r="C721" i="25"/>
  <c r="D721" i="25" s="1"/>
  <c r="E721" i="25" s="1"/>
  <c r="I721" i="25"/>
  <c r="J721" i="25" s="1"/>
  <c r="C722" i="25"/>
  <c r="D722" i="25" s="1"/>
  <c r="I722" i="25"/>
  <c r="J722" i="25" s="1"/>
  <c r="D724" i="25"/>
  <c r="E724" i="25" s="1"/>
  <c r="I724" i="25"/>
  <c r="J724" i="25" s="1"/>
  <c r="D725" i="25"/>
  <c r="E725" i="25" s="1"/>
  <c r="I725" i="25"/>
  <c r="J725" i="25" s="1"/>
  <c r="C726" i="25"/>
  <c r="D726" i="25" s="1"/>
  <c r="I726" i="25"/>
  <c r="J726" i="25" s="1"/>
  <c r="C727" i="25"/>
  <c r="D727" i="25" s="1"/>
  <c r="E727" i="25" s="1"/>
  <c r="I727" i="25"/>
  <c r="J727" i="25" s="1"/>
  <c r="C728" i="25"/>
  <c r="D728" i="25" s="1"/>
  <c r="E728" i="25" s="1"/>
  <c r="I728" i="25"/>
  <c r="J728" i="25" s="1"/>
  <c r="L675" i="25" l="1"/>
  <c r="L654" i="25"/>
  <c r="L684" i="25"/>
  <c r="L674" i="25"/>
  <c r="L658" i="25"/>
  <c r="L724" i="25"/>
  <c r="L705" i="25"/>
  <c r="L670" i="25"/>
  <c r="L666" i="25"/>
  <c r="L717" i="25"/>
  <c r="L677" i="25"/>
  <c r="L703" i="25"/>
  <c r="L690" i="25"/>
  <c r="L693" i="25"/>
  <c r="L669" i="25"/>
  <c r="L700" i="25"/>
  <c r="L676" i="25"/>
  <c r="L664" i="25"/>
  <c r="L656" i="25"/>
  <c r="L702" i="25"/>
  <c r="L661" i="25"/>
  <c r="L688" i="25"/>
  <c r="L686" i="25"/>
  <c r="L672" i="25"/>
  <c r="J700" i="25"/>
  <c r="L697" i="25"/>
  <c r="J693" i="25"/>
  <c r="J674" i="25"/>
  <c r="J670" i="25"/>
  <c r="J661" i="25"/>
  <c r="J658" i="25"/>
  <c r="L679" i="25"/>
  <c r="L668" i="25"/>
  <c r="L699" i="25"/>
  <c r="L692" i="25"/>
  <c r="L673" i="25"/>
  <c r="L671" i="25"/>
  <c r="L667" i="25"/>
  <c r="L701" i="25"/>
  <c r="L662" i="25"/>
  <c r="L660" i="25"/>
  <c r="L655" i="25"/>
  <c r="L691" i="25"/>
  <c r="J677" i="25"/>
  <c r="J654" i="25"/>
  <c r="E726" i="25"/>
  <c r="L726" i="25"/>
  <c r="L727" i="25"/>
  <c r="E722" i="25"/>
  <c r="L722" i="25"/>
  <c r="L718" i="25"/>
  <c r="E708" i="25"/>
  <c r="L708" i="25"/>
  <c r="L681" i="25"/>
  <c r="L714" i="25"/>
  <c r="E675" i="25"/>
  <c r="J666" i="25"/>
  <c r="L706" i="25"/>
  <c r="L698" i="25"/>
  <c r="L694" i="25"/>
  <c r="L719" i="25"/>
  <c r="L689" i="25"/>
  <c r="L683" i="25"/>
  <c r="L678" i="25"/>
  <c r="E660" i="25"/>
  <c r="L716" i="25"/>
  <c r="L725" i="25"/>
  <c r="L721" i="25"/>
  <c r="L707" i="25"/>
  <c r="L704" i="25"/>
  <c r="L695" i="25"/>
  <c r="L687" i="25"/>
  <c r="L685" i="25"/>
  <c r="L680" i="25"/>
  <c r="L657" i="25"/>
  <c r="L653" i="25"/>
  <c r="L728" i="25"/>
  <c r="L665" i="25"/>
  <c r="L663" i="25"/>
  <c r="L659" i="25"/>
</calcChain>
</file>

<file path=xl/sharedStrings.xml><?xml version="1.0" encoding="utf-8"?>
<sst xmlns="http://schemas.openxmlformats.org/spreadsheetml/2006/main" count="5836" uniqueCount="2043">
  <si>
    <t>Date</t>
  </si>
  <si>
    <t>Revision</t>
  </si>
  <si>
    <t>DT/NB/WS/Tablet/Visual/SMO</t>
  </si>
  <si>
    <t>Remarks:</t>
  </si>
  <si>
    <t>Biz case version</t>
  </si>
  <si>
    <t>R0</t>
  </si>
  <si>
    <t>NB</t>
  </si>
  <si>
    <t>Add: W11 DG models - E14 / T14 / T15</t>
  </si>
  <si>
    <t>DT</t>
  </si>
  <si>
    <t xml:space="preserve">Add: W11 DG models - M75s </t>
  </si>
  <si>
    <t>WS</t>
  </si>
  <si>
    <t>Add: W11 DG models - P350 / P520 / P520c</t>
  </si>
  <si>
    <t>SMO</t>
  </si>
  <si>
    <t>Add: Google Meet Series Gen 2</t>
  </si>
  <si>
    <t>Options</t>
  </si>
  <si>
    <t>Add: new items, refer to remarks column</t>
  </si>
  <si>
    <t>Visuals</t>
  </si>
  <si>
    <t>T24m-20 MTM change</t>
  </si>
  <si>
    <t>4X11N40212</t>
  </si>
  <si>
    <t>Lenovo USB-C Slim Travel Dock (Lenovo 8-in-1 Hub)</t>
  </si>
  <si>
    <t>NPI Add in price list</t>
  </si>
  <si>
    <t>40B90000WW</t>
  </si>
  <si>
    <t>Lenovo USB-C Dual Display Travel Dock (Lenovo 7-in-1 Hub)</t>
  </si>
  <si>
    <t>40B90100UK</t>
  </si>
  <si>
    <t>Lenovo USB-C Dual Display Travel Dock (With adapter)</t>
  </si>
  <si>
    <t>4XJ1M77975</t>
  </si>
  <si>
    <t>Lenovo 13.3-inch Bright Screen Privacy Filter for X13 Gen2 from 3M</t>
  </si>
  <si>
    <t>4XJ1M77973</t>
  </si>
  <si>
    <t>Lenovo 14-inch Bright Screen Privacy Filter for X1 Carbon Gen9 from 3M</t>
  </si>
  <si>
    <t>4XJ1M77972</t>
  </si>
  <si>
    <t>Lenovo 14-inch Bright Screen Privacy Filter for X1 Yoga Gen6 from 3M</t>
  </si>
  <si>
    <t>4XE1L68273</t>
  </si>
  <si>
    <t>Kensington MicroSaver DS 2.0 Cable Lock from Lenovo</t>
  </si>
  <si>
    <t>Add in price list</t>
  </si>
  <si>
    <t>4XB1N36075</t>
  </si>
  <si>
    <t>ThinkPad 1TB Performance PCIe Gen4 NVMe OPAL2 M.2 2280 SSD Gen3</t>
  </si>
  <si>
    <t>4XC1D66056</t>
  </si>
  <si>
    <t>ThinkVision MC50 Monitor WebCam</t>
  </si>
  <si>
    <t>4X30M39458</t>
  </si>
  <si>
    <t>Lenovo Essential Wireless Keyboard and Mouse Combo</t>
  </si>
  <si>
    <t>Remove in price list</t>
  </si>
  <si>
    <t>4X90V55523</t>
  </si>
  <si>
    <t>Lenovo USB-C 7-in-1 Hub</t>
  </si>
  <si>
    <t>4XJ1D33266</t>
  </si>
  <si>
    <t>Lenovo 13.3 inch 1610 Privacy Filter for X13 Gen2 with COMPLY Attachment from 3M</t>
  </si>
  <si>
    <t>4XJ1D33268</t>
  </si>
  <si>
    <t>Lenovo 14.0 inch 1610 Privacy Filter for X1 Carbon Gen9 with COMPLY Attachment from 3M</t>
  </si>
  <si>
    <t>40B30090UK</t>
  </si>
  <si>
    <t>Lenovo USB-C Universal Business Dock</t>
  </si>
  <si>
    <t>4XE0N80914</t>
  </si>
  <si>
    <t>Kensington MicroSaver 2.0 Cable Lock from Lenovo</t>
  </si>
  <si>
    <t>Program :</t>
  </si>
  <si>
    <t>Lenovo SMB NB Price List - Singapore ONLY</t>
  </si>
  <si>
    <t>Eligibility :</t>
  </si>
  <si>
    <t>All authorised LENOVO BPs in SG ONLY</t>
  </si>
  <si>
    <t>All prices stated are strictly for country default MOT only, any special MOT request is subject for additional charges</t>
  </si>
  <si>
    <t>Validity :</t>
  </si>
  <si>
    <t>Valid from FY2425 Q1</t>
  </si>
  <si>
    <t>Partner Price (Ex Tax)</t>
  </si>
  <si>
    <t>SGD</t>
  </si>
  <si>
    <t>Series</t>
  </si>
  <si>
    <t>Machine Type Model (MTM)</t>
  </si>
  <si>
    <t>Description</t>
  </si>
  <si>
    <t>Warranty</t>
  </si>
  <si>
    <t>Disti</t>
  </si>
  <si>
    <t>Reseller</t>
  </si>
  <si>
    <t>Suggested Retail Price (SRP)</t>
  </si>
  <si>
    <t>Order Reason Code</t>
  </si>
  <si>
    <t>Special Conditions / UPC Code</t>
  </si>
  <si>
    <t>Additional Information</t>
  </si>
  <si>
    <t>Price</t>
  </si>
  <si>
    <t>Margin%</t>
  </si>
  <si>
    <t>Inc Tax</t>
  </si>
  <si>
    <t>THINKPAD EDGE</t>
  </si>
  <si>
    <t>E14</t>
  </si>
  <si>
    <t>E14 G6</t>
  </si>
  <si>
    <t>21M7003MSG</t>
  </si>
  <si>
    <t>ThinkPad E14 Gen 6 MTL: 14" WUXGA (1920x1200) IPS 300nits Anti-glare, 45% NTSC
Intel® Core™ Ultra 5 125U, 12C (2P + 8E + 2LPE) / 14T, Max Turbo up to 4.3GHz, 12MB
Integrated Intel® Graphics
8GB SO-DIMM DDR5-5600/ 512GB SSD M.2 2242 PCIe® 4.0x4 NVMe® Opal 2.0
HD 720p with Privacy Shutter / Touch Style, Match-on-Chip, Integrated in Power Button
Integrated 57Wh / Intel® Wi-Fi® 6E AX211, 11ax 2x2 + BT5.3/ Backlit KYB English
Windows® 11 Pro/ NO Recovery Media</t>
  </si>
  <si>
    <t>3 Year Onsite (ESS)</t>
  </si>
  <si>
    <t>ZB7</t>
  </si>
  <si>
    <t>Full BOM here</t>
  </si>
  <si>
    <t>21M7003LSG</t>
  </si>
  <si>
    <t>ThinkPad E14 Gen 6 MTL: 14" WUXGA (1920x1200) IPS 300nits Anti-glare, 45% NTSC
Intel® Core™ Ultra 7 155U, 12C (2P + 8E + 2LPE) / 14T, Max Turbo up to 4.8GHz, 12MB
Integrated Intel® Graphics
8GB SO-DIMM DDR5-5600/ 512GB SSD M.2 2242 PCIe® 4.0x4 NVMe® Opal 2.0
HD 720p with Privacy Shutter / Touch Style, Match-on-Chip, Integrated in Power Button
Integrated 57Wh / Intel® Wi-Fi® 6E AX211, 11ax 2x2 + BT5.3/ Backlit KYB English
Windows® 11 Pro/ NO Recovery Media</t>
  </si>
  <si>
    <t>21M7003JSG</t>
  </si>
  <si>
    <t>ThinkPad E14 Gen 6 MTL: 14" WUXGA (1920x1200) IPS 300nits Anti-glare, 45% NTSC
Intel® Core™ Ultra 5 125U, 12C (2P + 8E + 2LPE) / 14T, Max Turbo up to 4.3GHz, 12MB
Integrated Intel® Graphics
16GB SO-DIMM DDR5-5600/ 512GB SSD M.2 2242 PCIe® 4.0x4 NVMe® Opal 2.0
HD 720p with Privacy Shutter / Touch Style, Match-on-Chip, Integrated in Power Button
Integrated 57Wh / Intel® Wi-Fi® 6E AX211, 11ax 2x2 + BT5.3/ Backlit KYB English
Windows® 11 Pro/ NO Recovery Media</t>
  </si>
  <si>
    <t>21M7003KSG</t>
  </si>
  <si>
    <t>ThinkPad E14 Gen 6 MTL: 14" WUXGA (1920x1200) IPS 300nits Anti-glare, 45% NTSC
Intel® Core™ Ultra 7 155U, 12C (2P + 8E + 2LPE) / 14T, Max Turbo up to 4.8GHz, 12MB
Integrated Intel® Graphics
16GB SO-DIMM DDR5-5600/ 512GB SSD M.2 2242 PCIe® 4.0x4 NVMe® Opal 2.0
HD 720p with Privacy Shutter / Touch Style, Match-on-Chip, Integrated in Power Button
Integrated 57Wh / Intel® Wi-Fi® 6E AX211, 11ax 2x2 + BT5.3/ Backlit KYB English
Windows® 11 Pro/ NO Recovery Media</t>
  </si>
  <si>
    <t>21M8000FSG</t>
  </si>
  <si>
    <t>ThinkPad E14 Gen 6 MTL: 14" WUXGA (1920x1200) IPS 300nits Anti-glare, 45% NTSC
Intel® Core™ Ultra 5 125U, 12C (2P + 8E + 2LPE) / 14T, Max Turbo up to 4.3GHz, 12MB
Integrated Intel® Graphics
32GB SO-DIMM DDR5-5600(2*16GB)/ 512GB SSD M.2 2242 PCIe® 4.0x4 NVMe® Opal 2.0
HD 720p with Privacy Shutter / Touch Style, Match-on-Chip, Integrated in Power Button
Integrated 57Wh / Intel® Wi-Fi® 6E AX211, 11ax 2x2 + BT5.3/ Backlit KYB English
Windows® 11 Pro/ NO Recovery Media</t>
  </si>
  <si>
    <t>198153374052</t>
  </si>
  <si>
    <t>21M7003PSG</t>
  </si>
  <si>
    <t>ThinkPad E14 Gen 6 MTL: 14" WUXGA (1920x1200) IPS 300nits Anti-glare, 45% NTSC
Intel® Core™ Ultra 7 155U, 12C (2P + 8E + 2LPE) / 14T, Max Turbo up to 4.8GHz, 12MB
Integrated Intel® Graphics
32GB SO-DIMM DDR5-5600 (2*16GB)/ 512GB SSD M.2 2242 PCIe® 4.0x4 NVMe® Opal 2.0
HD 720p with Privacy Shutter / Touch Style, Match-on-Chip, Integrated in Power Button
Integrated 57Wh / Intel® Wi-Fi® 6E AX211, 11ax 2x2 + BT5.3/ Backlit KYB English
Windows® 11 Pro/ NO Recovery Media</t>
  </si>
  <si>
    <t>198153373895</t>
  </si>
  <si>
    <t>ThinkPad E14 Gen 7 (Intel)</t>
  </si>
  <si>
    <t>21SX000GSG</t>
  </si>
  <si>
    <t>U5/16GB/512SSD</t>
  </si>
  <si>
    <t>SS 17 April 25</t>
  </si>
  <si>
    <t>21SX000HSG</t>
  </si>
  <si>
    <t>U7/16GB/512SSD</t>
  </si>
  <si>
    <t>21SX000KSG</t>
  </si>
  <si>
    <t>U5/32GB/512SSD</t>
  </si>
  <si>
    <t>21SX000JSG</t>
  </si>
  <si>
    <t>U7/32GB/512SSD</t>
  </si>
  <si>
    <t>E16</t>
  </si>
  <si>
    <t>E16 G2</t>
  </si>
  <si>
    <t>21MA003DSG</t>
  </si>
  <si>
    <t>ThinkPad E16 Gen 2 MTL: 16" WUXGA (1920x1200) IPS 300nits Anti-glare, 45% NTSC
Intel® Core™ Ultra 7 155U, 12C (2P + 8E + 2LPE) / 14T, Max Turbo up to 4.8GHz, 12MB
Integrated Intel® Graphics
8GB SO-DIMM DDR5-5600/ 512GB SSD M.2 2242 PCIe® 4.0x4 NVMe® Opal 2.0
HD 720p with Privacy Shutter / Touch Style, Match-on-Chip, Integrated in Power Button
Integrated 57Wh / Intel® Wi-Fi® 6E AX211, 11ax 2x2 + BT5.3/ Backlit KYB English
Windows® 11 Pro/ NO Recovery Media</t>
  </si>
  <si>
    <t>21MA003ESG</t>
  </si>
  <si>
    <t>ThinkPad E16 Gen 2 MTL: 16" WUXGA (1920x1200) IPS 300nits Anti-glare, 45% NTSC
Intel® Core™ Ultra 7 155U, 12C (2P + 8E + 2LPE) / 14T, Max Turbo up to 4.8GHz, 12MB
Integrated Intel® Graphics
16GB SO-DIMM DDR5-5600/ 512GB SSD M.2 2242 PCIe® 4.0x4 NVMe® Opal 2.0
HD 720p with Privacy Shutter / Touch Style, Match-on-Chip, Integrated in Power Button
Integrated 57Wh / Intel® Wi-Fi® 6E AX211, 11ax 2x2 + BT5.3/ Backlit KYB English
Windows® 11 Pro/ NO Recovery Media</t>
  </si>
  <si>
    <t>Thinkpad Classic</t>
  </si>
  <si>
    <t>L Series</t>
  </si>
  <si>
    <t>L13 (13" Display)</t>
  </si>
  <si>
    <t>L13</t>
  </si>
  <si>
    <t>L13 G5</t>
  </si>
  <si>
    <t>21LB001HSG</t>
  </si>
  <si>
    <t>ThinkPad L13 Gen 5 MTL: 13.3" WUXGA (1920x1200) IPS 300nits Anti-glare, 45% NTSC
Intel® Core™ Ultra 5 125U, 12C (2P + 8E + 2LPE) / 14T, Max Turbo up to 4.3GHz, 12MB
Integrated Intel® Graphics
8GB Soldered LPDDR5-6400/ 512GB SSD M.2 2280 PCIe® 4.0x4 NVMe® Opal 2.0
HD 720p with Privacy Shutter / Touch Style, Match-on-Chip, Integrated in Power Button
Integrated 46Wh / Intel® Wi-Fi® 6E AX211, 11ax 2x2 + BT5.3/ Backlit KYB English
Lenovo® Integrated Pen/ Windows® 11 Pro/ NO Recovery Media</t>
  </si>
  <si>
    <t>21LB001JSG</t>
  </si>
  <si>
    <t>ThinkPad L13 Gen 5 MTL: 13.3" WUXGA (1920x1200) IPS 300nits Anti-glare, 45% NTSC
Intel® Core™ Ultra 7 155U, 12C (2P + 8E + 2LPE) / 14T, Max Turbo up to 4.8GHz, 12MB
Integrated Intel® Graphics
16GB Soldered LPDDR5-6400/ 512GB SSD M.2 2280 PCIe® 4.0x4 NVMe® Opal 2.0
HD 720p with Privacy Shutter / Touch Style, Match-on-Chip, Integrated in Power Button
Integrated 46Wh / Intel® Wi-Fi® 6E AX211, 11ax 2x2 + BT5.3/ Backlit KYB English
Windows® 11 Pro/ NO Recovery Media</t>
  </si>
  <si>
    <t>L13 2-in-1 G5 (Yoga)</t>
  </si>
  <si>
    <t>21LM002ASG</t>
  </si>
  <si>
    <t>ThinkPad L13 Gen 5 MTL: 13.3" WUXGA (1920x1200) IPS 300nits Anti-reflection / Anti-smudge, 100% sRGB, Touch
Intel® Core™ Ultra 7 155U, 12C (2P + 8E + 2LPE) / 14T, Max Turbo up to 4.8GHz, 12MB
Integrated Intel® Graphics
16GB Soldered LPDDR5-6400/ 512GB SSD M.2 2280 PCIe® 4.0x4 NVMe® Opal 2.0
HD 720p with Privacy Shutter / Touch Style, Match-on-Chip, Integrated in Power Button
Integrated 46Wh / Intel® Wi-Fi® 6E AX211, 11ax 2x2 + BT5.3/ Backlit KYB English
Lenovo® Integrated Pen/ Windows® 11 Pro/ NO Recovery Media</t>
  </si>
  <si>
    <t>3 Year Premier Support Plus (ESS)</t>
  </si>
  <si>
    <r>
      <t xml:space="preserve">L13 G6 </t>
    </r>
    <r>
      <rPr>
        <sz val="12"/>
        <color rgb="FFFF0000"/>
        <rFont val="Calibri"/>
        <family val="2"/>
      </rPr>
      <t>*NEW*</t>
    </r>
  </si>
  <si>
    <t>21R5002BSG</t>
  </si>
  <si>
    <t>U5-225U/16GB/512GB</t>
  </si>
  <si>
    <t>21R5002CSG</t>
  </si>
  <si>
    <t>U7-255U/16GB/512GB</t>
  </si>
  <si>
    <r>
      <t xml:space="preserve">L13 2-in-1 G6 (Yoga) </t>
    </r>
    <r>
      <rPr>
        <sz val="12"/>
        <color rgb="FFFF0000"/>
        <rFont val="Calibri"/>
        <family val="2"/>
      </rPr>
      <t>*NEW*</t>
    </r>
  </si>
  <si>
    <t>21R70028SG</t>
  </si>
  <si>
    <t>L14 (14" Display)</t>
  </si>
  <si>
    <t>L14</t>
  </si>
  <si>
    <t>L14 G5</t>
  </si>
  <si>
    <t>21L1004ESG</t>
  </si>
  <si>
    <t>ThinkPad L14 Gen 5 MTL:14" WUXGA (1920x1200) IPS 400nits Anti-glare, 45% NTSC, DBEF5
Intel® Core™ Ultra 5 125U, 12C (2P + 8E + 2LPE) / 14T, Max Turbo up to 4.3GHz, 12MB
Integrated Intel® Iris® Xe Graphics Functions as UHD Graphics
8GB SO-DIMM DDR5-5600/ 512GB SSD M.2 2280 PCIe® 4.0x4 NVMe® Opal 2.0
HD 720p with Privacy Shutter / Touch Style, Match-on-Chip, Integrated in Power Button
Integrated Li-Polymer 57Wh battery/ Intel® Wi-Fi® 6E AX211, 11ax 2x2 + BT5.3/ Backlit KYB English
Windows® 11 Pro, English/ NO Recovery Media</t>
  </si>
  <si>
    <t>21L1004FSG</t>
  </si>
  <si>
    <t>ThinkPad L14 Gen 5 MTL:14" WUXGA (1920x1200) IPS 400nits Anti-glare, 45% NTSC, DBEF5
Intel® Core™ Ultra 7 155U, 12C (2P + 8E + 2LPE) / 14T, Max Turbo up to 4.8GHz, 12MB
Integrated Intel® Iris® Xe Graphics Functions as UHD Graphics
8GB SO-DIMM DDR5-5600/ 512GB SSD M.2 2280 PCIe® 4.0x4 NVMe® Opal 2.0
HD 720p with Privacy Shutter / Touch Style, Match-on-Chip, Integrated in Power Button
Integrated Li-Polymer 57Wh battery/ Intel® Wi-Fi® 6E AX211, 11ax 2x2 + BT5.3/ Backlit KYB English
Windows® 11 Pro, English/ NO Recovery Media</t>
  </si>
  <si>
    <t>21L1004HSG</t>
  </si>
  <si>
    <t>ThinkPad L14 Gen 5 MTL:14" WUXGA (1920x1200) IPS 400nits Anti-glare, 45% NTSC, DBEF5
Intel® Core™ Ultra 5 125U, 12C (2P + 8E + 2LPE) / 14T, Max Turbo up to 4.3GHz, 12MB
Integrated Intel® Iris® Xe Graphics Functions as UHD Graphics
16GB SO-DIMM DDR5-5600/ 512GB SSD M.2 2280 PCIe® 4.0x4 NVMe® Opal 2.0
HD 720p with Privacy Shutter / Touch Style, Match-on-Chip, Integrated in Power Button
Integrated Li-Polymer 57Wh battery/ Intel® Wi-Fi® 6E AX211, 11ax 2x2 + BT5.3/ Backlit KYB English
Windows® 11 Pro, English/ NO Recovery Media</t>
  </si>
  <si>
    <t>21L1004GSG</t>
  </si>
  <si>
    <t>ThinkPad L14 Gen 5 MTL:14" WUXGA (1920x1200) IPS 400nits Anti-glare, 45% NTSC, DBEF5
Intel® Core™ Ultra 7 155U, 12C (2P + 8E + 2LPE) / 14T, Max Turbo up to 4.8GHz, 12MB
Integrated Intel® Iris® Xe Graphics Functions as UHD Graphics
16GB SO-DIMM DDR5-5600/ 512GB SSD M.2 2280 PCIe® 4.0x4 NVMe® Opal 2.0
HD 720p with Privacy Shutter / Touch Style, Match-on-Chip, Integrated in Power Button
Integrated Li-Polymer 57Wh battery/ Intel® Wi-Fi® 6E AX211, 11ax 2x2 + BT5.3/ Backlit KYB English
Windows® 11 Pro, English/ NO Recovery Media</t>
  </si>
  <si>
    <t>L14 G6</t>
  </si>
  <si>
    <t>21S60040SG</t>
  </si>
  <si>
    <t>21S60041SG</t>
  </si>
  <si>
    <t>T Series</t>
  </si>
  <si>
    <t>T14 (14" Display)</t>
  </si>
  <si>
    <t xml:space="preserve">T14 G5 </t>
  </si>
  <si>
    <t>21ML005YSG</t>
  </si>
  <si>
    <t>ThinkPad T14 Gen 5 MTL: 14" WUXGA (1920x1200) IPS 400nits Anti-glare, 45% NTSC, 60Hz, DBEF5
Intel® Core™ Ultra 5 125U, 12C (2P + 8E + 2LPE) / 14T, Max Turbo up to 4.3GHz, 12MB
Graphic: Integrated Intel® Graphics
16GB SO-DIMM DDR5-5600 / 512GB SSD M.2 2280 PCIe® 4.0x4 Performance NVMe® Opal 2.0
5.0MP with Privacy Shutter / Touch Style, Match-on-Chip, Integrated in Power Button
Integrated Li-Polymer 52.5Wh battery/ Intel® Wi-Fi® 6E AX211, 11ax 2x2 + BT5.3 / Backlit KYB English
Windows® 11 Pro, English  / NO Recovery Media</t>
  </si>
  <si>
    <t>3 Year Premier Support (ESS)</t>
  </si>
  <si>
    <t>21ML0060SG</t>
  </si>
  <si>
    <t>ThinkPad T14 Gen 5 MTL: 14" WUXGA (1920x1200) IPS 400nits Anti-glare, 45% NTSC, 60Hz, DBEF5
Intel® Core™ Ultra 7 155U, 12C (2P + 8E + 2LPE) / 14T, Max Turbo up to 4.8GHz, 12MB
16GB SO-DIMM DDR5-5600 / 512GB SSD M.2 2280 PCIe® 4.0x4 Performance NVMe® Opal 2.0
5.0MP with Privacy Shutter / Touch Style, Match-on-Chip, Integrated in Power Button
Integrated Li-Polymer 52.5Wh battery/ Intel® Wi-Fi® 6E AX211, 11ax 2x2 + BT5.3 / Backlit KYB English
Windows® 11 Pro, English  / NO Recovery Media</t>
  </si>
  <si>
    <t>21ML0061SG</t>
  </si>
  <si>
    <t>ThinkPad T14 Gen 5 MTL: 14" WUXGA (1920x1200) IPS 400nits Anti-glare, 45% NTSC, 60Hz, DBEF5
Intel® Core™ Ultra 7 155U, 12C (2P + 8E + 2LPE) / 14T, Max Turbo up to 4.8GHz, 12MB
32GB SO-DIMM DDR5-5600 / 1TB SSD M.2 2280 PCIe® 4.0x4 Performance NVMe® Opal 2.0
5.0MP with Privacy Shutter / Touch Style, Match-on-Chip, Integrated in Power Button
Integrated Li-Polymer 52.5Wh battery/ Intel® Wi-Fi® 6E AX211, 11ax 2x2 + BT5.3 / Backlit KYB English
Windows® 11 Pro, English  / NO Recovery Media</t>
  </si>
  <si>
    <t>T16 (16" Display)</t>
  </si>
  <si>
    <t xml:space="preserve">T16 G3 </t>
  </si>
  <si>
    <t>21MN006HSG</t>
  </si>
  <si>
    <t>ThinkPad T16 Gen 3 MTL: 16" WUXGA (1920x1200) IPS 300nits Anti-glare, 45% NTSC
Intel® Core™ Ultra 7 155U, 12C (2P + 8E + 2LPE) / 14T, Max Turbo up to 4.8GHz, 12MB
16GB SO-DIMM DDR5-5600 / 512GB SSD M.2 2280 PCIe® 4.0x4 Performance NVMe® Opal 2.0
5.0MP with Privacy Shutter / Touch Style, Match-on-Chip, Integrated in Power Button
Integrated Li-Polymer 52.5Wh battery/ Intel® Wi-Fi® 6E AX211, 11ax 2x2 + BT5.3 / Backlit KYB English
Windows® 11 Pro, English  / NO Recovery Media</t>
  </si>
  <si>
    <t>T14s (14" Display)</t>
  </si>
  <si>
    <t xml:space="preserve">T14s G5
</t>
  </si>
  <si>
    <t>21LS004LSG</t>
  </si>
  <si>
    <t>ThinkPad T14s Gen 5 MTL: 14" WUXGA (1920x1200) IPS 300nits Anti-glare, 45% NTSC
Intel® Core™ Ultra 5 125U, 12C (2P + 8E + 2LPE) / 14T, Max Turbo up to 4.3GHz, 12MB
Integrated Intel® Graphics
16GB Soldered LPDDR5x-6400 / 512GB SSD M.2 2280 PCIe® 4.0x4 Performance NVMe® Opal 2.0
5.0MP with Privacy Shutter / Touch Style, Match-on-Chip, Integrated in Power Button
Integrated Li-Polymer 58Wh battery
Intel® Wi-Fi® 6E AX211, 11ax 2x2 + BT5.3 / Backlit KYB English
Windows® 11 Pro, English  / NO Recovery Media</t>
  </si>
  <si>
    <t>21LS004MSG</t>
  </si>
  <si>
    <t>ThinkPad T14s Gen 5 MTL: 14" WUXGA (1920x1200) IPS 300nits Anti-glare, 45% NTSC
Intel® Core™ Ultra 7 155U, 12C (2P + 8E + 2LPE) / 14T, Max Turbo up to 4.8GHz, 12MB
Integrated Intel® Graphics
16GB Soldered LPDDR5x-6400 / 512GB SSD M.2 2280 PCIe® 4.0x4 Performance NVMe® Opal 2.0
5.0MP with Privacy Shutter / Touch Style, Match-on-Chip, Integrated in Power Button
Integrated Li-Polymer 58Wh battery
Intel® Wi-Fi® 6E AX211, 11ax 2x2 + BT5.3 / Backlit KYB English
Windows® 11 Pro, English  / NO Recovery Media</t>
  </si>
  <si>
    <t>21LS004NSG</t>
  </si>
  <si>
    <r>
      <rPr>
        <sz val="12"/>
        <color rgb="FF000000"/>
        <rFont val="Calibri"/>
        <family val="2"/>
      </rPr>
      <t xml:space="preserve">ThinkPad T14s Gen 5 MTL: 14" WUXGA (1920x1200) IPS 300nits Anti-glare, 45% NTSC
Intel® Core™ Ultra 7 155U, 12C (2P + 8E + 2LPE) / 14T, Max Turbo up to 4.8GHz, 12MB
Integrated Intel® Graphics
32GB Soldered LPDDR5x-6400 / </t>
    </r>
    <r>
      <rPr>
        <sz val="12"/>
        <color rgb="FFFF0000"/>
        <rFont val="Calibri"/>
        <family val="2"/>
      </rPr>
      <t xml:space="preserve">1TB SSD </t>
    </r>
    <r>
      <rPr>
        <sz val="12"/>
        <color rgb="FF000000"/>
        <rFont val="Calibri"/>
        <family val="2"/>
      </rPr>
      <t>M.2 2280 PCIe® 4.0x4 Performance NVMe® Opal 2.0
5.0MP with Privacy Shutter / Touch Style, Match-on-Chip, Integrated in Power Button
Integrated Li-Polymer 58Wh battery
Intel® Wi-Fi® 6E AX211, 11ax 2x2 + BT5.3 / Backlit KYB English
Windows® 11 Pro, English  / NO Recovery Media</t>
    </r>
  </si>
  <si>
    <t>T14s G6 (Qualcomm)</t>
  </si>
  <si>
    <t>21N1001YSG</t>
  </si>
  <si>
    <t>ThinkPad T14s Gen 6 Snapdragon: 14" WUXGA (1920x1200) IPS 400nits Anti-glare, 45% NTSC, 60Hz, DBEF5, Touch
Snapdragon® X Elite X1E-78-100, 12C, Max Turbo up to 3.4GHz (12-core), 42MB
Integrated Qualcomm® Adreno™ GPU
32GB Soldered LPDDR5x-8448 / 1TB SSD M.2 2242 PCIe® 4.0x4 NVMe® Opal 2.0
FHD 1080p + IR Discrete with Privacy Shutter, MIPI, Always On Computer Vision
Touch Style, Match-on-Chip, Integrated in Power Button / Integrated Li-Polymer 58Wh battery
Qualcomm® Wi-Fi® 7 NCM825A, 802.11be 2x2 + BT5.3 / Backlit KYB English</t>
  </si>
  <si>
    <t>198155113116</t>
  </si>
  <si>
    <t>21N10022SG</t>
  </si>
  <si>
    <r>
      <t xml:space="preserve">ThinkPad T14s Gen 6 Snapdragon: 14" WUXGA (1920x1200) IPS 400nits Anti-glare, 45% NTSC, 60Hz, DBEF5, Touch
Snapdragon® X Elite X1E-78-100, 12C, Max Turbo up to 3.4GHz (12-core), 42MB
Integrated Qualcomm® Adreno™ GPU
32GB Soldered LPDDR5x-8448 / 1TB SSD M.2 2242 PCIe® 4.0x4 NVMe® Opal 2.0
FHD 1080p + IR Discrete with Privacy Shutter, MIPI, Always On Computer Vision
Touch Style, Match-on-Chip, Integrated in Power Button / Integrated Li-Polymer 58Wh battery / Backlit KYB English
Qualcomm® Wi-Fi® 7 NCM825A, 802.11be 2x2 + BT5.3 / </t>
    </r>
    <r>
      <rPr>
        <sz val="12"/>
        <color rgb="FFFF0000"/>
        <rFont val="Calibri"/>
        <family val="2"/>
      </rPr>
      <t>Quectel RM520N-GL, 5G Sub-6 GHz, with Embedded eSIM</t>
    </r>
  </si>
  <si>
    <t>198155113147</t>
  </si>
  <si>
    <t>ThinkPad T14s Gen 6 (Intel)</t>
  </si>
  <si>
    <t>21R10056SG</t>
  </si>
  <si>
    <t>U5-225U/16GB/512</t>
  </si>
  <si>
    <t>21R10057SG</t>
  </si>
  <si>
    <t>U7-255U/16gb/512</t>
  </si>
  <si>
    <t>21R10058SG</t>
  </si>
  <si>
    <t>U7-255U/32/512</t>
  </si>
  <si>
    <t>21QX000GSG</t>
  </si>
  <si>
    <r>
      <t>ThinkPad T14s Gen 6</t>
    </r>
    <r>
      <rPr>
        <sz val="12"/>
        <color rgb="FFFF0000"/>
        <rFont val="Calibri"/>
        <family val="2"/>
      </rPr>
      <t xml:space="preserve"> Lunar Lake</t>
    </r>
    <r>
      <rPr>
        <sz val="12"/>
        <rFont val="Calibri"/>
        <family val="2"/>
      </rPr>
      <t>: 14" WUXGA (1920x1200) IPS 500nits Anti-glare, 100% sRGB, 60Hz, Low Power
Intel® Core™ Ultra 5 228V, 8C (4P + 4LPE) / 8T, Max Turbo up to 4.5GHz, 8MB
Integrated Intel® Arc™ Graphics 130V / Integrated Intel® AI Boost, up to 40 TOPS
32GB Soldered LPDDR5x-8533, MoP Memory / 512GB SSD M.2 2280 PCIe® 4.0x4 NVMe® Opal 2.0
5.0MP + IR Discrete with Privacy Shutter, Computer Vision on ISP
Touch Style, Match-on-Chip, Integrated in Power Button / Integrated Li-Polymer 58Wh battery / Backlit KYB English
Intel® Wi-Fi® 7 BE201, 802.11be 2x2 + BT5.4</t>
    </r>
  </si>
  <si>
    <t>21QX000HSG</t>
  </si>
  <si>
    <r>
      <t xml:space="preserve">ThinkPad T14s Gen 6 </t>
    </r>
    <r>
      <rPr>
        <sz val="12"/>
        <color rgb="FFFF0000"/>
        <rFont val="Calibri"/>
        <family val="2"/>
      </rPr>
      <t>Lunar Lake</t>
    </r>
    <r>
      <rPr>
        <sz val="12"/>
        <rFont val="Calibri"/>
        <family val="2"/>
      </rPr>
      <t>: 14" WUXGA (1920x1200) IPS 500nits Anti-glare, 100% sRGB, 60Hz, Low Power
Intel® Core™ Ultra 7 258V, 8C (4P + 4LPE) / 8T, Max Turbo up to 4.8GHz, 12MB
Integrated Intel® Arc™ Graphics 140V / Integrated Intel® AI Boost, up to 47 TOPS
32GB Soldered LPDDR5x-8533, MoP Memory / 512GB SSD M.2 2280 PCIe® 4.0x4 NVMe® Opal 2.0
5.0MP + IR Discrete with Privacy Shutter, Computer Vision on ISP
Touch Style, Match-on-Chip, Integrated in Power Button / Integrated Li-Polymer 58Wh battery / Backlit KYB English
Intel® Wi-Fi® 7 BE201, 802.11be 2x2 + BT5.4</t>
    </r>
  </si>
  <si>
    <t>21QX000JSG</t>
  </si>
  <si>
    <r>
      <t xml:space="preserve">ThinkPad T14s Gen 6 </t>
    </r>
    <r>
      <rPr>
        <sz val="12"/>
        <color rgb="FFFF0000"/>
        <rFont val="Calibri"/>
        <family val="2"/>
      </rPr>
      <t>Lunar Lake</t>
    </r>
    <r>
      <rPr>
        <sz val="12"/>
        <rFont val="Calibri"/>
        <family val="2"/>
      </rPr>
      <t>: 14" WUXGA (1920x1200) IPS 500nits Anti-glare, 100% sRGB, 60Hz, Low Power
Intel® Core™ Ultra 7 258V, 8C (4P + 4LPE) / 8T, Max Turbo up to 4.8GHz, 12MB
Integrated Intel® Arc™ Graphics 140V / Integrated Intel® AI Boost, up to 47 TOPS
32GB Soldered LPDDR5x-8533, MoP Memory / 1TB SSD M.2 2280 PCIe® 5.0x4 Performance NVMe® Opal 2.0
5.0MP + IR Discrete with Privacy Shutter, Computer Vision on ISP
Touch Style, Match-on-Chip, Integrated in Power Button / Integrated Li-Polymer 58Wh battery / Backlit KYB English
Intel® Wi-Fi® 7 BE201, 802.11be 2x2 + BT5.4</t>
    </r>
  </si>
  <si>
    <t>X Series</t>
  </si>
  <si>
    <t>X13 (13" Display)</t>
  </si>
  <si>
    <t xml:space="preserve">X13 G5 </t>
  </si>
  <si>
    <t>21LU003KSG</t>
  </si>
  <si>
    <t>ThinkPad X13 Gen 5 MTL: 13.3" WUXGA (1920x1200) IPS 300nits Anti-glare, 100% sRGB
Intel® Core™ Ultra 7 155U, 12C (2P + 8E + 2LPE) / 14T, Max Turbo up to 4.8GHz, 12MB
Integrated Intel® Graphics
32GB Soldered LPDDR5x-6400 / 1TB SSD M.2 2280 PCIe® 4.0x4 Performance NVMe® Opal 2.0
5.0MP + IR Discrete with Privacy Shutter / Touch Style, Match-on-Chip, Integrated in Power Button
Integrated 54.7Wh / Intel® Wi-Fi® 6E AX211, 11ax 2x2 + BT5.3/ Backlit KYB English
Windows® 11 Pro / NO Recovery Media</t>
  </si>
  <si>
    <t>X13 2-in-1 G5 (Yoga)</t>
  </si>
  <si>
    <t>21LW0028SG</t>
  </si>
  <si>
    <t>X9 (14" Display)</t>
  </si>
  <si>
    <t>ThinkPad X9-14 Gen 1</t>
  </si>
  <si>
    <t>21QA0062SG</t>
  </si>
  <si>
    <t>ThinkPad X9 Gen 1: 14" 2.8K (2880x1800) OLED 500nits Anti-reflection / Anti-smudge, 100% DCI-P3, 30-120Hz VRR, DisplayHDR™ True Black 600, Dolby Vision®, Touch
Intel® Core™ Ultra 7 258V, 8C (4P + 4LPE) / 8T, Max Turbo up to 4.8GHz, 12MB
Graphic: Integrated Intel® Arc™ Graphics 140V
NPU: Integrated Intel® AI Boost, up to 47 TOPS
32GB Soldered LPDDR5x-8533, MoP Memory / 1TB SSD M.2 2242 PCIe® 4.0x4 NVMe® Opal 2.0
UHD 8.0MP with Large Sensor + IR Discrete, with E-Shutter, ToF Sensor, MIPI 
Touch Style, Match-on-Chip, Integrated in Power Button
Integrated 55Wh / Intel® Wi-Fi® 7 BE201, 802.11be 2x2 + BT5.4 / Backlit KYB English
Windows® 11 Pro / NO Recovery Media</t>
  </si>
  <si>
    <t>21QA0063SG</t>
  </si>
  <si>
    <t>ThinkPad X9 Gen 1: 14" 2.8K (2880x1800) OLED 500nits Anti-reflection / Anti-smudge, 100% DCI-P3, 30-120Hz VRR, DisplayHDR™ True Black 600, Dolby Vision®, Touch
Intel® Core™ Ultra 7 258V, 8C (4P + 4LPE) / 8T, Max Turbo up to 4.8GHz, 12MB
Graphic: Integrated Intel® Arc™ Graphics 140V
NPU: Integrated Intel® AI Boost, up to 47 TOPS
32GB Soldered LPDDR5x-8533, MoP Memory / 512GB SSD M.2 2242 PCIe® 4.0x4 NVMe® Opal 2.0
UHD 8.0MP with Large Sensor + IR Discrete, with E-Shutter, ToF Sensor, MIPI 
Touch Style, Match-on-Chip, Integrated in Power Button
Integrated 55Wh / Intel® Wi-Fi® 7 BE201, 802.11be 2x2 + BT5.4 / Backlit KYB English
Windows® 11 Pro / NO Recovery Media</t>
  </si>
  <si>
    <t>X9 (15" Display)</t>
  </si>
  <si>
    <t>ThinkPad X9-15 Gen 1</t>
  </si>
  <si>
    <t>21Q6002RSG</t>
  </si>
  <si>
    <t>ThinkPad X9 Gen 1: 15.3" 2.8K (2880x1800) OLED 500nits Anti-reflection / Anti-fingerprint, 100% DCI-P3, 30-120Hz VRR, DisplayHDR™ True Black 600, Dolby Vision®
Intel® Core™ Ultra 7 258V, 8C (4P + 4LPE) / 8T, Max Turbo up to 4.8GHz, 12MB
Graphic: Integrated Intel® Arc™ Graphics 140V
NPU: Integrated Intel® AI Boost, up to 47 TOPS
32GB Soldered LPDDR5x-8533, MoP Memory / 1TB SSD M.2 2242 PCIe® 4.0x4 NVMe® Opal 2.0
UHD 8.0MP with Large Sensor + IR Discrete, with E-Shutter, ToF Sensor, MIPI 
Touch Style, Match-on-Chip, Integrated in Power Button
Integrated 55Wh / Intel® Wi-Fi® 7 BE201, 802.11be 2x2 + BT5.4 / Backlit KYB English
Windows® 11 Pro / NO Recovery Media</t>
  </si>
  <si>
    <t>21Q6002SSG</t>
  </si>
  <si>
    <t>ThinkPad X9 Gen 1: 15.3" 2.8K (2880x1800) OLED 500nits Anti-reflection / Anti-fingerprint, 100% DCI-P3, 30-120Hz VRR, DisplayHDR™ True Black 600, Dolby Vision®
Intel® Core™ Ultra 7 258V, 8C (4P + 4LPE) / 8T, Max Turbo up to 4.8GHz, 12MB
Graphic: Integrated Intel® Arc™ Graphics 140V
NPU: Integrated Intel® AI Boost, up to 47 TOPS
32GB Soldered LPDDR5x-8533, MoP Memory / 512GB SSD M.2 2242 PCIe® 4.0x4 NVMe® Opal 2.0
UHD 8.0MP with Large Sensor + IR Discrete, with E-Shutter, ToF Sensor, MIPI 
Touch Style, Match-on-Chip, Integrated in Power Button
Integrated 55Wh / Intel® Wi-Fi® 7 BE201, 802.11be 2x2 + BT5.4 / Backlit KYB English
Windows® 11 Pro / NO Recovery Media</t>
  </si>
  <si>
    <t>X1 Series</t>
  </si>
  <si>
    <t>X1 Carbon Gen12</t>
  </si>
  <si>
    <r>
      <t xml:space="preserve">X1 Carbon G11 T
</t>
    </r>
    <r>
      <rPr>
        <sz val="12"/>
        <color rgb="FFFF0000"/>
        <rFont val="Calibri"/>
        <family val="2"/>
      </rPr>
      <t>*NEW*</t>
    </r>
  </si>
  <si>
    <t>21HM0065SG</t>
  </si>
  <si>
    <r>
      <rPr>
        <sz val="12"/>
        <color theme="1"/>
        <rFont val="Calibri"/>
        <family val="2"/>
      </rPr>
      <t>i7/32GB/1TB/ Win 11</t>
    </r>
    <r>
      <rPr>
        <sz val="12"/>
        <color rgb="FFFFFF00"/>
        <rFont val="Calibri"/>
        <family val="2"/>
      </rPr>
      <t xml:space="preserve">
ThinkPad X1 Carbon Gen11: 14" WUXGA (1920x1200) IPS 400nits Anti-glare, 100% sRGB, Low Power
Intel® Core™ i7-1355U, 10C (2P + 8E) / 12T, P-core up to 5.0GHz, E-core up to 3.7GHz, 12MB
Graphic: Integrated Intel® Iris® Xe Graphics
32GB Soldered LPDDR5-6000 / 1TB SSD M.2 2280 PCIe® 4.0x4 Performance NVMe® Opal 2.0
FHD 1080p with Privacy Shutter / Fingerprint Reader 
Integrated Li-Polymer 57Wh battery, supports Rapid Charge (charge up to 80% in 1hr) with 65W AC adapter
Intel® Wi-Fi® 6E AX211, 11ax 2x2 + BT5.1 / Backlit KYB English
Windows® 11 Pro, English / NO Recovery Media</t>
    </r>
  </si>
  <si>
    <t>X1 Carbon G12</t>
  </si>
  <si>
    <t>21KC00AVSG</t>
  </si>
  <si>
    <t>ThinkPad X1 Carbon Gen 12: 14" WUXGA (1920x1200) IPS 400nits Anti-glare, 100% sRGB, 60Hz, Low Power
Intel® Core™ Ultra 7 155U, 12C (2P + 8E + 2LPE) / 14T, Max Turbo up to 4.8GHz, 12MB
Graphic: Integrated Intel® Graphics
16GB Soldered LPDDR5x-6400 / 512GB SSD M.2 2280 PCIe® 4.0x4 Performance NVMe® Opal 2.0
FHD 1080p + IR Discrete with Privacy Shutter / Touch Style, Match-on-Chip, in Keyboard Key
Integrated 57Wh / Intel® Wi-Fi® 6E AX211, 11ax 2x2 + BT5.3 / Backlit KYB English
Windows® 11 Pro / NO Recovery Media</t>
  </si>
  <si>
    <t>21KC0083SG</t>
  </si>
  <si>
    <t>ThinkPad X1 Carbon Gen 12: 14" WUXGA (1920x1200) IPS 400nits Anti-glare, 100% sRGB, 60Hz, Low Power
Intel® Core™ Ultra 7 155U, 12C (2P + 8E + 2LPE) / 14T, Max Turbo up to 4.8GHz, 12MB
Graphic: Integrated Intel® Graphics
32GB Soldered LPDDR5x-6400 / 1TB SSD M.2 2280 PCIe® 4.0x4 Performance NVMe® Opal 2.0
FHD 1080p + IR Discrete with Privacy Shutter / Touch Style, Match-on-Chip, in Keyboard Key
Integrated 57Wh / Intel® Wi-Fi® 6E AX211, 11ax 2x2 + BT5.3 / Backlit KYB English
Windows® 11 Pro / NO Recovery Media</t>
  </si>
  <si>
    <t>21KC009RSG</t>
  </si>
  <si>
    <t>ThinkPad X1 Carbon Gen 12: 14" WUXGA (1920x1200) IPS 400nits Anti-glare, 100% sRGB, 60Hz, Low Power
Intel® Core™ Ultra 7 165U, 12C (2P + 8E + 2LPE) / 14T, Max Turbo up to 4.9GHz, 12MB
Graphic: Integrated Intel® Graphics
64GB Soldered LPDDR5x-6400 / 1TB SSD M.2 2280 PCIe® 4.0x4 Performance NVMe® Opal 2.0
FHD 1080p + IR Discrete with Privacy Shutter / Touch Style, Match-on-Chip, in Keyboard Key
Integrated 57Wh / Intel® Wi-Fi® 6E AX211, 11ax 2x2 + BT5.3 / Backlit KYB English
Windows® 11 Pro / NO Recovery Media</t>
  </si>
  <si>
    <t>Full BOM Here</t>
  </si>
  <si>
    <t>X1 Carbon G13 - Intel Arrow Lake</t>
  </si>
  <si>
    <t>21NX009SSG</t>
  </si>
  <si>
    <t>21NX009RSG</t>
  </si>
  <si>
    <t>U7-255U/32GB/1TB</t>
  </si>
  <si>
    <t>21NX009TSG</t>
  </si>
  <si>
    <t>U7-255U/64GB/1TB</t>
  </si>
  <si>
    <r>
      <t xml:space="preserve">X1 Carbon 13 
Aura Edition
</t>
    </r>
    <r>
      <rPr>
        <sz val="12"/>
        <color rgb="FFFF0000"/>
        <rFont val="Calibri"/>
        <family val="2"/>
      </rPr>
      <t>*NEW*</t>
    </r>
  </si>
  <si>
    <t>21NS0006SG</t>
  </si>
  <si>
    <t>ThinkPad X1 Carbon Gen 13: 	
14" 2.8K (2880x1800) OLED 400nits Anti-glare / Anti-reflection / Anti-smudge, 100% DCI-P3, 120Hz, DisplayHDR™ True Black 500, Dolby Vision®
Intel® Core™ Ultra 7 258V, 8C (4P + 4LPE) / 8T, Max Turbo up to 4.8GHz, 12MB
Graphic: Integrated Intel® Arc™ Graphics 140V
32GB Soldered LPDDR5x-8533, MoP Memory / 1TB SSD M.2 2280 PCIe® 5.0x4 Performance NVMe® Opal 2.0
FHD 1080p + IR Discrete with Privacy Shutter / Touch Style, Match-on-Chip, in Keyboard Key
Integrated 57Wh / Intel® Wi-Fi® 7 BE201, 802.11be 2x2 + BT5.3 / Backlit KYB English
Windows® 11 Pro / NO Recovery Media</t>
  </si>
  <si>
    <t>3 Year Premier Support Plus (ESS), 3 Year ADP, CO2 Offset 0.5 Ton</t>
  </si>
  <si>
    <t>21NS0007SG</t>
  </si>
  <si>
    <t>ThinkPad X1 Carbon Gen 13: 	
14" 2.8K (2880x1800) OLED 400nits Anti-glare / Anti-reflection / Anti-smudge, 100% DCI-P3, 120Hz, DisplayHDR™ True Black 500, Dolby Vision®
Intel® Core™ Ultra 7 258V, 8C (4P + 4LPE) / 8T, Max Turbo up to 4.8GHz, 12MB
Graphic: Integrated Intel® Arc™ Graphics 140V
32GB Soldered LPDDR5x-8533, MoP Memory / 2TB SSD M.2 2280 PCIe® 5.0x4 Performance NVMe® Opal 2.0
FHD 1080p + IR Discrete with Privacy Shutter / Touch Style, Match-on-Chip, in Keyboard Key
Integrated 57Wh / Intel® Wi-Fi® 7 BE201, 802.11be 2x2 + BT5.3 / Backlit KYB English
Windows® 11 Pro / NO Recovery Media</t>
  </si>
  <si>
    <t>21NS005VSG</t>
  </si>
  <si>
    <t>ThinkPad X1 Carbon Gen 13: 	
14" 2.8K (2880x1800) OLED 400nits Anti-glare / Anti-reflection / Anti-smudge, 100% DCI-P3, 120Hz, DisplayHDR™ True Black 500, Dolby Vision®
Intel® Core™ Ultra 7 256V, 8C (4P + 4LPE) / 8T, Max Turbo up to 4.8GHz, 12MB
Graphic: Integrated Intel® Arc™ Graphics 140V / Integrated Intel® AI Boost, up to 47 TOPS
16GB Soldered LPDDR5x-8533, MoP Memory / 512GB SSD M.2 2280 PCIe® 5.0x4 Performance NVMe® Opal 2.0
FHD 1080p + IR Discrete with Privacy Shutter / Touch Style, Match-on-Chip, in Keyboard Key
Integrated 57Wh / Intel® Wi-Fi® 7 BE201, 802.11be 2x2 + BT5.3 / Backlit KYB English
Windows® 11 Pro / NO Recovery Media</t>
  </si>
  <si>
    <t>SS 21 Feb 25</t>
  </si>
  <si>
    <t>21NS0043SG</t>
  </si>
  <si>
    <t>21NS007SSG</t>
  </si>
  <si>
    <t>U7/32GB/1TB/5G</t>
  </si>
  <si>
    <t>X1 Yoga Gen 9</t>
  </si>
  <si>
    <t>X1 2-in-1 G9 (Yoga)</t>
  </si>
  <si>
    <t>21KE005KSG</t>
  </si>
  <si>
    <t>ThinkPad X1 Yoga Gen 9 MTL:
14" WUXGA (1920x1200) IPS 400nits Anti-glare / Anti-smudge, 100% sRGB, 60Hz, Low Power, Touch
Intel® Core™ Ultra 7 155U, 12C (2P + 8E + 2LPE) / 14T, Max Turbo up to 4.8GHz, 12MB
Graphic: Integrated Intel® Graphics
32GB Soldered LPDDR5x-6400 / 1TB SSD M.2 2280 PCIe® 4.0x4 Performance NVMe® Opal 2.0
FHD 1080p + IR Discrete with Privacy Shutter / Touch Style, Match-on-Chip, in Keyboard Key / Lenovo® Slim Pen
Integrated 57Wh / Intel® Wi-Fi® 6E AX211, 11ax 2x2 + BT5.3 / Backlit KYB English
Windows® 11 Pro / NO Recovery Media</t>
  </si>
  <si>
    <t>ThinkPad X1 2-in-1 Gen 10</t>
  </si>
  <si>
    <t>21Q000BDSG</t>
  </si>
  <si>
    <t>Lenovo SMB TDT/AIO Price List - Singapore ONLY</t>
  </si>
  <si>
    <t>Special Conditions</t>
  </si>
  <si>
    <t>THINKCENTRE</t>
  </si>
  <si>
    <t>Neo Ultra</t>
  </si>
  <si>
    <t>ThinkCentre neo 30s Gen 5</t>
  </si>
  <si>
    <t>13DH000CSG</t>
  </si>
  <si>
    <t>Desktop TC neo 30s Gen 5: Intel® SoC Platform
Intel® Core™ i5-13420H, 8C (4P + 4E) / 12T, P-core 2.1 / 4.6GHz, E-core 1.5 / 3.4GHz, 12MB
16GB SO-DIMM DDR5-5200/ 512GB SSD M.2 2280 PCIe® 4.0x4 NVMe®
Graphics: Integrated Intel® UHD Graphics
Intel® Wi-Fi® 6 AX203, 802.11ax 2x2 + BT5.2
USB Keyboard / Mouse
Windows® 11 Pro, English / NO Recovery Media</t>
  </si>
  <si>
    <t>3 Year on-site</t>
  </si>
  <si>
    <t>198156551801</t>
  </si>
  <si>
    <t>13DH000ESG</t>
  </si>
  <si>
    <t>Desktop TC neo 30s Gen 5: Intel® SoC Platform
Intel® Core™ i7-13620H, 10C (6P + 4E) / 16T, P-core 2.4 / 4.9GHz, E-core 1.8 / 3.6GHz, 24MB
16GB SO-DIMM DDR5-5200/ 512GB SSD M.2 2280 PCIe® 4.0x4 NVMe®
Graphics: Integrated Intel® UHD Graphics
Intel® Wi-Fi® 6 AX203, 802.11ax 2x2 + BT5.2
USB Keyboard / Mouse
Windows® 11 Pro, English / NO Recovery Media</t>
  </si>
  <si>
    <t>198156551818</t>
  </si>
  <si>
    <t xml:space="preserve">Neo Ultra
*New*
</t>
  </si>
  <si>
    <t>12W10029SG</t>
  </si>
  <si>
    <t>ThinkCentre neo Ultra: Intel® SoC Platform
Intel® Core™ i5-14500, 14C (6P + 8E) / 20T, P-core 2.6 / 5.0GHz, E-core 1.9 / 3.7GHz, 24MB
16GB SO-DIMM DDR5-4800/ 512GB SSD M.2 2280 PCIe® 4.0x4 NVMe® Opal 2.0
Graphics: NVIDIA® GeForce RTX™ 4060 8GB GDDR6
Intel® Wi-Fi® 6E AX211, 802.11ax 2x2 + BT5.3, vPro®
USB Keyboard / Mouse
Windows® 11 Pro, English / NO Recovery Media</t>
  </si>
  <si>
    <t>198155781360</t>
  </si>
  <si>
    <t>12W1002ASG</t>
  </si>
  <si>
    <t>ThinkCentre neo Ultra: Intel® SoC Platform
Intel® Core™ i7-14700, 20C (8P + 12E) / 28T, Max Turbo up to 5.4GHz, P-core 2.1 / 5.3GHz, E-core 1.5 / 4.2GHz, 33MB
32GB SO-DIMM DDR5-5200/ 512GB SSD M.2 2280 PCIe® 4.0x4 NVMe® Opal 2.0
Graphics: NVIDIA® GeForce RTX™ 4060 8GB GDDR6
Intel® Wi-Fi® 6E AX211, 802.11ax 2x2 + BT5.3, vPro®
USB Keyboard / Mouse
Windows® 11 Pro, English / NO Recovery Media</t>
  </si>
  <si>
    <t>198155781339</t>
  </si>
  <si>
    <t>12W1002BSG</t>
  </si>
  <si>
    <t>ThinkCentre neo Ultra: Intel® SoC Platform
Intel® Core™ i9-14900, 24C (8P + 16E) / 32T, Max Turbo up to 5.8GHz, P-core 2.0 / 5.4GHz, E-core 1.5 / 4.3GHz, 36MB
32GB SO-DIMM DDR5-5200/ 1TB SSD M.2 2280 PCIe® 4.0x4 NVMe® Opal 2.0
Graphics: NVIDIA® GeForce RTX™ 4060 8GB GDDR6
Intel® Wi-Fi® 6E AX211, 802.11ax 2x2 + BT5.3, vPro®
USB Keyboard / Mouse
Windows® 11 Pro, English / NO Recovery Media</t>
  </si>
  <si>
    <t>198155781346</t>
  </si>
  <si>
    <t>12W1002CSG</t>
  </si>
  <si>
    <t>ThinkCentre neo Ultra: Intel® SoC Platform
Intel® Core™ i9-14900, 24C (8P + 16E) / 32T, Max Turbo up to 5.8GHz, P-core 2.0 / 5.4GHz, E-core 1.5 / 4.3GHz, 36MB
64GB SO-DIMM DDR5-5200 (2*32GB) / 1TB SSD M.2 2280 PCIe® 4.0x4 NVMe® Opal 2.0
Graphics: NVIDIA® GeForce RTX™ 4060 8GB GDDR6
Intel® Wi-Fi® 6E AX211, 802.11ax 2x2 + BT5.3, vPro®
USB Keyboard / Mouse
Windows® 11 Pro, English / NO Recovery Media</t>
  </si>
  <si>
    <t>198155781353</t>
  </si>
  <si>
    <t>ThinkCentre M70s</t>
  </si>
  <si>
    <t xml:space="preserve">M70s Gen 5
</t>
  </si>
  <si>
    <t>12U8005PSG</t>
  </si>
  <si>
    <t>ThinkCentre M70s Gen 5: 260W SFF (Q670 Chipset)
Intel® Core™ i5-14400, 10C (6P + 4E) / 16T, P-core 2.5 / 4.7GHz, E-core 1.8 / 3.5GHz, 20MB
Memory: 8GB UDIMM DDR5-4800
512GB SSD M.2 2280 PCIe® 4.0x4 Performance NVMe® Opal 2.0 / No ODD / 2.5" HDD Bracket Kit / Internal Speaker 
Graphic: Integrated Intel® UHD Graphics 730
Intel® Wi-Fi® 6E AX211, 802.11ax 2x2 + BT5.3, vPro®
USB Keyboard / Mouse
HDMI / Display Port / LAN
Windows® 11 Pro, English / NO Recovery Media</t>
  </si>
  <si>
    <t>12U8005QSG</t>
  </si>
  <si>
    <t>ThinkCentre M70s Gen 5: 260W SFF (Q670 Chipset)
Intel® Core™ i7-14700, 20C (8P + 12E) / 28T, Max Turbo up to 5.4GHz, P-core 2.1 / 5.3GHz, E-core 1.5 / 4.2GHz, 33MB
Memory: 16GB UDIMM DDR5-5600
512GB SSD M.2 2280 PCIe® 4.0x4 Performance NVMe® Opal 2.0 / No ODD / 2.5" HDD Bracket Kit / Internal Speaker 
Graphic: Integrated Intel® UHD Graphics 770
Intel® Wi-Fi® 6E AX211, 802.11ax 2x2 + BT5.3, vPro®
USB Keyboard / Mouse
HDMI / Display Port / LAN
Windows® 11 Pro, English / NO Recovery Media</t>
  </si>
  <si>
    <t>ThinkCentre M90s</t>
  </si>
  <si>
    <t>M90s Gen 5</t>
  </si>
  <si>
    <t>12V8003YSG</t>
  </si>
  <si>
    <t>ThinkCentre M90s: SFF (Q670 Chipset)
Intel® Core™ i7-14700, 20C (8P + 12E) / 28T, Max Turbo up to 5.4GHz, P-core 2.1 / 5.3GHz, E-core 1.5 / 4.2GHz, 33MB
Memory: 16GB UDIMM DDR5-4400
512GB SSD M.2 2280 PCIe® 4.0x4 Performance NVMe® Opal 2.0 / No ODD / 2.5" HDD Bracket Kit / Internal Speaker 
Graphic: Integrated Intel® UHD Graphics 770
Intel® Wi-Fi® 6E AX211, 802.11ax 2x2 + BT5.3, vPro®
USB Keyboard &amp; Mouse
2x Display Port  / LAN / HDMI 
Windows 11 Pro, English / NO Recovery Media</t>
  </si>
  <si>
    <t>198155479731</t>
  </si>
  <si>
    <t>ThinkCentre TINY M70q Gen3</t>
  </si>
  <si>
    <t>M70q Gen 5 T</t>
  </si>
  <si>
    <t>12TD0020SG</t>
  </si>
  <si>
    <t>ThinkCentre M70q Gen 4: TINY (Q670 Chipset)	
Intel® Core™ i5-14400T, 10C (6P + 4E) / 16T, P-core 1.5 / 4.5GHz, E-core 1.1 / 3.2GHz, 20MB
Memory: 8GB SO-DIMM DDR5-4800
512GB SSD M.2 2280 PCIe® 4.0x4 Performance NVMe® Opal 2.0 /No ODD / Internal Speaker 
Graphic: Integrated Intel® UHD Graphics 730
Intel® Wi-Fi® 6E AX211, 802.11ax 2x2 + BT5.3, vPro®
USB Keyboard &amp; Mouse
HDMI / Display Port / LAN 
Windows® 11 Pro, English / NO Recovery Media</t>
  </si>
  <si>
    <t>Full Bom here</t>
  </si>
  <si>
    <t>12TD0021SG</t>
  </si>
  <si>
    <t>ThinkCentre M70q Gen 4: TINY (Q670 Chipset)	
Intel® Core™ i7-14700T, 20C (8P + 12E) / 28T, Max Turbo up to 5.2GHz, P-core 1.3 / 5.0GHz, E-core 0.9 / 3.7GHz, 33MB
Memory: 16GB SO-DIMM DDR5-5600
512GB SSD M.2 2280 PCIe® 4.0x4 Performance NVMe® Opal 2.0 /No ODD / Internal Speaker 
Graphic: Integrated Intel® UHD Graphics 770
Intel® Wi-Fi® 6E AX211, 802.11ax 2x2 + BT5.3, vPro®
USB Keyboard &amp; Mouse
HDMI / Display Port / LAN 
Windows® 11 Pro, English / NO Recovery Media</t>
  </si>
  <si>
    <t>ThinkCentre TINY neo 50q Gen4</t>
  </si>
  <si>
    <t>neo 50q Gen 4</t>
  </si>
  <si>
    <t>12LN003FSG</t>
  </si>
  <si>
    <t>ThinkCentre M70q Gen 4: TINY (Q670 Chipset)	
Intel® Core™ i5-13420H, 8C (4P + 4E) / 12T, P-core 2.1 / 4.6GHz, E-core 1.5 / 3.4GHz, 12MB
Memory: 16GB SO-DIMM DDR4-3200
512GB SSD M.2 2280 PCIe® 4.0x4 Performance NVMe® Opal 2.0 /No ODD / Internal Speaker 
Graphic: Integrated Intel® UHD Graphics
Intel® Wi-Fi® 6 AX201, 802.11ax 2x2 + BT5.2
USB Keyboard &amp; Mouse
HDMI / Display Port / LAN 
Windows® 11 Pro, English / NO Recovery Media</t>
  </si>
  <si>
    <t>12LN003GSG</t>
  </si>
  <si>
    <t>ThinkCentre M70q Gen 4: TINY (Q670 Chipset)	
Intel® Core™ i5-13420H, 8C (4P + 4E) / 12T, P-core 2.1 / 4.6GHz, E-core 1.5 / 3.4GHz, 12MB
Memory: 8GB SO-DIMM DDR4-3200
512GB SSD M.2 2280 PCIe® 4.0x4 Performance NVMe® Opal 2.0 /No ODD / Internal Speaker 
Graphic: Integrated Intel® UHD Graphics
Intel® Wi-Fi® 6 AX201, 802.11ax 2x2 + BT5.2
USB Keyboard &amp; Mouse
HDMI / Display Port / LAN 
Windows® 11 Pro, English / NO Recovery Media</t>
  </si>
  <si>
    <t>ThinkCentre AIO (ALL-IN-ONE)</t>
  </si>
  <si>
    <t>ThinkCentre AIO M90a</t>
  </si>
  <si>
    <t>M90a Gen 5</t>
  </si>
  <si>
    <t>12SH001QSG</t>
  </si>
  <si>
    <t>ThinkCentre M90a Gen 5: AIO (Q670 Chipset)
23.8" FHD (1920x1080) IPS Anti-glare 250nits, 60Hz, 72% NTSC, software low blue light, flick free, touch
Intel® Core™ i7-13700, 16C (8P + 8E) / 24T, Max Turbo up to 5.2GHz, P-core 2.1 / 5.1GHz, E-core 1.5 / 4.1GHz, 30MB
Memory: 16GB SO-DIMM DDR5-5600
512GB SSD M.2 2280 PCIe® 4.0x4 Performance NVMe® Opal 2.0 / No ODD / Liftable Monitor Stand/ Internal speaker
Graphic: Integrated Intel® UHD Graphics 770
Intel® Wi-Fi® 6E AX211, 11ax 2x2 + BT5.1, vPro®
Media Card Reader / 5.0MP + IR Hybrid
USB Keyboard Mouse
Display Port / LAN
Windows® 11 Pro, English / NO Recovery Media</t>
  </si>
  <si>
    <t>12SH001YSG</t>
  </si>
  <si>
    <t>ThinkCentre M90a Gen 5: AIO (Q670 Chipset)
23.8" FHD (1920x1080) IPS Anti-glare 250nits, 60Hz, 72% NTSC, software low blue light, flick free, touch
Intel® Core™ i7-14700, 20C (8P + 12E) / 28T, Max Turbo up to 5.4GHz, P-core 2.1 / 5.3GHz, E-core 1.5 / 4.2GHz, 33MB
Memory: 16GB SO-DIMM DDR5-5600
512GB SSD M.2 2280 PCIe® 4.0x4 Performance NVMe® Opal 2.0 / No ODD / Liftable Monitor Stand/ Internal speaker
Graphic: Integrated Intel® UHD Graphics 770
Intel® Wi-Fi® 6E AX211, 11ax 2x2 + BT5.1, vPro®
Media Card Reader / 5.0MP + IR Hybrid
USB Keyboard Mouse
Display Port / LAN
Windows® 11 Pro, English / NO Recovery Media</t>
  </si>
  <si>
    <t>198153780075</t>
  </si>
  <si>
    <t>neo 30a 24</t>
  </si>
  <si>
    <t>12B000CDSG</t>
  </si>
  <si>
    <t>ThinkCentre neo 30a 24: AIO (Q670 Chipset)
23.8" FHD (1920x1080) IPS 250nits Anti-glare, 72% NTSC
Intel Core i5-1240P, 12C (4P + 8E) / 16T, P-core 1.7 / 4.4GHz, E-core 1.2 / 3.3GHz, 12MB
Memory: 8GB SO-DIMM DDR4-3200
512GB SSD M.2 2280 PCIe 4.0x4 NVMe / No ODD / Liftable Monitor Stand/ Internal speaker
Graphic: Integrated Intel Iris Xe Graphics functions as UHD Graphics
Intel AX201 11ax, 2x2 + BT5.1
Media Card Reader / 720p RGB IR Camera &amp; Mic
USB Keyboard Mouse
Display Port / LAN
Windows 11 Professional DG 64 / NO Recovery Media</t>
  </si>
  <si>
    <t>ThinkCentre neo 50a 24 Gen 5</t>
  </si>
  <si>
    <t>12SD001FSG</t>
  </si>
  <si>
    <t>ThinkCentre neo 50a 24 Gen 5: AIO (Intel® SoC Platform)
23.8" FHD (1920x1080) IPS Anti-glare 250nits, 99% sRGB
Intel® Core™ i5-13420H, 8C (4P + 4E) / 12T, P-core 2.1 / 4.6GHz, E-core 1.5 / 3.4GHz, 12MB
Memory: 8GB SO-DIMM DDR5-5200
512GB SSD M.2 2280 PCIe® 4.0x4 NVMe® Opal 2.0 / No ODD / Monitor Stand/ Internal speaker
Graphic: Integrated Intel® UHD Graphics
Intel® Wi-Fi® 6 AX201, 11ax 2x2 + BT5.1 / 5.0MP
USB Keyboard Mouse /HDMI / LAN
Windows® 11 Pro, English / NO Recovery Media</t>
  </si>
  <si>
    <t>12SD001GSG</t>
  </si>
  <si>
    <t>ThinkCentre neo 50a 24 Gen 5: AIO (Intel® SoC Platform)
23.8" FHD (1920x1080) IPS Anti-glare 250nits, 99% sRGB
Intel® Core™ i5-13420H, 8C (4P + 4E) / 12T, P-core 2.1 / 4.6GHz, E-core 1.5 / 3.4GHz, 12MB
Memory: 16GB SO-DIMM DDR5-5200
512GB SSD M.2 2280 PCIe® 4.0x4 NVMe® Opal 2.0 / No ODD / Monitor Stand/ Internal speaker
Graphic: Integrated Intel® UHD Graphics
Intel® Wi-Fi® 6 AX201, 11ax 2x2 + BT5.1 / 5.0MP
USB Keyboard Mouse /HDMI / LAN
Windows® 11 Pro, English / NO Recovery Media</t>
  </si>
  <si>
    <t>12SD0027SG</t>
  </si>
  <si>
    <t>ThinkCentre neo 50a 24 Gen 5: AIO (Intel® SoC Platform)
23.8" FHD (1920x1080) IPS Anti-glare 250nits, 99% sRGB
Intel® Core™ i7-13620H, 10C (6P + 4E) / 16T, P-core 2.4 / 4.9GHz, E-core 1.8 / 3.6GHz, 24MB
Memory: 16GB SO-DIMM DDR5-5200
512GB SSD M.2 2280 PCIe® 4.0x4 NVMe® Opal 2.0 / No ODD / Monitor Stand/ Internal speaker
Graphic: Integrated Intel® UHD Graphics
Intel® Wi-Fi® 6 AX201, 11ax 2x2 + BT5.1 / 5.0MP
USB Keyboard Mouse /HDMI / LAN
Windows® 11 Pro, English / NO Recovery Media</t>
  </si>
  <si>
    <t>ThinkCentre neo 50a 27 Gen 5</t>
  </si>
  <si>
    <t>12SB001USG</t>
  </si>
  <si>
    <t>ThinkCentre neo 50a 27 Gen 5: AIO (Intel® SoC Platform)
23.8" FHD (1920x1080) IPS Anti-glare 250nits, 99% sRGB
Intel® Core™ i5-13420H, 8C (4P + 4E) / 12T, P-core 2.1 / 4.6GHz, E-core 1.5 / 3.4GHz, 12MB
Memory: 8GB SO-DIMM DDR5-5200
512GB SSD M.2 2280 PCIe® 4.0x4 NVMe® Opal 2.0 / No ODD / Monitor Stand/ Internal speaker
Graphic: Integrated Intel® UHD Graphics
Intel® Wi-Fi® 6 AX201, 11ax 2x2 + BT5.1 / 5.0MP
USB Keyboard Mouse /HDMI / LAN
Windows® 11 Pro, English / NO Recovery Media</t>
  </si>
  <si>
    <t>12SB001VSG</t>
  </si>
  <si>
    <t>ThinkCentre neo 50a 27 Gen 5: AIO (Intel® SoC Platform)
23.8" FHD (1920x1080) IPS Anti-glare 250nits, 99% sRGB
Intel® Core™ i5-13420H, 8C (4P + 4E) / 12T, P-core 2.1 / 4.6GHz, E-core 1.5 / 3.4GHz, 12MB
Memory: 16GB SO-DIMM DDR5-5200
512GB SSD M.2 2280 PCIe® 4.0x4 NVMe® Opal 2.0 / No ODD / Monitor Stand/ Internal speaker
Graphic: Integrated Intel® UHD Graphics
Intel® Wi-Fi® 6 AX201, 11ax 2x2 + BT5.1 / 5.0MP
USB Keyboard Mouse /HDMI / LAN
Windows® 11 Pro, English / NO Recovery Media</t>
  </si>
  <si>
    <t>12SB001TSG</t>
  </si>
  <si>
    <t>ThinkCentre neo 50a 27 Gen 55: AIO (Intel® SoC Platform)
23.8" FHD (1920x1080) IPS Anti-glare 250nits, 99% sRGB
Intel® Core™ i7-13620H, 10C (6P + 4E) / 16T, P-core 2.4 / 4.9GHz, E-core 1.8 / 3.6GHz, 24MB
Memory: 16GB SO-DIMM DDR5-5200
512GB SSD M.2 2280 PCIe® 4.0x4 NVMe® Opal 2.0 / No ODD / Monitor Stand/ Internal speaker
Graphic: Integrated Intel® UHD Graphics
Intel® Wi-Fi® 6 AX201, 11ax 2x2 + BT5.1 / 5.0MP
USB Keyboard Mouse /HDMI / LAN
Windows® 11 Pro, English / NO Recovery Media</t>
  </si>
  <si>
    <t>Lenovo SMB Workstation Price List - Singapore ONLY</t>
  </si>
  <si>
    <t>ThinkStation</t>
  </si>
  <si>
    <t>ThinkStation P2</t>
  </si>
  <si>
    <t>P2 TWR</t>
  </si>
  <si>
    <t>30FR006WSG</t>
  </si>
  <si>
    <t>ThinkStation P2 Tower : 500W Platinum Fixed (Intel® W680 Chipset)
Intel® Core™ i7-14700, 20C (8P + 12E) / 28T, Max Turbo up to 5.4GHz, P-core 2.1 / 5.3GHz, E-core 1.5 / 4.2GHz, 33MB
32GB UDIMM DDR5-4400 Non-ECC
512GB SSD M.2 2280 PCIe® 4.0x4 Performance NVMe® Opal
Graphic: NVIDIA® GeForce RTX™ 4060 8GB	
Intel® Wi-Fi® 6E AX211, 802.11ax 2x2 + BT5.3, vPro® / USB Keyboard &amp; Mouse 
USB-C / DP / Intel® I219-LM, 1x GbE RJ-45
Windows® 11 Pro, English</t>
  </si>
  <si>
    <t>30FR006XSG</t>
  </si>
  <si>
    <t>ThinkStation P2 Tower : 500W Platinum Fixed (Intel® W680 Chipset)
Intel® Core™ i7-14700, 20C (8P + 12E) / 28T, Max Turbo up to 5.4GHz, P-core 2.1 / 5.3GHz, E-core 1.5 / 4.2GHz, 33MB
32GB UDIMM DDR5-4400 Non-ECC
512GB SSD M.2 2280 PCIe® 4.0x4 Performance NVMe® Opal
Graphic: NVIDIA® RTX A400 4GB	
Intel® Wi-Fi® 6E AX211, 802.11ax 2x2 + BT5.3, vPro® / USB Keyboard &amp; Mouse 
USB-C / DP / Intel® I219-LM, 1x GbE RJ-45
Windows® 11 Pro, English</t>
  </si>
  <si>
    <t>ThinkStation P3</t>
  </si>
  <si>
    <t>P3 Tower</t>
  </si>
  <si>
    <t>30GS00H9SG</t>
  </si>
  <si>
    <t>ThinkStation P3 : 500W Platinum Fixed
Intel® Core™ i7-13700, 16C (8P + 8E) / 24T, Max Turbo up to 5.2GHz, P-core 2.1 / 5.1GHz, E-core 1.5 / 4.1GHz, 30MB
16GB UDIMM DDR5-4400 Non-ECC
256GB SSD M.2 2280 PCIe® 4.0x4 NVMe® Opal + 2TB HDD 7200rpm 3.5" SATA6Gb/s
Graphic: NVIDIA® RTX A400 4GB
Intel® Wi-Fi® 6E AX211, 802.11ax 2x2 + BT5.1, vPro®
USB Keyboard &amp; Mouse / USB-C / DP / Intel® I219-LM, 1x GbE RJ-45
Windows® 11 Pro, English</t>
  </si>
  <si>
    <t>30GS00HASG</t>
  </si>
  <si>
    <t>ThinkStation P3 : 500W Platinum Fixed
Intel® Core™ i7-13700, 16C (8P + 8E) / 24T, Max Turbo up to 5.2GHz, P-core 2.1 / 5.1GHz, E-core 1.5 / 4.1GHz, 30MB
32GB UDIMM DDR5-4400 Non-ECC
512GB SSD M.2 2280 PCIe® 4.0x4 Performance NVMe® Opal + 2TB HDD 7200rpm 3.5" SATA6Gb/s
Graphic: NVIDIA® RTX A1000 8GB
Intel® Wi-Fi® 6E AX211, 802.11ax 2x2 + BT5.1, vPro®
USB Keyboard &amp; Mouse / USB-C / DP / Intel® I219-LM, 1x GbE RJ-45
Windows® 11 Pro, English</t>
  </si>
  <si>
    <t>30GS00HBSG</t>
  </si>
  <si>
    <t>ThinkStation P3 : 500W Platinum Fixed
Intel® Core™ i7-13700, 16C (8P + 8E) / 24T, Max Turbo up to 5.2GHz, P-core 2.1 / 5.1GHz, E-core 1.5 / 4.1GHz, 30MB
32GB UDIMM DDR5-4400 Non-ECC
512GB SSD M.2 2280 PCIe® 4.0x4 Performance NVMe® Opal + 2TB HDD 7200rpm 3.5" SATA6Gb/s
Graphic: NVIDIA® RTX 2000 Ada Generation 16GB
Intel® Wi-Fi® 6E AX211, 802.11ax 2x2 + BT5.1, vPro®
USB Keyboard &amp; Mouse / USB-C / DP / Intel® I219-LM, 1x GbE RJ-45
Windows® 11 Pro, English</t>
  </si>
  <si>
    <t>30GS00HESG</t>
  </si>
  <si>
    <t>ThinkStation P3 : 500W Platinum Fixed
Intel® Core™ i7-14700, 20C (8P + 12E) / 28T, Max Turbo up to 5.4GHz, P-core 2.1 / 5.3GHz, E-core 1.5 / 4.2GHz, 33MB
16GB UDIMM DDR5-4400 Non-ECC
256GB SSD M.2 2280 PCIe® 4.0x4 NVMe® Opal + 2TB HDD 7200rpm 3.5" SATA6Gb/s
Graphic: NVIDIA® RTX A400 4GB
Intel® Wi-Fi® 6E AX211, 802.11ax 2x2 + BT5.1, vPro®
USB Keyboard &amp; Mouse / USB-C / DP / Intel® I219-LM, 1x GbE RJ-45
Windows® 11 Pro, English</t>
  </si>
  <si>
    <t>30GS00HDSG</t>
  </si>
  <si>
    <t>ThinkStation P3 : 500W Platinum Fixed
Intel® Core™ i7-14700, 20C (8P + 12E) / 28T, Max Turbo up to 5.4GHz, P-core 2.1 / 5.3GHz, E-core 1.5 / 4.2GHz, 33MB
32GB UDIMM DDR5-4400 Non-ECC
512GB SSD M.2 2280 PCIe® 4.0x4 Performance NVMe® Opal + 2TB HDD 7200rpm 3.5" SATA6Gb/s
Graphic: NVIDIA® RTX A1000 8GB
Intel® Wi-Fi® 6E AX211, 802.11ax 2x2 + BT5.1, vPro®
USB Keyboard &amp; Mouse / USB-C / DP / Intel® I219-LM, 1x GbE RJ-45
Windows® 11 Pro, English</t>
  </si>
  <si>
    <t>30GS00HCSG</t>
  </si>
  <si>
    <t>ThinkStation P3 : 500W Platinum Fixed
Intel® Core™ i7-14700, 20C (8P + 12E) / 28T, Max Turbo up to 5.4GHz, P-core 2.1 / 5.3GHz, E-core 1.5 / 4.2GHz, 33MB
32GB UDIMM DDR5-4400 Non-ECC
512GB SSD M.2 2280 PCIe® 4.0x4 Performance NVMe® Opal + 2TB HDD 7200rpm 3.5" SATA6Gb/s
Graphic: NVIDIA® RTX 2000 Ada Generation 16GB
Intel® Wi-Fi® 6E AX211, 802.11ax 2x2 + BT5.1, vPro®
USB Keyboard &amp; Mouse / USB-C / DP / Intel® I219-LM, 1x GbE RJ-45
Windows® 11 Pro, English</t>
  </si>
  <si>
    <t>P3 Ultra</t>
  </si>
  <si>
    <t>30HA00A2SG</t>
  </si>
  <si>
    <t>ThinkStation P3 Ultra : 230W 90% Adapter
Intel® Core™ i7-13700, 16C (8P + 8E) / 24T, Max Turbo up to 5.2GHz, P-core 2.1 / 5.1GHz, E-core 1.5 / 4.1GHz, 30MB
16GB SO-DIMM DDR5-4800 Non-ECC
256GB SSD M.2 2280 PCIe® 4.0x4 NVMe® Opal + 1TB HDD 7200rpm 2.5" SATA6Gb/s FIPS
Graphic: NVIDIA® RTX A400 4GB
Intel® Wi-Fi® 6E AX211, 802.11ax 2x2 + BT5.1, vPro®
USB Keyboard &amp; Mouse / USB-C / DP / Intel® I225-LM + I210-AT, 2x RJ-45, 2.5GbE + GbE
Windows® 11 Pro, English</t>
  </si>
  <si>
    <t>30HA00A3SG</t>
  </si>
  <si>
    <t>ThinkStation P3 Ultra : 230W 90% Adapter
Intel® Core™ i7-13700, 16C (8P + 8E) / 24T, Max Turbo up to 5.2GHz, P-core 2.1 / 5.1GHz, E-core 1.5 / 4.1GHz, 30MB
32GB SO-DIMM DDR5-4800 Non-ECC
512GB SSD M.2 2280 PCIe® 4.0x4 Performance NVMe® Opal + 1TB HDD 7200rpm 2.5" SATA6Gb/s FIPS
Graphic: NVIDIA® RTX A1000 8GB
Intel® Wi-Fi® 6E AX211, 802.11ax 2x2 + BT5.1, vPro®
USB Keyboard &amp; Mouse / USB-C / DP / Intel® I225-LM + I210-AT, 2x RJ-45, 2.5GbE + GbE
Windows® 11 Pro, English</t>
  </si>
  <si>
    <t>30HA00A4SG</t>
  </si>
  <si>
    <t>ThinkStation P3 Ultra : 230W 90% Adapter
Intel® Core™ i7-13700, 16C (8P + 8E) / 24T, Max Turbo up to 5.2GHz, P-core 2.1 / 5.1GHz, E-core 1.5 / 4.1GHz, 30MB
32GB SO-DIMM DDR5-4800 Non-ECC
512GB SSD M.2 2280 PCIe® 4.0x4 Performance NVMe® Opal + 1TB HDD 7200rpm 2.5" SATA6Gb/s FIPS
Graphic: NVIDIA® RTX 2000 Ada Generation 16GB
Intel® Wi-Fi® 6E AX211, 802.11ax 2x2 + BT5.1, vPro®
USB Keyboard &amp; Mouse / USB-C / DP / Intel® I225-LM + I210-AT, 2x RJ-45, 2.5GbE + GbE
Windows® 11 Pro, English</t>
  </si>
  <si>
    <t>30HA00A5SG</t>
  </si>
  <si>
    <t>ThinkStation P3 Ultra : 230W 90% Adapter
Intel® Core™ i7-14700, 20C (8P + 12E) / 28T, Max Turbo up to 5.4GHz, P-core 2.1 / 5.3GHz, E-core 1.5 / 4.2GHz, 33MB
16GB SO-DIMM DDR5-4800 Non-ECC
256GB SSD M.2 2280 PCIe® 4.0x4 NVMe® Opal + 1TB HDD 7200rpm 2.5" SATA6Gb/s FIPS
Graphic: NVIDIA® RTX A400 4GB
Intel® Wi-Fi® 6E AX211, 802.11ax 2x2 + BT5.1, vPro®
USB Keyboard &amp; Mouse / USB-C / DP / Intel® I225-LM + I210-AT, 2x RJ-45, 2.5GbE + GbE
Windows® 11 Pro, English</t>
  </si>
  <si>
    <t>30HA00A6SG</t>
  </si>
  <si>
    <t>ThinkStation P3 Ultra : 230W 90% Adapter
Intel® Core™ i7-14700, 20C (8P + 12E) / 28T, Max Turbo up to 5.4GHz, P-core 2.1 / 5.3GHz, E-core 1.5 / 4.2GHz, 33MB
32GB SO-DIMM DDR5-4800 Non-ECC
512GB SSD M.2 2280 PCIe® 4.0x4 Performance NVMe® Opal + 1TB HDD 7200rpm 2.5" SATA6Gb/s FIPS
Graphic: NVIDIA® RTX A1000 8GB
Intel® Wi-Fi® 6E AX211, 802.11ax 2x2 + BT5.1, vPro®
USB Keyboard &amp; Mouse / USB-C / DP / Intel® I225-LM + I210-AT, 2x RJ-45, 2.5GbE + GbE
Windows® 11 Pro, English</t>
  </si>
  <si>
    <t>30HA00A7SG</t>
  </si>
  <si>
    <t>ThinkStation P3 Ultra : 230W 90% Adapter
Intel® Core™ i7-14700, 20C (8P + 12E) / 28T, Max Turbo up to 5.4GHz, P-core 2.1 / 5.3GHz, E-core 1.5 / 4.2GHz, 33MB
32GB SO-DIMM DDR5-4800 Non-ECC
512GB SSD M.2 2280 PCIe® 4.0x4 Performance NVMe® Opal + 1TB HDD 7200rpm 2.5" SATA6Gb/s FIPS
Graphic: NVIDIA® RTX 2000 Ada Generation 16GB
Intel® Wi-Fi® 6E AX211, 802.11ax 2x2 + BT5.1, vPro®
USB Keyboard &amp; Mouse / USB-C / DP / Intel® I225-LM + I210-AT, 2x RJ-45, 2.5GbE + GbE
Windows® 11 Pro, English</t>
  </si>
  <si>
    <t>ThinkStation P5</t>
  </si>
  <si>
    <t>P5</t>
  </si>
  <si>
    <t>30GA009SSG</t>
  </si>
  <si>
    <t>ThinkStation P5: 750W Platinum Fixed (Intel® W790 Chipset)
Intel® Xeon® w3-2423, 6C (6P + 0E) / 12T, 2.1 / 4.2GHz, 15MB
32GB RDIMM DDR5-4800 ECC
512GB SSD M.2 2280 PCIe® 4.0x4 Performance NVMe® Opal + 2TB HDD 7200rpm 3.5" SATA6Gb/s
Graphic: NVIDIA® RTX A1000 8GB
Intel® Wi-Fi® 6E AX211, 11ax 2x2 + BT5.1, vPro® / USB Keyboard &amp; Mouse / Intel® I219-LM, 1x GbE RJ-45
Windows® 11 Pro for Workstations, English</t>
  </si>
  <si>
    <t>198156842541</t>
  </si>
  <si>
    <t>30GA009TSG</t>
  </si>
  <si>
    <t>ThinkStation P5: 750W Platinum Fixed (Intel® W790 Chipset)
Intel® Xeon® w3-2423, 6C (6P + 0E) / 12T, 2.1 / 4.2GHz, 15MB
32GB RDIMM DDR5-4800 ECC
512GB SSD M.2 2280 PCIe® 4.0x4 Performance NVMe® Opal + 2TB HDD 7200rpm 3.5" SATA6Gb/s
Graphic: NVIDIA® RTX 2000 Ada Generation 16GB
Intel® Wi-Fi® 6E AX211, 11ax 2x2 + BT5.1, vPro® / USB Keyboard &amp; Mouse / Intel® I219-LM, 1x GbE RJ-45
Windows® 11 Pro for Workstations, English</t>
  </si>
  <si>
    <t>198156842558</t>
  </si>
  <si>
    <t>ThinkStation P8</t>
  </si>
  <si>
    <t>P8</t>
  </si>
  <si>
    <t>30HH007BSG</t>
  </si>
  <si>
    <t>ThinkStation P8 : 1000W Platinum Fixed (AMD WRX90 chipset)
AMD Ryzen™ Threadripper PRO 7945WX (12C / 24T, 4.7 / 5.3GHz, 12MB L2 / 64MB L3)
4x 16GB RDIMM DDR5-4800 ECC
512GB SSD M.2 2280 PCIe® 4.0x4 Performance NVMe® Opal + 2TB HDD 7200rpm 3.5" SATA6Gb/s
Graphic: NVIDIA® T1000 8GB
Realtek® RTL8111EP + Marvell AQtion AQC-113, 2x RJ-45, GbE + 10GbE / AMD Wi-Fi® 6E RZ616, 802.11ax 2x2 + BT5.3
USB Keyboard &amp; Mouse / Windows® 11 Pro, English</t>
  </si>
  <si>
    <t>30HH007CSG</t>
  </si>
  <si>
    <t>ThinkStation P8 : 1000W Platinum Fixed (AMD WRX90 chipset)
AMD Ryzen™ Threadripper PRO 7955WX (16C / 32T, 4.5 / 5.3GHz, 16MB L2 / 64MB L3)
4x 16GB RDIMM DDR5-4800 ECC
512GB SSD M.2 2280 PCIe® 4.0x4 Performance NVMe® Opal + 2TB HDD 7200rpm 3.5" SATA6Gb/s
Graphic: NVIDIA® RTX 4000 Ada Generation 20GB
Realtek® RTL8111EP + Marvell AQtion AQC-113, 2x RJ-45, GbE + 10GbE / AMD Wi-Fi® 6E RZ616, 802.11ax 2x2 + BT5.3
USB Keyboard &amp; Mouse / Windows® 11 Pro, English</t>
  </si>
  <si>
    <t>30HH007DSG</t>
  </si>
  <si>
    <t>ThinkStation P8 : 1000W Platinum Fixed (AMD WRX90 chipset)
AMD Ryzen™ Threadripper PRO 7955WX (16C / 32T, 4.5 / 5.3GHz, 16MB L2 / 64MB L3)
8x 32GB RDIMM DDR5-4800 ECC
512GB SSD M.2 2280 PCIe® 4.0x4 Performance NVMe® Opal + 2TB HDD 7200rpm 3.5" SATA6Gb/s
Graphic: NVIDIA® RTX 4000 Ada Generation 20GB
Realtek® RTL8111EP + Marvell AQtion AQC-113, 2x RJ-45, GbE + 10GbE / AMD Wi-Fi® 6E RZ616, 802.11ax 2x2 + BT5.3
USB Keyboard &amp; Mouse / Windows® 11 Pro, English</t>
  </si>
  <si>
    <t>30HH007ESG</t>
  </si>
  <si>
    <t>ThinkStation P8 : 1000W Platinum Fixed (AMD WRX90 chipset)
AMD Ryzen™ Threadripper PRO 7955WX (16C / 32T, 4.5 / 5.3GHz, 16MB L2 / 64MB L3)
8x 32GB RDIMM DDR5-4800 ECC
512GB SSD M.2 2280 PCIe® 4.0x4 Performance NVMe® Opal + 2TB HDD 7200rpm 3.5" SATA6Gb/s
Graphic: NVIDIA® RTX 4500 Ada Generation 24GB
Realtek® RTL8111EP + Marvell AQtion AQC-113, 2x RJ-45, GbE + 10GbE / AMD Wi-Fi® 6E RZ616, 802.11ax 2x2 + BT5.3
USB Keyboard &amp; Mouse / Windows® 11 Pro, English</t>
  </si>
  <si>
    <t>30HH007FSG</t>
  </si>
  <si>
    <t>ThinkStation P8 : 1000W Platinum Fixed (AMD WRX90 chipset)
AMD Ryzen™ Threadripper PRO 7975WX (32C / 64T, 4.0 / 5.3GHz, 32MB L2 / 128MB L3)
8x 32GB RDIMM DDR5-4800 ECC
512GB SSD M.2 2280 PCIe® 4.0x4 Performance NVMe® Opal + 2TB HDD 7200rpm 3.5" SATA6Gb/s
Graphic: AMD Radeon™ PRO W6400 4GB
Realtek® RTL8111EP + Marvell AQtion AQC-113, 2x RJ-45, GbE + 10GbE / AMD Wi-Fi® 6E RZ616, 802.11ax 2x2 + BT5.3
USB Keyboard &amp; Mouse / Windows® 11 Pro, English</t>
  </si>
  <si>
    <t>30HH007GSG</t>
  </si>
  <si>
    <t>ThinkStation P8 : 1000W Platinum Fixed (AMD WRX90 chipset)
AMD Ryzen™ Threadripper PRO 7975WX (32C / 64T, 4.0 / 5.3GHz, 32MB L2 / 128MB L3)
8x 32GB RDIMM DDR5-4800 ECC
512GB SSD M.2 2280 PCIe® 4.0x4 Performance NVMe® Opal + 2TB HDD 7200rpm 3.5" SATA6Gb/s
Graphic: NVIDIA® RTX 5000 Ada Generation 32GB
Realtek® RTL8111EP + Marvell AQtion AQC-113, 2x RJ-45, GbE + 10GbE / AMD Wi-Fi® 6E RZ616, 802.11ax 2x2 + BT5.3
USB Keyboard &amp; Mouse / Windows® 11 Pro, English</t>
  </si>
  <si>
    <t>30HH007HSG</t>
  </si>
  <si>
    <t>ThinkStation P8 : 1000W Platinum Fixed (AMD WRX90 chipset)
AMD Ryzen™ Threadripper PRO 7985WX (64C / 128T, 3.2 / 5.1GHz, 64MB L2 / 256MB L3)
8x 64GB RDIMM DDR5-4800 ECC
1TB SSD M.2 2280 PCIe® 4.0x4 Performance NVMe® Opal + 2TB HDD 7200rpm 3.5" SATA6Gb/s
Graphic: AMD Radeon™ PRO W7900 48GB
Realtek® RTL8111EP + Marvell AQtion AQC-113, 2x RJ-45, GbE + 10GbE / AMD Wi-Fi® 6E RZ616, 802.11ax 2x2 + BT5.3
USB Keyboard &amp; Mouse / Windows® 11 Pro, English</t>
  </si>
  <si>
    <t>30HH007JSG</t>
  </si>
  <si>
    <t>ThinkStation P8 : 1000W Platinum Fixed (AMD WRX90 chipset)
AMD Ryzen™ Threadripper PRO 7995WX (96C / 192T, 2.5 / 5.1GHz, 96MB L2 / 384MB L3)
8x 64GB RDIMM DDR5-4800 ECC
1TB SSD M.2 2280 PCIe® 4.0x4 Performance NVMe® Opal + 2TB HDD 7200rpm 3.5" SATA6Gb/s
Graphic: AMD Radeon™ PRO W7900 48GB
Realtek® RTL8111EP + Marvell AQtion AQC-113, 2x RJ-45, GbE + 10GbE / AMD Wi-Fi® 6E RZ616, 802.11ax 2x2 + BT5.3
USB Keyboard &amp; Mouse / Windows® 11 Pro, English</t>
  </si>
  <si>
    <t>Notebook Workstation</t>
  </si>
  <si>
    <t>ThinkPad P14s Gen4</t>
  </si>
  <si>
    <t>P14s Gen4</t>
  </si>
  <si>
    <t>21HF001GSG</t>
  </si>
  <si>
    <t>ThinkStation P14s Gen 4 RPL: 14" WUXGA (1920x1200) IPS 300nits Anti-glare, 45% NTSC
Intel® Core™ i7-1360P, 12C (4P + 8E) / 16T, P-core up to 5.0GHz, E-core up to 3.7GHz, 18MB
32GB Soldered LPDDR5x-7500 Non-ECC / 512GB SSD M.2 2280 PCIe® 4.0x4 Performance NVMe® Opal 2.0
Graphic: NVIDIA® RTX A500 4GB GDDR6
1080p HD IR Camera / Fingerprint Reader / Integrated Li-Polymer 52.5Wh battery, supports Rapid Charge (charge up to 80% in 1hr)
Intel® Wi-Fi® 6E AX211, 11ax 2x2 + BT5.1 / KYB (Backlit) English  
USB-C / Thuderbolt 4 / HDMI
Windows® 11 Pro, English / NO Recovery Media</t>
  </si>
  <si>
    <t>197529254912</t>
  </si>
  <si>
    <t>P14s Gen 5</t>
  </si>
  <si>
    <t>21G2002ESG</t>
  </si>
  <si>
    <t>P14s Gen 5 MTL: 14.5" WUXGA (1920x1200) IPS 300nits Anti-glare, 45% NTSC, 60Hz, Eyesafe®, TÜV Low Blue Light
Intel® Core™ Ultra 7 155H, 16C (6P + 8E + 2LPE) / 22T, Max Turbo up to 4.8GHz, 24MB
32GB SO-DIMM DDR5-5600 Non-ECC / 512GB SSD M.2 2280 PCIe® 4.0x4 Performance NVMe® Opal 2.0
Graphic: NVIDIA® RTX 500 Ada Generation 4GB GDDR6
5.0MP + IR with Privacy Shutter and Human Presence Detection / Fingerprint Reader / Integrated 57Wh
Intel® Wi-Fi® 6E AX211, 11ax 2x2 + BT5.3 / KYB (Backlit) English  
USB-C / Thuderbolt 4 / HDMI/ RJ45
Windows® 11 Pro, English / NO Recovery Media</t>
  </si>
  <si>
    <t>198153472529</t>
  </si>
  <si>
    <t xml:space="preserve">P14s Gen 4 
AMD
</t>
  </si>
  <si>
    <t>21K5001NSG</t>
  </si>
  <si>
    <t>ThinkStation P14s Gen 4 RPL: 14" WUXGA (1920x1200) IPS 300nits Anti-glare, 45% NTSC
AMD Ryzen™ 7 PRO 7840U (8C / 16T, 3.3 / 5.1GHz, 8MB L2 / 16MB L3)
32GB Soldered LPDDR5x-7500 Non-ECC / 512GB SSD M.2 2280 PCIe® 4.0x4 Performance NVMe® Opal 2.0
Graphic: Integrated AMD Radeon™ 780M Graphics
1080p HD IR Camera / Fingerprint Reader / Integrated Li-Polymer 52.5Wh battery
Qualcomm® Wi-Fi® 6E NFA725A, 11ax 2x2 + BT5.1 / KYB (Backlit) English  
USB-C / Thuderbolt 4 / HDMI
Windows® 11 Pro, English / NO Recovery Media</t>
  </si>
  <si>
    <t>ThinkPad P14s Gen 5 AMD</t>
  </si>
  <si>
    <t>21ME001TSG</t>
  </si>
  <si>
    <t>ThinkStation P14s Gen 5 MTL: 14" WUXGA (1920x1200) IPS 300nits Anti-glare, 45% NTSC
AMD Ryzen™ 7 PRO 8840HS (8C / 16T, 3.3 / 5.1GHz, 8MB L2 / 16MB L3)
32GB SO-DIMM DDR5-5600 Non-ECC / 512GB SSD M.2 2280 PCIe® 4.0x4 Performance NVMe® Opal 2.0
Graphic: Integrated AMD Radeon™ 780M Graphics
5.0MP + IR with Privacy Shutter and Human Presence Detection / Fingerprint Reader / Integrated Li-Polymer 52.5Wh battery, supports Rapid Charge (charge up to 80% in 1hr)
Qualcomm® Wi-Fi® 6E NFA725A, 11ax 2x2 + BT5.3 / KYB (Backlit) English  
USB-C / Thunderbolt 4 / HDMI
Windows® 11 Pro, English / NO Recovery Media</t>
  </si>
  <si>
    <t>ThinkPad P16s Gen2</t>
  </si>
  <si>
    <t>P16s Gen 3</t>
  </si>
  <si>
    <t>21KS002ASG</t>
  </si>
  <si>
    <t>ThinkStation P16s Gen 3 RPL: 16" WUXGA (1920x1200) IPS 300nits Anti-glare, 45% NTSC
Intel® Core™ Ultra 7 155H, 16C (6P + 8E + 2LPE) / 22T, Max Turbo up to 4.8GHz, 24MB
32GB SO-DIMM DDR5-5600 Non-ECC / 512GB SSD M.2 2280 PCIe® 4.0x4 Performance NVMe® Opal 2.0
Graphic: NVIDIA® RTX 500 Ada Generation 4GB GDDR6
5.0MP + IR with Privacy Shutter and Human Presence Detection / Fingerprint Reader / Integrated 57Wh
Intel® Wi-Fi® 6E AX211, 11ax 2x2 + BT5.3 / KYB (Backlit) English  
USB-C / Thunderbolt 4 / HDMI / Ethernet (RJ-45)
Windows® 11 Pro, English / NO Recovery Media</t>
  </si>
  <si>
    <t>198153471584</t>
  </si>
  <si>
    <t>P16s Gen 2 
AMD</t>
  </si>
  <si>
    <t>21K9001RSG</t>
  </si>
  <si>
    <t>ThinkStation P16s Gen 2 RPL: 16" WUXGA (1920x1200) IPS 300nits Anti-glare, 45% NTSC
AMD Ryzen™ 7 PRO 7840U (8C / 16T, 3.3 / 5.1GHz, 8MB L2 / 16MB L3)
32GB Soldered LPDDR5x-7500 Non-ECC / 512GB SSD M.2 2280 PCIe® 4.0x4 Performance NVMe® Opal 2.0
Graphic: Integrated AMD Radeon™ 780M Graphics
1080p HD IR Camera / Fingerprint Reader / 3Cell 52.5Wh
Qualcomm® Wi-Fi® 6E NFA725A, 11ax 2x2 + BT5.1 / KYB (Backlit) English  
USB-C / Thuderbolt 4 / HDMI / Ethernet (RJ-45)
Windows® 11 Pro, English / NO Recovery Media</t>
  </si>
  <si>
    <t>197532732353</t>
  </si>
  <si>
    <t>ThinkPad P16 Gen2</t>
  </si>
  <si>
    <t>P16 Gen2</t>
  </si>
  <si>
    <t>21FA0016SG</t>
  </si>
  <si>
    <t>Thinkpad P16 Gen 2: 16" WUXGA (1920x1200) IPS 300nits Anti-glare, 100% sRGB, Eyesafe®
Intel® Core™ i7-13700HX, 16C (8P + 8E) / 24T, P-core up to 5.0GHz, E-core up to 3.7GHz, 30MB
32GB SO-DIMM DDR5-5600 Non-ECC / 512GB SSD M.2 2280 PCIe® 4.0x4 Performance NVMe® Opal 2.0
Graphic: NVIDIA® RTX 2000 Ada Generation 8GB GDDR6
FHD 1080p with Privacy Shutter / Fingerprint Reader
Integrated Li-Polymer 94Wh battery, supports Rapid Charge (charge up to 80% in 1hr) with 230W AC adapter
Intel® Wi-Fi® 6E AX211, 11ax 2x2 + BT5.1 / KYB Backlit (English)
Thunderbolt 4 / HDMI / Ethernet (RJ-45) / SD 7.0 Card Reader
Windows® 11 Pro, English / NO Recovery Media</t>
  </si>
  <si>
    <t>197529525135</t>
  </si>
  <si>
    <t>ThinkPad P16v Gen1</t>
  </si>
  <si>
    <t>P16v Gen1
AMD</t>
  </si>
  <si>
    <t>21FE002JSG</t>
  </si>
  <si>
    <t>Thinkpad P16 Gen 2: 16" WUXGA (1920x1200) IPS 300nits Anti-glare, 100% sRGB, Eyesafe®
AMD Ryzen™ 7 PRO 7840HS (8C / 16T, 3.8 / 5.1GHz, 8MB L2 / 16MB L3)
32GB SO-DIMM DDR5-5600 Non-ECC / 512GB SSD M.2 2280 PCIe® 4.0x4 Performance NVMe® Opal 2.0
Graphic: NVIDIA® RTX 2000 Ada Generation 8GB GDDR6
5.0MP + IR Hybrid with Privacy Shutter and Human Presence Detection / Fingerprint Reader
Integrated Li-Polymer 90Wh battery, supports Rapid Charge (charge up to 80% in 1hr)
Qualcomm® Wi-Fi® 6E NFA725A, 11ax 2x2 + BT5.1 / KYB Backlit (English)
Thunderbolt 4 / HDMI
Windows® 11 Pro, English / NO Recovery Media</t>
  </si>
  <si>
    <t>197532974777</t>
  </si>
  <si>
    <t>21FE002HSG</t>
  </si>
  <si>
    <t>Thinkpad P16 Gen 2: 16" WUXGA (1920x1200) IPS 300nits Anti-glare, 100% sRGB, Eyesafe®
AMD Ryzen™ 7 PRO 7840HS (8C / 16T, 3.8 / 5.1GHz, 8MB L2 / 16MB L3)
32GB SO-DIMM DDR5-5600 Non-ECC / 512GB SSD M.2 2280 PCIe® 4.0x4 Performance NVMe® Opal 2.0
Graphic: NVIDIA® RTX A1000 6GB GDDR6
5.0MP + IR Hybrid with Privacy Shutter and Human Presence Detection / Fingerprint Reader
Integrated Li-Polymer 90Wh battery, supports Rapid Charge (charge up to 80% in 1hr)
Qualcomm® Wi-Fi® 6E NFA725A, 11ax 2x2 + BT5.1 / KYB Backlit (English)
Thunderbolt 4 / HDMI
Windows® 11 Pro, English / NO Recovery Media</t>
  </si>
  <si>
    <t>197532974791</t>
  </si>
  <si>
    <t>ThinkPad P1 Gen 6</t>
  </si>
  <si>
    <t xml:space="preserve">P1 Gen 6
</t>
  </si>
  <si>
    <t>21FV0007SG</t>
  </si>
  <si>
    <t>Thinkpad P1 Gen 6: 16" WUXGA (1920x1200) IPS 300nits Anti-glare, 100% sRGB, TÜV Low Blue Light
Intel® Core™ i7-13700H, 14C (6P + 8E) / 20T, P-core 2.4 / 5.0GHz, E-core 1.8 / 3.7GHz, 24MB
32GB SO-DIMM DDR5-5600 Non-ECC / 512GB SSD M.2 2280 PCIe® 4.0x4 Performance NVMe® Opal 2.0
Graphic: NVIDIA® RTX 2000 Ada Generation 8GB GDDR6
FHD 1080p + IR Hybrid with Privacy Shutter and Human Presence Detection / Fingerprint Reader / 
Integrated Li-Polymer 90Wh battery, supports Rapid Charge (charge up to 80% in 1hr)
Intel® Wi-Fi® 6E AX211, 11ax 2x2 + BT5.1 / KYB Backlit (English)
USB-C / USB-A / Thunderbolt 4 / HDMI
Windows® 11 Pro, English / NO Recovery Media</t>
  </si>
  <si>
    <t>197529711415</t>
  </si>
  <si>
    <t xml:space="preserve">P1 Gen 7
</t>
  </si>
  <si>
    <t>21KV001HSG</t>
  </si>
  <si>
    <t>Thinkpad P1 Gen 7: 16" WUXGA (1920x1200) IPS 300nits Anti-glare, 100% sRGB, TÜV Low Blue Light
Intel® Core™ Ultra 7 155H, 16C (6P + 8E + 2LPE) / 22T, Max Turbo up to 4.8GHz, 24MB
32GB LPCAMM2 LPDDR5x-7467 / 512GB SSD M.2 2280 PCIe® 4.0x4 Performance NVMe® Opal 2.0
Graphic: NVIDIA® RTX 2000 Ada Generation 8GB GDDR6
5.0MP + IR with Privacy Shutter and Human Presence Detection / Fingerprint Reader / Integrated 90Wh
Intel® Wi-Fi® 7 BE200, 11be 2x2 + BT5.4 / KYB Backlit (English)
USB-C / USB-A / Thunderbolt 4 / HDMI
Windows® 11 Pro, English / NO Recovery Media</t>
  </si>
  <si>
    <t>198153487400</t>
  </si>
  <si>
    <t>Lenovo SMB Tablet Price List - Singapore ONLY</t>
  </si>
  <si>
    <t>Lenovo / ThinkPad 2-in-1</t>
  </si>
  <si>
    <t>ThinkPad X12 Detachable Gen1</t>
  </si>
  <si>
    <t>12" Display Touch</t>
  </si>
  <si>
    <t>X12 Detachable G2</t>
  </si>
  <si>
    <t>21LK0030SG</t>
  </si>
  <si>
    <r>
      <t xml:space="preserve">X12 Detachable G2: 12.3" FHD+ (1920x1280) IPS 400nits Anti-reflection / Anti-smudge, 100% sRGB, Lower Power, Touch	
</t>
    </r>
    <r>
      <rPr>
        <sz val="12"/>
        <color theme="1"/>
        <rFont val="Calibri"/>
        <family val="2"/>
      </rPr>
      <t xml:space="preserve">Intel® Core™ Ultra 5 134U, 12C (2P + 8E + 2LPE) / 14T, Max Turbo up to 4.4GHz, 12MB
</t>
    </r>
    <r>
      <rPr>
        <sz val="12"/>
        <rFont val="Calibri"/>
        <family val="2"/>
      </rPr>
      <t>Intel® AI Boost integrated in Intel Core™ Ultra processor
16GB Soldered LPDDR5x-6400/ 512GB SSD M.2 2280 PCIe® 4.0x4 NVMe®
Front 5.0MP + IR Discrete with Privacy Shutter / Rear 8.0MP / Fingerprint Reader (Touch Style, Match-on-Chip, on Keyboard)
Integrated 42Wh / Intel® Wi-Fi® 6E AX211, 802.11ax 2x2 + BT5.3 / Backlit KYB English / Lenovo Digital Pen
Quectel EM160R-GL, 4G LTE CAT16, with Embedded eSIM
Windows® 11 Pro, English/ NO Recovery Media</t>
    </r>
  </si>
  <si>
    <t>3YPSP</t>
  </si>
  <si>
    <t xml:space="preserve"> $        2,584 </t>
  </si>
  <si>
    <t xml:space="preserve"> $        2,663 </t>
  </si>
  <si>
    <t xml:space="preserve">$        3,299 </t>
  </si>
  <si>
    <t>198154325015</t>
  </si>
  <si>
    <t>21LK002YSG</t>
  </si>
  <si>
    <r>
      <t xml:space="preserve">X12 Detachable G2: 12.3" FHD+ (1920x1280) IPS 400nits Anti-reflection / Anti-smudge, 100% sRGB, Lower Power, Touch	
</t>
    </r>
    <r>
      <rPr>
        <sz val="12"/>
        <color theme="1"/>
        <rFont val="Calibri"/>
        <family val="2"/>
      </rPr>
      <t xml:space="preserve">Intel® Core™ Ultra 7 164U, 12C (2P + 8E + 2LPE) / 14T, Max Turbo up to 4.8GHz, 12MB
</t>
    </r>
    <r>
      <rPr>
        <sz val="12"/>
        <rFont val="Calibri"/>
        <family val="2"/>
      </rPr>
      <t>Intel® AI Boost integrated in Intel Core™ Ultra processor
16GB Soldered LPDDR5x-6400/ 512GB SSD M.2 2280 PCIe® 4.0x4 NVMe®
Front 5.0MP + IR Discrete with Privacy Shutter / Rear 8.0MP / Fingerprint Reader (Touch Style, Match-on-Chip, on Keyboard)
Integrated 42Wh / Intel® Wi-Fi® 6E AX211, 802.11ax 2x2 + BT5.3 / Backlit KYB English / Lenovo Digital Pen
Quectel EM160R-GL, 4G LTE CAT16, with Embedded eSIM
Windows® 11 Pro, English/ NO Recovery Media</t>
    </r>
  </si>
  <si>
    <t xml:space="preserve"> $        2,740 </t>
  </si>
  <si>
    <t xml:space="preserve"> $        2,825 </t>
  </si>
  <si>
    <t xml:space="preserve">$        3,499 </t>
  </si>
  <si>
    <t>198154324919</t>
  </si>
  <si>
    <t>Lenovo SMB Visual Price List - Singapore ONLY</t>
  </si>
  <si>
    <t>Partner Price</t>
  </si>
  <si>
    <t>Product Family</t>
  </si>
  <si>
    <t>3D Monitor</t>
  </si>
  <si>
    <t>ThinkVision</t>
  </si>
  <si>
    <t>27 3D</t>
  </si>
  <si>
    <t>63F1UAR3MY</t>
  </si>
  <si>
    <t>ThinkVision 27 3D</t>
  </si>
  <si>
    <t>3 Years</t>
  </si>
  <si>
    <t>ZB0</t>
  </si>
  <si>
    <t>Full Specs Here</t>
  </si>
  <si>
    <t>Mobile Monitor</t>
  </si>
  <si>
    <t>M14d</t>
  </si>
  <si>
    <t>63AAUAR6WW</t>
  </si>
  <si>
    <t>ThinkVision M14d</t>
  </si>
  <si>
    <t>M14t Gen2</t>
  </si>
  <si>
    <t>63FDUAR6WW</t>
  </si>
  <si>
    <t>ThinkVision M14t Gen 2</t>
  </si>
  <si>
    <t>M15</t>
  </si>
  <si>
    <t>62CAUAR1WW</t>
  </si>
  <si>
    <t>ThinkVision M15</t>
  </si>
  <si>
    <t>P-Series</t>
  </si>
  <si>
    <t>P24h-30</t>
  </si>
  <si>
    <t>63B3GAR6WW</t>
  </si>
  <si>
    <t>ThinkVision P24h-30</t>
  </si>
  <si>
    <t>P24q-30</t>
  </si>
  <si>
    <t>63B4GAR6WW</t>
  </si>
  <si>
    <t>ThinkVision P24q-30</t>
  </si>
  <si>
    <t>P25i-30</t>
  </si>
  <si>
    <t>63F4MAR1WW</t>
  </si>
  <si>
    <t>ThinkVision P25i-30</t>
  </si>
  <si>
    <t>P27h-30</t>
  </si>
  <si>
    <t>63A1GAR1WW</t>
  </si>
  <si>
    <t>ThinkVision P27h-30</t>
  </si>
  <si>
    <t>P27pz-30</t>
  </si>
  <si>
    <t>63E4GAR2MY</t>
  </si>
  <si>
    <t>ThinkVision P27pz-30</t>
  </si>
  <si>
    <t>P27q-30</t>
  </si>
  <si>
    <t>63A2GAR1WW</t>
  </si>
  <si>
    <t>ThinkVision P27q-30</t>
  </si>
  <si>
    <t>P27u-20</t>
  </si>
  <si>
    <t>62CBRAR6MY</t>
  </si>
  <si>
    <t>ThinkVision P27u-20</t>
  </si>
  <si>
    <t>P32p-30</t>
  </si>
  <si>
    <t>63D1RAR1WW</t>
  </si>
  <si>
    <t>ThinkVision P32p-30</t>
  </si>
  <si>
    <t>P32pz-30</t>
  </si>
  <si>
    <t>63E5GAR2MY</t>
  </si>
  <si>
    <t>ThinkVision P32pz-30</t>
  </si>
  <si>
    <t>P34w-20</t>
  </si>
  <si>
    <t>63F2RAR3WW</t>
  </si>
  <si>
    <t>ThinkVision P34w-20</t>
  </si>
  <si>
    <t>P40w-20</t>
  </si>
  <si>
    <t>62C1GAR6WW</t>
  </si>
  <si>
    <t>ThinkVision P40w-20</t>
  </si>
  <si>
    <t>P49w-30</t>
  </si>
  <si>
    <t>63DBRAR1WW</t>
  </si>
  <si>
    <t>ThinkVision P49w-30</t>
  </si>
  <si>
    <t>T-Series</t>
  </si>
  <si>
    <t>T22i-30</t>
  </si>
  <si>
    <t>63B0MAR6MY</t>
  </si>
  <si>
    <t>ThinkVision T22i-30</t>
  </si>
  <si>
    <t>T22v-20</t>
  </si>
  <si>
    <t>61FBMAR6WW</t>
  </si>
  <si>
    <t>ThinkVision T22v-20</t>
  </si>
  <si>
    <t>T24d-30</t>
  </si>
  <si>
    <t>63FFMAR1MY</t>
  </si>
  <si>
    <t>ThinkVision T24d-30</t>
  </si>
  <si>
    <t>T24i-30</t>
  </si>
  <si>
    <t>63CFMARXMY</t>
  </si>
  <si>
    <t>ThinkVision T24i-30</t>
  </si>
  <si>
    <t>T24m-20</t>
  </si>
  <si>
    <t>62CDGAR6WW</t>
  </si>
  <si>
    <t>ThinkVision T24m-20</t>
  </si>
  <si>
    <t>T24mv-30</t>
  </si>
  <si>
    <t>63D7UAR3WW</t>
  </si>
  <si>
    <t>ThinkVision T24mv-30</t>
  </si>
  <si>
    <t>T24t-20</t>
  </si>
  <si>
    <t>62C5GAR1WW</t>
  </si>
  <si>
    <t>ThinkVision T24t-20</t>
  </si>
  <si>
    <t>T24v-30</t>
  </si>
  <si>
    <t>63D8MAR3WW</t>
  </si>
  <si>
    <t>ThinkVision T24v-30</t>
  </si>
  <si>
    <t>T27h-30</t>
  </si>
  <si>
    <t>63A3GAR1WW</t>
  </si>
  <si>
    <t>ThinkVision T27h-30</t>
  </si>
  <si>
    <t>T27hv-30</t>
  </si>
  <si>
    <t>63D6UAR3WW</t>
  </si>
  <si>
    <t>ThinkVision T27hv-30</t>
  </si>
  <si>
    <t>T27i-30</t>
  </si>
  <si>
    <t>63A4MAR1WW</t>
  </si>
  <si>
    <t>ThinkVision T27i-30</t>
  </si>
  <si>
    <t>T27p-30</t>
  </si>
  <si>
    <t>63A9GAR1WW</t>
  </si>
  <si>
    <t>ThinkVision T27p-30</t>
  </si>
  <si>
    <t>T27q-20</t>
  </si>
  <si>
    <t>61EDGAR2WW</t>
  </si>
  <si>
    <t>ThinkVision T27q-20</t>
  </si>
  <si>
    <t>T32h-30</t>
  </si>
  <si>
    <t>63D3GAR1WW</t>
  </si>
  <si>
    <t>ThinkVision T32h-30</t>
  </si>
  <si>
    <t>T32p-30</t>
  </si>
  <si>
    <t>63D2GAR1WW</t>
  </si>
  <si>
    <t>ThinkVision T32p-30</t>
  </si>
  <si>
    <t>T34w-30</t>
  </si>
  <si>
    <t>63D4GAR1WW</t>
  </si>
  <si>
    <t>ThinkVision T34w-30</t>
  </si>
  <si>
    <t>E-Series</t>
  </si>
  <si>
    <t>E20-30</t>
  </si>
  <si>
    <t>62F7KAR4MY</t>
  </si>
  <si>
    <t>ThinkVision E20-30</t>
  </si>
  <si>
    <t>E22-30</t>
  </si>
  <si>
    <t>63EBMAR2WW</t>
  </si>
  <si>
    <t>ThinkVision E22-30</t>
  </si>
  <si>
    <t>E24-30</t>
  </si>
  <si>
    <t>63EDMAR2WW</t>
  </si>
  <si>
    <t>ThinkVision E24-30</t>
  </si>
  <si>
    <t>E24q-30</t>
  </si>
  <si>
    <t>63ECGAR2WW</t>
  </si>
  <si>
    <t>ThinkVision E24q-30</t>
  </si>
  <si>
    <t>E27q-20</t>
  </si>
  <si>
    <t>62D0GAR1WW</t>
  </si>
  <si>
    <t>ThinkVision E27q-20</t>
  </si>
  <si>
    <t>S-Series</t>
  </si>
  <si>
    <t>S22i-30</t>
  </si>
  <si>
    <t>63FCKARBWW</t>
  </si>
  <si>
    <t>ThinkVision S22i-30</t>
  </si>
  <si>
    <t>C-Series</t>
  </si>
  <si>
    <t>Lenovo</t>
  </si>
  <si>
    <t>C24-40</t>
  </si>
  <si>
    <t>63DCKAR6WW</t>
  </si>
  <si>
    <t>Lenovo C24-40</t>
  </si>
  <si>
    <t>C27-40</t>
  </si>
  <si>
    <t>63DDKAR6WW</t>
  </si>
  <si>
    <t>Lenovo C27-40</t>
  </si>
  <si>
    <t>TIO Series</t>
  </si>
  <si>
    <t>TIO22Gen5 NT</t>
  </si>
  <si>
    <t>12N8GAR1WW</t>
  </si>
  <si>
    <t>ThinkCentre Tiny-In-One 22 Gen 5 (Non Touch)</t>
  </si>
  <si>
    <t>TIO22Gen5Touch</t>
  </si>
  <si>
    <t>12N9GAR1WW</t>
  </si>
  <si>
    <t>ThinkCentre Tiny-In-One 22 Gen 5 (Touch)</t>
  </si>
  <si>
    <t>TIO24Gen5 NT</t>
  </si>
  <si>
    <t>12NAGAR1WW</t>
  </si>
  <si>
    <t>ThinkCentre Tiny-In-One 24 Gen 5 (Non Touch)</t>
  </si>
  <si>
    <t>TIO24Gen5Touch</t>
  </si>
  <si>
    <t>12NBGAR1WW</t>
  </si>
  <si>
    <t>ThinkCentre Tiny-In-One 24 Gen 5 (Touch)</t>
  </si>
  <si>
    <t>TIO27 Refresh</t>
  </si>
  <si>
    <t>11JHRAR1WW</t>
  </si>
  <si>
    <t>ThinkCentre Tiny-In-One 27</t>
  </si>
  <si>
    <t>iLFD</t>
  </si>
  <si>
    <t>T86</t>
  </si>
  <si>
    <t>62F0KNTAMY</t>
  </si>
  <si>
    <t>ThinkVision T86</t>
  </si>
  <si>
    <t>5WS1H89684</t>
  </si>
  <si>
    <t>Premier Support to be added to the iLFD</t>
  </si>
  <si>
    <t>T75</t>
  </si>
  <si>
    <t>62F4KNTCMY</t>
  </si>
  <si>
    <t>ThinkVision T75</t>
  </si>
  <si>
    <t>5WS1H89685</t>
  </si>
  <si>
    <t>T65</t>
  </si>
  <si>
    <t>62F2KNTCMY</t>
  </si>
  <si>
    <t>ThinkVision T65</t>
  </si>
  <si>
    <t>5WS1H89682</t>
  </si>
  <si>
    <t>Lenovo SMB Option Price List - Singapore ONLY</t>
  </si>
  <si>
    <t>Bundle Type</t>
  </si>
  <si>
    <t>Suggested Retail Price (SRP) Ex Tax (SGD)</t>
  </si>
  <si>
    <t>Suggested Retail Price (SRP) Inc Tax (SGD)</t>
  </si>
  <si>
    <t>MOT</t>
  </si>
  <si>
    <t>Special Remarks</t>
  </si>
  <si>
    <t>Price (SGD)</t>
  </si>
  <si>
    <t/>
  </si>
  <si>
    <t>Camera(SMB_Visual)</t>
  </si>
  <si>
    <t>Option</t>
  </si>
  <si>
    <t>4XC1J05150</t>
  </si>
  <si>
    <t>ThinkVision MC60 Monitor Webcam</t>
  </si>
  <si>
    <t>ZBX</t>
  </si>
  <si>
    <t>Sea</t>
  </si>
  <si>
    <t>1</t>
  </si>
  <si>
    <t>3PO(SMB_NB)</t>
  </si>
  <si>
    <t>3POHeadsets(SMB_NB)</t>
  </si>
  <si>
    <t>78518930</t>
  </si>
  <si>
    <t>EPOS REPLACEABLE EARCUPS FOR LENOVO WIRE</t>
  </si>
  <si>
    <t>78518931</t>
  </si>
  <si>
    <t>78525088</t>
  </si>
  <si>
    <t>BT STEREO ON-EAR HEADSET W/ USB A DONGLE</t>
  </si>
  <si>
    <t>78525082</t>
  </si>
  <si>
    <t>BT STEREO ON-EAR HEADSET W/ USB C DONGLE</t>
  </si>
  <si>
    <t>78525081</t>
  </si>
  <si>
    <t>BT OVER-EAR ANC HEADSET W/ USB A DONGLE</t>
  </si>
  <si>
    <t>78525076</t>
  </si>
  <si>
    <t>BT OVER-EAR ANC HEADSET W/ USB C DONGLE</t>
  </si>
  <si>
    <t>78525083</t>
  </si>
  <si>
    <t>BT ON-EAR ANC HEADSET W/ USB A DONGLE &amp;</t>
  </si>
  <si>
    <t>78525078</t>
  </si>
  <si>
    <t>BT ON-EAR ANC HEADSET W/ USB C DONGLE &amp;</t>
  </si>
  <si>
    <t>Privacy Filters(SMB_NB)</t>
  </si>
  <si>
    <t>4Z11K07878</t>
  </si>
  <si>
    <t>Kensington 21.5-inch W9 TIO 22 Infinity Screen Privacy Filter by Lenovo</t>
  </si>
  <si>
    <t>4Z11K07879</t>
  </si>
  <si>
    <t>Kensington 23.8-inch W9 TIO 24 Privacy Filter by Lenovo</t>
  </si>
  <si>
    <t>4Z11K07880</t>
  </si>
  <si>
    <t>Kensington 27-inch W9 Monitor Privacy Filter by Lenovo</t>
  </si>
  <si>
    <t>4Z11K07881</t>
  </si>
  <si>
    <t>Kensington Privacy Filter for 32 inch W9 Infinity Monitor Screen by Lenovo</t>
  </si>
  <si>
    <t>Speakers(SMB_NB)</t>
  </si>
  <si>
    <t>78525084</t>
  </si>
  <si>
    <t>BT SPEAKERPHONE W/ USB A DONGLE &amp; CASE (</t>
  </si>
  <si>
    <t>Audio(SMB_DT)</t>
  </si>
  <si>
    <t>Headsets(SMB_DT)</t>
  </si>
  <si>
    <t>4XD1B61617</t>
  </si>
  <si>
    <t>AUDIO_BO Lenovo 100 Mono USB HS</t>
  </si>
  <si>
    <t>4XD0X88524</t>
  </si>
  <si>
    <t>Lenovo 100 Stereo USB Headset</t>
  </si>
  <si>
    <t>Speaker(SMB_DT)</t>
  </si>
  <si>
    <t>4XD1B84406</t>
  </si>
  <si>
    <t>Lenovo Wireless VoIP Speakerphone</t>
  </si>
  <si>
    <t>Audio(SMB_NB)</t>
  </si>
  <si>
    <t>Headsets(SMB_NB)</t>
  </si>
  <si>
    <t>4XD1J77352</t>
  </si>
  <si>
    <t>Lenovo Analog In-Ear Headphone Gen II</t>
  </si>
  <si>
    <t>4XD1J77351</t>
  </si>
  <si>
    <t>Lenovo USB-C Wired In-Ear Headphones</t>
  </si>
  <si>
    <t>4XD0K25030</t>
  </si>
  <si>
    <t>Lenovo Essential Stereo Analog Headset</t>
  </si>
  <si>
    <t>4XD1K18260</t>
  </si>
  <si>
    <t>Lenovo USB-A Wired Stereo On-Ear Headset (with Control Box)</t>
  </si>
  <si>
    <t>4XD1B65028</t>
  </si>
  <si>
    <t>Lenovo Bluetooth In-ear Headphones</t>
  </si>
  <si>
    <t>4XD1M45626</t>
  </si>
  <si>
    <t>Lenovo Wired VoIP Headset (Teams)</t>
  </si>
  <si>
    <t>4XD1M39028</t>
  </si>
  <si>
    <t>Lenovo Wired VoIP Headset (UC)</t>
  </si>
  <si>
    <t>4XD1C99220</t>
  </si>
  <si>
    <t>Lenovo Go USB-C ANC In-Ear Headphones</t>
  </si>
  <si>
    <t>4XD1C99223</t>
  </si>
  <si>
    <t>Lenovo Go Wired ANC Headset (Thunder Black)</t>
  </si>
  <si>
    <t>4XD1M45627</t>
  </si>
  <si>
    <t>Lenovo Wired ANC Headset Gen 2 (Teams)</t>
  </si>
  <si>
    <t>4XD1M39029</t>
  </si>
  <si>
    <t>Lenovo Wired ANC Headset Gen 2 (UC)</t>
  </si>
  <si>
    <t>4XD0U47635</t>
  </si>
  <si>
    <t>ThinkPad X1 Active Noise Cancellation Headphones</t>
  </si>
  <si>
    <t>Monitor Sound Bars(SMB_NB)</t>
  </si>
  <si>
    <t>4XD1J05151</t>
  </si>
  <si>
    <t>ThinkVision MS30 Monitor Soundbar</t>
  </si>
  <si>
    <t>Speaker(SMB_NB)</t>
  </si>
  <si>
    <t>0A36190</t>
  </si>
  <si>
    <t>SPEAKER Lenovo USB Soundbar</t>
  </si>
  <si>
    <t>4XD1C82055</t>
  </si>
  <si>
    <t>AUDIO_BO Go Wired Speakerphone</t>
  </si>
  <si>
    <t>Cables &amp; Conversion Adapter(SMB_NB)</t>
  </si>
  <si>
    <t>Ethernet dongles(SMB_NB)</t>
  </si>
  <si>
    <t>4X90S91830</t>
  </si>
  <si>
    <t>ThinkPad USB3.0 to Ethernet Adapter</t>
  </si>
  <si>
    <t>4X90S91831</t>
  </si>
  <si>
    <t>Lenovo USB-C to Ethernet Adapter</t>
  </si>
  <si>
    <t>4X90Q84427</t>
  </si>
  <si>
    <t>CABLE_BO Ethernet Extension Adapter 2</t>
  </si>
  <si>
    <t>USB  Conversion Adapters(SMB_NB)</t>
  </si>
  <si>
    <t>4X90Q59481</t>
  </si>
  <si>
    <t>CABLE_BO USB-C to USB-A Adapter</t>
  </si>
  <si>
    <t>4X90R61022</t>
  </si>
  <si>
    <t>CABLE_BO USB-C to HDMI 2.0b</t>
  </si>
  <si>
    <t>57Y4393</t>
  </si>
  <si>
    <t>CABLE VGA cable</t>
  </si>
  <si>
    <t>4X90Q93303</t>
  </si>
  <si>
    <t>Lenovo USB-C to DisplayPort Adapter</t>
  </si>
  <si>
    <t>4X90X21427</t>
  </si>
  <si>
    <t>CABLE_BO OPT for USB-C to 4 USB-A Hub</t>
  </si>
  <si>
    <t>USB Cables(SMB_NB)</t>
  </si>
  <si>
    <t>4X90U90619</t>
  </si>
  <si>
    <t>CABLE_BO USB-C Cable 1m</t>
  </si>
  <si>
    <t>4X90U90618</t>
  </si>
  <si>
    <t>CABLE_BO Hybrid USB-C Cable</t>
  </si>
  <si>
    <t>4X91K16968</t>
  </si>
  <si>
    <t>Lenovo Thunderbolt 4 Cable 0.7m</t>
  </si>
  <si>
    <t>4X90Q59480</t>
  </si>
  <si>
    <t>CABLE_BO USB-C to USB-C Cable 2m</t>
  </si>
  <si>
    <t>4X91K16970</t>
  </si>
  <si>
    <t>ThinkPad Thunderbolt 4 WorkStation Dock Split Cable 0.7m</t>
  </si>
  <si>
    <t>USB Travel Hub(SMB_NB)</t>
  </si>
  <si>
    <t>Lenovo USB-C Slim Travel Dock</t>
  </si>
  <si>
    <t>4X90S92381</t>
  </si>
  <si>
    <t>Lenovo Powered USB-C Travel Hub</t>
  </si>
  <si>
    <t>Video Cables(SMB_NB)</t>
  </si>
  <si>
    <t>0B47070</t>
  </si>
  <si>
    <t>CABLE Lenovo HDMI to HDMI cable</t>
  </si>
  <si>
    <t>0A36537</t>
  </si>
  <si>
    <t>CABLE Lenovo DisplayPort Cable Kit</t>
  </si>
  <si>
    <t>0B47091</t>
  </si>
  <si>
    <t>ADAPTR MiniDP to DisplayPort Cable</t>
  </si>
  <si>
    <t>45J7915</t>
  </si>
  <si>
    <t>CABLE DVI-D Cable</t>
  </si>
  <si>
    <t>0B47092</t>
  </si>
  <si>
    <t>ADAPTR Displayport to dual Displayport</t>
  </si>
  <si>
    <t>Video Conversion Adapters(SMB_NB)</t>
  </si>
  <si>
    <t>0B47089</t>
  </si>
  <si>
    <t>CABLE_BO mini DisplayPort to HDMI</t>
  </si>
  <si>
    <t>0B47090</t>
  </si>
  <si>
    <t>ADAPTR DisplayPort to SL DVI Adapter</t>
  </si>
  <si>
    <t>4X90R61023</t>
  </si>
  <si>
    <t>CABLE_BO DP to HDMI 2.0b</t>
  </si>
  <si>
    <t>4X90M42956</t>
  </si>
  <si>
    <t>USB-C to VGA Adapter</t>
  </si>
  <si>
    <t>0B47069</t>
  </si>
  <si>
    <t>ADAPTR HDMI to VGA monitor adapter</t>
  </si>
  <si>
    <t>4X91H17795</t>
  </si>
  <si>
    <t>Lenovo USB-C to 2.5G Ethernet Adapter</t>
  </si>
  <si>
    <t>4X91A30366</t>
  </si>
  <si>
    <t>Lenovo USB-C Travel Hub Gen2</t>
  </si>
  <si>
    <t>0B47072</t>
  </si>
  <si>
    <t>ADAPTR Lenovo USB3.0 to DVI-I Adapter</t>
  </si>
  <si>
    <t>4X90H20061</t>
  </si>
  <si>
    <t>CABLE_BO USB3.0 to VGA/HDMI Adapter</t>
  </si>
  <si>
    <t>4X90J31021</t>
  </si>
  <si>
    <t>CABLE_BO Lenovo USB 3 to DP Adapter</t>
  </si>
  <si>
    <t>Cables &amp; Conversion Adapter(SMB_WS)</t>
  </si>
  <si>
    <t>Video Cables(SMB_WS)</t>
  </si>
  <si>
    <t>4X90Q93976</t>
  </si>
  <si>
    <t>CABLE_BO TS Mini DP to HDMI Adatpter</t>
  </si>
  <si>
    <t>Carrying Case(SMB_NB)</t>
  </si>
  <si>
    <t>Backpacks(SMB_NB)</t>
  </si>
  <si>
    <t>4X40T84058</t>
  </si>
  <si>
    <t>Lenovo 15.6-inch Laptop Casual Backpack B210 Grey</t>
  </si>
  <si>
    <t>4X40T84059</t>
  </si>
  <si>
    <t>Lenovo 16-inch Laptop Backpack B210 Black(ECO)</t>
  </si>
  <si>
    <t>4X40K09936</t>
  </si>
  <si>
    <t>ThinkPad 15.6-inch Basic Backpack</t>
  </si>
  <si>
    <t>4X40Y71790</t>
  </si>
  <si>
    <t>Lenovo 15.6’’ Value Backpack</t>
  </si>
  <si>
    <t>4X41C12468</t>
  </si>
  <si>
    <t>ThinkPad Essential 16-inch Backpack (Eco)</t>
  </si>
  <si>
    <t>4X40X54258</t>
  </si>
  <si>
    <t>Lenovo Business Casual 15.6-inch Backpack</t>
  </si>
  <si>
    <t>4X40X54260</t>
  </si>
  <si>
    <t>Lenovo Business Casual 17-inch Backpack</t>
  </si>
  <si>
    <t>4X41A30364</t>
  </si>
  <si>
    <t>CASE_BO Essential Plus 15.6 BP (Eco)</t>
  </si>
  <si>
    <t>4X41M69794</t>
  </si>
  <si>
    <t>ThinkPad Professional 16-inch Backpack Gen 2</t>
  </si>
  <si>
    <t>Messengers(SMB_NB)</t>
  </si>
  <si>
    <t>4X40Y95215</t>
  </si>
  <si>
    <t>ThinkPad 15.6-inch Essential Messenger</t>
  </si>
  <si>
    <t>Sleeves(SMB_NB)</t>
  </si>
  <si>
    <t>4X40N18008</t>
  </si>
  <si>
    <t>ThinkPad 13-inch Sleeve</t>
  </si>
  <si>
    <t>4X40N18009</t>
  </si>
  <si>
    <t>ThinkPad 14-inch  Sleeve</t>
  </si>
  <si>
    <t>4X40N18010</t>
  </si>
  <si>
    <t>ThinkPad 15-inch Sleeve</t>
  </si>
  <si>
    <t>4X41L51715</t>
  </si>
  <si>
    <t>ThinkPad Professional 13-inch Sleeve</t>
  </si>
  <si>
    <t>4X41L51716</t>
  </si>
  <si>
    <t>ThinkPad Professional 14-inch Sleeve</t>
  </si>
  <si>
    <t>Specialty(SMB_NB)</t>
  </si>
  <si>
    <t>4X40H57287</t>
  </si>
  <si>
    <t>ThinkPad 3-in-1 Case</t>
  </si>
  <si>
    <t>4X40V09688</t>
  </si>
  <si>
    <t>Lenovo Case for 100e Windows and 100e Chrome Intel/AMD (Gen 2)</t>
  </si>
  <si>
    <t>4X41E40077</t>
  </si>
  <si>
    <t>Lenovo Go Tech Accessories Organizer</t>
  </si>
  <si>
    <t>Topload Cases(SMB_NB)</t>
  </si>
  <si>
    <t>4X40T84061</t>
  </si>
  <si>
    <t>Lenovo 16-inch Laptop Topload T210 Black(ECO)</t>
  </si>
  <si>
    <t>4X40Y95214</t>
  </si>
  <si>
    <t>ThinkPad 15.6-inch Basic Topload</t>
  </si>
  <si>
    <t>4X41C12469</t>
  </si>
  <si>
    <t>ThinkPad Essential 16-inch Topload (Eco)</t>
  </si>
  <si>
    <t>4X40X54259</t>
  </si>
  <si>
    <t>Lenovo Business Casual 15.6-inch Topload</t>
  </si>
  <si>
    <t>4X41A30365</t>
  </si>
  <si>
    <t>CASE_BO Essential Plus 15.6 TL (Eco)</t>
  </si>
  <si>
    <t>4X41M69796</t>
  </si>
  <si>
    <t>ThinkPad Professional 14-inch Topload Gen 2</t>
  </si>
  <si>
    <t>4X41M69795</t>
  </si>
  <si>
    <t>ThinkPad Professional 16-inch Topload Gen 2</t>
  </si>
  <si>
    <t>Graphics Adapter(SMB_DT)</t>
  </si>
  <si>
    <t>4X60M97031</t>
  </si>
  <si>
    <t>Lenovo GeForce GT730 2GB Dual DP HP and LP Graphics Card</t>
  </si>
  <si>
    <t>Memory(SMB_DT)</t>
  </si>
  <si>
    <t>UDIMM(SMB_DT)</t>
  </si>
  <si>
    <t>4X71K53890</t>
  </si>
  <si>
    <t>Lenovo 8GB DDR5 4800MHz UDIMM Memory</t>
  </si>
  <si>
    <t>4X70Z78725</t>
  </si>
  <si>
    <t>Lenovo 16GB DDR4 2933MHz UDIMM Memory</t>
  </si>
  <si>
    <t>4X71K53891</t>
  </si>
  <si>
    <t>Lenovo 16GB DDR5 4800MHz UDIMM Memory</t>
  </si>
  <si>
    <t>4X71K53892</t>
  </si>
  <si>
    <t>Lenovo 32GB DDR5 4800MHz UDIMM Memory</t>
  </si>
  <si>
    <t>Memory(SMB_NB)</t>
  </si>
  <si>
    <t>RDIMM(SMB_NB)</t>
  </si>
  <si>
    <t>4X71B67860</t>
  </si>
  <si>
    <t>Lenovo 16GB DDR4 3200MHz ECC RDIMM Memory</t>
  </si>
  <si>
    <t>4X71B67861</t>
  </si>
  <si>
    <t>Lenovo 32GB DDR4 3200MHz ECC RDIMM Memory</t>
  </si>
  <si>
    <t>4X71B67862</t>
  </si>
  <si>
    <t>MEMORY_BO 64GB DDR4 3200MHz ECC RDIMM</t>
  </si>
  <si>
    <t>SO DIMM(SMB_NB)</t>
  </si>
  <si>
    <t>4X71A14571</t>
  </si>
  <si>
    <t>ThinkPad 4GB DDR4 3200MHz SoDIMM Memory</t>
  </si>
  <si>
    <t>4X71M23184</t>
  </si>
  <si>
    <t>ThinkPad 8GB DDR5 5600MHz SoDIMM Memory</t>
  </si>
  <si>
    <t>4X70Z90844</t>
  </si>
  <si>
    <t>ThinkPad 8GB DDR4 3200MHz SoDIMM Memory</t>
  </si>
  <si>
    <t>4X71D09532</t>
  </si>
  <si>
    <t>ThinkPad 8GB DDR4 3200 SoDIMM Memory gen 2</t>
  </si>
  <si>
    <t>4X71K08906</t>
  </si>
  <si>
    <t>ThinkPad 8GB DDR5 4800MHz SoDIMM Memory</t>
  </si>
  <si>
    <t>4X71K08907</t>
  </si>
  <si>
    <t>ThinkPad 16GB DDR5 4800MHz SoDIMM Memory</t>
  </si>
  <si>
    <t>4X71M23186</t>
  </si>
  <si>
    <t>ThinkPad 16GB DDR5 5600MHz SoDIMM Memory</t>
  </si>
  <si>
    <t>4X70Z90845</t>
  </si>
  <si>
    <t>ThinkPad 16GB DDR4 3200MHz SoDIMM Memory</t>
  </si>
  <si>
    <t>4X71D09534</t>
  </si>
  <si>
    <t>ThinkPad 16GB DDR4 3200 SoDIMM Memory gen 2</t>
  </si>
  <si>
    <t>4X71K08908</t>
  </si>
  <si>
    <t>ThinkPad 32GB DDR5 4800MHz SoDIMM Memory</t>
  </si>
  <si>
    <t>4X71A11993</t>
  </si>
  <si>
    <t>ThinkPad 32GB DDR4 3200MHz SoDIMM Memory</t>
  </si>
  <si>
    <t>4X71D09536</t>
  </si>
  <si>
    <t>ThinkPad 32GB DDR4 3200 SoDIMM Memory gen 2</t>
  </si>
  <si>
    <t>4X71M23188</t>
  </si>
  <si>
    <t>ThinkPad 32GB DDR5 5600MHz SoDIMM Memory</t>
  </si>
  <si>
    <t>4X71M23190</t>
  </si>
  <si>
    <t>ThinkPad 48GB DDR5 5600MHz SoDIMM Memory</t>
  </si>
  <si>
    <t>Non-Proprietary Docking(SMB_WS)</t>
  </si>
  <si>
    <t>TBT 4 WST Dock(SMB_WS)</t>
  </si>
  <si>
    <t>40B00300UK</t>
  </si>
  <si>
    <t>ThinkPad Thunderbolt 4 Workstation Dock - UK/HK/SGP/MYS</t>
  </si>
  <si>
    <t>Other Accessories(SMB_WS)</t>
  </si>
  <si>
    <t>Networking &amp; I/O-Converged Network Adapt(SMB_WS)</t>
  </si>
  <si>
    <t>4XC0Y76203</t>
  </si>
  <si>
    <t>ThinkStation AC Wi-Fi Solution Intel 9560 with Assembly Kit</t>
  </si>
  <si>
    <t>Networking &amp; I/O-I/O Adapters(SMB_WS)</t>
  </si>
  <si>
    <t>4XF0N91548</t>
  </si>
  <si>
    <t>ThinkStation Multi-Drive Conversion Kit for ODD and HDD</t>
  </si>
  <si>
    <t>PC Accessories</t>
  </si>
  <si>
    <t xml:space="preserve">Combo-Wired Keyboard - Mice Combo(SMB_NB) </t>
  </si>
  <si>
    <t>4Y41C68642</t>
  </si>
  <si>
    <t>Lenovo Essential Wired Keyboard (Black) - US English 103P</t>
  </si>
  <si>
    <t>4Y41C68649</t>
  </si>
  <si>
    <t>Lenovo Essential Wired Keyboard (Black) - Chinese/US 467</t>
  </si>
  <si>
    <t>4X30L79883</t>
  </si>
  <si>
    <t>Lenovo Essential Wired Combo Keyboard and Mouse (US English 103P)</t>
  </si>
  <si>
    <t>Combo-Wiredless Keyboard - Mice Combo(SMB_NB)</t>
  </si>
  <si>
    <t>4X30H56841</t>
  </si>
  <si>
    <t>Lenovo Professional Wireless Keyboard - US English</t>
  </si>
  <si>
    <t>4X30H56796</t>
  </si>
  <si>
    <t>Lenovo Professional Wireless Combo Keyboard &amp; Mouse (US English)</t>
  </si>
  <si>
    <t>Combo-Wireless Keyboad - Mice Combo(SMB_DT)</t>
  </si>
  <si>
    <t>4X31N50708</t>
  </si>
  <si>
    <t>Lenovo Essential Wireless Combo Keyboard &amp; Mouse Gen2 Black US_English 103P</t>
  </si>
  <si>
    <t>Combo-Wireless Keyboad - Mice Combo(SMB_NB)</t>
  </si>
  <si>
    <t>4X31K03931</t>
  </si>
  <si>
    <t>Lenovo Professional Wireless Rechargeable Combo Keyboard and Mouse-US English</t>
  </si>
  <si>
    <t>ECC DIMM(SMB_WS)</t>
  </si>
  <si>
    <t>4X71D07928</t>
  </si>
  <si>
    <t>Lenovo 8GB DDR4 3200 UDIMM Memory</t>
  </si>
  <si>
    <t>4X71D07930</t>
  </si>
  <si>
    <t>Lenovo 16GB DDR4 3200 UDIMM Memory</t>
  </si>
  <si>
    <t>4X71F27329</t>
  </si>
  <si>
    <t>Lenovo 8GB DDR4 3200MHz ECC SoDIMM Memory</t>
  </si>
  <si>
    <t>4X71B07147</t>
  </si>
  <si>
    <t>Lenovo 16GB DDR4 2933MHz ECC SoDIMM Memory</t>
  </si>
  <si>
    <t>4X71F27330</t>
  </si>
  <si>
    <t>Lenovo 16GB DDR4 3200MHz ECC SoDIMM Memory</t>
  </si>
  <si>
    <t>4X71D07932</t>
  </si>
  <si>
    <t>Lenovo 32GB DDR4 3200 UDIMM Memory</t>
  </si>
  <si>
    <t>4X71F27331</t>
  </si>
  <si>
    <t>Lenovo 32GB DDR4 3200MHz ECC SoDIMM Memory</t>
  </si>
  <si>
    <t>4X70V98063</t>
  </si>
  <si>
    <t>Lenovo 64GB DDR4 2933MHz ECC RDIMM Memory</t>
  </si>
  <si>
    <t>External HDD/SSD/HSSD(SMB_NB)</t>
  </si>
  <si>
    <t>0A65619</t>
  </si>
  <si>
    <t>HDD_BO USB3.0  500G HDD</t>
  </si>
  <si>
    <t>Fan(SMB_WS)</t>
  </si>
  <si>
    <t>4XG0Q17167</t>
  </si>
  <si>
    <t>ThinkStation Px20 150W Heat Sink</t>
  </si>
  <si>
    <t>4XG0Q17168</t>
  </si>
  <si>
    <t>ThinkStation Px20 205W Heat Sink</t>
  </si>
  <si>
    <t>Graphics Adapter(SMB_WS)</t>
  </si>
  <si>
    <t>4X61J52234</t>
  </si>
  <si>
    <t>Nvidia T400 4GB 3xmDP Graphics Card</t>
  </si>
  <si>
    <t>4X60Y77923</t>
  </si>
  <si>
    <t>ThinkStation AMD WX3200 4GB GDDR5  miniDP x4 Graphics Card</t>
  </si>
  <si>
    <t>4X61E26088</t>
  </si>
  <si>
    <t>Nvidia T1000 4GB mini DP*4 Graphics Card with HP bracket</t>
  </si>
  <si>
    <t>4X61J52233</t>
  </si>
  <si>
    <t>GRAPHIC_BO NV 1000 8G Card</t>
  </si>
  <si>
    <t>4X61E26089</t>
  </si>
  <si>
    <t>Nvidia RTX A4000 16GB DP*4 Graphics Card</t>
  </si>
  <si>
    <t>4X61J77360</t>
  </si>
  <si>
    <t>NVIDIA RTX A4500 20GB GDDR6 Graphics Card</t>
  </si>
  <si>
    <t>4X61D97085</t>
  </si>
  <si>
    <t>Nvidia RTX A5000 24GB GDDR6 Graphics Card</t>
  </si>
  <si>
    <t>Internal HDD(SMB_DT)</t>
  </si>
  <si>
    <t>4XB0M33236</t>
  </si>
  <si>
    <t>HDD_BO Lenovo 600GB SAS 2.5" HDD</t>
  </si>
  <si>
    <t>Internal HDD(SMB_NB)</t>
  </si>
  <si>
    <t>4XH0R02227</t>
  </si>
  <si>
    <t>ThinkStation Storage Bay Upgrade Kit – P920</t>
  </si>
  <si>
    <t>4XB0R48453</t>
  </si>
  <si>
    <t>HDD_BO TC 2.5" 7mm 1TB SATA HDD</t>
  </si>
  <si>
    <t>Internal HDD(SMB_WS)</t>
  </si>
  <si>
    <t>4XF0P01009</t>
  </si>
  <si>
    <t>ThinkCentre Tower 2.5" Storage Kit</t>
  </si>
  <si>
    <t>4XH0L08578</t>
  </si>
  <si>
    <t>ThinkStation PCIE to M.2 Riser card -high profile</t>
  </si>
  <si>
    <t>4XH0L08579</t>
  </si>
  <si>
    <t>ThinkStation PCIE to M.2 Riser card -low profile</t>
  </si>
  <si>
    <t>4XH1B85930</t>
  </si>
  <si>
    <t>ACCKIT_BO ThinkStation Storage Kit</t>
  </si>
  <si>
    <t>4XH1B85931</t>
  </si>
  <si>
    <t>ACCKIT_BO ThinkStation 3.5" FASE Kit</t>
  </si>
  <si>
    <t>4XB0F18667</t>
  </si>
  <si>
    <t>ThinkStation 2TB 7200rpm 3.5" SATA 6Gbps Hard Drive</t>
  </si>
  <si>
    <t>4XH0V09766</t>
  </si>
  <si>
    <t>ThinkStation Quad AIC M.2 SSD Adapter</t>
  </si>
  <si>
    <t>4XB1K68131</t>
  </si>
  <si>
    <t>ThinkPad 4TB Performance PCIe Gen4 NVMe OPAL M.2 2280 SSD</t>
  </si>
  <si>
    <t>Internal Optical Drive(SMB_DT)</t>
  </si>
  <si>
    <t>4XA0N06917</t>
  </si>
  <si>
    <t>ThinkCentre Tiny IV DVD Burner Kit</t>
  </si>
  <si>
    <t>4XA0N06918</t>
  </si>
  <si>
    <t>ThinkCentre Tiny IV DVD ROM Kit</t>
  </si>
  <si>
    <t>Internal SSD(SMB_DT)</t>
  </si>
  <si>
    <t>4XF1C39743</t>
  </si>
  <si>
    <t>ThinkCentre M.2 2280 SSD Kit III</t>
  </si>
  <si>
    <t>4XB1L68660</t>
  </si>
  <si>
    <t>ThinkCentre 256G Value PCIe Gen4 NVMe OPAL 2.0 M.2 2280 SSD</t>
  </si>
  <si>
    <t>4XB1L68661</t>
  </si>
  <si>
    <t>ThinkCentre 512G Value PCIe Gen4 NVMe OPAL 2.0 M.2 2280 SSD</t>
  </si>
  <si>
    <t>4XB1L68662</t>
  </si>
  <si>
    <t>ThinkCentre 1TB Value PCIe Gen4 NVMe OPAL 2.0 M.2 2280 SSD</t>
  </si>
  <si>
    <t>Internal SSD(SMB_NB)</t>
  </si>
  <si>
    <t>4XB1N36071</t>
  </si>
  <si>
    <t>ThinkPad 256GB M.2 PCIe Gen4*4 OPAL 2242 internal SSD Gen 2</t>
  </si>
  <si>
    <t>4XB1N36072</t>
  </si>
  <si>
    <t>ThinkPad 512GB M.2 PCIe Gen4*4 OPAL 2242 internal SSD Gen 2</t>
  </si>
  <si>
    <t>4XB1K26774</t>
  </si>
  <si>
    <t>ThinkPad 512G M.2 PCIe Gen4*4 OPAL 2242 internal SSD</t>
  </si>
  <si>
    <t>4XB1N36073</t>
  </si>
  <si>
    <t>ThinkPad 1TB M.2 PCIe Gen4*4 OPAL 2242 internal SSD Gen 2</t>
  </si>
  <si>
    <t>Internal SSD(SMB_WS)</t>
  </si>
  <si>
    <t>4XB1D04756</t>
  </si>
  <si>
    <t>ThinkPad 512GB Performance PCIe Gen4 NVMe OPAL2 M.2 2280 SSD</t>
  </si>
  <si>
    <t>4XB1D04757</t>
  </si>
  <si>
    <t>ThinkPad 1TB Performance PCIe Gen4 NVMe OPAL2 M.2 2280 SSD</t>
  </si>
  <si>
    <t>4XB1M86955</t>
  </si>
  <si>
    <t>Lenovo 1TB Performance PCIe Gen4 NVMe OPAL2 M.2 2280 SSD</t>
  </si>
  <si>
    <t>4XB1M86956</t>
  </si>
  <si>
    <t>Lenovo 2TB Performance PCIe Gen4 NVMe OPAL2 M.2 2280 SSD</t>
  </si>
  <si>
    <t>4XB1D04758</t>
  </si>
  <si>
    <t>ThinkPad 2TB Performance PCIe Gen4 NVMe OPAL2 M.2 2280 SSD</t>
  </si>
  <si>
    <t>Keyboards-Wired Keyboard(SMB_NB)</t>
  </si>
  <si>
    <t>4X30M86879</t>
  </si>
  <si>
    <t>Lenovo Preferred Pro II USB Keyboard - US English</t>
  </si>
  <si>
    <t>4X30M86886</t>
  </si>
  <si>
    <t>Lenovo Preferred Pro II USB Keyboard - US English/Traditional Chinese (467)</t>
  </si>
  <si>
    <t>4Y40R38905</t>
  </si>
  <si>
    <t>Lenovo USB Numeric Keypad Gen II</t>
  </si>
  <si>
    <t>4Y41B69353</t>
  </si>
  <si>
    <t>Lenovo Smartcard Wired Keyboard II-US English</t>
  </si>
  <si>
    <t>4Y40T11820</t>
  </si>
  <si>
    <t>Lenovo Enhanced Performance USB Keyboard Gen II (Traditional Chinese/US English)</t>
  </si>
  <si>
    <t>4Y41C33791</t>
  </si>
  <si>
    <t>Lenovo Go Wireless Numeric Keypad</t>
  </si>
  <si>
    <t>0B47190</t>
  </si>
  <si>
    <t>KEYBOARD US English</t>
  </si>
  <si>
    <t>0B47195</t>
  </si>
  <si>
    <t>KEYBOARD Chinese/US/Taiwanese</t>
  </si>
  <si>
    <t>4Y41C33748</t>
  </si>
  <si>
    <t>Lenovo Go Wireless Split Keyboard - US English</t>
  </si>
  <si>
    <t>4Y41C33754</t>
  </si>
  <si>
    <t>Lenovo Go Wireless Split Keyboard - Traditional Chinese/US English</t>
  </si>
  <si>
    <t>Keyboards-Wireless Keyboard(SMB_NB)</t>
  </si>
  <si>
    <t>4Y41K04031</t>
  </si>
  <si>
    <t>Lenovo Professional Wireless Rechargeable Keyboard -US English</t>
  </si>
  <si>
    <t>4Y41B60251</t>
  </si>
  <si>
    <t>Lenovo Fold Mini Keyboard-US English</t>
  </si>
  <si>
    <t>Mice-Wired Mice(SMB_DT)</t>
  </si>
  <si>
    <t>4Y51C68693</t>
  </si>
  <si>
    <t>Lenovo Basic Wired Mouse</t>
  </si>
  <si>
    <t>Mice-Wired Mice(SMB_NB)</t>
  </si>
  <si>
    <t>4Y50R20863</t>
  </si>
  <si>
    <t>Lenovo Essential USB Mouse</t>
  </si>
  <si>
    <t>Mice-Wireless Mice(SMB_NB)</t>
  </si>
  <si>
    <t>4XH0R55468</t>
  </si>
  <si>
    <t>Lenovo 2.4G Wireless USB Receiver</t>
  </si>
  <si>
    <t>4Y51D20850</t>
  </si>
  <si>
    <t>ThinkPad USB-C Wired Compact Mouse</t>
  </si>
  <si>
    <t>4Y50R20864</t>
  </si>
  <si>
    <t>Lenovo Essential Compact Wireless Mouse</t>
  </si>
  <si>
    <t>4X30M56887</t>
  </si>
  <si>
    <t>ThinkPad Essential Wireless Mouse</t>
  </si>
  <si>
    <t>4X30M56888</t>
  </si>
  <si>
    <t>ThinkPad Essential Wireless Mouse w/o Battery</t>
  </si>
  <si>
    <t>4Y51D20848</t>
  </si>
  <si>
    <t>ThinkPad USB-C Wireless Compact Mouse</t>
  </si>
  <si>
    <t>4Y50X88824</t>
  </si>
  <si>
    <t>ThinkBook Bluetooth Silent Mouse</t>
  </si>
  <si>
    <t>4Y50X88822</t>
  </si>
  <si>
    <t>ThinkPad Bluetooth Silent Mouse</t>
  </si>
  <si>
    <t>4Y50X88823</t>
  </si>
  <si>
    <t>ThinkPad Bluetooth Silent Mouse w/o Battery</t>
  </si>
  <si>
    <t>4Y51J62544</t>
  </si>
  <si>
    <t>Lenovo Professional Bluetooth Rechargeable Mouse</t>
  </si>
  <si>
    <t>4Y51C21216</t>
  </si>
  <si>
    <t>Lenovo Go USB-C Wireless Mouse (Thunder Black)</t>
  </si>
  <si>
    <t>4Y51C21217</t>
  </si>
  <si>
    <t>Lenovo Go Wireless Multi-Device Mouse (Thunder Black)</t>
  </si>
  <si>
    <t>4Y51C33792</t>
  </si>
  <si>
    <t>MICE_BO Vertical Mouse</t>
  </si>
  <si>
    <t>4Y50U59628</t>
  </si>
  <si>
    <t>Lenovo Yoga Mouse with Laser Presenter</t>
  </si>
  <si>
    <t>4Y50U45359</t>
  </si>
  <si>
    <t>ThinkPad X1 Presenter Mouse</t>
  </si>
  <si>
    <t>Other Input Device-Pens(SMB_NB)</t>
  </si>
  <si>
    <t>4X80J67430</t>
  </si>
  <si>
    <t>Lenovo ThinkPad Pen holder (pack of 5)</t>
  </si>
  <si>
    <t>4X81H95634</t>
  </si>
  <si>
    <t>TAB ACC_BO Digital Pen 2 w/o battery</t>
  </si>
  <si>
    <t>4X81H95633</t>
  </si>
  <si>
    <t>TAB ACC_BO Lenovo Digital Pen 2</t>
  </si>
  <si>
    <t>4X80K32538</t>
  </si>
  <si>
    <t>Lenovo ThinkPad Pen Pro for Yoga 260 and Yoga370</t>
  </si>
  <si>
    <t>4X80Z49662</t>
  </si>
  <si>
    <t>Lenovo USI Pen</t>
  </si>
  <si>
    <t>4X81B32809</t>
  </si>
  <si>
    <t>ThinkBook Yoga integrated smart pen</t>
  </si>
  <si>
    <t>4X81H95637</t>
  </si>
  <si>
    <t>Lenovo Precision Pen 2 (Laptop)</t>
  </si>
  <si>
    <t>Others(SMB_NB)</t>
  </si>
  <si>
    <t>4Z10P40247</t>
  </si>
  <si>
    <t>Kensington MicroSaver 2.0 MasterKey Cable Lock from Lenovo (Requires MasterKey 4Z10P40249)</t>
  </si>
  <si>
    <t>4ZU0R61627</t>
  </si>
  <si>
    <t>PAPER Plantronics 209747-101</t>
  </si>
  <si>
    <t>Power Adapter -- AC Portable Adapter(SMB_NB)</t>
  </si>
  <si>
    <t>40AW0065WW</t>
  </si>
  <si>
    <t>Lenovo 65W USB-C AC Travel Adapter</t>
  </si>
  <si>
    <t>Power Adapter-AC Power Adapters(SMB_NB)</t>
  </si>
  <si>
    <t>4X20E53350</t>
  </si>
  <si>
    <t>PWR ADP_BO TC Tiny 65W AC Adptr-SlimTip</t>
  </si>
  <si>
    <t>0B47045</t>
  </si>
  <si>
    <t>ADAPTR TP 45W AC Adapter SlimTip</t>
  </si>
  <si>
    <t>0B47483</t>
  </si>
  <si>
    <t>PWR ADP_BO TP 65W AC Adapter-RP</t>
  </si>
  <si>
    <t>0B47002</t>
  </si>
  <si>
    <t>ADAPTR TP 90W AC Adapter SlimTip</t>
  </si>
  <si>
    <t>4X20M26260</t>
  </si>
  <si>
    <t>Lenovo 45W Standard AC Adapter (USB Type-C)- UK/HK/SGP/SRI</t>
  </si>
  <si>
    <t>4X91B84026</t>
  </si>
  <si>
    <t>Lenovo USB-C Wireless Adapter Dongle</t>
  </si>
  <si>
    <t>4X21L54612</t>
  </si>
  <si>
    <t>Lenovo 65W USB-C Wall Adapter-UK Pin</t>
  </si>
  <si>
    <t>4X20M26276</t>
  </si>
  <si>
    <t>Lenovo 65W Standard AC Adapter (USB Type-C)- UK/HK/SGP/SRI</t>
  </si>
  <si>
    <t>4X20V24682</t>
  </si>
  <si>
    <t>ThinkPad 65W Slim AC Adapter (USB Type-C) - UK/HK/SGP/SRI</t>
  </si>
  <si>
    <t>4X20E50566</t>
  </si>
  <si>
    <t>ThinkPad 135W AC Adapter (Slim tip)</t>
  </si>
  <si>
    <t>4X20Q88547</t>
  </si>
  <si>
    <t>Lenovo Slim 135W AC Adapter (Slim tip) - UK/HK/SGP/SRI</t>
  </si>
  <si>
    <t>4X21B84024</t>
  </si>
  <si>
    <t>Lenovo Go USB-C Wireless Charging Kit</t>
  </si>
  <si>
    <t>Power Cord(SMB_NB)</t>
  </si>
  <si>
    <t>4X20W69154</t>
  </si>
  <si>
    <t>Lenovo Dual Slim-tip Adapter</t>
  </si>
  <si>
    <t>4X90U45346</t>
  </si>
  <si>
    <t>CABLE_BO USB-C to Slim tip Adapter</t>
  </si>
  <si>
    <t>RDIMM(SMB_WS)</t>
  </si>
  <si>
    <t>4X71L72498</t>
  </si>
  <si>
    <t>Lenovo 16GB DDR5 4800MHz ECC RDIMM Memory</t>
  </si>
  <si>
    <t>4X71M22549</t>
  </si>
  <si>
    <t>Lenovo 32GB DDR5 4800MHz ECC RDIMM Memory</t>
  </si>
  <si>
    <t>4X71M22550</t>
  </si>
  <si>
    <t>Lenovo 64GB DDR5 4800MHz ECC RDIMM Memory</t>
  </si>
  <si>
    <t>TBT 4 Dock(SMB_NB)</t>
  </si>
  <si>
    <t>40B00135UK</t>
  </si>
  <si>
    <t>ThinkPad Universal Thunderbolt 4 Dock - UK/HK/SGP/MYS</t>
  </si>
  <si>
    <t>TP Hybrid USB-C Dock(SMB_NB)</t>
  </si>
  <si>
    <t>40AF0135UK</t>
  </si>
  <si>
    <t>ThinkPad Hybrid USB-C with USB-A Dock (UK Standard Plug Type G)</t>
  </si>
  <si>
    <t>Trackpoint Caps(SMB_NB)</t>
  </si>
  <si>
    <t>4XH0L55146</t>
  </si>
  <si>
    <t>ACCKIT_BO ThinkPad TrackPoint 4mm</t>
  </si>
  <si>
    <t>4XH0X88960</t>
  </si>
  <si>
    <t>ACCKIT_BO TP 3mm TrackPoint Cap</t>
  </si>
  <si>
    <t>UDIMM(SMB_WS)</t>
  </si>
  <si>
    <t>4X71L68778</t>
  </si>
  <si>
    <t>Lenovo 8GB DDR4 3200MHz UDIMM Memory Gen2</t>
  </si>
  <si>
    <t>4X71L68779</t>
  </si>
  <si>
    <t>Lenovo 16GB DDR4 3200MHz UDIMM Memory Gen2</t>
  </si>
  <si>
    <t>4X71N34265</t>
  </si>
  <si>
    <t>ThinkStation 32GB DDR5 4800MHz UDIMM Memory</t>
  </si>
  <si>
    <t>Universal USB-C Dock(SMB_NB)</t>
  </si>
  <si>
    <t>40AY0090UK</t>
  </si>
  <si>
    <t>ThinkPad Universal USB-C Dock</t>
  </si>
  <si>
    <t>USB-C Dock(SMB_NB)</t>
  </si>
  <si>
    <t>Lenovo USB-C Dual Display Travel Dock</t>
  </si>
  <si>
    <t>Lenovo USB-C Dual Display Travel Dock (w/ adapter)</t>
  </si>
  <si>
    <t>USB-C Mini Dock(SMB_NB)</t>
  </si>
  <si>
    <t>40AU0065UK</t>
  </si>
  <si>
    <t>Lenovo USB-C Mini Dock_UK</t>
  </si>
  <si>
    <t>Power(SMB_DT)</t>
  </si>
  <si>
    <t>AC Power Adapters(SMB_DT)</t>
  </si>
  <si>
    <t>4X20Z83999</t>
  </si>
  <si>
    <t>PWR ADP_BO TC 230W AC Adapter</t>
  </si>
  <si>
    <t>Power(SMB_NB)</t>
  </si>
  <si>
    <t>USB-C power bank(SMB_NB)</t>
  </si>
  <si>
    <t>40ALLG1WWW</t>
  </si>
  <si>
    <t>Lenovo Go Wireless Mobile Power Bank (10000mAh)</t>
  </si>
  <si>
    <t>40ALLG2WWW</t>
  </si>
  <si>
    <t>Lenovo Go USB-C Laptop Power Bank (20000 mAh)</t>
  </si>
  <si>
    <t>Power(SMB_WS)</t>
  </si>
  <si>
    <t>Power Adapter-AC Power Adapters(SMB_WS)</t>
  </si>
  <si>
    <t>4X20S56705</t>
  </si>
  <si>
    <t>PWR ADP_BO TP SL 170W Adapter (Slimtip)</t>
  </si>
  <si>
    <t>4X20S56721</t>
  </si>
  <si>
    <t>ThinkPad Mobile Workstation Slim 230W AC Adapter (Slim-tip) - UK/HK/SGP/SRI</t>
  </si>
  <si>
    <t>Screen Protector(SMB_NB)</t>
  </si>
  <si>
    <t>Privacy Filter(SMB_NB)</t>
  </si>
  <si>
    <t>0A61770</t>
  </si>
  <si>
    <t>FILTER Lenovo 12.5W9 Laptop PF</t>
  </si>
  <si>
    <t>0A61769</t>
  </si>
  <si>
    <t>FILTER Lenovo 14.0W9 Laptop PF</t>
  </si>
  <si>
    <t>4XJ1K79627</t>
  </si>
  <si>
    <t>Lenovo 13.3-inch Bright Screen Privacy Filter for Z13 from 3M</t>
  </si>
  <si>
    <t>0A61771</t>
  </si>
  <si>
    <t>FILTER Lenovo 15.6W9 Laptop PF</t>
  </si>
  <si>
    <t>4XJ0X02966</t>
  </si>
  <si>
    <t>Lenovo Black Privacy Filter for X1 Yoga Gen 4 from 3M</t>
  </si>
  <si>
    <t>4XJ1K79629</t>
  </si>
  <si>
    <t>Lenovo 13.3-inch Bright Screen Privacy Filter for X13 Yoga Gen4 from 3M</t>
  </si>
  <si>
    <t>4XJ1K79631</t>
  </si>
  <si>
    <t>Lenovo 16-inch Bright Screen Privacy Filter for P16/T16 Gen1 from 3M</t>
  </si>
  <si>
    <t>Security Locks(SMB_NB)</t>
  </si>
  <si>
    <t>4XE1F30276</t>
  </si>
  <si>
    <t>NanoSaver Essential Cable Lock from Lenovo</t>
  </si>
  <si>
    <t>57Y4303</t>
  </si>
  <si>
    <t>Lenovo Security Cable Lock</t>
  </si>
  <si>
    <t>4XE1L51710</t>
  </si>
  <si>
    <t>NanoSaver Cable Lock from Lenovo</t>
  </si>
  <si>
    <t>Kensington MicroSaver DS 2.0 Cable Lock from Lenovo-Non NA</t>
  </si>
  <si>
    <t>4XE1F30278</t>
  </si>
  <si>
    <t>Combination Cable Lock from Lenovo</t>
  </si>
  <si>
    <t>4XE1F30277</t>
  </si>
  <si>
    <t>NanoSaver Combination Cable Lock from Lenovo</t>
  </si>
  <si>
    <t>4XE1B81917</t>
  </si>
  <si>
    <t>SECUR_BO NanoSaver MasterKey</t>
  </si>
  <si>
    <t>4XE1B81916</t>
  </si>
  <si>
    <t>SECUR_BO NanoSaver Twin Head</t>
  </si>
  <si>
    <t>4XE1B81919</t>
  </si>
  <si>
    <t>SECUR_BO NanoSaver/MS 2.0</t>
  </si>
  <si>
    <t>4XE0N80915</t>
  </si>
  <si>
    <t>SECUR_BO KST MS DS2.0 Twinhead Lock</t>
  </si>
  <si>
    <t>4XE1B81918</t>
  </si>
  <si>
    <t>SECUR_BO NanoSaver Twin Head MasterKe</t>
  </si>
  <si>
    <t>4XE1B81920</t>
  </si>
  <si>
    <t>SECUR_BO NanoSaver/MS 2.0 MasterKey</t>
  </si>
  <si>
    <t>Stands, Arms &amp; Mounts(SMB_DT)</t>
  </si>
  <si>
    <t>Mounts(SMB_DT)</t>
  </si>
  <si>
    <t>4XF0V81629</t>
  </si>
  <si>
    <t>ThinkCentre Nano DIN Rail Mount</t>
  </si>
  <si>
    <t>4XF0V81630</t>
  </si>
  <si>
    <t>ThinkCentre Nano VESA Mount</t>
  </si>
  <si>
    <t>4XF1K72399</t>
  </si>
  <si>
    <t>ThinkCentre Tiny Clamp Bracket Mounting Kit III</t>
  </si>
  <si>
    <t>4XF0V81631</t>
  </si>
  <si>
    <t>ThinkCentre Nano Power Cage Kit</t>
  </si>
  <si>
    <t>4XH0Z42451</t>
  </si>
  <si>
    <t>ThinkCentre Tiny/Nano Monitor Clamp II</t>
  </si>
  <si>
    <t>4XF0V81632</t>
  </si>
  <si>
    <t>ThinkCentre Nano TIO Cube</t>
  </si>
  <si>
    <t>Stands, Arms &amp; Mounts(SMB_NB)</t>
  </si>
  <si>
    <t>Arms(SMB_NB)</t>
  </si>
  <si>
    <t>4XF0H70603</t>
  </si>
  <si>
    <t>Lenovo Adjustable Height Arm</t>
  </si>
  <si>
    <t>Mounts(SMB_NB)</t>
  </si>
  <si>
    <t>4XF1A14358</t>
  </si>
  <si>
    <t>Lenovo Docking Station Mounting Bracket G2-24"</t>
  </si>
  <si>
    <t>4XF1A29616</t>
  </si>
  <si>
    <t>Lenovo Docking Station Mounting Bracket G2-27"</t>
  </si>
  <si>
    <t>4XF1A29617</t>
  </si>
  <si>
    <t>Lenovo Docking Station Mounting Bracket G2-32"</t>
  </si>
  <si>
    <t>Stands(SMB_NB)</t>
  </si>
  <si>
    <t>4XF1A19885</t>
  </si>
  <si>
    <t>Lenovo 2-in-1 Laptop Stand</t>
  </si>
  <si>
    <t>4XF1B03657</t>
  </si>
  <si>
    <t>Lenovo Portable Aluminum Laptop Stand</t>
  </si>
  <si>
    <t>4XF1B43684</t>
  </si>
  <si>
    <t>Lenovo Universal Easel Stand</t>
  </si>
  <si>
    <t>4XF0H70605</t>
  </si>
  <si>
    <t>Lenovo Adjustable Notebook Stand</t>
  </si>
  <si>
    <t>4XF0L72015</t>
  </si>
  <si>
    <t>ThinkCentre Tiny In One Single Monitor Stand</t>
  </si>
  <si>
    <t>4XF0L72016</t>
  </si>
  <si>
    <t>ThinkCentre Tiny In One Dual Monitor Stand</t>
  </si>
  <si>
    <t>TB Accessories</t>
  </si>
  <si>
    <t>Case &amp; Sleeve(SMB_Tab)</t>
  </si>
  <si>
    <t>4X40Q26383</t>
  </si>
  <si>
    <t>ThinkPad Professional 15.6-inch Backpack</t>
  </si>
  <si>
    <t>Pen(SMB_Tab)</t>
  </si>
  <si>
    <t>4X80R07945</t>
  </si>
  <si>
    <t>ThinkPad Pen Pro for L380 Yoga</t>
  </si>
  <si>
    <t>4X80U90631</t>
  </si>
  <si>
    <t>ThinkPad Pen Pro – 7</t>
  </si>
  <si>
    <t>4X81E21569</t>
  </si>
  <si>
    <t>ACCKIT_BO ThinkPad Pen Pro - 11</t>
  </si>
  <si>
    <t>Tiny Accessories(SMB_DT)</t>
  </si>
  <si>
    <t>4XF1A40558</t>
  </si>
  <si>
    <t>ThinkCentre Tiny VI Dust Shield</t>
  </si>
  <si>
    <t>4XF1A40559</t>
  </si>
  <si>
    <t>ThinkCentre Tiny VI Vertical Stand</t>
  </si>
  <si>
    <t>0B47397</t>
  </si>
  <si>
    <t>CABLE_BO Tiny PC 0.5m VGA Cable</t>
  </si>
  <si>
    <t>4XH0K92689</t>
  </si>
  <si>
    <t>ThinkCentre 20L Tower Dust Shield</t>
  </si>
  <si>
    <t>4XH0N23158</t>
  </si>
  <si>
    <t>ACCKIT_BO Tiny Power Cage II</t>
  </si>
  <si>
    <t>4XF0N03161</t>
  </si>
  <si>
    <t>ThinkCentre Tiny VESA Mount II</t>
  </si>
  <si>
    <t>4XH0N04098</t>
  </si>
  <si>
    <t>ThinkCentre Tiny Sandwich Kit II</t>
  </si>
  <si>
    <t>4XF0N82412</t>
  </si>
  <si>
    <t>ThinkCentre Tiny Clamp Bracket Mounting Kit II</t>
  </si>
  <si>
    <t>4XF0H41079</t>
  </si>
  <si>
    <t>ThinkCentre Tiny Clamp Bracket Mounting Kit</t>
  </si>
  <si>
    <t>4XH0X77236</t>
  </si>
  <si>
    <t>ThinkCentre Nano IoT IOBOX</t>
  </si>
  <si>
    <t>Video(SMB_NB)</t>
  </si>
  <si>
    <t>Camera(SMB_NB)</t>
  </si>
  <si>
    <t>4XC1B34802</t>
  </si>
  <si>
    <t>NET_BO Essential FHD Webcam</t>
  </si>
  <si>
    <t>4XC1D66055</t>
  </si>
  <si>
    <t>Lenovo Performance FHD Webcam</t>
  </si>
  <si>
    <t>Terms &amp; Conditions:</t>
  </si>
  <si>
    <t>PPR T&amp;Cs:</t>
  </si>
  <si>
    <t>1. Price protection period (if any) is within 30days from invoiced date</t>
  </si>
  <si>
    <t>2. Price Protection claim is to be submitted within 14days from New price cable announced date</t>
  </si>
  <si>
    <t xml:space="preserve">SMB EPI policy: </t>
  </si>
  <si>
    <t>Please refer to Lenovo EPI Policy Announcement for further information</t>
  </si>
  <si>
    <t>Component Cost Estimation Matrix</t>
  </si>
  <si>
    <t>To influence reseller to steer towards TS</t>
  </si>
  <si>
    <t>Current</t>
  </si>
  <si>
    <t>New</t>
  </si>
  <si>
    <t>T1 Cost</t>
  </si>
  <si>
    <t>Topseller</t>
  </si>
  <si>
    <t>Enquiry</t>
  </si>
  <si>
    <t>CPUs</t>
  </si>
  <si>
    <t>i3</t>
  </si>
  <si>
    <t>i5</t>
  </si>
  <si>
    <t>Memory</t>
  </si>
  <si>
    <t>16G</t>
  </si>
  <si>
    <t>8G</t>
  </si>
  <si>
    <t>i7</t>
  </si>
  <si>
    <t>Storage</t>
  </si>
  <si>
    <t>1TB HDD</t>
  </si>
  <si>
    <t>256G SSD</t>
  </si>
  <si>
    <t>i5 vPro</t>
  </si>
  <si>
    <t>512G SSD</t>
  </si>
  <si>
    <t>i7 vPro</t>
  </si>
  <si>
    <t>1TB SSD</t>
  </si>
  <si>
    <t>R3</t>
  </si>
  <si>
    <t>R5</t>
  </si>
  <si>
    <t>R7</t>
  </si>
  <si>
    <t>32G</t>
  </si>
  <si>
    <t>Value @ SGD100</t>
  </si>
  <si>
    <t>2TBSSD</t>
  </si>
  <si>
    <t>2TB HDD</t>
  </si>
  <si>
    <t>Graphics</t>
  </si>
  <si>
    <t>Integrated GFX</t>
  </si>
  <si>
    <t>Discrete GFX</t>
  </si>
  <si>
    <t>non-GTX/RTX/Quadro class discrete GFX</t>
  </si>
  <si>
    <t>Panel</t>
  </si>
  <si>
    <t>Non-touch</t>
  </si>
  <si>
    <t>Multi-touch</t>
  </si>
  <si>
    <t>FHD</t>
  </si>
  <si>
    <t>FHD + EPF</t>
  </si>
  <si>
    <t>Selected models</t>
  </si>
  <si>
    <t>WQHD</t>
  </si>
  <si>
    <t>Comms</t>
  </si>
  <si>
    <t>No WWAN</t>
  </si>
  <si>
    <t>4G LTE</t>
  </si>
  <si>
    <t>Change Log - Effective for new loading starting 1 Dec 2021</t>
  </si>
  <si>
    <t>Model</t>
  </si>
  <si>
    <t>MTM</t>
  </si>
  <si>
    <t>T1</t>
  </si>
  <si>
    <t>T2</t>
  </si>
  <si>
    <t>SRP</t>
  </si>
  <si>
    <t>Difference</t>
  </si>
  <si>
    <t>Remarks</t>
  </si>
  <si>
    <t>NoteBook</t>
  </si>
  <si>
    <t>Price revision</t>
  </si>
  <si>
    <t>L13 G6</t>
  </si>
  <si>
    <t>Transition</t>
  </si>
  <si>
    <t>L13 2-in-1 G6 (Yoga)</t>
  </si>
  <si>
    <t>ThinkPad T14s Gen 6 (Intel - Arrow Lake)</t>
  </si>
  <si>
    <t>X1 Carbon G13 (Intel - Arrow Lake)</t>
  </si>
  <si>
    <t>62F0KATAMY</t>
  </si>
  <si>
    <t>Transit to M80 dongle</t>
  </si>
  <si>
    <t>62F4KATCMY</t>
  </si>
  <si>
    <t>62F2KATCMY</t>
  </si>
  <si>
    <t>EOL</t>
  </si>
  <si>
    <t>X1 Carbon 13 
Aura Edition
*NEW*</t>
  </si>
  <si>
    <t xml:space="preserve">T14s G6 </t>
  </si>
  <si>
    <t>P3 TWR</t>
  </si>
  <si>
    <t>30GS00GWSG</t>
  </si>
  <si>
    <t>GFX EOL</t>
  </si>
  <si>
    <t>30HA009LSG</t>
  </si>
  <si>
    <t>P2 Tower</t>
  </si>
  <si>
    <t>30FR0061SG</t>
  </si>
  <si>
    <t>30FR005YSG</t>
  </si>
  <si>
    <t>30FR005XSG</t>
  </si>
  <si>
    <t>30FR005WSG</t>
  </si>
  <si>
    <t>30FR005VSG</t>
  </si>
  <si>
    <t>30FR005USG</t>
  </si>
  <si>
    <t>30FR005TSG</t>
  </si>
  <si>
    <t>30HH006XSG</t>
  </si>
  <si>
    <t>30GA009CSG</t>
  </si>
  <si>
    <t>Intel Lunar Lake</t>
  </si>
  <si>
    <t>SS 17 Jan 25</t>
  </si>
  <si>
    <t>SS 10 March 25</t>
  </si>
  <si>
    <t>Intel Arrow Lake</t>
  </si>
  <si>
    <t>ThinkPad X1 Carbon Gen 13</t>
  </si>
  <si>
    <t>21NS005WSG</t>
  </si>
  <si>
    <t>Thinkbook 14 G6</t>
  </si>
  <si>
    <t>21KG00MGSB</t>
  </si>
  <si>
    <t>21KG00MHSB</t>
  </si>
  <si>
    <t>Thinkbook 14 G7</t>
  </si>
  <si>
    <t>21MR008USB</t>
  </si>
  <si>
    <t>21MR008SSB</t>
  </si>
  <si>
    <t>ThinkBook 16 G7</t>
  </si>
  <si>
    <t>21MS0088SB</t>
  </si>
  <si>
    <t>21MS0087SB</t>
  </si>
  <si>
    <t>21MS008ASB</t>
  </si>
  <si>
    <t>21MS008BSB</t>
  </si>
  <si>
    <t>NEW</t>
  </si>
  <si>
    <t>30GS003LSG</t>
  </si>
  <si>
    <t>MTM Change</t>
  </si>
  <si>
    <t>30HA002GSG</t>
  </si>
  <si>
    <t>30FR0008SG</t>
  </si>
  <si>
    <t>30FR000ASG</t>
  </si>
  <si>
    <t>30FR000BSG</t>
  </si>
  <si>
    <t>30FR000CSG</t>
  </si>
  <si>
    <t>30FR000ESG</t>
  </si>
  <si>
    <t>30FR000JSG</t>
  </si>
  <si>
    <t>30FR000MSG</t>
  </si>
  <si>
    <t>30HH002ESG</t>
  </si>
  <si>
    <t>30GA0029SG</t>
  </si>
  <si>
    <t>M70s Gen 5</t>
  </si>
  <si>
    <t>12U8002ESG</t>
  </si>
  <si>
    <t xml:space="preserve"> $        1,096 </t>
  </si>
  <si>
    <t xml:space="preserve"> $        1,129 </t>
  </si>
  <si>
    <t xml:space="preserve">$        1,399 </t>
  </si>
  <si>
    <t>with HDD Drive cage</t>
  </si>
  <si>
    <t>12U8002FSG</t>
  </si>
  <si>
    <t xml:space="preserve"> $        1,252 </t>
  </si>
  <si>
    <t xml:space="preserve"> $        1,291 </t>
  </si>
  <si>
    <t xml:space="preserve">$        1,599 </t>
  </si>
  <si>
    <t>12V8000DSG</t>
  </si>
  <si>
    <t xml:space="preserve"> $        1,331 </t>
  </si>
  <si>
    <t xml:space="preserve"> $        1,372 </t>
  </si>
  <si>
    <t xml:space="preserve">$        1,699 </t>
  </si>
  <si>
    <t>M70s Gen 4</t>
  </si>
  <si>
    <t>12DN000ASG</t>
  </si>
  <si>
    <t>14 Gen Processor</t>
  </si>
  <si>
    <t xml:space="preserve">M70s Gen 4
</t>
  </si>
  <si>
    <t>12DN000BSG</t>
  </si>
  <si>
    <t>M70q Gen 5</t>
  </si>
  <si>
    <t xml:space="preserve"> $           986 </t>
  </si>
  <si>
    <t xml:space="preserve"> $        1,016 </t>
  </si>
  <si>
    <t xml:space="preserve">$        1,259 </t>
  </si>
  <si>
    <t>M90s Gen 4</t>
  </si>
  <si>
    <t>12HS000HSG</t>
  </si>
  <si>
    <t xml:space="preserve"> $           759 </t>
  </si>
  <si>
    <t xml:space="preserve"> $           782 </t>
  </si>
  <si>
    <t xml:space="preserve">$           969 </t>
  </si>
  <si>
    <t>To replace 12JHS01900 (New)</t>
  </si>
  <si>
    <t xml:space="preserve"> $           704 </t>
  </si>
  <si>
    <t xml:space="preserve"> $           726 </t>
  </si>
  <si>
    <t xml:space="preserve">$           899 </t>
  </si>
  <si>
    <t>T14s G6</t>
  </si>
  <si>
    <t xml:space="preserve">	ThinkSmart™ Core™ Full Room Kit</t>
  </si>
  <si>
    <t>12VL0000SG</t>
  </si>
  <si>
    <t>12VR0000SG</t>
  </si>
  <si>
    <t>12K0A000SG</t>
  </si>
  <si>
    <t>Price increase</t>
  </si>
  <si>
    <t xml:space="preserve">T14s G4 T
</t>
  </si>
  <si>
    <t xml:space="preserve">21F6006USG </t>
  </si>
  <si>
    <t xml:space="preserve">T14s G5
*NEW*
</t>
  </si>
  <si>
    <t xml:space="preserve">21F6006SSG </t>
  </si>
  <si>
    <t xml:space="preserve">12SH001YSG  </t>
  </si>
  <si>
    <t>14 gen processor</t>
  </si>
  <si>
    <t>Price Increase</t>
  </si>
  <si>
    <t>X12 Detachable Gen1 ITL</t>
  </si>
  <si>
    <t>20UW004HSG</t>
  </si>
  <si>
    <t>20UW004JSG</t>
  </si>
  <si>
    <t>62F0KATAWW</t>
  </si>
  <si>
    <t>62F4KATCWW</t>
  </si>
  <si>
    <t>62F2KATCWW</t>
  </si>
  <si>
    <t>L14 G4</t>
  </si>
  <si>
    <t>21H1005QSG</t>
  </si>
  <si>
    <t>21H1005RSG</t>
  </si>
  <si>
    <t>T14 G4 T</t>
  </si>
  <si>
    <t>21HD005TSG</t>
  </si>
  <si>
    <t>T14 G5</t>
  </si>
  <si>
    <t>21HD005USG</t>
  </si>
  <si>
    <t>T16 G2 T</t>
  </si>
  <si>
    <t>21HH003KSG</t>
  </si>
  <si>
    <t>T16 G3</t>
  </si>
  <si>
    <t>M70a</t>
  </si>
  <si>
    <t>11VL0008SG</t>
  </si>
  <si>
    <t>M75s</t>
  </si>
  <si>
    <t>11R8002HSG</t>
  </si>
  <si>
    <t>11R8004WSG</t>
  </si>
  <si>
    <t>30HH002FSG</t>
  </si>
  <si>
    <t>30HH002GSG</t>
  </si>
  <si>
    <t>30HH002JSG</t>
  </si>
  <si>
    <t>30HH002KSG</t>
  </si>
  <si>
    <t>P14s Gen 4 AMD</t>
  </si>
  <si>
    <t>P14s Gen 4</t>
  </si>
  <si>
    <t>ThinkPad P14s Gen 5</t>
  </si>
  <si>
    <t>P16s Gen 2</t>
  </si>
  <si>
    <t>21HK001GSG</t>
  </si>
  <si>
    <t>P16s G3</t>
  </si>
  <si>
    <t>P1 Gen 6</t>
  </si>
  <si>
    <t>P1 G7</t>
  </si>
  <si>
    <t>30FR0009SG</t>
  </si>
  <si>
    <t>30FR000DSG</t>
  </si>
  <si>
    <t>30FR000FSG</t>
  </si>
  <si>
    <t>E14 G5</t>
  </si>
  <si>
    <t>21JK0066SG</t>
  </si>
  <si>
    <t>21JK0067SG</t>
  </si>
  <si>
    <t>E16 G1</t>
  </si>
  <si>
    <t>21JN005HSG</t>
  </si>
  <si>
    <t xml:space="preserve">X13 G4 T 
</t>
  </si>
  <si>
    <t>21EX0093SG</t>
  </si>
  <si>
    <t>X1 Carbon G11 T</t>
  </si>
  <si>
    <t xml:space="preserve">21HM008FSG </t>
  </si>
  <si>
    <t xml:space="preserve">21HM008GSG </t>
  </si>
  <si>
    <t>21HM008HSG</t>
  </si>
  <si>
    <t>X1 Yoga G8 T</t>
  </si>
  <si>
    <t>21HQ004YSG</t>
  </si>
  <si>
    <t>M90a Gen 3</t>
  </si>
  <si>
    <t>11VF009TSG</t>
  </si>
  <si>
    <t xml:space="preserve">M75s
</t>
  </si>
  <si>
    <t>11JN008NSG</t>
  </si>
  <si>
    <t xml:space="preserve">21HM001USG </t>
  </si>
  <si>
    <t>M90s Gen 3</t>
  </si>
  <si>
    <t>11TT001XSG</t>
  </si>
  <si>
    <t>M90s Gen 4_Intel Q670_SFF_NON ES_T</t>
  </si>
  <si>
    <t>Change Gen</t>
  </si>
  <si>
    <t>X13 G4 T
*NEW*</t>
  </si>
  <si>
    <t>21EX0056SG</t>
  </si>
  <si>
    <t>X13 G4 T</t>
  </si>
  <si>
    <t>21EXS00T00</t>
  </si>
  <si>
    <t>21EX0080SG</t>
  </si>
  <si>
    <t>Thinkbook 14 G6
*NEW*</t>
  </si>
  <si>
    <t>21KG008BSB</t>
  </si>
  <si>
    <t>21KG008CSB</t>
  </si>
  <si>
    <t>21KG00LWSB</t>
  </si>
  <si>
    <t>Processor Change</t>
  </si>
  <si>
    <t>21KG00LYSB</t>
  </si>
  <si>
    <t>21EX0093SG --&gt; IR Camera</t>
  </si>
  <si>
    <t xml:space="preserve">P14s Gen 4 AMD </t>
  </si>
  <si>
    <t>P16s Gen 2 AMD</t>
  </si>
  <si>
    <t>P16v Gen 1 AMD</t>
  </si>
  <si>
    <t xml:space="preserve">ThinkSmart Core + Controller Kit for Microsoft Team Rooms
</t>
  </si>
  <si>
    <t>11LR0005SG</t>
  </si>
  <si>
    <t>ThinkSmart Core + Controller Kit for Zooms</t>
  </si>
  <si>
    <t>11LT0006SG</t>
  </si>
  <si>
    <t>ThinkSmart Core for Microsoft Team Rooms</t>
  </si>
  <si>
    <t>11S30008SG</t>
  </si>
  <si>
    <t>ThinkSmart Core for Zoom</t>
  </si>
  <si>
    <t>11S50008SG</t>
  </si>
  <si>
    <t>ThinkSmart View
Lenovo CD-18781Y</t>
  </si>
  <si>
    <t>ZA690022SG</t>
  </si>
  <si>
    <t>ThinkSmart Core for Logitec
*NEW*</t>
  </si>
  <si>
    <t>11RXS0240R</t>
  </si>
  <si>
    <t>ThinkSmart Hub Teams</t>
  </si>
  <si>
    <t>11H10005SG</t>
  </si>
  <si>
    <t>ThinkSmart  Hub -MTR</t>
  </si>
  <si>
    <t>11H1000KSG</t>
  </si>
  <si>
    <t>ThinkSmart Hub Zoom</t>
  </si>
  <si>
    <t>11H30006SG</t>
  </si>
  <si>
    <t>ThinkSmart Hub- Zoom</t>
  </si>
  <si>
    <t>11H3000KSG</t>
  </si>
  <si>
    <t>ThinkPad Z13 (Alum +Vegan Leather Black)</t>
  </si>
  <si>
    <t>21D2002MSG</t>
  </si>
  <si>
    <t xml:space="preserve">ThinkPad Z13 (Alum+Arctic Grey)
</t>
  </si>
  <si>
    <t>21D2002NSG</t>
  </si>
  <si>
    <t>ThinkPad Z16</t>
  </si>
  <si>
    <t>21D4002WSG</t>
  </si>
  <si>
    <t>X1 Carbon G11 T
*NEW*</t>
  </si>
  <si>
    <t>T14s G4 T
*NEW*</t>
  </si>
  <si>
    <t>Thinkbook 14 G6 *NEW*</t>
  </si>
  <si>
    <t>21KG008DSB</t>
  </si>
  <si>
    <t>M70s Gen 3</t>
  </si>
  <si>
    <t>11T8004DSG</t>
  </si>
  <si>
    <t>M70s G4</t>
  </si>
  <si>
    <t xml:space="preserve">M70s Gen 3
</t>
  </si>
  <si>
    <t>11T8003YSG</t>
  </si>
  <si>
    <t>L14 G4
*NEW*</t>
  </si>
  <si>
    <t>E14 G4 T</t>
  </si>
  <si>
    <t>21E300F6SG</t>
  </si>
  <si>
    <t>E14 G5 T</t>
  </si>
  <si>
    <t>Transit to Gen 13 Proc, Win 11 Pro only</t>
  </si>
  <si>
    <t>21E300F5SG</t>
  </si>
  <si>
    <t>E15 Gen4 ADL</t>
  </si>
  <si>
    <t>21E600E4SG</t>
  </si>
  <si>
    <t>E16 G1 T</t>
  </si>
  <si>
    <t>Transit to Gen 13 Proc, Win 11 Pro only 16:10</t>
  </si>
  <si>
    <t>L13 Gen 3</t>
  </si>
  <si>
    <t>21B30077SG</t>
  </si>
  <si>
    <t>21B30076SG</t>
  </si>
  <si>
    <t>T14 G3 T
*NEW*</t>
  </si>
  <si>
    <t>21AH00M4SG</t>
  </si>
  <si>
    <t>T16 Gen 1
*NEW*</t>
  </si>
  <si>
    <t>21BV00GUSG</t>
  </si>
  <si>
    <t>X13 G3 T
*NEW*</t>
  </si>
  <si>
    <t>21BN00C3SG</t>
  </si>
  <si>
    <t>21BN00C2SG</t>
  </si>
  <si>
    <t>X13 Yoga G3
*NEW*</t>
  </si>
  <si>
    <t>21AW004VSG</t>
  </si>
  <si>
    <t>Gen 13 i7/32GB/512GB/Win 11Pro</t>
  </si>
  <si>
    <t>X1 Carbon G10 T
*NEW*</t>
  </si>
  <si>
    <t>21CB00E5SG</t>
  </si>
  <si>
    <t>21CB00E6SG</t>
  </si>
  <si>
    <t>X1 Yoga G7 T
*NEW*</t>
  </si>
  <si>
    <t>21CD007LSG</t>
  </si>
  <si>
    <t>Gen 13 i7/32GB/1TB/Win 11Pro</t>
  </si>
  <si>
    <t>M90q Gen3
*NEW*</t>
  </si>
  <si>
    <t>11U50035SG</t>
  </si>
  <si>
    <t>M70q Gen 3
*NEW*</t>
  </si>
  <si>
    <t>11T300A6SG</t>
  </si>
  <si>
    <t>M70q G4 T</t>
  </si>
  <si>
    <t>12E30011SG</t>
  </si>
  <si>
    <t>12E30012SG</t>
  </si>
  <si>
    <t>P360 Ultra
*NEW*</t>
  </si>
  <si>
    <t>30G1005FSG</t>
  </si>
  <si>
    <t>30G1004TSG</t>
  </si>
  <si>
    <t>P360 Tiny
*NEW*</t>
  </si>
  <si>
    <t>30FA0052SG</t>
  </si>
  <si>
    <t>P520c</t>
  </si>
  <si>
    <t>30BX00G2SG</t>
  </si>
  <si>
    <t>30BX00G3SG</t>
  </si>
  <si>
    <t>P520</t>
  </si>
  <si>
    <t>30BE00NSSG</t>
  </si>
  <si>
    <t>30BE00NTSG</t>
  </si>
  <si>
    <t>P14s Gen3 *NEW*</t>
  </si>
  <si>
    <t>21AK009RSG</t>
  </si>
  <si>
    <t>P14s G4</t>
  </si>
  <si>
    <t>P16s Gen1 *NEW*</t>
  </si>
  <si>
    <t>21BT007NSG</t>
  </si>
  <si>
    <t>P16s G2</t>
  </si>
  <si>
    <t>P15v Gen3</t>
  </si>
  <si>
    <t>21D90015SG</t>
  </si>
  <si>
    <t>P1 Gen 5</t>
  </si>
  <si>
    <t>21DC005RSG</t>
  </si>
  <si>
    <t>P1 G6</t>
  </si>
  <si>
    <t>21DC005SSG</t>
  </si>
  <si>
    <t>P16 G2</t>
  </si>
  <si>
    <t>P32p-20</t>
  </si>
  <si>
    <t>62A2GAR2WW</t>
  </si>
  <si>
    <t>T32p-20</t>
  </si>
  <si>
    <t>61F2GAR2WW</t>
  </si>
  <si>
    <t>T34w-20</t>
  </si>
  <si>
    <t>61F3GAR1WW</t>
  </si>
  <si>
    <t>P27h-20</t>
  </si>
  <si>
    <t>61E9GAR6WW</t>
  </si>
  <si>
    <t>T27hv-20</t>
  </si>
  <si>
    <t>62A9GAR1WW</t>
  </si>
  <si>
    <t>T32h-20</t>
  </si>
  <si>
    <t>61F1GAR2WW</t>
  </si>
  <si>
    <t>T27h-2L</t>
  </si>
  <si>
    <t>62B1GAR2WW</t>
  </si>
  <si>
    <t>T24v-20</t>
  </si>
  <si>
    <t>61FCMAR6WW</t>
  </si>
  <si>
    <t>T24i-2L</t>
  </si>
  <si>
    <t>62B0MAR1WW</t>
  </si>
  <si>
    <t>T23i-20</t>
  </si>
  <si>
    <t>61F6MAR2WW</t>
  </si>
  <si>
    <t>TIO24 Gen4 Touch</t>
  </si>
  <si>
    <t>11GCPAR1WW</t>
  </si>
  <si>
    <t>TIO24 Gen4</t>
  </si>
  <si>
    <t>11GDPAR1WW</t>
  </si>
  <si>
    <t>TIO22 Gen4 Touch</t>
  </si>
  <si>
    <t>11GTPAR1WW</t>
  </si>
  <si>
    <t>TIO22 Gen4</t>
  </si>
  <si>
    <t>11GSPAR1WW</t>
  </si>
  <si>
    <t>T86(L21856UT0)86inch MNT(HDMI) w/ CAM</t>
  </si>
  <si>
    <t>T75(L21750UT0)75inch MNT(HDMI) w/ CAM</t>
  </si>
  <si>
    <t>T65(L21650UT0)65inch MNT(HDMI) w/ CAM</t>
  </si>
  <si>
    <t>E24-29</t>
  </si>
  <si>
    <t>63ABMAR3WW</t>
  </si>
  <si>
    <t>ThinkBook 14</t>
  </si>
  <si>
    <t>21DH00CUSB</t>
  </si>
  <si>
    <t>21DH00CVSB</t>
  </si>
  <si>
    <t>ThinkBook 15</t>
  </si>
  <si>
    <t>21DJ00FQSB</t>
  </si>
  <si>
    <t>ThinkBook 16</t>
  </si>
  <si>
    <t>21EU0007SB</t>
  </si>
  <si>
    <t>ThinkBook 13</t>
  </si>
  <si>
    <t>21AR0067SB</t>
  </si>
  <si>
    <t>21AR0068SB</t>
  </si>
  <si>
    <t>ThinkBook 14s Yoga</t>
  </si>
  <si>
    <t>21DM003JSB</t>
  </si>
  <si>
    <t>21DM0041SB</t>
  </si>
  <si>
    <t>E14 AMDL G3</t>
  </si>
  <si>
    <t>20Y700DMSG</t>
  </si>
  <si>
    <t>21E3007RSG</t>
  </si>
  <si>
    <t>Price drop + CO2 offset</t>
  </si>
  <si>
    <t>21E3007SSG</t>
  </si>
  <si>
    <t>21E3007TSG</t>
  </si>
  <si>
    <t>21E3007USG</t>
  </si>
  <si>
    <t>21E600DRSG</t>
  </si>
  <si>
    <t>i7 + CO2 Offset</t>
  </si>
  <si>
    <t>21B3006DSG</t>
  </si>
  <si>
    <t>3YOS + CO2 Offset</t>
  </si>
  <si>
    <t>21B3006ESG</t>
  </si>
  <si>
    <t>L13 Gen 3 Yoga</t>
  </si>
  <si>
    <t>21B5004TSG</t>
  </si>
  <si>
    <t>21B5004USG</t>
  </si>
  <si>
    <t>21AH00J3SG</t>
  </si>
  <si>
    <t>3YPS + CO2 Offset</t>
  </si>
  <si>
    <t>21AH00J4SG</t>
  </si>
  <si>
    <t>21AH00M3SG</t>
  </si>
  <si>
    <t>T14s G3 T
*NEW*</t>
  </si>
  <si>
    <t>21BR0006SG</t>
  </si>
  <si>
    <t>21BV00E4SG</t>
  </si>
  <si>
    <t>21BV00E3SG</t>
  </si>
  <si>
    <t>21BN00AWSG</t>
  </si>
  <si>
    <t>21BN00AXSG</t>
  </si>
  <si>
    <t>21BN00AYSG</t>
  </si>
  <si>
    <t>21AW0047SG</t>
  </si>
  <si>
    <t>21AW0048SG</t>
  </si>
  <si>
    <t>X1 Extreme Gen5 *NEW*</t>
  </si>
  <si>
    <t>21DE004ASG</t>
  </si>
  <si>
    <t>21CB00ANSG</t>
  </si>
  <si>
    <t>21CB00APSG</t>
  </si>
  <si>
    <t>i7/32GB/512GB - 3YPS + ADP + CO2 Offset</t>
  </si>
  <si>
    <t>i7/32GB/1TB - 3YPS + ADP + CO2 Offset</t>
  </si>
  <si>
    <t>21CD006SSG</t>
  </si>
  <si>
    <t>21CD006TSG</t>
  </si>
  <si>
    <t>X1 Nano G2 T
*NEW*</t>
  </si>
  <si>
    <t>21E8002LSG</t>
  </si>
  <si>
    <t>21E8002MSG</t>
  </si>
  <si>
    <t xml:space="preserve">X1 Titanium Yoga G1 ITL
</t>
  </si>
  <si>
    <t>20QA0075SG</t>
  </si>
  <si>
    <t>20QA008DSG</t>
  </si>
  <si>
    <t>X1 Fold G1 ILF</t>
  </si>
  <si>
    <t>20RK0016SG</t>
  </si>
  <si>
    <t>21AH00J5SG</t>
  </si>
  <si>
    <t>21BR0007SG</t>
  </si>
  <si>
    <t>21CB0007SG</t>
  </si>
  <si>
    <t>21CB00AVSG</t>
  </si>
  <si>
    <t>21CB00BLSG</t>
  </si>
  <si>
    <t>Desktop</t>
  </si>
  <si>
    <t>11R8002JSG</t>
  </si>
  <si>
    <t>Win 11 DG</t>
  </si>
  <si>
    <t>M70s Gen 3
*NEW*</t>
  </si>
  <si>
    <t>11T8003WSG</t>
  </si>
  <si>
    <t>11T8003XSG</t>
  </si>
  <si>
    <t xml:space="preserve">M90s Gen 3 *NEW*
</t>
  </si>
  <si>
    <t>Price drop</t>
  </si>
  <si>
    <t>M70a Gen3
*NEW*</t>
  </si>
  <si>
    <t>Price Up</t>
  </si>
  <si>
    <t xml:space="preserve">M90a Gen 3
*NEW*
</t>
  </si>
  <si>
    <t>11VF009HSG</t>
  </si>
  <si>
    <t>3YOS</t>
  </si>
  <si>
    <t>Workstation</t>
  </si>
  <si>
    <t>30G1004SSG</t>
  </si>
  <si>
    <t>21AK006NSG</t>
  </si>
  <si>
    <t>21AK006PSG</t>
  </si>
  <si>
    <t>remove ADP</t>
  </si>
  <si>
    <t>21BT005QSG</t>
  </si>
  <si>
    <t>P15v Gen2</t>
  </si>
  <si>
    <t>21A9007MSG</t>
  </si>
  <si>
    <t xml:space="preserve">P15 Gen2
</t>
  </si>
  <si>
    <t>20YQ008DSG</t>
  </si>
  <si>
    <t>20YQ008ESG</t>
  </si>
  <si>
    <t>A2000</t>
  </si>
  <si>
    <t>A3000</t>
  </si>
  <si>
    <t>20YQ008FSG</t>
  </si>
  <si>
    <t xml:space="preserve">P17 Gen2
</t>
  </si>
  <si>
    <t>20YU005DSG</t>
  </si>
  <si>
    <t>20YU005ESG</t>
  </si>
  <si>
    <t>11H10002SG</t>
  </si>
  <si>
    <t>Price change</t>
  </si>
  <si>
    <t>11H30002SG</t>
  </si>
  <si>
    <t xml:space="preserve">ThinkSmart Core for MS Team Rooms
</t>
  </si>
  <si>
    <t>ThinkSmart Core + Controller Kit for Microsoft Team Rooms</t>
  </si>
  <si>
    <t>ThinkSmart Core Full Room Kit for Microsoft Team Rooms</t>
  </si>
  <si>
    <t>ThinkSmart Core Full Room Kit for Zooms</t>
  </si>
  <si>
    <t>Google Meet Series One Room Kits Gen2 (Small Kit) *NEW*</t>
  </si>
  <si>
    <t>20YW0006SB</t>
  </si>
  <si>
    <t>20YW0009SB</t>
  </si>
  <si>
    <t>Google Meet Series One Room Kits Gen 2 (Medium Kit) *NEW*</t>
  </si>
  <si>
    <t>20YW0007SB</t>
  </si>
  <si>
    <t>20YW000ASB</t>
  </si>
  <si>
    <t>Google Meet Series One Room Kits Gen 2 (Large Kit) *NEW*</t>
  </si>
  <si>
    <t>20YW0008SB</t>
  </si>
  <si>
    <t>20YW000BSB</t>
  </si>
  <si>
    <t>ThinkSmart Core for Logitec</t>
  </si>
  <si>
    <t>TS Bar</t>
  </si>
  <si>
    <t>11RTZ9AXUK</t>
  </si>
  <si>
    <t>TS Bar XL</t>
  </si>
  <si>
    <t>11RTZ9CEUK</t>
  </si>
  <si>
    <t>TS Camera</t>
  </si>
  <si>
    <t>40CLTSCAM1</t>
  </si>
  <si>
    <t>10M Cable</t>
  </si>
  <si>
    <t>4X91C47404</t>
  </si>
  <si>
    <t>TS Controller 15M Cable</t>
  </si>
  <si>
    <t>40CLCBCTRL</t>
  </si>
  <si>
    <t>TS XL Bar 15M Mic Cable</t>
  </si>
  <si>
    <t>40CLCBLBAR</t>
  </si>
  <si>
    <t>MIC Pod-Charcoal</t>
  </si>
  <si>
    <t>40CLBLCKMP</t>
  </si>
  <si>
    <t>Add On Bar -Charcoal</t>
  </si>
  <si>
    <t>40CLCHARAA</t>
  </si>
  <si>
    <t>Audio Bar -Charcoal</t>
  </si>
  <si>
    <t>40CLCHARSA</t>
  </si>
  <si>
    <t>Camera-Charcoal</t>
  </si>
  <si>
    <t>40CLCHARCM</t>
  </si>
  <si>
    <t>Camera XL-Charcoal</t>
  </si>
  <si>
    <t>40CLCHARXL</t>
  </si>
  <si>
    <t>Touch Controller-Charcoal</t>
  </si>
  <si>
    <t>40CLCHARTC</t>
  </si>
  <si>
    <t>Remote-Charcoal</t>
  </si>
  <si>
    <t>40CLCHARRC</t>
  </si>
  <si>
    <t>ThinkSmart One for Microsoft Teams Rooms NEW!!!</t>
  </si>
  <si>
    <t>12BS0001SG</t>
  </si>
  <si>
    <t>ThinkVision E20-20</t>
  </si>
  <si>
    <t>62BBKAR1WW</t>
  </si>
  <si>
    <t>62F7KAR4WW</t>
  </si>
  <si>
    <t>ThinkVision T27i-10</t>
  </si>
  <si>
    <t>61C6MAR1WW</t>
  </si>
  <si>
    <t>ThinkVision T22i-20</t>
  </si>
  <si>
    <t>61FEMAR6WW</t>
  </si>
  <si>
    <t>63B0MAR6WW</t>
  </si>
  <si>
    <t>ThinkVision P27q-20</t>
  </si>
  <si>
    <t>61EAGAR6WW</t>
  </si>
  <si>
    <t>ThinkVision P24q-20</t>
  </si>
  <si>
    <t>61F5GAR1WW</t>
  </si>
  <si>
    <t>E14 Gen2 ITL</t>
  </si>
  <si>
    <t>20TA00MKSG</t>
  </si>
  <si>
    <t>Transit to Gen 12</t>
  </si>
  <si>
    <t>20TA00MLSG</t>
  </si>
  <si>
    <t>20TA00MPSG</t>
  </si>
  <si>
    <t>20TA00MQSG</t>
  </si>
  <si>
    <t>T14 Gen2 ITL</t>
  </si>
  <si>
    <t>20W000YQSG</t>
  </si>
  <si>
    <t>T14 G3 T</t>
  </si>
  <si>
    <t>21AH0000SG</t>
  </si>
  <si>
    <t>20W000YRSG</t>
  </si>
  <si>
    <t>21AH0001SG</t>
  </si>
  <si>
    <t xml:space="preserve">T14s Gen2 ITL
</t>
  </si>
  <si>
    <t>20WM01K4SG</t>
  </si>
  <si>
    <t>T14s G3 T</t>
  </si>
  <si>
    <t xml:space="preserve">X13 Gen2 ITL
</t>
  </si>
  <si>
    <t>20WK00JQSG</t>
  </si>
  <si>
    <t>X13 G3 T</t>
  </si>
  <si>
    <t>21BN000KSG</t>
  </si>
  <si>
    <t>20WK00JRSG</t>
  </si>
  <si>
    <t>21BN000LSG</t>
  </si>
  <si>
    <t xml:space="preserve">X1 C9 ITL
</t>
  </si>
  <si>
    <t>20XW00J7SG</t>
  </si>
  <si>
    <t>X1 Carbon G10 T</t>
  </si>
  <si>
    <t>21CB0006SG</t>
  </si>
  <si>
    <t>20XW00J8SG</t>
  </si>
  <si>
    <t>21CB0005SG</t>
  </si>
  <si>
    <t xml:space="preserve">X1 Yoga G6 ITL
</t>
  </si>
  <si>
    <t>20XY00E8SG</t>
  </si>
  <si>
    <t>X1 Yoga G7 T</t>
  </si>
  <si>
    <t>21CD000DSG</t>
  </si>
  <si>
    <t>20XY00E9SG</t>
  </si>
  <si>
    <t>21CD000ESG</t>
  </si>
  <si>
    <t xml:space="preserve">X1 Nano G1 ITL
</t>
  </si>
  <si>
    <t>20UN00C9SG</t>
  </si>
  <si>
    <t>X1 Nano G2 T</t>
  </si>
  <si>
    <t>20UN00DASG</t>
  </si>
  <si>
    <t>ThinkBook 13s Gen2 ITL</t>
  </si>
  <si>
    <t>20V90096SB</t>
  </si>
  <si>
    <t>ThinkBook 13s G4 IAP</t>
  </si>
  <si>
    <t>20V90097SB</t>
  </si>
  <si>
    <t>ThinkBook 14 Gen2 ITL</t>
  </si>
  <si>
    <t>20VD005GSB</t>
  </si>
  <si>
    <t>ThinkBook 14 G4 IAP</t>
  </si>
  <si>
    <t>20VD005HSB</t>
  </si>
  <si>
    <t xml:space="preserve">21DH00CVSB </t>
  </si>
  <si>
    <t>ThinkBook 14s Gen1 Yoga ITL</t>
  </si>
  <si>
    <t>20WE004XSB</t>
  </si>
  <si>
    <t>ThinkBook 14s Yoga G2 IAP</t>
  </si>
  <si>
    <t>20WE004YSB</t>
  </si>
  <si>
    <t>21DM003KSB</t>
  </si>
  <si>
    <t>ThinkBook 15 Gen2 ITL</t>
  </si>
  <si>
    <t>20VE008XSB</t>
  </si>
  <si>
    <t>ThinkBook 15 G4 IAP</t>
  </si>
  <si>
    <t>ThinkBook 15p Gen1 IMH</t>
  </si>
  <si>
    <t>20V30041SB</t>
  </si>
  <si>
    <t>ThinkBook 16p NX IAP</t>
  </si>
  <si>
    <t xml:space="preserve">L13 Gen2 ITL
</t>
  </si>
  <si>
    <t>20VH007QSG</t>
  </si>
  <si>
    <t>20VH007RSG</t>
  </si>
  <si>
    <t xml:space="preserve">L13 Yoga Gen2 ITL
</t>
  </si>
  <si>
    <t>20VK006CSG</t>
  </si>
  <si>
    <t>20VK006DSG</t>
  </si>
  <si>
    <t>T15 Gen2 ITL</t>
  </si>
  <si>
    <t>20W400EBSG</t>
  </si>
  <si>
    <t>T16 Gen 1</t>
  </si>
  <si>
    <t>20W400PESG</t>
  </si>
  <si>
    <t xml:space="preserve">M70s
</t>
  </si>
  <si>
    <t>11EX0046SG</t>
  </si>
  <si>
    <t>11T8002CSG</t>
  </si>
  <si>
    <t>11DC0068SG</t>
  </si>
  <si>
    <t>11T8002BSG</t>
  </si>
  <si>
    <t>11DC0069SG</t>
  </si>
  <si>
    <t>11T8002DSG</t>
  </si>
  <si>
    <t xml:space="preserve">M90q Gen2
</t>
  </si>
  <si>
    <t>11MQ006USG</t>
  </si>
  <si>
    <t>M90q Gen2</t>
  </si>
  <si>
    <t xml:space="preserve">M70a
</t>
  </si>
  <si>
    <t>11CK0050SG</t>
  </si>
  <si>
    <t>M70a Gen2</t>
  </si>
  <si>
    <t xml:space="preserve">P14s Gen2 ITL
</t>
  </si>
  <si>
    <t>20VX00D7SG</t>
  </si>
  <si>
    <t>P14s gen3</t>
  </si>
  <si>
    <t>20VX00D8SG</t>
  </si>
  <si>
    <t>ThinkPad Z13 (Alum+Arctic Grey)</t>
  </si>
  <si>
    <t xml:space="preserve">M90a
</t>
  </si>
  <si>
    <t>11CD008TSG</t>
  </si>
  <si>
    <t>m90a</t>
  </si>
  <si>
    <t xml:space="preserve">M70q Gen2
</t>
  </si>
  <si>
    <t>11MY009HSG</t>
  </si>
  <si>
    <t>M70q Gen 3</t>
  </si>
  <si>
    <t>X13 Yoga G3</t>
  </si>
  <si>
    <t>20W000YSSG</t>
  </si>
  <si>
    <t>21AH0002SG</t>
  </si>
  <si>
    <t xml:space="preserve">M90s
</t>
  </si>
  <si>
    <t>11D10056SG</t>
  </si>
  <si>
    <t>M90s</t>
  </si>
  <si>
    <t>E15 Gen2 ITL</t>
  </si>
  <si>
    <t>20TD00L6SG</t>
  </si>
  <si>
    <t>E15 Gen 4</t>
  </si>
  <si>
    <t xml:space="preserve">X1 Extreme Gen4
</t>
  </si>
  <si>
    <t>20Y50053SG</t>
  </si>
  <si>
    <t>X1 Extreme Gen5</t>
  </si>
  <si>
    <t xml:space="preserve">P1 Gen4
</t>
  </si>
  <si>
    <t>20Y30082SG</t>
  </si>
  <si>
    <t>21DC005BSG</t>
  </si>
  <si>
    <t>20Y30083SG</t>
  </si>
  <si>
    <t>21DC005CSG</t>
  </si>
  <si>
    <t>20Y30084SG</t>
  </si>
  <si>
    <t>ThinkBook 15 G4 IAP
*NEW*</t>
  </si>
  <si>
    <t xml:space="preserve">21DJ00KVSB </t>
  </si>
  <si>
    <t xml:space="preserve">P350 SFF
</t>
  </si>
  <si>
    <t>30E5004SSG</t>
  </si>
  <si>
    <t>P360 Ultra</t>
  </si>
  <si>
    <t>30E5004TSG</t>
  </si>
  <si>
    <t>30E5004USG</t>
  </si>
  <si>
    <t>P350 Tiny</t>
  </si>
  <si>
    <t>30EF002GSG</t>
  </si>
  <si>
    <t>20Y7005PSG</t>
  </si>
  <si>
    <t>EOL - Transit to W11 DG</t>
  </si>
  <si>
    <t>Ready in LPOS</t>
  </si>
  <si>
    <t>20TA004DSG</t>
  </si>
  <si>
    <t>20TA004ESG</t>
  </si>
  <si>
    <t>20TD00BSSG</t>
  </si>
  <si>
    <t>20W000RDSG</t>
  </si>
  <si>
    <t>RJ45, no mini ethernet</t>
  </si>
  <si>
    <t>20W000RFSG</t>
  </si>
  <si>
    <t>20W400GKSG</t>
  </si>
  <si>
    <t>20W400GJSG</t>
  </si>
  <si>
    <t>P350 SFF</t>
  </si>
  <si>
    <t>30E50034SG</t>
  </si>
  <si>
    <t>30E50032SG</t>
  </si>
  <si>
    <t>30E50033SG</t>
  </si>
  <si>
    <t>30BX00EDSG</t>
  </si>
  <si>
    <t>30BX00EESG</t>
  </si>
  <si>
    <t>30BE00D5SG</t>
  </si>
  <si>
    <t>30BE00D6SG</t>
  </si>
  <si>
    <t>E14 Gen2 ITL (Mineral Metallic)</t>
  </si>
  <si>
    <t>20TA004CSG</t>
  </si>
  <si>
    <t>20TA00DPSG</t>
  </si>
  <si>
    <t>20TA004ASG</t>
  </si>
  <si>
    <t>20TA00MNSG</t>
  </si>
  <si>
    <t>new MTM</t>
  </si>
  <si>
    <t>Discontinued</t>
  </si>
  <si>
    <t>Visual</t>
  </si>
  <si>
    <t>61CFRAR2WW</t>
  </si>
  <si>
    <t>Google Meet Series One Room Kits (Small Kit)</t>
  </si>
  <si>
    <t>20WA0002SB</t>
  </si>
  <si>
    <t>Google Meet Series One Room Kits Gen2 (Small Kit)</t>
  </si>
  <si>
    <t>Gen 1 to Gen 2</t>
  </si>
  <si>
    <t>20WA0003SB</t>
  </si>
  <si>
    <t>Google Meet Series One Room Kits (Medium Kit)</t>
  </si>
  <si>
    <t>20WA0004SB</t>
  </si>
  <si>
    <t>Google Meet Series One Room Kits Gen 2 (Medium Kit)</t>
  </si>
  <si>
    <t>20WA0001SB</t>
  </si>
  <si>
    <t>Google Meet Series One Room Kits (Large Kit)</t>
  </si>
  <si>
    <t>20WA0000SB</t>
  </si>
  <si>
    <t>Google Meet Series One Room Kits Gen 2 (Large Kit)</t>
  </si>
  <si>
    <t>20WA0005SB</t>
  </si>
  <si>
    <t>L13 Gen2 ITL</t>
  </si>
  <si>
    <t>20VH001FSG</t>
  </si>
  <si>
    <t>20VH001GSG</t>
  </si>
  <si>
    <t>L13 Yoga Gen2 ITL</t>
  </si>
  <si>
    <t>20VK0015SG</t>
  </si>
  <si>
    <t>20VK0016SG</t>
  </si>
  <si>
    <t>20W000C5SG</t>
  </si>
  <si>
    <t>EOL - Transit to W11 DG, no LAN</t>
  </si>
  <si>
    <t>Load via contract, ready in LPOS by 10th Dec</t>
  </si>
  <si>
    <t>20W000C4SG</t>
  </si>
  <si>
    <t>T14s Gen2 ITL</t>
  </si>
  <si>
    <t>20WM00BXSG</t>
  </si>
  <si>
    <t>EOL - Transit to W11 DG, 16GB, 512GB</t>
  </si>
  <si>
    <t>20W400A1SG</t>
  </si>
  <si>
    <t>EOL - Transit to W11 DG, no LAN, no discrete GFX</t>
  </si>
  <si>
    <t>20W400A2SG</t>
  </si>
  <si>
    <t>X13 Gen2 ITL</t>
  </si>
  <si>
    <t>20WK00BVSG</t>
  </si>
  <si>
    <t>20WK00BWSG</t>
  </si>
  <si>
    <t>X13 Yoga Gen2 ITL</t>
  </si>
  <si>
    <t>20W8003RSG</t>
  </si>
  <si>
    <t>20W80058SG</t>
  </si>
  <si>
    <t>20W8003SSG</t>
  </si>
  <si>
    <t>20W80059SG</t>
  </si>
  <si>
    <t>X1 Extreme Gen4</t>
  </si>
  <si>
    <t>20Y5000NSG</t>
  </si>
  <si>
    <t>X1 C9 ITL</t>
  </si>
  <si>
    <t>20XW00ADSG</t>
  </si>
  <si>
    <t>EOL - Transit to W11 DG, LTE 4G</t>
  </si>
  <si>
    <t>20XW00AESG</t>
  </si>
  <si>
    <t>EOL - Transit to W11 DG, 16GB, 512GB, LTE 4G</t>
  </si>
  <si>
    <t>X1 Yoga G6 ITL</t>
  </si>
  <si>
    <t>20XY007QSG</t>
  </si>
  <si>
    <t>20XY007RSG</t>
  </si>
  <si>
    <t>X1 Nano G1 ITL</t>
  </si>
  <si>
    <t>20UN0082SG</t>
  </si>
  <si>
    <t>20UN0083SG</t>
  </si>
  <si>
    <t>X1 Titanium Yoga G1 ITL</t>
  </si>
  <si>
    <t>20QA003WSG</t>
  </si>
  <si>
    <t>20QA003XSG</t>
  </si>
  <si>
    <t>20W000D9SG</t>
  </si>
  <si>
    <t>20W000RHSG</t>
  </si>
  <si>
    <t>20WM011RSG</t>
  </si>
  <si>
    <t>20WM01M3SG</t>
  </si>
  <si>
    <t>X1 Extreme Gen3</t>
  </si>
  <si>
    <t>20TK002MSG</t>
  </si>
  <si>
    <t>20XW007WSG</t>
  </si>
  <si>
    <t>20XW00J9SG</t>
  </si>
  <si>
    <t>V50s</t>
  </si>
  <si>
    <t>11EF0027SG</t>
  </si>
  <si>
    <t>M70s</t>
  </si>
  <si>
    <t>11EX002ESG</t>
  </si>
  <si>
    <t>EOL - Transit to W11 DG, No ODD</t>
  </si>
  <si>
    <t>11DC001WSG</t>
  </si>
  <si>
    <t>11DC002ESG</t>
  </si>
  <si>
    <t>11D1001WSG</t>
  </si>
  <si>
    <t>M70q</t>
  </si>
  <si>
    <t>11DT004HSG</t>
  </si>
  <si>
    <t>M70q G2</t>
  </si>
  <si>
    <t>M90q</t>
  </si>
  <si>
    <t>11CR002RSG</t>
  </si>
  <si>
    <t>M90q G2</t>
  </si>
  <si>
    <t>V50a-22IMB (21.5")</t>
  </si>
  <si>
    <t>11FN006LSG</t>
  </si>
  <si>
    <t>V50a-24IMB (23.8")</t>
  </si>
  <si>
    <t>11FJ007CSG</t>
  </si>
  <si>
    <t>11CK003GSG</t>
  </si>
  <si>
    <t>M90a</t>
  </si>
  <si>
    <t>11CD005RSG</t>
  </si>
  <si>
    <t>P14s Gen2 ITL</t>
  </si>
  <si>
    <t>20VX007SSG</t>
  </si>
  <si>
    <t>20VX007TSG</t>
  </si>
  <si>
    <t>P15s Gen2 ITL</t>
  </si>
  <si>
    <t>20W6006TSG</t>
  </si>
  <si>
    <t>20W600CGSG</t>
  </si>
  <si>
    <t>21A9002NSG</t>
  </si>
  <si>
    <t>P15 Gen2</t>
  </si>
  <si>
    <t>20YQ002XSG</t>
  </si>
  <si>
    <t>20YQ002YSG</t>
  </si>
  <si>
    <t>20YQ002WSG</t>
  </si>
  <si>
    <t>P17 Gen2</t>
  </si>
  <si>
    <t>20YU002TSG</t>
  </si>
  <si>
    <t>New MTM</t>
  </si>
  <si>
    <t>P1 Gen4</t>
  </si>
  <si>
    <t>20Y3005GSG</t>
  </si>
  <si>
    <t>P1 G4 T</t>
  </si>
  <si>
    <t>P360 Tiny</t>
  </si>
  <si>
    <t>30FA005HSG</t>
  </si>
  <si>
    <t>Detachable</t>
  </si>
  <si>
    <t>20UW002WSG</t>
  </si>
  <si>
    <t>20UW002XSG</t>
  </si>
  <si>
    <t>ThinkSmart Core for MS Team Rooms</t>
  </si>
  <si>
    <t>11LR0001SG</t>
  </si>
  <si>
    <t>EOL - New Model</t>
  </si>
  <si>
    <t>11S30001SG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</si>
</sst>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0.0%"/>
    <numFmt numFmtId="165" formatCode="[$IDR]\ #,##0"/>
    <numFmt numFmtId="166" formatCode="&quot;$&quot;#,##0"/>
    <numFmt numFmtId="167" formatCode="[$-409]d\-mmm\-yy;@"/>
    <numFmt numFmtId="168" formatCode="[$SGD]\ #,##0"/>
    <numFmt numFmtId="169" formatCode="[$-409]d/mmm/yy;@"/>
    <numFmt numFmtId="170" formatCode="#,##0.0%"/>
    <numFmt numFmtId="171" formatCode="_(&quot;$&quot;* #,##0_);_(&quot;$&quot;* \(#,##0\);_(&quot;$&quot;* &quot;-&quot;?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FF0000"/>
      <name val="Calibri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name val="Calibri"/>
      <family val="2"/>
    </font>
    <font>
      <b/>
      <sz val="12"/>
      <color indexed="63"/>
      <name val="Calibri"/>
      <family val="2"/>
    </font>
    <font>
      <sz val="12"/>
      <color indexed="63"/>
      <name val="Calibri"/>
      <family val="2"/>
    </font>
    <font>
      <b/>
      <sz val="12"/>
      <color indexed="10"/>
      <name val="Calibri"/>
      <family val="2"/>
    </font>
    <font>
      <b/>
      <sz val="12"/>
      <color indexed="9"/>
      <name val="Calibri"/>
      <family val="2"/>
    </font>
    <font>
      <b/>
      <sz val="12"/>
      <color theme="0"/>
      <name val="Calibri"/>
      <family val="2"/>
    </font>
    <font>
      <sz val="12"/>
      <color indexed="9"/>
      <name val="Calibri"/>
      <family val="2"/>
    </font>
    <font>
      <b/>
      <u/>
      <sz val="16"/>
      <name val="Calibri"/>
      <family val="2"/>
    </font>
    <font>
      <b/>
      <u/>
      <sz val="16"/>
      <color rgb="FFFF0000"/>
      <name val="Calibri"/>
      <family val="2"/>
    </font>
    <font>
      <sz val="16"/>
      <name val="Calibri"/>
      <family val="2"/>
    </font>
    <font>
      <i/>
      <sz val="16"/>
      <color indexed="10"/>
      <name val="Calibri"/>
      <family val="2"/>
    </font>
    <font>
      <sz val="16"/>
      <color theme="1"/>
      <name val="Calibri"/>
      <family val="2"/>
      <scheme val="minor"/>
    </font>
    <font>
      <b/>
      <i/>
      <sz val="12"/>
      <color rgb="FFFF0000"/>
      <name val="Calibri"/>
      <family val="2"/>
    </font>
    <font>
      <sz val="12"/>
      <color rgb="FFFF0000"/>
      <name val="Calibri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sz val="11"/>
      <color indexed="8"/>
      <name val="宋体"/>
      <family val="3"/>
      <charset val="134"/>
    </font>
    <font>
      <i/>
      <sz val="12"/>
      <name val="Calibri"/>
      <family val="2"/>
    </font>
    <font>
      <b/>
      <u/>
      <sz val="9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u/>
      <sz val="12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indexed="9"/>
      <name val="Calibri"/>
      <family val="2"/>
    </font>
    <font>
      <i/>
      <sz val="16"/>
      <name val="Calibri"/>
      <family val="2"/>
    </font>
    <font>
      <u/>
      <sz val="11"/>
      <color theme="10"/>
      <name val="Calibri"/>
      <family val="2"/>
      <scheme val="minor"/>
    </font>
    <font>
      <b/>
      <sz val="9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charset val="134"/>
      <scheme val="minor"/>
    </font>
    <font>
      <b/>
      <sz val="10"/>
      <color indexed="62"/>
      <name val="Calibri"/>
      <family val="2"/>
    </font>
    <font>
      <b/>
      <sz val="10"/>
      <name val="Calibri"/>
      <family val="2"/>
    </font>
    <font>
      <b/>
      <sz val="10"/>
      <color indexed="10"/>
      <name val="Calibri"/>
      <family val="2"/>
    </font>
    <font>
      <b/>
      <sz val="10"/>
      <color indexed="9"/>
      <name val="Calibri"/>
      <family val="2"/>
    </font>
    <font>
      <b/>
      <sz val="10"/>
      <color theme="0"/>
      <name val="Calibri"/>
      <family val="2"/>
    </font>
    <font>
      <sz val="10"/>
      <color indexed="9"/>
      <name val="Calibri"/>
      <family val="2"/>
    </font>
    <font>
      <b/>
      <sz val="10"/>
      <color rgb="FFFF0000"/>
      <name val="Calibri"/>
      <family val="2"/>
      <charset val="134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FF0000"/>
      <name val="Arial"/>
      <family val="2"/>
    </font>
    <font>
      <b/>
      <sz val="12"/>
      <color theme="1"/>
      <name val="Calibri"/>
      <family val="2"/>
    </font>
    <font>
      <sz val="12"/>
      <color rgb="FFFFFF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u/>
      <sz val="12"/>
      <name val="Calibri"/>
      <family val="2"/>
    </font>
    <font>
      <u/>
      <sz val="12"/>
      <name val="Calibri"/>
      <family val="2"/>
    </font>
    <font>
      <u/>
      <sz val="12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B8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</fills>
  <borders count="10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thin">
        <color indexed="64"/>
      </left>
      <right/>
      <top style="medium">
        <color auto="1"/>
      </top>
      <bottom style="thin">
        <color theme="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theme="0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medium">
        <color auto="1"/>
      </bottom>
      <diagonal/>
    </border>
    <border>
      <left style="thin">
        <color indexed="64"/>
      </left>
      <right/>
      <top style="thin">
        <color theme="0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theme="0"/>
      </bottom>
      <diagonal/>
    </border>
    <border>
      <left/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4" fillId="0" borderId="0"/>
    <xf numFmtId="167" fontId="24" fillId="0" borderId="0"/>
    <xf numFmtId="0" fontId="26" fillId="0" borderId="0"/>
    <xf numFmtId="0" fontId="27" fillId="0" borderId="0">
      <alignment vertical="center"/>
    </xf>
    <xf numFmtId="167" fontId="26" fillId="0" borderId="0"/>
    <xf numFmtId="0" fontId="31" fillId="0" borderId="0"/>
    <xf numFmtId="0" fontId="31" fillId="0" borderId="0" applyNumberFormat="0" applyFill="0" applyBorder="0" applyAlignment="0" applyProtection="0"/>
    <xf numFmtId="9" fontId="31" fillId="0" borderId="0" applyFont="0" applyFill="0" applyBorder="0" applyAlignment="0" applyProtection="0"/>
    <xf numFmtId="0" fontId="7" fillId="0" borderId="0"/>
    <xf numFmtId="169" fontId="1" fillId="0" borderId="0"/>
    <xf numFmtId="0" fontId="37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6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3" fontId="4" fillId="0" borderId="0" xfId="0" applyNumberFormat="1" applyFont="1"/>
    <xf numFmtId="9" fontId="2" fillId="0" borderId="0" xfId="1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/>
    <xf numFmtId="0" fontId="10" fillId="0" borderId="0" xfId="0" applyFont="1"/>
    <xf numFmtId="0" fontId="10" fillId="0" borderId="9" xfId="0" applyFont="1" applyBorder="1" applyAlignment="1">
      <alignment horizontal="center" vertical="center" wrapText="1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3" fontId="5" fillId="5" borderId="22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4" fillId="6" borderId="24" xfId="0" applyFont="1" applyFill="1" applyBorder="1" applyAlignment="1">
      <alignment horizontal="center" vertical="center" wrapText="1"/>
    </xf>
    <xf numFmtId="0" fontId="14" fillId="6" borderId="25" xfId="0" applyFont="1" applyFill="1" applyBorder="1" applyAlignment="1">
      <alignment horizontal="center" vertical="center" wrapText="1"/>
    </xf>
    <xf numFmtId="0" fontId="14" fillId="6" borderId="25" xfId="0" applyFont="1" applyFill="1" applyBorder="1" applyAlignment="1">
      <alignment horizontal="left" vertical="center" wrapText="1"/>
    </xf>
    <xf numFmtId="0" fontId="15" fillId="6" borderId="26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4" fillId="6" borderId="30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3" fontId="14" fillId="6" borderId="31" xfId="0" applyNumberFormat="1" applyFont="1" applyFill="1" applyBorder="1" applyAlignment="1">
      <alignment horizontal="center" vertical="center"/>
    </xf>
    <xf numFmtId="9" fontId="16" fillId="6" borderId="32" xfId="1" applyFont="1" applyFill="1" applyBorder="1" applyAlignment="1">
      <alignment horizontal="center" vertical="center"/>
    </xf>
    <xf numFmtId="3" fontId="14" fillId="6" borderId="33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0" fontId="14" fillId="6" borderId="19" xfId="0" applyFont="1" applyFill="1" applyBorder="1" applyAlignment="1">
      <alignment horizontal="center" vertical="center" wrapText="1"/>
    </xf>
    <xf numFmtId="0" fontId="17" fillId="7" borderId="34" xfId="0" applyFont="1" applyFill="1" applyBorder="1" applyAlignment="1">
      <alignment vertical="center" wrapText="1"/>
    </xf>
    <xf numFmtId="0" fontId="17" fillId="7" borderId="35" xfId="0" applyFont="1" applyFill="1" applyBorder="1" applyAlignment="1">
      <alignment horizontal="center" vertical="center" wrapText="1"/>
    </xf>
    <xf numFmtId="0" fontId="18" fillId="7" borderId="35" xfId="0" applyFont="1" applyFill="1" applyBorder="1" applyAlignment="1">
      <alignment horizontal="center" vertical="center" wrapText="1"/>
    </xf>
    <xf numFmtId="3" fontId="17" fillId="7" borderId="35" xfId="0" applyNumberFormat="1" applyFont="1" applyFill="1" applyBorder="1" applyAlignment="1">
      <alignment vertical="center" wrapText="1"/>
    </xf>
    <xf numFmtId="9" fontId="17" fillId="7" borderId="35" xfId="1" applyFont="1" applyFill="1" applyBorder="1" applyAlignment="1">
      <alignment vertical="center" wrapText="1"/>
    </xf>
    <xf numFmtId="3" fontId="17" fillId="7" borderId="36" xfId="0" applyNumberFormat="1" applyFont="1" applyFill="1" applyBorder="1" applyAlignment="1">
      <alignment vertical="center" wrapText="1"/>
    </xf>
    <xf numFmtId="0" fontId="20" fillId="7" borderId="37" xfId="0" applyFont="1" applyFill="1" applyBorder="1" applyAlignment="1">
      <alignment horizontal="center" vertical="center" wrapText="1"/>
    </xf>
    <xf numFmtId="0" fontId="19" fillId="7" borderId="36" xfId="0" applyFont="1" applyFill="1" applyBorder="1" applyAlignment="1">
      <alignment horizontal="center" vertical="center" wrapText="1"/>
    </xf>
    <xf numFmtId="0" fontId="21" fillId="0" borderId="0" xfId="0" applyFont="1"/>
    <xf numFmtId="0" fontId="17" fillId="8" borderId="34" xfId="0" applyFont="1" applyFill="1" applyBorder="1" applyAlignment="1">
      <alignment vertical="center" wrapText="1"/>
    </xf>
    <xf numFmtId="0" fontId="17" fillId="8" borderId="35" xfId="0" applyFont="1" applyFill="1" applyBorder="1" applyAlignment="1">
      <alignment horizontal="center" vertical="center" wrapText="1"/>
    </xf>
    <xf numFmtId="0" fontId="18" fillId="8" borderId="35" xfId="0" applyFont="1" applyFill="1" applyBorder="1" applyAlignment="1">
      <alignment horizontal="center" vertical="center" wrapText="1"/>
    </xf>
    <xf numFmtId="3" fontId="17" fillId="8" borderId="35" xfId="0" applyNumberFormat="1" applyFont="1" applyFill="1" applyBorder="1" applyAlignment="1">
      <alignment vertical="center" wrapText="1"/>
    </xf>
    <xf numFmtId="9" fontId="17" fillId="8" borderId="35" xfId="1" applyFont="1" applyFill="1" applyBorder="1" applyAlignment="1">
      <alignment vertical="center" wrapText="1"/>
    </xf>
    <xf numFmtId="3" fontId="17" fillId="8" borderId="36" xfId="0" applyNumberFormat="1" applyFont="1" applyFill="1" applyBorder="1" applyAlignment="1">
      <alignment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19" fillId="8" borderId="36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21" fillId="3" borderId="0" xfId="0" applyFont="1" applyFill="1"/>
    <xf numFmtId="3" fontId="5" fillId="0" borderId="11" xfId="0" applyNumberFormat="1" applyFont="1" applyBorder="1" applyAlignment="1">
      <alignment horizontal="center" vertical="center" wrapText="1"/>
    </xf>
    <xf numFmtId="0" fontId="10" fillId="8" borderId="42" xfId="0" applyFont="1" applyFill="1" applyBorder="1" applyAlignment="1">
      <alignment horizontal="center" vertical="center" wrapText="1"/>
    </xf>
    <xf numFmtId="0" fontId="10" fillId="8" borderId="43" xfId="0" applyFont="1" applyFill="1" applyBorder="1" applyAlignment="1">
      <alignment horizontal="center" vertical="center" wrapText="1"/>
    </xf>
    <xf numFmtId="0" fontId="10" fillId="8" borderId="43" xfId="0" applyFont="1" applyFill="1" applyBorder="1" applyAlignment="1">
      <alignment horizontal="left" vertical="center" wrapText="1"/>
    </xf>
    <xf numFmtId="3" fontId="5" fillId="8" borderId="43" xfId="0" applyNumberFormat="1" applyFont="1" applyFill="1" applyBorder="1" applyAlignment="1">
      <alignment horizontal="center" vertical="center" wrapText="1"/>
    </xf>
    <xf numFmtId="9" fontId="10" fillId="8" borderId="43" xfId="1" applyFont="1" applyFill="1" applyBorder="1" applyAlignment="1">
      <alignment horizontal="center" vertical="center" wrapText="1"/>
    </xf>
    <xf numFmtId="3" fontId="11" fillId="8" borderId="43" xfId="0" applyNumberFormat="1" applyFont="1" applyFill="1" applyBorder="1" applyAlignment="1">
      <alignment horizontal="center" vertical="center" wrapText="1"/>
    </xf>
    <xf numFmtId="3" fontId="5" fillId="8" borderId="44" xfId="0" applyNumberFormat="1" applyFont="1" applyFill="1" applyBorder="1" applyAlignment="1">
      <alignment horizontal="center" vertical="center" wrapText="1"/>
    </xf>
    <xf numFmtId="0" fontId="6" fillId="8" borderId="45" xfId="0" applyFont="1" applyFill="1" applyBorder="1" applyAlignment="1">
      <alignment horizontal="center" vertical="center" wrapText="1"/>
    </xf>
    <xf numFmtId="0" fontId="10" fillId="8" borderId="46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1" fontId="5" fillId="3" borderId="3" xfId="0" applyNumberFormat="1" applyFont="1" applyFill="1" applyBorder="1" applyAlignment="1">
      <alignment horizontal="left" vertical="center"/>
    </xf>
    <xf numFmtId="0" fontId="5" fillId="3" borderId="4" xfId="0" applyFont="1" applyFill="1" applyBorder="1"/>
    <xf numFmtId="9" fontId="5" fillId="3" borderId="5" xfId="2" applyFont="1" applyFill="1" applyBorder="1" applyAlignment="1">
      <alignment horizontal="left" vertical="center"/>
    </xf>
    <xf numFmtId="0" fontId="5" fillId="3" borderId="6" xfId="0" applyFont="1" applyFill="1" applyBorder="1"/>
    <xf numFmtId="9" fontId="2" fillId="0" borderId="0" xfId="1" applyFont="1" applyAlignment="1">
      <alignment horizontal="left"/>
    </xf>
    <xf numFmtId="0" fontId="10" fillId="2" borderId="0" xfId="0" applyFont="1" applyFill="1" applyAlignment="1">
      <alignment horizontal="center" vertical="center"/>
    </xf>
    <xf numFmtId="164" fontId="10" fillId="5" borderId="21" xfId="1" applyNumberFormat="1" applyFont="1" applyFill="1" applyBorder="1" applyAlignment="1">
      <alignment horizontal="center" vertical="center"/>
    </xf>
    <xf numFmtId="0" fontId="14" fillId="6" borderId="26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left" vertical="center" wrapText="1"/>
    </xf>
    <xf numFmtId="0" fontId="17" fillId="7" borderId="39" xfId="0" applyFont="1" applyFill="1" applyBorder="1" applyAlignment="1">
      <alignment vertical="center" wrapText="1"/>
    </xf>
    <xf numFmtId="0" fontId="17" fillId="7" borderId="40" xfId="0" applyFont="1" applyFill="1" applyBorder="1" applyAlignment="1">
      <alignment horizontal="center" vertical="center" wrapText="1"/>
    </xf>
    <xf numFmtId="3" fontId="17" fillId="7" borderId="40" xfId="0" applyNumberFormat="1" applyFont="1" applyFill="1" applyBorder="1" applyAlignment="1">
      <alignment vertical="center" wrapText="1"/>
    </xf>
    <xf numFmtId="9" fontId="17" fillId="7" borderId="40" xfId="1" applyFont="1" applyFill="1" applyBorder="1" applyAlignment="1">
      <alignment vertical="center" wrapText="1"/>
    </xf>
    <xf numFmtId="3" fontId="17" fillId="7" borderId="41" xfId="0" applyNumberFormat="1" applyFont="1" applyFill="1" applyBorder="1" applyAlignment="1">
      <alignment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19" fillId="7" borderId="41" xfId="0" applyFont="1" applyFill="1" applyBorder="1" applyAlignment="1">
      <alignment horizontal="center" vertical="center" wrapText="1"/>
    </xf>
    <xf numFmtId="0" fontId="17" fillId="11" borderId="39" xfId="0" applyFont="1" applyFill="1" applyBorder="1" applyAlignment="1">
      <alignment vertical="center" wrapText="1"/>
    </xf>
    <xf numFmtId="0" fontId="17" fillId="11" borderId="40" xfId="0" applyFont="1" applyFill="1" applyBorder="1" applyAlignment="1">
      <alignment horizontal="center" vertical="center" wrapText="1"/>
    </xf>
    <xf numFmtId="3" fontId="17" fillId="11" borderId="40" xfId="0" applyNumberFormat="1" applyFont="1" applyFill="1" applyBorder="1" applyAlignment="1">
      <alignment vertical="center" wrapText="1"/>
    </xf>
    <xf numFmtId="9" fontId="17" fillId="11" borderId="40" xfId="1" applyFont="1" applyFill="1" applyBorder="1" applyAlignment="1">
      <alignment vertical="center" wrapText="1"/>
    </xf>
    <xf numFmtId="3" fontId="17" fillId="11" borderId="41" xfId="0" applyNumberFormat="1" applyFont="1" applyFill="1" applyBorder="1" applyAlignment="1">
      <alignment vertical="center" wrapText="1"/>
    </xf>
    <xf numFmtId="0" fontId="20" fillId="11" borderId="14" xfId="0" applyFont="1" applyFill="1" applyBorder="1" applyAlignment="1">
      <alignment horizontal="center" vertical="center" wrapText="1"/>
    </xf>
    <xf numFmtId="0" fontId="19" fillId="11" borderId="41" xfId="0" applyFont="1" applyFill="1" applyBorder="1" applyAlignment="1">
      <alignment horizontal="center" vertical="center" wrapText="1"/>
    </xf>
    <xf numFmtId="166" fontId="14" fillId="6" borderId="29" xfId="0" applyNumberFormat="1" applyFont="1" applyFill="1" applyBorder="1" applyAlignment="1">
      <alignment horizontal="center" vertical="center" wrapText="1"/>
    </xf>
    <xf numFmtId="166" fontId="14" fillId="0" borderId="29" xfId="0" applyNumberFormat="1" applyFont="1" applyBorder="1" applyAlignment="1">
      <alignment horizontal="center" vertical="center" wrapText="1"/>
    </xf>
    <xf numFmtId="3" fontId="5" fillId="0" borderId="16" xfId="0" applyNumberFormat="1" applyFont="1" applyBorder="1" applyAlignment="1">
      <alignment horizontal="center" vertical="center" wrapText="1"/>
    </xf>
    <xf numFmtId="9" fontId="10" fillId="0" borderId="10" xfId="1" applyFont="1" applyFill="1" applyBorder="1" applyAlignment="1">
      <alignment horizontal="center" vertical="center" wrapText="1"/>
    </xf>
    <xf numFmtId="3" fontId="11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30" fillId="0" borderId="0" xfId="7" applyFont="1"/>
    <xf numFmtId="167" fontId="30" fillId="3" borderId="0" xfId="7" applyFont="1" applyFill="1"/>
    <xf numFmtId="0" fontId="5" fillId="3" borderId="2" xfId="0" applyFont="1" applyFill="1" applyBorder="1"/>
    <xf numFmtId="0" fontId="5" fillId="3" borderId="0" xfId="0" applyFont="1" applyFill="1"/>
    <xf numFmtId="0" fontId="5" fillId="3" borderId="7" xfId="0" applyFont="1" applyFill="1" applyBorder="1"/>
    <xf numFmtId="0" fontId="2" fillId="0" borderId="2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3" fontId="4" fillId="0" borderId="3" xfId="0" applyNumberFormat="1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0" fontId="14" fillId="6" borderId="30" xfId="0" applyFont="1" applyFill="1" applyBorder="1" applyAlignment="1">
      <alignment horizontal="left" vertical="center" wrapText="1"/>
    </xf>
    <xf numFmtId="166" fontId="14" fillId="6" borderId="59" xfId="0" applyNumberFormat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4" fillId="6" borderId="18" xfId="0" applyFont="1" applyFill="1" applyBorder="1" applyAlignment="1">
      <alignment horizontal="left" vertical="center" wrapText="1"/>
    </xf>
    <xf numFmtId="3" fontId="14" fillId="6" borderId="60" xfId="0" applyNumberFormat="1" applyFont="1" applyFill="1" applyBorder="1" applyAlignment="1">
      <alignment horizontal="center" vertical="center"/>
    </xf>
    <xf numFmtId="9" fontId="16" fillId="6" borderId="60" xfId="1" applyFont="1" applyFill="1" applyBorder="1" applyAlignment="1">
      <alignment horizontal="center" vertical="center"/>
    </xf>
    <xf numFmtId="164" fontId="16" fillId="6" borderId="60" xfId="1" applyNumberFormat="1" applyFont="1" applyFill="1" applyBorder="1" applyAlignment="1">
      <alignment horizontal="center" vertical="center"/>
    </xf>
    <xf numFmtId="3" fontId="14" fillId="6" borderId="60" xfId="0" applyNumberFormat="1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left" vertical="center"/>
    </xf>
    <xf numFmtId="9" fontId="5" fillId="3" borderId="0" xfId="2" applyFont="1" applyFill="1" applyBorder="1" applyAlignment="1">
      <alignment horizontal="left" vertical="center"/>
    </xf>
    <xf numFmtId="0" fontId="9" fillId="0" borderId="0" xfId="0" applyFont="1"/>
    <xf numFmtId="0" fontId="6" fillId="0" borderId="7" xfId="0" applyFont="1" applyBorder="1" applyAlignment="1">
      <alignment horizontal="left" vertical="center"/>
    </xf>
    <xf numFmtId="165" fontId="14" fillId="6" borderId="59" xfId="0" applyNumberFormat="1" applyFont="1" applyFill="1" applyBorder="1" applyAlignment="1">
      <alignment horizontal="center" vertical="center"/>
    </xf>
    <xf numFmtId="166" fontId="14" fillId="6" borderId="59" xfId="0" applyNumberFormat="1" applyFont="1" applyFill="1" applyBorder="1" applyAlignment="1">
      <alignment horizontal="center" vertical="center"/>
    </xf>
    <xf numFmtId="166" fontId="14" fillId="6" borderId="6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3" fontId="4" fillId="0" borderId="0" xfId="0" applyNumberFormat="1" applyFont="1" applyAlignment="1">
      <alignment vertical="center"/>
    </xf>
    <xf numFmtId="9" fontId="2" fillId="0" borderId="0" xfId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3" fontId="4" fillId="0" borderId="3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3" fontId="4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3" fontId="4" fillId="0" borderId="8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9" fontId="2" fillId="0" borderId="0" xfId="1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8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68" fontId="4" fillId="0" borderId="0" xfId="0" applyNumberFormat="1" applyFont="1" applyAlignment="1">
      <alignment horizontal="center" vertical="center"/>
    </xf>
    <xf numFmtId="0" fontId="2" fillId="0" borderId="62" xfId="0" applyFont="1" applyBorder="1" applyAlignment="1">
      <alignment vertical="center"/>
    </xf>
    <xf numFmtId="168" fontId="2" fillId="0" borderId="62" xfId="0" applyNumberFormat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4" fillId="0" borderId="62" xfId="0" applyFont="1" applyBorder="1" applyAlignment="1">
      <alignment horizontal="center" vertical="center"/>
    </xf>
    <xf numFmtId="0" fontId="32" fillId="6" borderId="24" xfId="3" applyFont="1" applyFill="1" applyBorder="1" applyAlignment="1">
      <alignment vertical="center" wrapText="1"/>
    </xf>
    <xf numFmtId="0" fontId="32" fillId="6" borderId="48" xfId="3" applyFont="1" applyFill="1" applyBorder="1" applyAlignment="1">
      <alignment vertical="center" wrapText="1"/>
    </xf>
    <xf numFmtId="0" fontId="32" fillId="6" borderId="49" xfId="3" applyFont="1" applyFill="1" applyBorder="1" applyAlignment="1">
      <alignment vertical="center" wrapText="1"/>
    </xf>
    <xf numFmtId="0" fontId="32" fillId="6" borderId="50" xfId="3" applyFont="1" applyFill="1" applyBorder="1" applyAlignment="1">
      <alignment vertical="center" wrapText="1"/>
    </xf>
    <xf numFmtId="167" fontId="25" fillId="0" borderId="0" xfId="4" applyFont="1" applyAlignment="1">
      <alignment vertical="center"/>
    </xf>
    <xf numFmtId="167" fontId="8" fillId="12" borderId="51" xfId="4" applyFont="1" applyFill="1" applyBorder="1" applyAlignment="1">
      <alignment horizontal="left" vertical="center"/>
    </xf>
    <xf numFmtId="0" fontId="8" fillId="12" borderId="52" xfId="3" applyFont="1" applyFill="1" applyBorder="1" applyAlignment="1">
      <alignment vertical="center"/>
    </xf>
    <xf numFmtId="0" fontId="8" fillId="12" borderId="53" xfId="3" applyFont="1" applyFill="1" applyBorder="1" applyAlignment="1">
      <alignment vertical="center"/>
    </xf>
    <xf numFmtId="0" fontId="8" fillId="12" borderId="54" xfId="3" applyFont="1" applyFill="1" applyBorder="1" applyAlignment="1">
      <alignment vertical="center"/>
    </xf>
    <xf numFmtId="167" fontId="8" fillId="12" borderId="51" xfId="3" applyNumberFormat="1" applyFont="1" applyFill="1" applyBorder="1" applyAlignment="1">
      <alignment horizontal="left" vertical="center"/>
    </xf>
    <xf numFmtId="167" fontId="8" fillId="12" borderId="55" xfId="3" applyNumberFormat="1" applyFont="1" applyFill="1" applyBorder="1" applyAlignment="1">
      <alignment horizontal="left" vertical="center"/>
    </xf>
    <xf numFmtId="0" fontId="8" fillId="12" borderId="56" xfId="3" applyFont="1" applyFill="1" applyBorder="1" applyAlignment="1">
      <alignment vertical="center"/>
    </xf>
    <xf numFmtId="0" fontId="8" fillId="12" borderId="57" xfId="3" applyFont="1" applyFill="1" applyBorder="1" applyAlignment="1">
      <alignment vertical="center"/>
    </xf>
    <xf numFmtId="0" fontId="8" fillId="12" borderId="58" xfId="3" applyFont="1" applyFill="1" applyBorder="1" applyAlignment="1">
      <alignment vertical="center"/>
    </xf>
    <xf numFmtId="167" fontId="8" fillId="0" borderId="0" xfId="4" applyFont="1" applyAlignment="1">
      <alignment vertical="center"/>
    </xf>
    <xf numFmtId="0" fontId="27" fillId="0" borderId="0" xfId="6">
      <alignment vertical="center"/>
    </xf>
    <xf numFmtId="0" fontId="21" fillId="3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28" fillId="2" borderId="0" xfId="0" applyFont="1" applyFill="1" applyAlignment="1">
      <alignment horizontal="center" vertical="center"/>
    </xf>
    <xf numFmtId="0" fontId="35" fillId="6" borderId="18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64" xfId="0" applyFont="1" applyBorder="1" applyAlignment="1">
      <alignment horizontal="center" vertical="center" wrapText="1"/>
    </xf>
    <xf numFmtId="0" fontId="37" fillId="0" borderId="0" xfId="13" applyAlignment="1">
      <alignment vertical="center"/>
    </xf>
    <xf numFmtId="0" fontId="17" fillId="9" borderId="39" xfId="0" applyFont="1" applyFill="1" applyBorder="1" applyAlignment="1">
      <alignment vertical="center" wrapText="1"/>
    </xf>
    <xf numFmtId="0" fontId="17" fillId="9" borderId="40" xfId="0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center" vertical="center" wrapText="1"/>
    </xf>
    <xf numFmtId="3" fontId="17" fillId="9" borderId="40" xfId="0" applyNumberFormat="1" applyFont="1" applyFill="1" applyBorder="1" applyAlignment="1">
      <alignment vertical="center" wrapText="1"/>
    </xf>
    <xf numFmtId="9" fontId="17" fillId="9" borderId="40" xfId="1" applyFont="1" applyFill="1" applyBorder="1" applyAlignment="1">
      <alignment vertical="center" wrapText="1"/>
    </xf>
    <xf numFmtId="3" fontId="17" fillId="9" borderId="41" xfId="0" applyNumberFormat="1" applyFont="1" applyFill="1" applyBorder="1" applyAlignment="1">
      <alignment vertical="center" wrapText="1"/>
    </xf>
    <xf numFmtId="0" fontId="20" fillId="9" borderId="14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9" fillId="0" borderId="38" xfId="0" applyFont="1" applyBorder="1" applyAlignment="1">
      <alignment vertical="center"/>
    </xf>
    <xf numFmtId="0" fontId="19" fillId="3" borderId="40" xfId="0" applyFont="1" applyFill="1" applyBorder="1" applyAlignment="1">
      <alignment vertical="center"/>
    </xf>
    <xf numFmtId="3" fontId="38" fillId="4" borderId="62" xfId="0" applyNumberFormat="1" applyFont="1" applyFill="1" applyBorder="1" applyAlignment="1">
      <alignment horizontal="center" vertical="center"/>
    </xf>
    <xf numFmtId="3" fontId="39" fillId="0" borderId="62" xfId="0" applyNumberFormat="1" applyFont="1" applyBorder="1" applyAlignment="1">
      <alignment horizontal="center" vertical="center"/>
    </xf>
    <xf numFmtId="0" fontId="40" fillId="0" borderId="0" xfId="0" applyFont="1" applyAlignment="1">
      <alignment horizontal="left" vertical="center" wrapText="1"/>
    </xf>
    <xf numFmtId="0" fontId="39" fillId="0" borderId="0" xfId="0" applyFont="1" applyAlignment="1">
      <alignment vertical="center"/>
    </xf>
    <xf numFmtId="166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166" fontId="41" fillId="0" borderId="0" xfId="0" applyNumberFormat="1" applyFont="1" applyAlignment="1">
      <alignment horizontal="center" vertical="center"/>
    </xf>
    <xf numFmtId="0" fontId="42" fillId="0" borderId="0" xfId="0" applyFont="1"/>
    <xf numFmtId="0" fontId="38" fillId="0" borderId="0" xfId="0" applyFont="1" applyAlignment="1">
      <alignment horizontal="left" vertical="center" wrapText="1"/>
    </xf>
    <xf numFmtId="11" fontId="40" fillId="0" borderId="0" xfId="0" applyNumberFormat="1" applyFont="1" applyAlignment="1">
      <alignment horizontal="left" vertical="center" wrapText="1"/>
    </xf>
    <xf numFmtId="0" fontId="39" fillId="0" borderId="62" xfId="0" applyFont="1" applyBorder="1" applyAlignment="1">
      <alignment horizontal="center" vertical="center"/>
    </xf>
    <xf numFmtId="0" fontId="40" fillId="4" borderId="62" xfId="0" applyFont="1" applyFill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1" fontId="2" fillId="0" borderId="0" xfId="0" applyNumberFormat="1" applyFont="1"/>
    <xf numFmtId="1" fontId="10" fillId="2" borderId="0" xfId="0" applyNumberFormat="1" applyFont="1" applyFill="1" applyAlignment="1">
      <alignment horizontal="center"/>
    </xf>
    <xf numFmtId="1" fontId="14" fillId="6" borderId="30" xfId="0" applyNumberFormat="1" applyFont="1" applyFill="1" applyBorder="1" applyAlignment="1">
      <alignment horizontal="center" vertical="center" wrapText="1"/>
    </xf>
    <xf numFmtId="1" fontId="14" fillId="6" borderId="19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38" xfId="0" applyFont="1" applyBorder="1"/>
    <xf numFmtId="3" fontId="5" fillId="0" borderId="10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23" xfId="0" applyFont="1" applyBorder="1"/>
    <xf numFmtId="0" fontId="19" fillId="0" borderId="35" xfId="0" applyFont="1" applyBorder="1"/>
    <xf numFmtId="0" fontId="43" fillId="0" borderId="62" xfId="0" applyFont="1" applyBorder="1" applyAlignment="1">
      <alignment vertical="center"/>
    </xf>
    <xf numFmtId="0" fontId="37" fillId="0" borderId="0" xfId="13" applyFill="1" applyAlignment="1">
      <alignment vertical="center"/>
    </xf>
    <xf numFmtId="3" fontId="40" fillId="4" borderId="62" xfId="0" applyNumberFormat="1" applyFont="1" applyFill="1" applyBorder="1" applyAlignment="1">
      <alignment horizontal="center" vertical="center"/>
    </xf>
    <xf numFmtId="0" fontId="31" fillId="0" borderId="0" xfId="9" applyAlignment="1">
      <alignment vertical="center"/>
    </xf>
    <xf numFmtId="0" fontId="45" fillId="0" borderId="0" xfId="9" applyFont="1" applyAlignment="1">
      <alignment vertical="center"/>
    </xf>
    <xf numFmtId="0" fontId="46" fillId="2" borderId="1" xfId="9" applyFont="1" applyFill="1" applyBorder="1" applyAlignment="1"/>
    <xf numFmtId="0" fontId="47" fillId="2" borderId="2" xfId="9" applyFont="1" applyFill="1" applyBorder="1" applyAlignment="1">
      <alignment horizontal="center"/>
    </xf>
    <xf numFmtId="0" fontId="46" fillId="2" borderId="4" xfId="9" applyFont="1" applyFill="1" applyBorder="1" applyAlignment="1"/>
    <xf numFmtId="9" fontId="47" fillId="2" borderId="0" xfId="2" applyFont="1" applyFill="1" applyBorder="1" applyAlignment="1">
      <alignment horizontal="center"/>
    </xf>
    <xf numFmtId="0" fontId="46" fillId="2" borderId="6" xfId="9" applyFont="1" applyFill="1" applyBorder="1" applyAlignment="1"/>
    <xf numFmtId="0" fontId="48" fillId="2" borderId="7" xfId="9" applyFont="1" applyFill="1" applyBorder="1" applyAlignment="1">
      <alignment horizontal="center"/>
    </xf>
    <xf numFmtId="0" fontId="46" fillId="2" borderId="0" xfId="9" applyFont="1" applyFill="1" applyBorder="1" applyAlignment="1"/>
    <xf numFmtId="0" fontId="48" fillId="2" borderId="0" xfId="9" applyFont="1" applyFill="1" applyBorder="1" applyAlignment="1">
      <alignment horizontal="center"/>
    </xf>
    <xf numFmtId="0" fontId="48" fillId="2" borderId="0" xfId="9" applyFont="1" applyFill="1" applyBorder="1" applyAlignment="1">
      <alignment horizontal="left" vertical="center"/>
    </xf>
    <xf numFmtId="0" fontId="49" fillId="10" borderId="25" xfId="8" applyFont="1" applyFill="1" applyBorder="1" applyAlignment="1">
      <alignment horizontal="center" vertical="center" wrapText="1"/>
    </xf>
    <xf numFmtId="0" fontId="49" fillId="10" borderId="24" xfId="8" applyFont="1" applyFill="1" applyBorder="1" applyAlignment="1">
      <alignment horizontal="center" vertical="center" wrapText="1"/>
    </xf>
    <xf numFmtId="166" fontId="49" fillId="10" borderId="27" xfId="8" applyNumberFormat="1" applyFont="1" applyFill="1" applyBorder="1" applyAlignment="1">
      <alignment horizontal="center" vertical="center" wrapText="1"/>
    </xf>
    <xf numFmtId="0" fontId="50" fillId="10" borderId="30" xfId="8" applyFont="1" applyFill="1" applyBorder="1" applyAlignment="1">
      <alignment horizontal="center" vertical="center" wrapText="1"/>
    </xf>
    <xf numFmtId="0" fontId="49" fillId="10" borderId="30" xfId="8" applyFont="1" applyFill="1" applyBorder="1" applyAlignment="1">
      <alignment horizontal="center" vertical="center" wrapText="1"/>
    </xf>
    <xf numFmtId="0" fontId="49" fillId="10" borderId="16" xfId="8" applyFont="1" applyFill="1" applyBorder="1" applyAlignment="1">
      <alignment horizontal="center" vertical="center" wrapText="1"/>
    </xf>
    <xf numFmtId="0" fontId="49" fillId="10" borderId="15" xfId="8" applyFont="1" applyFill="1" applyBorder="1" applyAlignment="1">
      <alignment horizontal="center" vertical="center" wrapText="1"/>
    </xf>
    <xf numFmtId="0" fontId="49" fillId="10" borderId="31" xfId="8" applyFont="1" applyFill="1" applyBorder="1" applyAlignment="1">
      <alignment horizontal="center" vertical="center"/>
    </xf>
    <xf numFmtId="164" fontId="51" fillId="10" borderId="31" xfId="10" applyNumberFormat="1" applyFont="1" applyFill="1" applyBorder="1" applyAlignment="1">
      <alignment horizontal="center" vertical="center"/>
    </xf>
    <xf numFmtId="3" fontId="49" fillId="10" borderId="31" xfId="8" applyNumberFormat="1" applyFont="1" applyFill="1" applyBorder="1" applyAlignment="1">
      <alignment horizontal="center" vertical="center"/>
    </xf>
    <xf numFmtId="164" fontId="51" fillId="10" borderId="32" xfId="10" applyNumberFormat="1" applyFont="1" applyFill="1" applyBorder="1" applyAlignment="1">
      <alignment horizontal="center" vertical="center"/>
    </xf>
    <xf numFmtId="3" fontId="52" fillId="10" borderId="19" xfId="8" applyNumberFormat="1" applyFont="1" applyFill="1" applyBorder="1" applyAlignment="1">
      <alignment horizontal="center" vertical="center" wrapText="1"/>
    </xf>
    <xf numFmtId="3" fontId="49" fillId="10" borderId="33" xfId="8" applyNumberFormat="1" applyFont="1" applyFill="1" applyBorder="1" applyAlignment="1">
      <alignment horizontal="center" vertical="center" wrapText="1"/>
    </xf>
    <xf numFmtId="0" fontId="53" fillId="10" borderId="18" xfId="8" applyFont="1" applyFill="1" applyBorder="1" applyAlignment="1">
      <alignment horizontal="center" vertical="center" wrapText="1"/>
    </xf>
    <xf numFmtId="0" fontId="49" fillId="10" borderId="19" xfId="8" applyFont="1" applyFill="1" applyBorder="1" applyAlignment="1">
      <alignment horizontal="center" vertical="center" wrapText="1"/>
    </xf>
    <xf numFmtId="0" fontId="55" fillId="3" borderId="16" xfId="8" applyFont="1" applyFill="1" applyBorder="1" applyAlignment="1">
      <alignment horizontal="center" vertical="center" wrapText="1"/>
    </xf>
    <xf numFmtId="167" fontId="29" fillId="3" borderId="0" xfId="7" applyFont="1" applyFill="1"/>
    <xf numFmtId="0" fontId="31" fillId="0" borderId="0" xfId="9" applyBorder="1" applyAlignment="1">
      <alignment vertical="center"/>
    </xf>
    <xf numFmtId="0" fontId="39" fillId="0" borderId="0" xfId="0" applyFont="1" applyAlignment="1">
      <alignment vertical="center" wrapText="1"/>
    </xf>
    <xf numFmtId="11" fontId="39" fillId="0" borderId="0" xfId="0" applyNumberFormat="1" applyFont="1" applyAlignment="1">
      <alignment vertical="center"/>
    </xf>
    <xf numFmtId="0" fontId="39" fillId="0" borderId="62" xfId="0" applyFont="1" applyBorder="1" applyAlignment="1">
      <alignment vertical="center"/>
    </xf>
    <xf numFmtId="0" fontId="37" fillId="0" borderId="0" xfId="13" applyFill="1" applyAlignment="1">
      <alignment horizontal="center" vertical="center"/>
    </xf>
    <xf numFmtId="0" fontId="37" fillId="0" borderId="0" xfId="13" applyAlignment="1">
      <alignment horizontal="center" vertical="center"/>
    </xf>
    <xf numFmtId="0" fontId="10" fillId="15" borderId="13" xfId="0" quotePrefix="1" applyFont="1" applyFill="1" applyBorder="1" applyAlignment="1">
      <alignment horizontal="center" vertical="center" wrapText="1"/>
    </xf>
    <xf numFmtId="0" fontId="19" fillId="11" borderId="14" xfId="0" applyFont="1" applyFill="1" applyBorder="1" applyAlignment="1">
      <alignment horizontal="center" vertical="center" wrapText="1"/>
    </xf>
    <xf numFmtId="0" fontId="10" fillId="8" borderId="45" xfId="0" applyFont="1" applyFill="1" applyBorder="1" applyAlignment="1">
      <alignment horizontal="center" vertical="center" wrapText="1"/>
    </xf>
    <xf numFmtId="0" fontId="41" fillId="19" borderId="0" xfId="0" applyFont="1" applyFill="1" applyAlignment="1">
      <alignment vertical="center"/>
    </xf>
    <xf numFmtId="0" fontId="41" fillId="19" borderId="62" xfId="0" applyFont="1" applyFill="1" applyBorder="1" applyAlignment="1">
      <alignment horizontal="center" vertical="center"/>
    </xf>
    <xf numFmtId="0" fontId="38" fillId="19" borderId="62" xfId="0" applyFont="1" applyFill="1" applyBorder="1" applyAlignment="1">
      <alignment horizontal="center" vertical="center"/>
    </xf>
    <xf numFmtId="3" fontId="40" fillId="19" borderId="62" xfId="0" applyNumberFormat="1" applyFont="1" applyFill="1" applyBorder="1" applyAlignment="1">
      <alignment horizontal="center" vertical="center"/>
    </xf>
    <xf numFmtId="0" fontId="41" fillId="19" borderId="0" xfId="0" applyFont="1" applyFill="1" applyAlignment="1">
      <alignment horizontal="left" vertical="center"/>
    </xf>
    <xf numFmtId="0" fontId="19" fillId="11" borderId="35" xfId="0" applyFont="1" applyFill="1" applyBorder="1"/>
    <xf numFmtId="0" fontId="41" fillId="0" borderId="62" xfId="0" applyFont="1" applyBorder="1" applyAlignment="1">
      <alignment horizontal="center" vertical="center"/>
    </xf>
    <xf numFmtId="0" fontId="38" fillId="4" borderId="62" xfId="0" applyFont="1" applyFill="1" applyBorder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3" fontId="40" fillId="0" borderId="62" xfId="0" applyNumberFormat="1" applyFont="1" applyBorder="1" applyAlignment="1">
      <alignment horizontal="center" vertical="center"/>
    </xf>
    <xf numFmtId="0" fontId="40" fillId="0" borderId="62" xfId="0" applyFont="1" applyBorder="1" applyAlignment="1">
      <alignment horizontal="center" vertical="center"/>
    </xf>
    <xf numFmtId="0" fontId="17" fillId="11" borderId="68" xfId="0" applyFont="1" applyFill="1" applyBorder="1" applyAlignment="1">
      <alignment vertical="center" wrapText="1"/>
    </xf>
    <xf numFmtId="0" fontId="17" fillId="11" borderId="0" xfId="0" applyFont="1" applyFill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0" fillId="0" borderId="13" xfId="0" quotePrefix="1" applyFont="1" applyBorder="1" applyAlignment="1">
      <alignment horizontal="center" vertical="center" wrapText="1"/>
    </xf>
    <xf numFmtId="0" fontId="57" fillId="0" borderId="10" xfId="0" applyFont="1" applyBorder="1" applyAlignment="1">
      <alignment horizontal="center" vertical="center" wrapText="1"/>
    </xf>
    <xf numFmtId="3" fontId="57" fillId="0" borderId="10" xfId="0" applyNumberFormat="1" applyFont="1" applyBorder="1" applyAlignment="1">
      <alignment horizontal="center" vertical="center" wrapText="1"/>
    </xf>
    <xf numFmtId="1" fontId="22" fillId="0" borderId="19" xfId="0" quotePrefix="1" applyNumberFormat="1" applyFont="1" applyBorder="1" applyAlignment="1">
      <alignment horizontal="center" vertical="center" wrapText="1"/>
    </xf>
    <xf numFmtId="0" fontId="10" fillId="0" borderId="19" xfId="0" quotePrefix="1" applyFont="1" applyBorder="1" applyAlignment="1">
      <alignment horizontal="center" vertical="center" wrapText="1"/>
    </xf>
    <xf numFmtId="0" fontId="44" fillId="0" borderId="10" xfId="0" applyFont="1" applyBorder="1" applyAlignment="1">
      <alignment horizontal="left" vertical="center" wrapText="1"/>
    </xf>
    <xf numFmtId="0" fontId="22" fillId="0" borderId="12" xfId="0" quotePrefix="1" applyFont="1" applyBorder="1" applyAlignment="1">
      <alignment horizontal="center" vertical="center" wrapText="1"/>
    </xf>
    <xf numFmtId="1" fontId="22" fillId="0" borderId="12" xfId="0" quotePrefix="1" applyNumberFormat="1" applyFont="1" applyBorder="1" applyAlignment="1">
      <alignment horizontal="center" vertical="center" wrapText="1"/>
    </xf>
    <xf numFmtId="0" fontId="10" fillId="0" borderId="66" xfId="0" applyFont="1" applyBorder="1" applyAlignment="1">
      <alignment horizontal="center" vertical="center" wrapText="1"/>
    </xf>
    <xf numFmtId="0" fontId="8" fillId="0" borderId="0" xfId="0" applyFont="1"/>
    <xf numFmtId="0" fontId="37" fillId="0" borderId="19" xfId="13" applyFill="1" applyBorder="1" applyAlignment="1">
      <alignment horizontal="center" vertical="center"/>
    </xf>
    <xf numFmtId="9" fontId="10" fillId="0" borderId="16" xfId="1" applyFont="1" applyFill="1" applyBorder="1" applyAlignment="1">
      <alignment horizontal="center" vertical="center" wrapText="1"/>
    </xf>
    <xf numFmtId="3" fontId="5" fillId="0" borderId="17" xfId="0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8" fillId="0" borderId="71" xfId="0" applyFont="1" applyBorder="1" applyAlignment="1">
      <alignment vertical="center" wrapText="1"/>
    </xf>
    <xf numFmtId="0" fontId="10" fillId="0" borderId="71" xfId="0" applyFont="1" applyBorder="1"/>
    <xf numFmtId="0" fontId="10" fillId="0" borderId="63" xfId="0" applyFont="1" applyBorder="1" applyAlignment="1">
      <alignment horizontal="center" vertical="center" wrapText="1"/>
    </xf>
    <xf numFmtId="3" fontId="5" fillId="0" borderId="63" xfId="0" applyNumberFormat="1" applyFont="1" applyBorder="1" applyAlignment="1">
      <alignment horizontal="center" vertical="center" wrapText="1"/>
    </xf>
    <xf numFmtId="9" fontId="10" fillId="0" borderId="63" xfId="1" applyFont="1" applyFill="1" applyBorder="1" applyAlignment="1">
      <alignment horizontal="center" vertical="center" wrapText="1"/>
    </xf>
    <xf numFmtId="3" fontId="11" fillId="0" borderId="63" xfId="0" applyNumberFormat="1" applyFont="1" applyBorder="1" applyAlignment="1">
      <alignment horizontal="center" vertical="center" wrapText="1"/>
    </xf>
    <xf numFmtId="3" fontId="5" fillId="0" borderId="73" xfId="0" applyNumberFormat="1" applyFont="1" applyBorder="1" applyAlignment="1">
      <alignment horizontal="center" vertical="center" wrapText="1"/>
    </xf>
    <xf numFmtId="0" fontId="6" fillId="0" borderId="69" xfId="0" applyFont="1" applyBorder="1" applyAlignment="1">
      <alignment horizontal="center" vertical="center" wrapText="1"/>
    </xf>
    <xf numFmtId="1" fontId="22" fillId="0" borderId="74" xfId="0" applyNumberFormat="1" applyFont="1" applyBorder="1" applyAlignment="1">
      <alignment horizontal="center" vertical="center" wrapText="1"/>
    </xf>
    <xf numFmtId="0" fontId="10" fillId="0" borderId="74" xfId="0" applyFont="1" applyBorder="1" applyAlignment="1">
      <alignment horizontal="center" vertical="center" wrapText="1"/>
    </xf>
    <xf numFmtId="3" fontId="5" fillId="0" borderId="62" xfId="0" applyNumberFormat="1" applyFont="1" applyBorder="1" applyAlignment="1">
      <alignment horizontal="center" vertical="center" wrapText="1"/>
    </xf>
    <xf numFmtId="9" fontId="10" fillId="0" borderId="62" xfId="1" applyFont="1" applyFill="1" applyBorder="1" applyAlignment="1">
      <alignment horizontal="center" vertical="center" wrapText="1"/>
    </xf>
    <xf numFmtId="3" fontId="11" fillId="0" borderId="62" xfId="0" applyNumberFormat="1" applyFont="1" applyBorder="1" applyAlignment="1">
      <alignment horizontal="center" vertical="center" wrapText="1"/>
    </xf>
    <xf numFmtId="3" fontId="5" fillId="0" borderId="76" xfId="0" applyNumberFormat="1" applyFont="1" applyBorder="1" applyAlignment="1">
      <alignment horizontal="center" vertical="center" wrapText="1"/>
    </xf>
    <xf numFmtId="1" fontId="40" fillId="4" borderId="62" xfId="0" applyNumberFormat="1" applyFont="1" applyFill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 wrapText="1"/>
    </xf>
    <xf numFmtId="0" fontId="54" fillId="18" borderId="66" xfId="0" applyFont="1" applyFill="1" applyBorder="1" applyAlignment="1">
      <alignment horizontal="center" vertical="center"/>
    </xf>
    <xf numFmtId="3" fontId="57" fillId="0" borderId="67" xfId="0" applyNumberFormat="1" applyFont="1" applyBorder="1" applyAlignment="1">
      <alignment horizontal="center" vertical="center" wrapText="1"/>
    </xf>
    <xf numFmtId="0" fontId="10" fillId="0" borderId="62" xfId="0" applyFont="1" applyBorder="1" applyAlignment="1">
      <alignment horizontal="left" vertical="center" wrapText="1"/>
    </xf>
    <xf numFmtId="0" fontId="57" fillId="0" borderId="62" xfId="0" applyFont="1" applyBorder="1" applyAlignment="1">
      <alignment horizontal="center" vertical="center" wrapText="1"/>
    </xf>
    <xf numFmtId="0" fontId="44" fillId="0" borderId="62" xfId="0" applyFont="1" applyBorder="1" applyAlignment="1">
      <alignment horizontal="left" vertical="center" wrapText="1"/>
    </xf>
    <xf numFmtId="3" fontId="11" fillId="0" borderId="16" xfId="0" applyNumberFormat="1" applyFont="1" applyBorder="1" applyAlignment="1">
      <alignment horizontal="center" vertical="center" wrapText="1"/>
    </xf>
    <xf numFmtId="3" fontId="5" fillId="0" borderId="31" xfId="0" applyNumberFormat="1" applyFont="1" applyBorder="1" applyAlignment="1">
      <alignment horizontal="center" vertical="center" wrapText="1"/>
    </xf>
    <xf numFmtId="3" fontId="11" fillId="0" borderId="31" xfId="0" applyNumberFormat="1" applyFont="1" applyBorder="1" applyAlignment="1">
      <alignment horizontal="center" vertical="center" wrapText="1"/>
    </xf>
    <xf numFmtId="3" fontId="5" fillId="0" borderId="33" xfId="0" applyNumberFormat="1" applyFont="1" applyBorder="1" applyAlignment="1">
      <alignment horizontal="center" vertical="center" wrapText="1"/>
    </xf>
    <xf numFmtId="1" fontId="39" fillId="0" borderId="62" xfId="0" applyNumberFormat="1" applyFont="1" applyBorder="1" applyAlignment="1">
      <alignment horizontal="center" vertical="center"/>
    </xf>
    <xf numFmtId="0" fontId="6" fillId="0" borderId="78" xfId="0" applyFont="1" applyBorder="1" applyAlignment="1">
      <alignment horizontal="center" vertical="center" wrapText="1"/>
    </xf>
    <xf numFmtId="1" fontId="22" fillId="15" borderId="19" xfId="0" quotePrefix="1" applyNumberFormat="1" applyFont="1" applyFill="1" applyBorder="1" applyAlignment="1">
      <alignment horizontal="center" vertical="center" wrapText="1"/>
    </xf>
    <xf numFmtId="3" fontId="17" fillId="11" borderId="0" xfId="0" applyNumberFormat="1" applyFont="1" applyFill="1" applyAlignment="1">
      <alignment vertical="center" wrapText="1"/>
    </xf>
    <xf numFmtId="9" fontId="17" fillId="11" borderId="0" xfId="1" applyFont="1" applyFill="1" applyBorder="1" applyAlignment="1">
      <alignment vertical="center" wrapText="1"/>
    </xf>
    <xf numFmtId="3" fontId="17" fillId="11" borderId="19" xfId="0" applyNumberFormat="1" applyFont="1" applyFill="1" applyBorder="1" applyAlignment="1">
      <alignment vertical="center" wrapText="1"/>
    </xf>
    <xf numFmtId="0" fontId="10" fillId="15" borderId="16" xfId="0" applyFont="1" applyFill="1" applyBorder="1" applyAlignment="1">
      <alignment horizontal="center" vertical="center" wrapText="1"/>
    </xf>
    <xf numFmtId="166" fontId="14" fillId="0" borderId="82" xfId="0" applyNumberFormat="1" applyFont="1" applyBorder="1" applyAlignment="1">
      <alignment horizontal="center" vertical="center" wrapText="1"/>
    </xf>
    <xf numFmtId="0" fontId="14" fillId="6" borderId="81" xfId="0" applyFont="1" applyFill="1" applyBorder="1" applyAlignment="1">
      <alignment horizontal="center" vertical="center" wrapText="1"/>
    </xf>
    <xf numFmtId="3" fontId="5" fillId="15" borderId="16" xfId="0" applyNumberFormat="1" applyFont="1" applyFill="1" applyBorder="1" applyAlignment="1">
      <alignment horizontal="center" vertical="center" wrapText="1"/>
    </xf>
    <xf numFmtId="3" fontId="5" fillId="15" borderId="17" xfId="0" applyNumberFormat="1" applyFont="1" applyFill="1" applyBorder="1" applyAlignment="1">
      <alignment horizontal="center" vertical="center" wrapText="1"/>
    </xf>
    <xf numFmtId="9" fontId="10" fillId="15" borderId="16" xfId="1" applyFont="1" applyFill="1" applyBorder="1" applyAlignment="1">
      <alignment horizontal="center" vertical="center" wrapText="1"/>
    </xf>
    <xf numFmtId="0" fontId="10" fillId="15" borderId="15" xfId="0" applyFont="1" applyFill="1" applyBorder="1" applyAlignment="1">
      <alignment horizontal="center" vertical="center" wrapText="1"/>
    </xf>
    <xf numFmtId="0" fontId="5" fillId="15" borderId="18" xfId="0" applyFont="1" applyFill="1" applyBorder="1" applyAlignment="1">
      <alignment horizontal="center" vertical="center" wrapText="1"/>
    </xf>
    <xf numFmtId="1" fontId="22" fillId="0" borderId="18" xfId="0" quotePrefix="1" applyNumberFormat="1" applyFont="1" applyBorder="1" applyAlignment="1">
      <alignment horizontal="center" vertical="center" wrapText="1"/>
    </xf>
    <xf numFmtId="3" fontId="11" fillId="15" borderId="16" xfId="0" applyNumberFormat="1" applyFont="1" applyFill="1" applyBorder="1" applyAlignment="1">
      <alignment horizontal="center" vertical="center" wrapText="1"/>
    </xf>
    <xf numFmtId="0" fontId="10" fillId="0" borderId="85" xfId="0" applyFont="1" applyBorder="1" applyAlignment="1">
      <alignment horizontal="center" vertical="center" wrapText="1"/>
    </xf>
    <xf numFmtId="0" fontId="44" fillId="0" borderId="85" xfId="0" applyFont="1" applyBorder="1" applyAlignment="1">
      <alignment horizontal="left" vertical="center" wrapText="1"/>
    </xf>
    <xf numFmtId="0" fontId="57" fillId="0" borderId="85" xfId="0" applyFont="1" applyBorder="1" applyAlignment="1">
      <alignment horizontal="center" vertical="center" wrapText="1"/>
    </xf>
    <xf numFmtId="3" fontId="57" fillId="0" borderId="86" xfId="0" applyNumberFormat="1" applyFont="1" applyBorder="1" applyAlignment="1">
      <alignment horizontal="center" vertical="center" wrapText="1"/>
    </xf>
    <xf numFmtId="0" fontId="54" fillId="16" borderId="66" xfId="0" applyFont="1" applyFill="1" applyBorder="1" applyAlignment="1">
      <alignment horizontal="center" vertical="center"/>
    </xf>
    <xf numFmtId="0" fontId="54" fillId="17" borderId="66" xfId="0" applyFont="1" applyFill="1" applyBorder="1" applyAlignment="1">
      <alignment horizontal="center" vertical="center"/>
    </xf>
    <xf numFmtId="0" fontId="54" fillId="18" borderId="66" xfId="0" applyFont="1" applyFill="1" applyBorder="1" applyAlignment="1">
      <alignment horizontal="left" vertical="center" wrapText="1"/>
    </xf>
    <xf numFmtId="3" fontId="54" fillId="18" borderId="66" xfId="0" applyNumberFormat="1" applyFont="1" applyFill="1" applyBorder="1" applyAlignment="1">
      <alignment horizontal="center" vertical="center"/>
    </xf>
    <xf numFmtId="170" fontId="54" fillId="18" borderId="66" xfId="0" applyNumberFormat="1" applyFont="1" applyFill="1" applyBorder="1" applyAlignment="1">
      <alignment horizontal="center" vertical="center"/>
    </xf>
    <xf numFmtId="0" fontId="56" fillId="18" borderId="66" xfId="0" applyFont="1" applyFill="1" applyBorder="1" applyAlignment="1">
      <alignment horizontal="center" vertical="center"/>
    </xf>
    <xf numFmtId="0" fontId="10" fillId="0" borderId="70" xfId="0" applyFont="1" applyBorder="1" applyAlignment="1">
      <alignment horizontal="center" vertical="center" wrapText="1"/>
    </xf>
    <xf numFmtId="0" fontId="59" fillId="0" borderId="62" xfId="0" applyFont="1" applyBorder="1" applyAlignment="1">
      <alignment horizontal="center" vertical="center" wrapText="1"/>
    </xf>
    <xf numFmtId="3" fontId="57" fillId="0" borderId="62" xfId="0" applyNumberFormat="1" applyFont="1" applyBorder="1" applyAlignment="1">
      <alignment horizontal="center" vertical="center" wrapText="1"/>
    </xf>
    <xf numFmtId="11" fontId="10" fillId="0" borderId="62" xfId="0" applyNumberFormat="1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0" fontId="60" fillId="0" borderId="62" xfId="0" applyFont="1" applyBorder="1" applyAlignment="1">
      <alignment vertical="center" wrapText="1"/>
    </xf>
    <xf numFmtId="0" fontId="39" fillId="4" borderId="62" xfId="0" applyFont="1" applyFill="1" applyBorder="1" applyAlignment="1">
      <alignment horizontal="center" vertical="center"/>
    </xf>
    <xf numFmtId="0" fontId="17" fillId="9" borderId="68" xfId="0" applyFont="1" applyFill="1" applyBorder="1" applyAlignment="1">
      <alignment vertical="center" wrapText="1"/>
    </xf>
    <xf numFmtId="9" fontId="17" fillId="9" borderId="0" xfId="1" applyFont="1" applyFill="1" applyBorder="1" applyAlignment="1">
      <alignment vertical="center" wrapText="1"/>
    </xf>
    <xf numFmtId="0" fontId="10" fillId="0" borderId="31" xfId="0" applyFont="1" applyBorder="1" applyAlignment="1">
      <alignment horizontal="left" vertical="center" wrapText="1"/>
    </xf>
    <xf numFmtId="0" fontId="57" fillId="0" borderId="31" xfId="0" applyFont="1" applyBorder="1" applyAlignment="1">
      <alignment horizontal="center" vertical="center" wrapText="1"/>
    </xf>
    <xf numFmtId="9" fontId="10" fillId="0" borderId="31" xfId="1" applyFont="1" applyFill="1" applyBorder="1" applyAlignment="1">
      <alignment horizontal="center" vertical="center" wrapText="1"/>
    </xf>
    <xf numFmtId="0" fontId="10" fillId="0" borderId="62" xfId="0" applyFont="1" applyBorder="1"/>
    <xf numFmtId="1" fontId="22" fillId="0" borderId="62" xfId="0" quotePrefix="1" applyNumberFormat="1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1" fontId="19" fillId="9" borderId="19" xfId="0" applyNumberFormat="1" applyFont="1" applyFill="1" applyBorder="1" applyAlignment="1">
      <alignment horizontal="center" vertical="center" wrapText="1"/>
    </xf>
    <xf numFmtId="0" fontId="44" fillId="0" borderId="31" xfId="0" applyFont="1" applyBorder="1" applyAlignment="1">
      <alignment horizontal="left" vertical="center" wrapText="1"/>
    </xf>
    <xf numFmtId="3" fontId="57" fillId="0" borderId="31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5" fillId="0" borderId="31" xfId="0" applyFont="1" applyBorder="1" applyAlignment="1">
      <alignment horizontal="center" vertical="center" wrapText="1"/>
    </xf>
    <xf numFmtId="1" fontId="22" fillId="0" borderId="31" xfId="0" quotePrefix="1" applyNumberFormat="1" applyFont="1" applyBorder="1" applyAlignment="1">
      <alignment horizontal="center" vertical="center" wrapText="1"/>
    </xf>
    <xf numFmtId="0" fontId="10" fillId="0" borderId="63" xfId="0" applyFont="1" applyBorder="1"/>
    <xf numFmtId="1" fontId="22" fillId="0" borderId="63" xfId="0" quotePrefix="1" applyNumberFormat="1" applyFont="1" applyBorder="1" applyAlignment="1">
      <alignment horizontal="center" vertical="center" wrapText="1"/>
    </xf>
    <xf numFmtId="0" fontId="17" fillId="9" borderId="20" xfId="0" applyFont="1" applyFill="1" applyBorder="1" applyAlignment="1">
      <alignment vertical="center" wrapText="1"/>
    </xf>
    <xf numFmtId="0" fontId="17" fillId="9" borderId="21" xfId="0" applyFont="1" applyFill="1" applyBorder="1" applyAlignment="1">
      <alignment horizontal="center" vertical="center" wrapText="1"/>
    </xf>
    <xf numFmtId="0" fontId="18" fillId="9" borderId="21" xfId="0" applyFont="1" applyFill="1" applyBorder="1" applyAlignment="1">
      <alignment horizontal="center" vertical="center" wrapText="1"/>
    </xf>
    <xf numFmtId="3" fontId="17" fillId="9" borderId="21" xfId="0" applyNumberFormat="1" applyFont="1" applyFill="1" applyBorder="1" applyAlignment="1">
      <alignment vertical="center" wrapText="1"/>
    </xf>
    <xf numFmtId="9" fontId="17" fillId="9" borderId="21" xfId="1" applyFont="1" applyFill="1" applyBorder="1" applyAlignment="1">
      <alignment vertical="center" wrapText="1"/>
    </xf>
    <xf numFmtId="0" fontId="19" fillId="3" borderId="21" xfId="0" applyFont="1" applyFill="1" applyBorder="1"/>
    <xf numFmtId="0" fontId="36" fillId="9" borderId="21" xfId="0" applyFont="1" applyFill="1" applyBorder="1" applyAlignment="1">
      <alignment horizontal="center" vertical="center" wrapText="1"/>
    </xf>
    <xf numFmtId="1" fontId="19" fillId="9" borderId="22" xfId="0" applyNumberFormat="1" applyFont="1" applyFill="1" applyBorder="1" applyAlignment="1">
      <alignment horizontal="center" vertical="center" wrapText="1"/>
    </xf>
    <xf numFmtId="0" fontId="59" fillId="0" borderId="31" xfId="0" applyFont="1" applyBorder="1" applyAlignment="1">
      <alignment horizontal="center" vertical="center" wrapText="1"/>
    </xf>
    <xf numFmtId="0" fontId="58" fillId="15" borderId="16" xfId="0" applyFont="1" applyFill="1" applyBorder="1" applyAlignment="1">
      <alignment horizontal="left" vertical="center" wrapText="1"/>
    </xf>
    <xf numFmtId="0" fontId="57" fillId="15" borderId="16" xfId="0" applyFont="1" applyFill="1" applyBorder="1" applyAlignment="1">
      <alignment horizontal="center" vertical="center" wrapText="1"/>
    </xf>
    <xf numFmtId="0" fontId="17" fillId="8" borderId="88" xfId="0" applyFont="1" applyFill="1" applyBorder="1" applyAlignment="1">
      <alignment vertical="center" wrapText="1"/>
    </xf>
    <xf numFmtId="0" fontId="17" fillId="8" borderId="80" xfId="0" applyFont="1" applyFill="1" applyBorder="1" applyAlignment="1">
      <alignment horizontal="center" vertical="center" wrapText="1"/>
    </xf>
    <xf numFmtId="0" fontId="18" fillId="8" borderId="80" xfId="0" applyFont="1" applyFill="1" applyBorder="1" applyAlignment="1">
      <alignment horizontal="center" vertical="center" wrapText="1"/>
    </xf>
    <xf numFmtId="3" fontId="17" fillId="8" borderId="80" xfId="0" applyNumberFormat="1" applyFont="1" applyFill="1" applyBorder="1" applyAlignment="1">
      <alignment vertical="center" wrapText="1"/>
    </xf>
    <xf numFmtId="9" fontId="17" fillId="8" borderId="80" xfId="1" applyFont="1" applyFill="1" applyBorder="1" applyAlignment="1">
      <alignment vertical="center" wrapText="1"/>
    </xf>
    <xf numFmtId="0" fontId="19" fillId="0" borderId="80" xfId="0" applyFont="1" applyBorder="1"/>
    <xf numFmtId="0" fontId="36" fillId="8" borderId="80" xfId="0" applyFont="1" applyFill="1" applyBorder="1" applyAlignment="1">
      <alignment horizontal="center" vertical="center" wrapText="1"/>
    </xf>
    <xf numFmtId="1" fontId="19" fillId="8" borderId="81" xfId="0" applyNumberFormat="1" applyFont="1" applyFill="1" applyBorder="1" applyAlignment="1">
      <alignment horizontal="center" vertical="center" wrapText="1"/>
    </xf>
    <xf numFmtId="0" fontId="17" fillId="9" borderId="89" xfId="0" applyFont="1" applyFill="1" applyBorder="1" applyAlignment="1">
      <alignment vertical="center" wrapText="1"/>
    </xf>
    <xf numFmtId="0" fontId="17" fillId="9" borderId="23" xfId="0" applyFont="1" applyFill="1" applyBorder="1" applyAlignment="1">
      <alignment horizontal="center" vertical="center" wrapText="1"/>
    </xf>
    <xf numFmtId="0" fontId="18" fillId="9" borderId="23" xfId="0" applyFont="1" applyFill="1" applyBorder="1" applyAlignment="1">
      <alignment horizontal="center" vertical="center" wrapText="1"/>
    </xf>
    <xf numFmtId="3" fontId="17" fillId="9" borderId="23" xfId="0" applyNumberFormat="1" applyFont="1" applyFill="1" applyBorder="1" applyAlignment="1">
      <alignment vertical="center" wrapText="1"/>
    </xf>
    <xf numFmtId="9" fontId="17" fillId="9" borderId="23" xfId="1" applyFont="1" applyFill="1" applyBorder="1" applyAlignment="1">
      <alignment vertical="center" wrapText="1"/>
    </xf>
    <xf numFmtId="0" fontId="19" fillId="3" borderId="23" xfId="0" applyFont="1" applyFill="1" applyBorder="1"/>
    <xf numFmtId="0" fontId="36" fillId="9" borderId="23" xfId="0" applyFont="1" applyFill="1" applyBorder="1" applyAlignment="1">
      <alignment horizontal="center" vertical="center" wrapText="1"/>
    </xf>
    <xf numFmtId="1" fontId="19" fillId="9" borderId="46" xfId="0" applyNumberFormat="1" applyFont="1" applyFill="1" applyBorder="1" applyAlignment="1">
      <alignment horizontal="center" vertical="center" wrapText="1"/>
    </xf>
    <xf numFmtId="0" fontId="60" fillId="0" borderId="31" xfId="0" applyFont="1" applyBorder="1" applyAlignment="1">
      <alignment vertical="center" wrapText="1"/>
    </xf>
    <xf numFmtId="0" fontId="17" fillId="9" borderId="88" xfId="0" applyFont="1" applyFill="1" applyBorder="1" applyAlignment="1">
      <alignment vertical="center" wrapText="1"/>
    </xf>
    <xf numFmtId="0" fontId="17" fillId="9" borderId="80" xfId="0" applyFont="1" applyFill="1" applyBorder="1" applyAlignment="1">
      <alignment horizontal="center" vertical="center" wrapText="1"/>
    </xf>
    <xf numFmtId="0" fontId="18" fillId="9" borderId="80" xfId="0" applyFont="1" applyFill="1" applyBorder="1" applyAlignment="1">
      <alignment horizontal="center" vertical="center" wrapText="1"/>
    </xf>
    <xf numFmtId="3" fontId="17" fillId="9" borderId="80" xfId="0" applyNumberFormat="1" applyFont="1" applyFill="1" applyBorder="1" applyAlignment="1">
      <alignment vertical="center" wrapText="1"/>
    </xf>
    <xf numFmtId="9" fontId="17" fillId="9" borderId="80" xfId="1" applyFont="1" applyFill="1" applyBorder="1" applyAlignment="1">
      <alignment vertical="center" wrapText="1"/>
    </xf>
    <xf numFmtId="0" fontId="19" fillId="3" borderId="80" xfId="0" applyFont="1" applyFill="1" applyBorder="1"/>
    <xf numFmtId="0" fontId="36" fillId="9" borderId="80" xfId="0" applyFont="1" applyFill="1" applyBorder="1" applyAlignment="1">
      <alignment horizontal="center" vertical="center" wrapText="1"/>
    </xf>
    <xf numFmtId="1" fontId="19" fillId="9" borderId="81" xfId="0" applyNumberFormat="1" applyFont="1" applyFill="1" applyBorder="1" applyAlignment="1">
      <alignment horizontal="center" vertical="center" wrapText="1"/>
    </xf>
    <xf numFmtId="0" fontId="17" fillId="8" borderId="89" xfId="0" applyFont="1" applyFill="1" applyBorder="1" applyAlignment="1">
      <alignment vertical="center" wrapText="1"/>
    </xf>
    <xf numFmtId="0" fontId="17" fillId="8" borderId="23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3" fontId="17" fillId="8" borderId="23" xfId="0" applyNumberFormat="1" applyFont="1" applyFill="1" applyBorder="1" applyAlignment="1">
      <alignment vertical="center" wrapText="1"/>
    </xf>
    <xf numFmtId="9" fontId="17" fillId="8" borderId="23" xfId="1" applyFont="1" applyFill="1" applyBorder="1" applyAlignment="1">
      <alignment vertical="center" wrapText="1"/>
    </xf>
    <xf numFmtId="0" fontId="19" fillId="0" borderId="23" xfId="0" applyFont="1" applyBorder="1"/>
    <xf numFmtId="0" fontId="36" fillId="8" borderId="23" xfId="0" applyFont="1" applyFill="1" applyBorder="1" applyAlignment="1">
      <alignment horizontal="center" vertical="center" wrapText="1"/>
    </xf>
    <xf numFmtId="1" fontId="19" fillId="8" borderId="46" xfId="0" applyNumberFormat="1" applyFont="1" applyFill="1" applyBorder="1" applyAlignment="1">
      <alignment horizontal="center" vertical="center" wrapText="1"/>
    </xf>
    <xf numFmtId="0" fontId="60" fillId="0" borderId="63" xfId="0" applyFont="1" applyBorder="1" applyAlignment="1">
      <alignment vertical="center" wrapText="1"/>
    </xf>
    <xf numFmtId="0" fontId="19" fillId="0" borderId="21" xfId="0" applyFont="1" applyBorder="1"/>
    <xf numFmtId="11" fontId="10" fillId="0" borderId="31" xfId="0" applyNumberFormat="1" applyFont="1" applyBorder="1" applyAlignment="1">
      <alignment horizontal="center" vertical="center" wrapText="1"/>
    </xf>
    <xf numFmtId="0" fontId="17" fillId="7" borderId="20" xfId="0" applyFont="1" applyFill="1" applyBorder="1" applyAlignment="1">
      <alignment vertical="center" wrapText="1"/>
    </xf>
    <xf numFmtId="0" fontId="17" fillId="7" borderId="21" xfId="0" applyFont="1" applyFill="1" applyBorder="1" applyAlignment="1">
      <alignment horizontal="center" vertical="center" wrapText="1"/>
    </xf>
    <xf numFmtId="0" fontId="18" fillId="7" borderId="21" xfId="0" applyFont="1" applyFill="1" applyBorder="1" applyAlignment="1">
      <alignment horizontal="center" vertical="center" wrapText="1"/>
    </xf>
    <xf numFmtId="3" fontId="17" fillId="7" borderId="21" xfId="0" applyNumberFormat="1" applyFont="1" applyFill="1" applyBorder="1" applyAlignment="1">
      <alignment vertical="center" wrapText="1"/>
    </xf>
    <xf numFmtId="9" fontId="17" fillId="7" borderId="21" xfId="1" applyFont="1" applyFill="1" applyBorder="1" applyAlignment="1">
      <alignment vertical="center" wrapText="1"/>
    </xf>
    <xf numFmtId="0" fontId="36" fillId="7" borderId="21" xfId="0" applyFont="1" applyFill="1" applyBorder="1" applyAlignment="1">
      <alignment horizontal="center" vertical="center" wrapText="1"/>
    </xf>
    <xf numFmtId="1" fontId="19" fillId="7" borderId="22" xfId="0" applyNumberFormat="1" applyFont="1" applyFill="1" applyBorder="1" applyAlignment="1">
      <alignment horizontal="center" vertical="center" wrapText="1"/>
    </xf>
    <xf numFmtId="0" fontId="10" fillId="0" borderId="90" xfId="0" applyFont="1" applyBorder="1" applyAlignment="1">
      <alignment horizontal="center" vertical="center" wrapText="1"/>
    </xf>
    <xf numFmtId="0" fontId="44" fillId="0" borderId="90" xfId="0" applyFont="1" applyBorder="1" applyAlignment="1">
      <alignment horizontal="left" vertical="center" wrapText="1"/>
    </xf>
    <xf numFmtId="0" fontId="57" fillId="0" borderId="90" xfId="0" applyFont="1" applyBorder="1" applyAlignment="1">
      <alignment horizontal="center" vertical="center" wrapText="1"/>
    </xf>
    <xf numFmtId="0" fontId="10" fillId="0" borderId="62" xfId="0" applyFont="1" applyBorder="1" applyAlignment="1">
      <alignment horizontal="center" vertical="center" wrapText="1"/>
    </xf>
    <xf numFmtId="1" fontId="22" fillId="0" borderId="74" xfId="0" quotePrefix="1" applyNumberFormat="1" applyFont="1" applyBorder="1" applyAlignment="1">
      <alignment horizontal="center" vertical="center" wrapText="1"/>
    </xf>
    <xf numFmtId="0" fontId="10" fillId="0" borderId="84" xfId="0" applyFont="1" applyBorder="1" applyAlignment="1">
      <alignment horizontal="center" vertical="center" wrapText="1"/>
    </xf>
    <xf numFmtId="0" fontId="22" fillId="0" borderId="78" xfId="0" quotePrefix="1" applyFont="1" applyBorder="1" applyAlignment="1">
      <alignment horizontal="center" vertical="center" wrapText="1"/>
    </xf>
    <xf numFmtId="0" fontId="44" fillId="0" borderId="91" xfId="0" applyFont="1" applyBorder="1" applyAlignment="1">
      <alignment horizontal="left" vertical="center" wrapText="1"/>
    </xf>
    <xf numFmtId="0" fontId="6" fillId="0" borderId="6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22" fillId="0" borderId="18" xfId="0" quotePrefix="1" applyFont="1" applyBorder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3" fontId="17" fillId="7" borderId="0" xfId="0" applyNumberFormat="1" applyFont="1" applyFill="1" applyAlignment="1">
      <alignment vertical="center" wrapText="1"/>
    </xf>
    <xf numFmtId="9" fontId="17" fillId="7" borderId="0" xfId="1" applyFont="1" applyFill="1" applyBorder="1" applyAlignment="1">
      <alignment vertical="center" wrapText="1"/>
    </xf>
    <xf numFmtId="3" fontId="17" fillId="7" borderId="19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71" fontId="40" fillId="4" borderId="62" xfId="15" applyNumberFormat="1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37" fillId="0" borderId="62" xfId="13" applyBorder="1" applyAlignment="1">
      <alignment horizontal="left" vertical="center" wrapText="1"/>
    </xf>
    <xf numFmtId="0" fontId="2" fillId="0" borderId="62" xfId="0" applyFont="1" applyBorder="1" applyAlignment="1">
      <alignment horizontal="center" vertical="center"/>
    </xf>
    <xf numFmtId="171" fontId="2" fillId="0" borderId="62" xfId="15" applyNumberFormat="1" applyFont="1" applyBorder="1" applyAlignment="1">
      <alignment vertical="center"/>
    </xf>
    <xf numFmtId="164" fontId="12" fillId="0" borderId="62" xfId="1" applyNumberFormat="1" applyFont="1" applyFill="1" applyBorder="1" applyAlignment="1">
      <alignment horizontal="center" vertical="center" wrapText="1"/>
    </xf>
    <xf numFmtId="0" fontId="36" fillId="11" borderId="62" xfId="0" applyFont="1" applyFill="1" applyBorder="1" applyAlignment="1">
      <alignment horizontal="center" vertical="center" wrapText="1"/>
    </xf>
    <xf numFmtId="0" fontId="19" fillId="11" borderId="62" xfId="0" applyFont="1" applyFill="1" applyBorder="1" applyAlignment="1">
      <alignment horizontal="center" vertical="center" wrapText="1"/>
    </xf>
    <xf numFmtId="0" fontId="20" fillId="11" borderId="62" xfId="0" applyFont="1" applyFill="1" applyBorder="1" applyAlignment="1">
      <alignment horizontal="center" vertical="center" wrapText="1"/>
    </xf>
    <xf numFmtId="171" fontId="61" fillId="11" borderId="62" xfId="15" applyNumberFormat="1" applyFont="1" applyFill="1" applyBorder="1" applyAlignment="1">
      <alignment vertical="center" wrapText="1"/>
    </xf>
    <xf numFmtId="164" fontId="62" fillId="11" borderId="62" xfId="1" applyNumberFormat="1" applyFont="1" applyFill="1" applyBorder="1" applyAlignment="1">
      <alignment vertical="center" wrapText="1"/>
    </xf>
    <xf numFmtId="9" fontId="61" fillId="11" borderId="62" xfId="1" applyFont="1" applyFill="1" applyBorder="1" applyAlignment="1">
      <alignment vertical="center" wrapText="1"/>
    </xf>
    <xf numFmtId="0" fontId="61" fillId="11" borderId="62" xfId="0" applyFont="1" applyFill="1" applyBorder="1" applyAlignment="1">
      <alignment horizontal="center" vertical="center" wrapText="1"/>
    </xf>
    <xf numFmtId="0" fontId="17" fillId="11" borderId="62" xfId="0" applyFont="1" applyFill="1" applyBorder="1" applyAlignment="1">
      <alignment horizontal="center" vertical="center" wrapText="1"/>
    </xf>
    <xf numFmtId="0" fontId="61" fillId="11" borderId="62" xfId="0" applyFont="1" applyFill="1" applyBorder="1" applyAlignment="1">
      <alignment vertical="center" wrapText="1"/>
    </xf>
    <xf numFmtId="0" fontId="10" fillId="0" borderId="96" xfId="0" applyFont="1" applyBorder="1" applyAlignment="1">
      <alignment vertical="center"/>
    </xf>
    <xf numFmtId="0" fontId="22" fillId="0" borderId="62" xfId="0" applyFont="1" applyBorder="1" applyAlignment="1">
      <alignment horizontal="center" vertical="center" wrapText="1"/>
    </xf>
    <xf numFmtId="0" fontId="10" fillId="0" borderId="68" xfId="0" applyFont="1" applyBorder="1" applyAlignment="1">
      <alignment vertical="center"/>
    </xf>
    <xf numFmtId="0" fontId="19" fillId="0" borderId="68" xfId="0" applyFont="1" applyBorder="1" applyAlignment="1">
      <alignment vertical="center"/>
    </xf>
    <xf numFmtId="0" fontId="10" fillId="0" borderId="97" xfId="0" applyFont="1" applyBorder="1" applyAlignment="1">
      <alignment vertical="center"/>
    </xf>
    <xf numFmtId="0" fontId="23" fillId="0" borderId="68" xfId="0" applyFont="1" applyBorder="1" applyAlignment="1">
      <alignment vertical="center"/>
    </xf>
    <xf numFmtId="0" fontId="2" fillId="0" borderId="98" xfId="0" applyFont="1" applyBorder="1" applyAlignment="1">
      <alignment vertical="center"/>
    </xf>
    <xf numFmtId="171" fontId="2" fillId="0" borderId="62" xfId="15" applyNumberFormat="1" applyFont="1" applyFill="1" applyBorder="1" applyAlignment="1">
      <alignment vertical="center"/>
    </xf>
    <xf numFmtId="0" fontId="63" fillId="0" borderId="62" xfId="13" applyFont="1" applyBorder="1" applyAlignment="1">
      <alignment horizontal="left" vertical="center" wrapText="1"/>
    </xf>
    <xf numFmtId="0" fontId="2" fillId="0" borderId="62" xfId="0" applyFont="1" applyBorder="1" applyAlignment="1">
      <alignment vertical="center" wrapText="1"/>
    </xf>
    <xf numFmtId="0" fontId="2" fillId="0" borderId="97" xfId="0" applyFont="1" applyBorder="1" applyAlignment="1">
      <alignment vertical="center"/>
    </xf>
    <xf numFmtId="171" fontId="2" fillId="0" borderId="62" xfId="15" applyNumberFormat="1" applyFont="1" applyBorder="1" applyAlignment="1">
      <alignment horizontal="center" vertical="center"/>
    </xf>
    <xf numFmtId="171" fontId="10" fillId="0" borderId="62" xfId="15" applyNumberFormat="1" applyFont="1" applyBorder="1" applyAlignment="1">
      <alignment horizontal="center" vertical="center" wrapText="1"/>
    </xf>
    <xf numFmtId="0" fontId="2" fillId="0" borderId="62" xfId="0" applyFont="1" applyBorder="1" applyAlignment="1">
      <alignment horizontal="left" vertical="center" wrapText="1"/>
    </xf>
    <xf numFmtId="0" fontId="2" fillId="0" borderId="62" xfId="0" applyFont="1" applyBorder="1" applyAlignment="1">
      <alignment horizontal="center" vertical="center" wrapText="1"/>
    </xf>
    <xf numFmtId="0" fontId="10" fillId="0" borderId="68" xfId="0" applyFont="1" applyBorder="1" applyAlignment="1">
      <alignment horizontal="center" vertical="center" wrapText="1"/>
    </xf>
    <xf numFmtId="1" fontId="22" fillId="0" borderId="19" xfId="0" applyNumberFormat="1" applyFont="1" applyBorder="1" applyAlignment="1">
      <alignment horizontal="center" vertical="center" wrapText="1"/>
    </xf>
    <xf numFmtId="3" fontId="5" fillId="0" borderId="92" xfId="0" applyNumberFormat="1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22" fillId="0" borderId="19" xfId="0" quotePrefix="1" applyFont="1" applyBorder="1" applyAlignment="1">
      <alignment horizontal="center" vertical="center" wrapText="1"/>
    </xf>
    <xf numFmtId="3" fontId="5" fillId="0" borderId="19" xfId="0" applyNumberFormat="1" applyFont="1" applyBorder="1" applyAlignment="1">
      <alignment horizontal="center" vertical="center" wrapText="1"/>
    </xf>
    <xf numFmtId="0" fontId="19" fillId="9" borderId="100" xfId="0" applyFont="1" applyFill="1" applyBorder="1" applyAlignment="1">
      <alignment horizontal="center" vertical="center" wrapText="1"/>
    </xf>
    <xf numFmtId="3" fontId="5" fillId="0" borderId="32" xfId="0" applyNumberFormat="1" applyFont="1" applyBorder="1" applyAlignment="1">
      <alignment horizontal="center" vertical="center" wrapText="1"/>
    </xf>
    <xf numFmtId="9" fontId="10" fillId="0" borderId="94" xfId="1" applyFont="1" applyFill="1" applyBorder="1" applyAlignment="1">
      <alignment horizontal="center" vertical="center" wrapText="1"/>
    </xf>
    <xf numFmtId="3" fontId="11" fillId="0" borderId="32" xfId="0" applyNumberFormat="1" applyFont="1" applyBorder="1" applyAlignment="1">
      <alignment horizontal="center" vertical="center" wrapText="1"/>
    </xf>
    <xf numFmtId="0" fontId="5" fillId="0" borderId="94" xfId="0" applyFont="1" applyBorder="1" applyAlignment="1">
      <alignment horizontal="center" vertical="center" wrapText="1"/>
    </xf>
    <xf numFmtId="1" fontId="22" fillId="0" borderId="32" xfId="0" quotePrefix="1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95" xfId="0" applyFont="1" applyBorder="1" applyAlignment="1">
      <alignment horizontal="center" vertical="center" wrapText="1"/>
    </xf>
    <xf numFmtId="171" fontId="39" fillId="0" borderId="62" xfId="15" applyNumberFormat="1" applyFont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vertical="center" wrapText="1"/>
    </xf>
    <xf numFmtId="0" fontId="17" fillId="8" borderId="68" xfId="0" applyFont="1" applyFill="1" applyBorder="1" applyAlignment="1">
      <alignment vertical="center" wrapText="1"/>
    </xf>
    <xf numFmtId="9" fontId="10" fillId="0" borderId="32" xfId="1" applyFont="1" applyFill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72" xfId="0" applyFont="1" applyBorder="1" applyAlignment="1">
      <alignment horizontal="center" vertical="center" wrapText="1"/>
    </xf>
    <xf numFmtId="0" fontId="10" fillId="0" borderId="100" xfId="0" applyFont="1" applyBorder="1" applyAlignment="1">
      <alignment horizontal="center" vertical="center" wrapText="1"/>
    </xf>
    <xf numFmtId="0" fontId="59" fillId="0" borderId="63" xfId="0" applyFont="1" applyBorder="1" applyAlignment="1">
      <alignment horizontal="center" vertical="center" wrapText="1"/>
    </xf>
    <xf numFmtId="3" fontId="57" fillId="0" borderId="63" xfId="0" applyNumberFormat="1" applyFont="1" applyBorder="1" applyAlignment="1">
      <alignment horizontal="center" vertical="center" wrapText="1"/>
    </xf>
    <xf numFmtId="0" fontId="10" fillId="0" borderId="87" xfId="0" applyFont="1" applyBorder="1"/>
    <xf numFmtId="0" fontId="39" fillId="0" borderId="65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3" fontId="5" fillId="0" borderId="47" xfId="0" applyNumberFormat="1" applyFont="1" applyBorder="1" applyAlignment="1">
      <alignment horizontal="center" vertical="center" wrapText="1"/>
    </xf>
    <xf numFmtId="0" fontId="22" fillId="0" borderId="13" xfId="0" quotePrefix="1" applyFont="1" applyBorder="1" applyAlignment="1">
      <alignment horizontal="center" vertical="center" wrapText="1"/>
    </xf>
    <xf numFmtId="1" fontId="22" fillId="0" borderId="13" xfId="0" quotePrefix="1" applyNumberFormat="1" applyFont="1" applyBorder="1" applyAlignment="1">
      <alignment horizontal="center" vertical="center" wrapText="1"/>
    </xf>
    <xf numFmtId="0" fontId="44" fillId="0" borderId="25" xfId="0" applyFont="1" applyBorder="1" applyAlignment="1">
      <alignment horizontal="left" vertical="center" wrapText="1"/>
    </xf>
    <xf numFmtId="0" fontId="6" fillId="0" borderId="59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7" fillId="0" borderId="13" xfId="13" applyFill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44" fillId="0" borderId="101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 wrapText="1"/>
    </xf>
    <xf numFmtId="3" fontId="5" fillId="0" borderId="30" xfId="0" applyNumberFormat="1" applyFont="1" applyBorder="1" applyAlignment="1">
      <alignment horizontal="center" vertical="center" wrapText="1"/>
    </xf>
    <xf numFmtId="9" fontId="10" fillId="0" borderId="80" xfId="1" applyFont="1" applyFill="1" applyBorder="1" applyAlignment="1">
      <alignment horizontal="center" vertical="center" wrapText="1"/>
    </xf>
    <xf numFmtId="3" fontId="5" fillId="0" borderId="81" xfId="0" applyNumberFormat="1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1" fontId="22" fillId="0" borderId="30" xfId="0" quotePrefix="1" applyNumberFormat="1" applyFont="1" applyBorder="1" applyAlignment="1">
      <alignment horizontal="center" vertical="center" wrapText="1"/>
    </xf>
    <xf numFmtId="0" fontId="10" fillId="0" borderId="79" xfId="0" applyFont="1" applyBorder="1" applyAlignment="1">
      <alignment horizontal="center" vertical="center" wrapText="1"/>
    </xf>
    <xf numFmtId="0" fontId="5" fillId="0" borderId="79" xfId="0" applyFont="1" applyBorder="1" applyAlignment="1">
      <alignment horizontal="center" vertical="center" wrapText="1"/>
    </xf>
    <xf numFmtId="3" fontId="5" fillId="0" borderId="79" xfId="0" applyNumberFormat="1" applyFont="1" applyBorder="1" applyAlignment="1">
      <alignment horizontal="center" vertical="center" wrapText="1"/>
    </xf>
    <xf numFmtId="9" fontId="10" fillId="0" borderId="21" xfId="1" applyFont="1" applyFill="1" applyBorder="1" applyAlignment="1">
      <alignment horizontal="center" vertical="center" wrapText="1"/>
    </xf>
    <xf numFmtId="3" fontId="5" fillId="0" borderId="22" xfId="0" applyNumberFormat="1" applyFont="1" applyBorder="1" applyAlignment="1">
      <alignment horizontal="center" vertical="center" wrapText="1"/>
    </xf>
    <xf numFmtId="0" fontId="10" fillId="0" borderId="75" xfId="0" applyFont="1" applyBorder="1"/>
    <xf numFmtId="0" fontId="6" fillId="0" borderId="79" xfId="0" applyFont="1" applyBorder="1" applyAlignment="1">
      <alignment horizontal="center" vertical="center" wrapText="1"/>
    </xf>
    <xf numFmtId="1" fontId="22" fillId="0" borderId="79" xfId="0" quotePrefix="1" applyNumberFormat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3" fontId="5" fillId="0" borderId="18" xfId="0" applyNumberFormat="1" applyFont="1" applyBorder="1" applyAlignment="1">
      <alignment horizontal="center" vertical="center" wrapText="1"/>
    </xf>
    <xf numFmtId="9" fontId="10" fillId="0" borderId="0" xfId="1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5" fillId="0" borderId="102" xfId="0" applyFont="1" applyBorder="1" applyAlignment="1">
      <alignment horizontal="center" vertical="center" wrapText="1"/>
    </xf>
    <xf numFmtId="3" fontId="5" fillId="0" borderId="45" xfId="0" applyNumberFormat="1" applyFont="1" applyBorder="1" applyAlignment="1">
      <alignment horizontal="center" vertical="center" wrapText="1"/>
    </xf>
    <xf numFmtId="9" fontId="10" fillId="0" borderId="23" xfId="1" applyFont="1" applyFill="1" applyBorder="1" applyAlignment="1">
      <alignment horizontal="center" vertical="center" wrapText="1"/>
    </xf>
    <xf numFmtId="3" fontId="5" fillId="0" borderId="46" xfId="0" applyNumberFormat="1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9" fontId="10" fillId="0" borderId="93" xfId="1" applyFont="1" applyFill="1" applyBorder="1" applyAlignment="1">
      <alignment horizontal="center" vertical="center" wrapText="1"/>
    </xf>
    <xf numFmtId="0" fontId="6" fillId="0" borderId="83" xfId="0" applyFont="1" applyBorder="1" applyAlignment="1">
      <alignment horizontal="center" vertical="center" wrapText="1"/>
    </xf>
    <xf numFmtId="0" fontId="10" fillId="0" borderId="63" xfId="0" applyFont="1" applyBorder="1" applyAlignment="1">
      <alignment horizontal="left" vertical="center" wrapText="1"/>
    </xf>
    <xf numFmtId="0" fontId="3" fillId="0" borderId="62" xfId="0" applyFont="1" applyBorder="1" applyAlignment="1">
      <alignment horizontal="center" vertical="center"/>
    </xf>
    <xf numFmtId="3" fontId="4" fillId="0" borderId="62" xfId="0" applyNumberFormat="1" applyFont="1" applyBorder="1" applyAlignment="1">
      <alignment vertical="center"/>
    </xf>
    <xf numFmtId="9" fontId="2" fillId="0" borderId="62" xfId="1" applyFon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0" fontId="19" fillId="11" borderId="19" xfId="0" applyFont="1" applyFill="1" applyBorder="1" applyAlignment="1">
      <alignment horizontal="center" vertical="center" wrapText="1"/>
    </xf>
    <xf numFmtId="3" fontId="5" fillId="5" borderId="81" xfId="0" applyNumberFormat="1" applyFont="1" applyFill="1" applyBorder="1" applyAlignment="1">
      <alignment horizontal="center" vertical="center"/>
    </xf>
    <xf numFmtId="0" fontId="10" fillId="0" borderId="80" xfId="0" applyFont="1" applyBorder="1" applyAlignment="1">
      <alignment vertical="center" wrapText="1"/>
    </xf>
    <xf numFmtId="0" fontId="2" fillId="15" borderId="62" xfId="0" applyFont="1" applyFill="1" applyBorder="1" applyAlignment="1">
      <alignment horizontal="center" vertical="center"/>
    </xf>
    <xf numFmtId="0" fontId="37" fillId="0" borderId="0" xfId="13" applyFill="1"/>
    <xf numFmtId="0" fontId="22" fillId="0" borderId="41" xfId="0" quotePrefix="1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37" fillId="0" borderId="0" xfId="13" applyFill="1" applyAlignment="1">
      <alignment horizontal="left" vertical="center"/>
    </xf>
    <xf numFmtId="0" fontId="10" fillId="0" borderId="80" xfId="0" applyFont="1" applyBorder="1"/>
    <xf numFmtId="0" fontId="37" fillId="0" borderId="62" xfId="13" applyFill="1" applyBorder="1" applyAlignment="1">
      <alignment horizontal="center" vertical="center"/>
    </xf>
    <xf numFmtId="171" fontId="41" fillId="0" borderId="62" xfId="15" applyNumberFormat="1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 wrapText="1"/>
    </xf>
    <xf numFmtId="0" fontId="10" fillId="0" borderId="103" xfId="0" applyFont="1" applyBorder="1" applyAlignment="1">
      <alignment horizontal="center" vertical="center" wrapText="1"/>
    </xf>
    <xf numFmtId="0" fontId="10" fillId="15" borderId="62" xfId="0" applyFont="1" applyFill="1" applyBorder="1" applyAlignment="1">
      <alignment horizontal="center" vertical="center" wrapText="1"/>
    </xf>
    <xf numFmtId="0" fontId="60" fillId="15" borderId="62" xfId="0" applyFont="1" applyFill="1" applyBorder="1" applyAlignment="1">
      <alignment vertical="center" wrapText="1"/>
    </xf>
    <xf numFmtId="0" fontId="5" fillId="15" borderId="62" xfId="0" applyFont="1" applyFill="1" applyBorder="1" applyAlignment="1">
      <alignment horizontal="center" vertical="center" wrapText="1"/>
    </xf>
    <xf numFmtId="3" fontId="5" fillId="15" borderId="62" xfId="0" applyNumberFormat="1" applyFont="1" applyFill="1" applyBorder="1" applyAlignment="1">
      <alignment horizontal="center" vertical="center" wrapText="1"/>
    </xf>
    <xf numFmtId="9" fontId="10" fillId="15" borderId="62" xfId="1" applyFont="1" applyFill="1" applyBorder="1" applyAlignment="1">
      <alignment horizontal="center" vertical="center" wrapText="1"/>
    </xf>
    <xf numFmtId="3" fontId="11" fillId="15" borderId="62" xfId="0" applyNumberFormat="1" applyFont="1" applyFill="1" applyBorder="1" applyAlignment="1">
      <alignment horizontal="center" vertical="center" wrapText="1"/>
    </xf>
    <xf numFmtId="0" fontId="10" fillId="15" borderId="0" xfId="0" applyFont="1" applyFill="1"/>
    <xf numFmtId="0" fontId="5" fillId="15" borderId="31" xfId="0" applyFont="1" applyFill="1" applyBorder="1" applyAlignment="1">
      <alignment horizontal="center" vertical="center" wrapText="1"/>
    </xf>
    <xf numFmtId="1" fontId="22" fillId="15" borderId="62" xfId="0" quotePrefix="1" applyNumberFormat="1" applyFont="1" applyFill="1" applyBorder="1" applyAlignment="1">
      <alignment horizontal="center" vertical="center" wrapText="1"/>
    </xf>
    <xf numFmtId="0" fontId="10" fillId="15" borderId="31" xfId="0" applyFont="1" applyFill="1" applyBorder="1" applyAlignment="1">
      <alignment horizontal="center" vertical="center" wrapText="1"/>
    </xf>
    <xf numFmtId="0" fontId="10" fillId="15" borderId="0" xfId="0" applyFont="1" applyFill="1" applyAlignment="1">
      <alignment horizontal="center" vertical="center" wrapText="1"/>
    </xf>
    <xf numFmtId="0" fontId="60" fillId="15" borderId="104" xfId="0" applyFont="1" applyFill="1" applyBorder="1" applyAlignment="1">
      <alignment vertical="center" wrapText="1"/>
    </xf>
    <xf numFmtId="3" fontId="5" fillId="15" borderId="0" xfId="0" applyNumberFormat="1" applyFont="1" applyFill="1" applyAlignment="1">
      <alignment horizontal="center" vertical="center" wrapText="1"/>
    </xf>
    <xf numFmtId="3" fontId="11" fillId="15" borderId="104" xfId="0" applyNumberFormat="1" applyFont="1" applyFill="1" applyBorder="1" applyAlignment="1">
      <alignment horizontal="center" vertical="center" wrapText="1"/>
    </xf>
    <xf numFmtId="1" fontId="22" fillId="15" borderId="43" xfId="0" quotePrefix="1" applyNumberFormat="1" applyFont="1" applyFill="1" applyBorder="1" applyAlignment="1">
      <alignment horizontal="center" vertical="center" wrapText="1"/>
    </xf>
    <xf numFmtId="0" fontId="10" fillId="15" borderId="62" xfId="0" applyFont="1" applyFill="1" applyBorder="1" applyAlignment="1">
      <alignment horizontal="left" vertical="center" wrapText="1"/>
    </xf>
    <xf numFmtId="0" fontId="10" fillId="15" borderId="31" xfId="0" applyFont="1" applyFill="1" applyBorder="1" applyAlignment="1">
      <alignment horizontal="left" vertical="center" wrapText="1"/>
    </xf>
    <xf numFmtId="3" fontId="5" fillId="15" borderId="31" xfId="0" applyNumberFormat="1" applyFont="1" applyFill="1" applyBorder="1" applyAlignment="1">
      <alignment horizontal="center" vertical="center" wrapText="1"/>
    </xf>
    <xf numFmtId="9" fontId="10" fillId="15" borderId="31" xfId="1" applyFont="1" applyFill="1" applyBorder="1" applyAlignment="1">
      <alignment horizontal="center" vertical="center" wrapText="1"/>
    </xf>
    <xf numFmtId="3" fontId="11" fillId="15" borderId="31" xfId="0" applyNumberFormat="1" applyFont="1" applyFill="1" applyBorder="1" applyAlignment="1">
      <alignment horizontal="center" vertical="center" wrapText="1"/>
    </xf>
    <xf numFmtId="1" fontId="22" fillId="15" borderId="31" xfId="0" quotePrefix="1" applyNumberFormat="1" applyFont="1" applyFill="1" applyBorder="1" applyAlignment="1">
      <alignment horizontal="center" vertical="center" wrapText="1"/>
    </xf>
    <xf numFmtId="0" fontId="57" fillId="15" borderId="62" xfId="0" applyFont="1" applyFill="1" applyBorder="1" applyAlignment="1">
      <alignment horizontal="center" vertical="center" wrapText="1"/>
    </xf>
    <xf numFmtId="171" fontId="38" fillId="4" borderId="62" xfId="15" applyNumberFormat="1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left" vertical="center" wrapText="1"/>
    </xf>
    <xf numFmtId="0" fontId="57" fillId="15" borderId="31" xfId="0" applyFont="1" applyFill="1" applyBorder="1" applyAlignment="1">
      <alignment horizontal="center" vertical="center" wrapText="1"/>
    </xf>
    <xf numFmtId="3" fontId="57" fillId="15" borderId="31" xfId="0" applyNumberFormat="1" applyFont="1" applyFill="1" applyBorder="1" applyAlignment="1">
      <alignment horizontal="center" vertical="center" wrapText="1"/>
    </xf>
    <xf numFmtId="0" fontId="10" fillId="15" borderId="105" xfId="0" applyFont="1" applyFill="1" applyBorder="1"/>
    <xf numFmtId="0" fontId="10" fillId="15" borderId="42" xfId="0" applyFont="1" applyFill="1" applyBorder="1" applyAlignment="1">
      <alignment horizontal="center" vertical="center" wrapText="1"/>
    </xf>
    <xf numFmtId="0" fontId="10" fillId="15" borderId="43" xfId="0" applyFont="1" applyFill="1" applyBorder="1" applyAlignment="1">
      <alignment horizontal="center" vertical="center" wrapText="1"/>
    </xf>
    <xf numFmtId="0" fontId="10" fillId="15" borderId="43" xfId="0" applyFont="1" applyFill="1" applyBorder="1" applyAlignment="1">
      <alignment horizontal="left" vertical="center" wrapText="1"/>
    </xf>
    <xf numFmtId="0" fontId="5" fillId="15" borderId="43" xfId="0" applyFont="1" applyFill="1" applyBorder="1" applyAlignment="1">
      <alignment horizontal="center" vertical="center" wrapText="1"/>
    </xf>
    <xf numFmtId="3" fontId="5" fillId="15" borderId="43" xfId="0" applyNumberFormat="1" applyFont="1" applyFill="1" applyBorder="1" applyAlignment="1">
      <alignment horizontal="center" vertical="center" wrapText="1"/>
    </xf>
    <xf numFmtId="9" fontId="10" fillId="15" borderId="43" xfId="1" applyFont="1" applyFill="1" applyBorder="1" applyAlignment="1">
      <alignment horizontal="center" vertical="center" wrapText="1"/>
    </xf>
    <xf numFmtId="3" fontId="11" fillId="15" borderId="43" xfId="0" applyNumberFormat="1" applyFont="1" applyFill="1" applyBorder="1" applyAlignment="1">
      <alignment horizontal="center" vertical="center" wrapText="1"/>
    </xf>
    <xf numFmtId="3" fontId="5" fillId="15" borderId="44" xfId="0" applyNumberFormat="1" applyFont="1" applyFill="1" applyBorder="1" applyAlignment="1">
      <alignment horizontal="center" vertical="center" wrapText="1"/>
    </xf>
    <xf numFmtId="0" fontId="10" fillId="15" borderId="23" xfId="0" applyFont="1" applyFill="1" applyBorder="1"/>
    <xf numFmtId="0" fontId="5" fillId="15" borderId="45" xfId="0" applyFont="1" applyFill="1" applyBorder="1" applyAlignment="1">
      <alignment horizontal="center" vertical="center" wrapText="1"/>
    </xf>
    <xf numFmtId="1" fontId="22" fillId="15" borderId="46" xfId="0" quotePrefix="1" applyNumberFormat="1" applyFont="1" applyFill="1" applyBorder="1" applyAlignment="1">
      <alignment horizontal="center" vertical="center" wrapText="1"/>
    </xf>
    <xf numFmtId="0" fontId="17" fillId="9" borderId="0" xfId="0" applyFont="1" applyFill="1" applyAlignment="1">
      <alignment horizontal="center" vertical="center" wrapText="1"/>
    </xf>
    <xf numFmtId="0" fontId="18" fillId="9" borderId="0" xfId="0" applyFont="1" applyFill="1" applyAlignment="1">
      <alignment horizontal="center" vertical="center" wrapText="1"/>
    </xf>
    <xf numFmtId="3" fontId="17" fillId="9" borderId="0" xfId="0" applyNumberFormat="1" applyFont="1" applyFill="1" applyAlignment="1">
      <alignment vertical="center" wrapText="1"/>
    </xf>
    <xf numFmtId="0" fontId="19" fillId="3" borderId="0" xfId="0" applyFont="1" applyFill="1"/>
    <xf numFmtId="0" fontId="36" fillId="9" borderId="0" xfId="0" applyFont="1" applyFill="1" applyAlignment="1">
      <alignment horizontal="center" vertical="center" wrapText="1"/>
    </xf>
    <xf numFmtId="0" fontId="10" fillId="15" borderId="103" xfId="0" applyFont="1" applyFill="1" applyBorder="1" applyAlignment="1">
      <alignment horizontal="center" vertical="center" wrapText="1"/>
    </xf>
    <xf numFmtId="0" fontId="10" fillId="15" borderId="77" xfId="0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0" fillId="0" borderId="106" xfId="0" quotePrefix="1" applyFont="1" applyBorder="1" applyAlignment="1">
      <alignment horizontal="center" vertical="center" wrapText="1"/>
    </xf>
    <xf numFmtId="0" fontId="10" fillId="0" borderId="76" xfId="0" quotePrefix="1" applyFont="1" applyBorder="1" applyAlignment="1">
      <alignment horizontal="center" vertical="center" wrapText="1"/>
    </xf>
    <xf numFmtId="0" fontId="10" fillId="0" borderId="107" xfId="0" applyFont="1" applyBorder="1" applyAlignment="1">
      <alignment horizontal="center" vertical="center" wrapText="1"/>
    </xf>
    <xf numFmtId="0" fontId="10" fillId="0" borderId="68" xfId="0" applyFont="1" applyBorder="1" applyAlignment="1">
      <alignment horizontal="center" vertical="center" wrapText="1"/>
    </xf>
    <xf numFmtId="0" fontId="10" fillId="0" borderId="103" xfId="0" applyFont="1" applyBorder="1" applyAlignment="1">
      <alignment horizontal="center" vertical="center" wrapText="1"/>
    </xf>
    <xf numFmtId="0" fontId="10" fillId="0" borderId="77" xfId="0" applyFont="1" applyBorder="1" applyAlignment="1">
      <alignment horizontal="center" vertical="center" wrapText="1"/>
    </xf>
    <xf numFmtId="165" fontId="5" fillId="5" borderId="20" xfId="0" applyNumberFormat="1" applyFont="1" applyFill="1" applyBorder="1" applyAlignment="1">
      <alignment horizontal="center" vertical="center"/>
    </xf>
    <xf numFmtId="165" fontId="5" fillId="5" borderId="21" xfId="0" applyNumberFormat="1" applyFont="1" applyFill="1" applyBorder="1" applyAlignment="1">
      <alignment horizontal="center" vertical="center"/>
    </xf>
    <xf numFmtId="165" fontId="14" fillId="6" borderId="27" xfId="0" applyNumberFormat="1" applyFont="1" applyFill="1" applyBorder="1" applyAlignment="1">
      <alignment horizontal="center" vertical="center"/>
    </xf>
    <xf numFmtId="165" fontId="14" fillId="6" borderId="28" xfId="0" applyNumberFormat="1" applyFont="1" applyFill="1" applyBorder="1" applyAlignment="1">
      <alignment horizontal="center" vertical="center"/>
    </xf>
    <xf numFmtId="0" fontId="10" fillId="0" borderId="72" xfId="0" applyFont="1" applyBorder="1" applyAlignment="1">
      <alignment horizontal="center" vertical="center" wrapText="1"/>
    </xf>
    <xf numFmtId="0" fontId="10" fillId="15" borderId="103" xfId="0" applyFont="1" applyFill="1" applyBorder="1" applyAlignment="1">
      <alignment horizontal="center" vertical="center" wrapText="1"/>
    </xf>
    <xf numFmtId="0" fontId="10" fillId="15" borderId="77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165" fontId="5" fillId="5" borderId="88" xfId="0" applyNumberFormat="1" applyFont="1" applyFill="1" applyBorder="1" applyAlignment="1">
      <alignment horizontal="center" vertical="center"/>
    </xf>
    <xf numFmtId="165" fontId="5" fillId="5" borderId="80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9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62" xfId="0" applyFont="1" applyBorder="1" applyAlignment="1">
      <alignment horizontal="center" vertical="center" wrapText="1"/>
    </xf>
    <xf numFmtId="0" fontId="49" fillId="10" borderId="27" xfId="8" applyFont="1" applyFill="1" applyBorder="1" applyAlignment="1">
      <alignment horizontal="center" vertical="center"/>
    </xf>
    <xf numFmtId="0" fontId="49" fillId="10" borderId="28" xfId="8" applyFont="1" applyFill="1" applyBorder="1" applyAlignment="1">
      <alignment horizontal="center" vertical="center"/>
    </xf>
    <xf numFmtId="166" fontId="49" fillId="10" borderId="27" xfId="8" applyNumberFormat="1" applyFont="1" applyFill="1" applyBorder="1" applyAlignment="1">
      <alignment horizontal="center" vertical="center"/>
    </xf>
    <xf numFmtId="166" fontId="49" fillId="10" borderId="28" xfId="8" applyNumberFormat="1" applyFont="1" applyFill="1" applyBorder="1" applyAlignment="1">
      <alignment horizontal="center" vertical="center"/>
    </xf>
    <xf numFmtId="167" fontId="29" fillId="13" borderId="0" xfId="7" applyFont="1" applyFill="1" applyAlignment="1">
      <alignment horizontal="left"/>
    </xf>
    <xf numFmtId="167" fontId="29" fillId="14" borderId="0" xfId="7" applyFont="1" applyFill="1" applyAlignment="1">
      <alignment horizontal="left"/>
    </xf>
    <xf numFmtId="0" fontId="47" fillId="2" borderId="2" xfId="9" applyFont="1" applyFill="1" applyBorder="1" applyAlignment="1">
      <alignment horizontal="left" vertical="center"/>
    </xf>
    <xf numFmtId="0" fontId="47" fillId="2" borderId="3" xfId="9" applyFont="1" applyFill="1" applyBorder="1" applyAlignment="1">
      <alignment horizontal="left" vertical="center"/>
    </xf>
    <xf numFmtId="9" fontId="47" fillId="2" borderId="5" xfId="2" applyFont="1" applyFill="1" applyBorder="1" applyAlignment="1">
      <alignment horizontal="left" vertical="center"/>
    </xf>
    <xf numFmtId="0" fontId="48" fillId="2" borderId="7" xfId="9" applyFont="1" applyFill="1" applyBorder="1" applyAlignment="1">
      <alignment horizontal="left" vertical="center"/>
    </xf>
    <xf numFmtId="0" fontId="48" fillId="2" borderId="8" xfId="9" applyFont="1" applyFill="1" applyBorder="1" applyAlignment="1">
      <alignment horizontal="left" vertical="center"/>
    </xf>
    <xf numFmtId="0" fontId="4" fillId="0" borderId="6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1" fillId="0" borderId="62" xfId="0" applyFont="1" applyBorder="1" applyAlignment="1">
      <alignment horizontal="center" vertical="center"/>
    </xf>
    <xf numFmtId="0" fontId="38" fillId="4" borderId="62" xfId="0" applyFont="1" applyFill="1" applyBorder="1" applyAlignment="1">
      <alignment horizontal="center" vertical="center"/>
    </xf>
    <xf numFmtId="0" fontId="41" fillId="0" borderId="65" xfId="0" applyFont="1" applyBorder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0" fillId="0" borderId="0" xfId="0" applyFont="1" applyAlignment="1">
      <alignment horizontal="center" vertical="center" wrapText="1"/>
    </xf>
    <xf numFmtId="0" fontId="39" fillId="0" borderId="65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</cellXfs>
  <cellStyles count="16">
    <cellStyle name="Currency" xfId="15" builtinId="4"/>
    <cellStyle name="Hyperlink" xfId="13" builtinId="8"/>
    <cellStyle name="Normal" xfId="0" builtinId="0"/>
    <cellStyle name="Normal 1044" xfId="14" xr:uid="{6CEDD6B3-750E-4A9A-9DDC-37A647B15633}"/>
    <cellStyle name="Normal 2" xfId="9" xr:uid="{00000000-0005-0000-0000-000001000000}"/>
    <cellStyle name="Normal 2 2 3 3" xfId="5" xr:uid="{00000000-0005-0000-0000-000002000000}"/>
    <cellStyle name="Normal 2 2 3 3 3" xfId="7" xr:uid="{00000000-0005-0000-0000-000003000000}"/>
    <cellStyle name="Normal 205" xfId="4" xr:uid="{00000000-0005-0000-0000-000004000000}"/>
    <cellStyle name="Normal 3" xfId="11" xr:uid="{00000000-0005-0000-0000-000005000000}"/>
    <cellStyle name="Normal 3 10" xfId="3" xr:uid="{00000000-0005-0000-0000-000006000000}"/>
    <cellStyle name="Normal 4" xfId="12" xr:uid="{AF827058-EE82-4F4C-8F19-714B1CAA325D}"/>
    <cellStyle name="Percent" xfId="1" builtinId="5"/>
    <cellStyle name="Percent 10" xfId="2" xr:uid="{00000000-0005-0000-0000-000008000000}"/>
    <cellStyle name="常规 10" xfId="8" xr:uid="{00000000-0005-0000-0000-000009000000}"/>
    <cellStyle name="常规_Sheet1" xfId="6" xr:uid="{00000000-0005-0000-0000-00000A000000}"/>
    <cellStyle name="百分比 3" xfId="10" xr:uid="{00000000-0005-0000-0000-00000B000000}"/>
  </cellStyles>
  <dxfs count="43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auto="1"/>
      </font>
    </dxf>
    <dxf>
      <font>
        <color auto="1"/>
      </font>
    </dxf>
    <dxf>
      <font>
        <b/>
        <i val="0"/>
        <color theme="1"/>
      </font>
    </dxf>
    <dxf>
      <font>
        <color auto="1"/>
      </font>
    </dxf>
    <dxf>
      <font>
        <color auto="1"/>
      </font>
    </dxf>
    <dxf>
      <font>
        <b/>
        <i val="0"/>
        <color theme="1"/>
      </font>
    </dxf>
    <dxf>
      <font>
        <color auto="1"/>
      </font>
    </dxf>
    <dxf>
      <font>
        <b/>
        <i val="0"/>
        <color theme="1"/>
      </font>
    </dxf>
    <dxf>
      <font>
        <color auto="1"/>
      </font>
    </dxf>
    <dxf>
      <font>
        <color auto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auto="1"/>
      </font>
    </dxf>
    <dxf>
      <font>
        <b/>
        <i val="0"/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i val="0"/>
        <color theme="1"/>
      </font>
    </dxf>
    <dxf>
      <font>
        <color auto="1"/>
      </font>
    </dxf>
    <dxf>
      <font>
        <b/>
        <i val="0"/>
        <color theme="1"/>
      </font>
    </dxf>
    <dxf>
      <font>
        <color auto="1"/>
      </font>
    </dxf>
    <dxf>
      <font>
        <b/>
        <i val="0"/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i val="0"/>
        <color theme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647792</xdr:colOff>
      <xdr:row>2</xdr:row>
      <xdr:rowOff>191290</xdr:rowOff>
    </xdr:to>
    <xdr:pic>
      <xdr:nvPicPr>
        <xdr:cNvPr id="4" name="Picture 3" descr="Image result for lenovo thinkpad log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0" y="0"/>
          <a:ext cx="1869280" cy="619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833439</xdr:colOff>
      <xdr:row>0</xdr:row>
      <xdr:rowOff>0</xdr:rowOff>
    </xdr:from>
    <xdr:to>
      <xdr:col>3</xdr:col>
      <xdr:colOff>1730217</xdr:colOff>
      <xdr:row>2</xdr:row>
      <xdr:rowOff>177886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69283" y="0"/>
          <a:ext cx="1916906" cy="6147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647792</xdr:colOff>
      <xdr:row>2</xdr:row>
      <xdr:rowOff>191290</xdr:rowOff>
    </xdr:to>
    <xdr:pic>
      <xdr:nvPicPr>
        <xdr:cNvPr id="6" name="Picture 5" descr="Image result for lenovo thinkpad logo">
          <a:extLst>
            <a:ext uri="{FF2B5EF4-FFF2-40B4-BE49-F238E27FC236}">
              <a16:creationId xmlns:a16="http://schemas.microsoft.com/office/drawing/2014/main" id="{2779A1ED-48A8-45B1-91D6-83EEE774F8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0" y="0"/>
          <a:ext cx="1862136" cy="629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562767</xdr:colOff>
      <xdr:row>3</xdr:row>
      <xdr:rowOff>8198</xdr:rowOff>
    </xdr:to>
    <xdr:pic>
      <xdr:nvPicPr>
        <xdr:cNvPr id="3" name="Picture 2" descr="Image result for lenovo thinkpad log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0" y="0"/>
          <a:ext cx="1869280" cy="619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595313</xdr:colOff>
      <xdr:row>0</xdr:row>
      <xdr:rowOff>0</xdr:rowOff>
    </xdr:from>
    <xdr:to>
      <xdr:col>3</xdr:col>
      <xdr:colOff>1878012</xdr:colOff>
      <xdr:row>3</xdr:row>
      <xdr:rowOff>10583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308" t="10909" r="4787" b="12728"/>
        <a:stretch/>
      </xdr:blipFill>
      <xdr:spPr>
        <a:xfrm>
          <a:off x="1905001" y="0"/>
          <a:ext cx="2309811" cy="615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711199</xdr:colOff>
      <xdr:row>2</xdr:row>
      <xdr:rowOff>191290</xdr:rowOff>
    </xdr:to>
    <xdr:pic>
      <xdr:nvPicPr>
        <xdr:cNvPr id="4" name="Picture 3" descr="Image result for lenovo thinkpad log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0" y="0"/>
          <a:ext cx="1869280" cy="619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857250</xdr:colOff>
      <xdr:row>0</xdr:row>
      <xdr:rowOff>0</xdr:rowOff>
    </xdr:from>
    <xdr:to>
      <xdr:col>3</xdr:col>
      <xdr:colOff>2143125</xdr:colOff>
      <xdr:row>3</xdr:row>
      <xdr:rowOff>171</xdr:rowOff>
    </xdr:to>
    <xdr:pic>
      <xdr:nvPicPr>
        <xdr:cNvPr id="5" name="Picture 4" descr="Image result for lenovo thinkstation log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4527" t="16082" r="3703" b="13848"/>
        <a:stretch/>
      </xdr:blipFill>
      <xdr:spPr bwMode="auto">
        <a:xfrm>
          <a:off x="1964531" y="0"/>
          <a:ext cx="2333625" cy="638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496279</xdr:colOff>
      <xdr:row>2</xdr:row>
      <xdr:rowOff>191290</xdr:rowOff>
    </xdr:to>
    <xdr:pic>
      <xdr:nvPicPr>
        <xdr:cNvPr id="3" name="Picture 2" descr="Image result for lenovo thinkpad log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0" y="0"/>
          <a:ext cx="1869280" cy="619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892970</xdr:colOff>
      <xdr:row>0</xdr:row>
      <xdr:rowOff>0</xdr:rowOff>
    </xdr:from>
    <xdr:to>
      <xdr:col>3</xdr:col>
      <xdr:colOff>1762125</xdr:colOff>
      <xdr:row>2</xdr:row>
      <xdr:rowOff>186141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69283" y="0"/>
          <a:ext cx="1916906" cy="6147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916782</xdr:colOff>
      <xdr:row>0</xdr:row>
      <xdr:rowOff>0</xdr:rowOff>
    </xdr:from>
    <xdr:ext cx="2275795" cy="654541"/>
    <xdr:pic>
      <xdr:nvPicPr>
        <xdr:cNvPr id="2" name="Picture 1" descr="Image result for lenovo thinkvision logo">
          <a:extLst>
            <a:ext uri="{FF2B5EF4-FFF2-40B4-BE49-F238E27FC236}">
              <a16:creationId xmlns:a16="http://schemas.microsoft.com/office/drawing/2014/main" id="{4ADE165A-94C5-4794-95B8-EF5697C4A8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64" t="10989" r="4869" b="9733"/>
        <a:stretch/>
      </xdr:blipFill>
      <xdr:spPr bwMode="auto">
        <a:xfrm>
          <a:off x="1831182" y="0"/>
          <a:ext cx="2275795" cy="654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1874382" cy="626719"/>
    <xdr:pic>
      <xdr:nvPicPr>
        <xdr:cNvPr id="3" name="Picture 2" descr="Image result for lenovo thinkpad logo">
          <a:extLst>
            <a:ext uri="{FF2B5EF4-FFF2-40B4-BE49-F238E27FC236}">
              <a16:creationId xmlns:a16="http://schemas.microsoft.com/office/drawing/2014/main" id="{1292C791-4372-45CF-B091-61DDA1C864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0" y="0"/>
          <a:ext cx="1874382" cy="626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190500</xdr:colOff>
      <xdr:row>11</xdr:row>
      <xdr:rowOff>13608</xdr:rowOff>
    </xdr:from>
    <xdr:ext cx="11593543" cy="6544588"/>
    <xdr:pic>
      <xdr:nvPicPr>
        <xdr:cNvPr id="4" name="Picture 3">
          <a:extLst>
            <a:ext uri="{FF2B5EF4-FFF2-40B4-BE49-F238E27FC236}">
              <a16:creationId xmlns:a16="http://schemas.microsoft.com/office/drawing/2014/main" id="{2F7E57E6-4EE9-4516-9A32-26C068252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0" y="2109108"/>
          <a:ext cx="11593543" cy="6544588"/>
        </a:xfrm>
        <a:prstGeom prst="rect">
          <a:avLst/>
        </a:prstGeom>
      </xdr:spPr>
    </xdr:pic>
    <xdr:clientData/>
  </xdr:oneCellAnchor>
  <xdr:oneCellAnchor>
    <xdr:from>
      <xdr:col>15</xdr:col>
      <xdr:colOff>231322</xdr:colOff>
      <xdr:row>38</xdr:row>
      <xdr:rowOff>149679</xdr:rowOff>
    </xdr:from>
    <xdr:ext cx="11593543" cy="6516009"/>
    <xdr:pic>
      <xdr:nvPicPr>
        <xdr:cNvPr id="5" name="Picture 4">
          <a:extLst>
            <a:ext uri="{FF2B5EF4-FFF2-40B4-BE49-F238E27FC236}">
              <a16:creationId xmlns:a16="http://schemas.microsoft.com/office/drawing/2014/main" id="{FB894808-17EE-4D12-8212-DC9E6C315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75322" y="7388679"/>
          <a:ext cx="11593543" cy="6516009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13607</xdr:rowOff>
    </xdr:from>
    <xdr:to>
      <xdr:col>3</xdr:col>
      <xdr:colOff>2449</xdr:colOff>
      <xdr:row>2</xdr:row>
      <xdr:rowOff>126039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564248-EF78-49D3-8B06-80B898C53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409575" y="13607"/>
          <a:ext cx="2174149" cy="493432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enovobeijing.sharepoint.com/sites/SMBInternalAffairs/Shared%20Documents/General/Sales/Top%20Seller%20Price%20list/SG%20Topseller%20Price%20List%20FY2425%20Q1%20(Sept%2024)_Distribution%20Pricelist%20R0.xlsx" TargetMode="External"/><Relationship Id="rId1" Type="http://schemas.openxmlformats.org/officeDocument/2006/relationships/externalLinkPath" Target="https://lenovobeijing.sharepoint.com/sites/SMBInternalAffairs/Shared%20Documents/General/Sales/Top%20Seller%20Price%20list/SG%20Topseller%20Price%20List%20FY2425%20Q1%20(Sept%2024)_Distribution%20Pricelist%20R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pdates"/>
      <sheetName val="NB PriceList"/>
      <sheetName val="DT PriceList "/>
      <sheetName val="WS PriceList"/>
      <sheetName val="Tablet (2-in-1) "/>
      <sheetName val="Options"/>
      <sheetName val="Special T&amp;CS"/>
      <sheetName val="EST Self Help Matrix"/>
      <sheetName val="Change Log"/>
    </sheetNames>
    <sheetDataSet>
      <sheetData sheetId="0" refreshError="1"/>
      <sheetData sheetId="1">
        <row r="7">
          <cell r="D7" t="str">
            <v>Valid from FY2425 Q1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sref.lenovo.com/Detail/ThinkPad/ThinkPad_X1_2_in_1_Gen_9?M=21KE005KSG" TargetMode="External"/><Relationship Id="rId18" Type="http://schemas.openxmlformats.org/officeDocument/2006/relationships/hyperlink" Target="https://psref.lenovo.com/Detail/ThinkPad/ThinkPad_L14_Gen_5_Intel?M=21L1004FSG" TargetMode="External"/><Relationship Id="rId26" Type="http://schemas.openxmlformats.org/officeDocument/2006/relationships/hyperlink" Target="https://psref.lenovo.com/Detail/ThinkPad/ThinkPad_T14s_Gen_5?M=21LS004NSG" TargetMode="External"/><Relationship Id="rId39" Type="http://schemas.openxmlformats.org/officeDocument/2006/relationships/hyperlink" Target="https://psref.lenovo.com/Detail/ThinkPad_X1_Carbon_Gen_13?M=21NS0043SG" TargetMode="External"/><Relationship Id="rId21" Type="http://schemas.openxmlformats.org/officeDocument/2006/relationships/hyperlink" Target="https://psref.lenovo.com/Detail/ThinkPad/ThinkPad_T14_Gen_5_Intel?M=21ML005YSG" TargetMode="External"/><Relationship Id="rId34" Type="http://schemas.openxmlformats.org/officeDocument/2006/relationships/hyperlink" Target="https://psref.lenovo.com/Detail/ThinkPad_X9_14_Gen_1?M=21QA0062SG" TargetMode="External"/><Relationship Id="rId42" Type="http://schemas.openxmlformats.org/officeDocument/2006/relationships/hyperlink" Target="https://psref.lenovo.com/Detail/ThinkPad_T14s_Gen_6_Intel?M=21QX000JSG" TargetMode="External"/><Relationship Id="rId7" Type="http://schemas.openxmlformats.org/officeDocument/2006/relationships/hyperlink" Target="https://psref.lenovo.com/Detail/ThinkPad/ThinkPad_E16_Gen_2_Intel?M=21MA003DSG" TargetMode="External"/><Relationship Id="rId2" Type="http://schemas.openxmlformats.org/officeDocument/2006/relationships/hyperlink" Target="https://psref.lenovo.com/Detail/ThinkPad/ThinkPad_E14_Gen_6_Intel?M=21M7003MSG" TargetMode="External"/><Relationship Id="rId16" Type="http://schemas.openxmlformats.org/officeDocument/2006/relationships/hyperlink" Target="https://psref.lenovo.com/Detail/ThinkPad/ThinkPad_L13_Gen_5_Intel?M=21LB001JSG" TargetMode="External"/><Relationship Id="rId20" Type="http://schemas.openxmlformats.org/officeDocument/2006/relationships/hyperlink" Target="https://psref.lenovo.com/Detail/ThinkPad/ThinkPad_L14_Gen_5_Intel?M=21L1004GSG" TargetMode="External"/><Relationship Id="rId29" Type="http://schemas.openxmlformats.org/officeDocument/2006/relationships/hyperlink" Target="https://psref.lenovo.com/Detail/ThinkPad_E14_Gen_6_Intel?M=21M8000FSG" TargetMode="External"/><Relationship Id="rId41" Type="http://schemas.openxmlformats.org/officeDocument/2006/relationships/hyperlink" Target="https://psref.lenovo.com/Detail/ThinkPad_T14s_Gen_6_Intel?M=21QX000HSG" TargetMode="External"/><Relationship Id="rId1" Type="http://schemas.openxmlformats.org/officeDocument/2006/relationships/hyperlink" Target="https://psref.lenovo.com/Detail/ThinkPad/ThinkPad_X1_Carbon_Gen_11?M=21HM0065SG" TargetMode="External"/><Relationship Id="rId6" Type="http://schemas.openxmlformats.org/officeDocument/2006/relationships/hyperlink" Target="https://psref.lenovo.com/Detail/ThinkPad/ThinkPad_E16_Gen_2_Intel?M=21MA003ESG" TargetMode="External"/><Relationship Id="rId11" Type="http://schemas.openxmlformats.org/officeDocument/2006/relationships/hyperlink" Target="https://psref.lenovo.com/Detail/ThinkPad/ThinkPad_X1_Carbon_Gen_12?M=21KC009RSG" TargetMode="External"/><Relationship Id="rId24" Type="http://schemas.openxmlformats.org/officeDocument/2006/relationships/hyperlink" Target="https://psref.lenovo.com/Detail/ThinkPad/ThinkPad_T14s_Gen_5?M=21LS004LSG" TargetMode="External"/><Relationship Id="rId32" Type="http://schemas.openxmlformats.org/officeDocument/2006/relationships/hyperlink" Target="https://psref.lenovo.com/Detail/ThinkPad_X1_Carbon_Gen_13?M=21NS0006SG" TargetMode="External"/><Relationship Id="rId37" Type="http://schemas.openxmlformats.org/officeDocument/2006/relationships/hyperlink" Target="https://psref.lenovo.com/Detail/ThinkPad_X9_15_Gen_1?M=21Q6002SSG" TargetMode="External"/><Relationship Id="rId40" Type="http://schemas.openxmlformats.org/officeDocument/2006/relationships/hyperlink" Target="https://psref.lenovo.com/Detail/ThinkPad_T14s_Gen_6_Intel?M=21QX000GSG" TargetMode="External"/><Relationship Id="rId5" Type="http://schemas.openxmlformats.org/officeDocument/2006/relationships/hyperlink" Target="https://psref.lenovo.com/Detail/ThinkPad/ThinkPad_E14_Gen_6_Intel?M=21M7003KSG" TargetMode="External"/><Relationship Id="rId15" Type="http://schemas.openxmlformats.org/officeDocument/2006/relationships/hyperlink" Target="https://psref.lenovo.com/Detail/ThinkPad/ThinkPad_L13_Gen_5_Intel?M=21LB001HSG" TargetMode="External"/><Relationship Id="rId23" Type="http://schemas.openxmlformats.org/officeDocument/2006/relationships/hyperlink" Target="https://psref.lenovo.com/Detail/ThinkPad/ThinkPad_T16_Gen_3?M=21MN006HSG" TargetMode="External"/><Relationship Id="rId28" Type="http://schemas.openxmlformats.org/officeDocument/2006/relationships/hyperlink" Target="https://psref.lenovo.com/Detail/ThinkPad_E14_Gen_6_Intel?M=21M7003PSG" TargetMode="External"/><Relationship Id="rId36" Type="http://schemas.openxmlformats.org/officeDocument/2006/relationships/hyperlink" Target="https://psref.lenovo.com/Detail/ThinkPad_X9_15_Gen_1?M=21Q6002RSG" TargetMode="External"/><Relationship Id="rId10" Type="http://schemas.openxmlformats.org/officeDocument/2006/relationships/hyperlink" Target="https://psref.lenovo.com/Detail/ThinkPad/ThinkPad_X13_2_in_1_Gen_5?M=21LW0028SG" TargetMode="External"/><Relationship Id="rId19" Type="http://schemas.openxmlformats.org/officeDocument/2006/relationships/hyperlink" Target="https://psref.lenovo.com/Detail/ThinkPad/ThinkPad_L14_Gen_5_Intel?M=21L1004HSG" TargetMode="External"/><Relationship Id="rId31" Type="http://schemas.openxmlformats.org/officeDocument/2006/relationships/hyperlink" Target="https://psref.lenovo.com/Detail/ThinkPad_T14s_Gen_6_Snapdragon?M=21N10022SG" TargetMode="External"/><Relationship Id="rId44" Type="http://schemas.openxmlformats.org/officeDocument/2006/relationships/drawing" Target="../drawings/drawing1.xml"/><Relationship Id="rId4" Type="http://schemas.openxmlformats.org/officeDocument/2006/relationships/hyperlink" Target="https://psref.lenovo.com/Detail/ThinkPad/ThinkPad_E14_Gen_6_Intel?M=21M7003LSG" TargetMode="External"/><Relationship Id="rId9" Type="http://schemas.openxmlformats.org/officeDocument/2006/relationships/hyperlink" Target="https://psref.lenovo.com/Detail/ThinkPad/ThinkPad_X13_Gen_5?M=21LU003KSG" TargetMode="External"/><Relationship Id="rId14" Type="http://schemas.openxmlformats.org/officeDocument/2006/relationships/hyperlink" Target="https://psref.lenovo.com/Detail/ThinkPad/ThinkPad_L13_2_in_1_Gen_5_Intel?M=21LM002ASG" TargetMode="External"/><Relationship Id="rId22" Type="http://schemas.openxmlformats.org/officeDocument/2006/relationships/hyperlink" Target="https://psref.lenovo.com/Detail/ThinkPad/ThinkPad_T14_Gen_5_Intel?M=21ML0061SG" TargetMode="External"/><Relationship Id="rId27" Type="http://schemas.openxmlformats.org/officeDocument/2006/relationships/hyperlink" Target="https://psref.lenovo.com/Detail/ThinkPad/ThinkPad_X1_Carbon_Gen_12?M=21KC00AVSG" TargetMode="External"/><Relationship Id="rId30" Type="http://schemas.openxmlformats.org/officeDocument/2006/relationships/hyperlink" Target="https://psref.lenovo.com/Detail/ThinkPad_T14s_Gen_6_Snapdragon?M=21N1001YSG" TargetMode="External"/><Relationship Id="rId35" Type="http://schemas.openxmlformats.org/officeDocument/2006/relationships/hyperlink" Target="https://psref.lenovo.com/Detail/ThinkPad_X9_14_Gen_1?M=21QA0063SG" TargetMode="External"/><Relationship Id="rId43" Type="http://schemas.openxmlformats.org/officeDocument/2006/relationships/printerSettings" Target="../printerSettings/printerSettings2.bin"/><Relationship Id="rId8" Type="http://schemas.openxmlformats.org/officeDocument/2006/relationships/hyperlink" Target="https://psref.lenovo.com/Detail/ThinkPad/ThinkPad_X13_Gen_4_Intel?M=21EX0093SG" TargetMode="External"/><Relationship Id="rId3" Type="http://schemas.openxmlformats.org/officeDocument/2006/relationships/hyperlink" Target="https://psref.lenovo.com/Detail/ThinkPad/ThinkPad_E14_Gen_6_Intel?M=21M7003LSG" TargetMode="External"/><Relationship Id="rId12" Type="http://schemas.openxmlformats.org/officeDocument/2006/relationships/hyperlink" Target="https://psref.lenovo.com/Detail/ThinkPad/ThinkPad_X1_Carbon_Gen_12?M=21KC0083SG" TargetMode="External"/><Relationship Id="rId17" Type="http://schemas.openxmlformats.org/officeDocument/2006/relationships/hyperlink" Target="https://psref.lenovo.com/Detail/ThinkPad/ThinkPad_L14_Gen_5_Intel?M=21L1004ESG" TargetMode="External"/><Relationship Id="rId25" Type="http://schemas.openxmlformats.org/officeDocument/2006/relationships/hyperlink" Target="https://psref.lenovo.com/Detail/ThinkPad/ThinkPad_T14s_Gen_5?M=21LS004MSG" TargetMode="External"/><Relationship Id="rId33" Type="http://schemas.openxmlformats.org/officeDocument/2006/relationships/hyperlink" Target="https://psref.lenovo.com/Detail/ThinkPad_X1_Carbon_Gen_13?M=21NS0007SG" TargetMode="External"/><Relationship Id="rId38" Type="http://schemas.openxmlformats.org/officeDocument/2006/relationships/hyperlink" Target="https://psref.lenovo.com/Detail/ThinkPad_X1_Carbon_Gen_13?M=21NS005VS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sref.lenovo.com/Detail/ThinkCentre/ThinkCentre_M90a_Gen_5?M=12SH001QSG" TargetMode="External"/><Relationship Id="rId13" Type="http://schemas.openxmlformats.org/officeDocument/2006/relationships/hyperlink" Target="https://psref.lenovo.com/Detail/ThinkCentre_neo_50q_Gen_4?M=12LN003GSG" TargetMode="External"/><Relationship Id="rId18" Type="http://schemas.openxmlformats.org/officeDocument/2006/relationships/hyperlink" Target="https://psref.lenovo.com/Detail/ThinkCentre_neo_Ultra?M=12W1002BSG" TargetMode="External"/><Relationship Id="rId3" Type="http://schemas.openxmlformats.org/officeDocument/2006/relationships/hyperlink" Target="https://psref.lenovo.com/Detail/ThinkCentre/ThinkCentre_neo_50a_24_Gen_5?M=12SD001GSG" TargetMode="External"/><Relationship Id="rId21" Type="http://schemas.openxmlformats.org/officeDocument/2006/relationships/hyperlink" Target="https://psref.lenovo.com/Detail/ThinkCentre_M70s_Gen_5?M=12U8005QSG" TargetMode="External"/><Relationship Id="rId7" Type="http://schemas.openxmlformats.org/officeDocument/2006/relationships/hyperlink" Target="https://psref.lenovo.com/Detail/ThinkCentre/ThinkCentre_neo_50a_27_Gen_5?M=12SB001TSG" TargetMode="External"/><Relationship Id="rId12" Type="http://schemas.openxmlformats.org/officeDocument/2006/relationships/hyperlink" Target="https://psref.lenovo.com/Detail/ThinkCentre_neo_50q_Gen_4?M=12LN003FSG" TargetMode="External"/><Relationship Id="rId17" Type="http://schemas.openxmlformats.org/officeDocument/2006/relationships/hyperlink" Target="https://psref.lenovo.com/Detail/ThinkCentre_neo_Ultra?M=12W1002ASG" TargetMode="External"/><Relationship Id="rId2" Type="http://schemas.openxmlformats.org/officeDocument/2006/relationships/hyperlink" Target="https://psref.lenovo.com/Detail/ThinkCentre/ThinkCentre_neo_50a_24_Gen_5?M=12SD001FSG" TargetMode="External"/><Relationship Id="rId16" Type="http://schemas.openxmlformats.org/officeDocument/2006/relationships/hyperlink" Target="https://psref.lenovo.com/Detail/ThinkCentre_neo_Ultra?M=12W1002CSG" TargetMode="External"/><Relationship Id="rId20" Type="http://schemas.openxmlformats.org/officeDocument/2006/relationships/hyperlink" Target="https://psref.lenovo.com/Detail/ThinkCentre_M70s_Gen_5?M=12U8005PSG" TargetMode="External"/><Relationship Id="rId1" Type="http://schemas.openxmlformats.org/officeDocument/2006/relationships/hyperlink" Target="https://psref.lenovo.com/Detail/ThinkCentre/ThinkCentre_neo_30a_24?M=12B000CDSG" TargetMode="External"/><Relationship Id="rId6" Type="http://schemas.openxmlformats.org/officeDocument/2006/relationships/hyperlink" Target="https://psref.lenovo.com/Detail/ThinkCentre/ThinkCentre_neo_50a_27_Gen_5?M=12SB001VSG" TargetMode="External"/><Relationship Id="rId11" Type="http://schemas.openxmlformats.org/officeDocument/2006/relationships/hyperlink" Target="https://psref.lenovo.com/Detail/ThinkCentre_M70q_Gen_5?M=12TD0021SG" TargetMode="External"/><Relationship Id="rId24" Type="http://schemas.openxmlformats.org/officeDocument/2006/relationships/drawing" Target="../drawings/drawing2.xml"/><Relationship Id="rId5" Type="http://schemas.openxmlformats.org/officeDocument/2006/relationships/hyperlink" Target="https://psref.lenovo.com/Detail/ThinkCentre/ThinkCentre_neo_50a_27_Gen_5?M=12SB001USG" TargetMode="External"/><Relationship Id="rId15" Type="http://schemas.openxmlformats.org/officeDocument/2006/relationships/hyperlink" Target="https://psref.lenovo.com/Detail/ThinkCentre_neo_30s_Gen_5?M=13DH000ESG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psref.lenovo.com/Detail/ThinkCentre_M70q_Gen_5?M=12TD0020SG" TargetMode="External"/><Relationship Id="rId19" Type="http://schemas.openxmlformats.org/officeDocument/2006/relationships/hyperlink" Target="https://psref.lenovo.com/Detail/ThinkCentre_neo_Ultra?M=12W10029SG" TargetMode="External"/><Relationship Id="rId4" Type="http://schemas.openxmlformats.org/officeDocument/2006/relationships/hyperlink" Target="https://psref.lenovo.com/Detail/ThinkCentre/ThinkCentre_neo_50a_27_Gen_5?M=12SB001USG" TargetMode="External"/><Relationship Id="rId9" Type="http://schemas.openxmlformats.org/officeDocument/2006/relationships/hyperlink" Target="https://psref.lenovo.com/Detail/ThinkCentre/ThinkCentre_M90a_Gen_5?M=12SH001YSG" TargetMode="External"/><Relationship Id="rId14" Type="http://schemas.openxmlformats.org/officeDocument/2006/relationships/hyperlink" Target="https://psref.lenovo.com/Detail/ThinkCentre_neo_30s_Gen_5?M=13DH000CSG" TargetMode="External"/><Relationship Id="rId22" Type="http://schemas.openxmlformats.org/officeDocument/2006/relationships/hyperlink" Target="https://psref.lenovo.com/Detail/ThinkCentre_M90s_Gen_5?M=12V8003YS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sref.lenovo.com/Detail/ThinkStation_P3_Tower?M=30GS00HCSG" TargetMode="External"/><Relationship Id="rId13" Type="http://schemas.openxmlformats.org/officeDocument/2006/relationships/hyperlink" Target="https://psref.lenovo.com/Detail/ThinkStation_P8?M=30HH007DSG" TargetMode="External"/><Relationship Id="rId18" Type="http://schemas.openxmlformats.org/officeDocument/2006/relationships/hyperlink" Target="https://psref.lenovo.com/Detail/ThinkStation_P8?M=30HH007JSG" TargetMode="External"/><Relationship Id="rId26" Type="http://schemas.openxmlformats.org/officeDocument/2006/relationships/drawing" Target="../drawings/drawing3.xml"/><Relationship Id="rId3" Type="http://schemas.openxmlformats.org/officeDocument/2006/relationships/hyperlink" Target="https://psref.lenovo.com/Detail/ThinkStation_P3_Tower?M=30GS00H9SG" TargetMode="External"/><Relationship Id="rId21" Type="http://schemas.openxmlformats.org/officeDocument/2006/relationships/hyperlink" Target="https://psref.lenovo.com/Detail/ThinkStation_P3_Ultra_SFF?M=30HA00A5SG" TargetMode="External"/><Relationship Id="rId7" Type="http://schemas.openxmlformats.org/officeDocument/2006/relationships/hyperlink" Target="https://psref.lenovo.com/Detail/ThinkStation_P3_Tower?M=30GS00HDSG" TargetMode="External"/><Relationship Id="rId12" Type="http://schemas.openxmlformats.org/officeDocument/2006/relationships/hyperlink" Target="https://psref.lenovo.com/Detail/ThinkStation_P8?M=30HH007CSG" TargetMode="External"/><Relationship Id="rId17" Type="http://schemas.openxmlformats.org/officeDocument/2006/relationships/hyperlink" Target="https://psref.lenovo.com/Detail/ThinkStation_P8?M=30HH007HSG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psref.lenovo.com/Detail/ThinkStation_P2_Tower?M=30FR006WSG" TargetMode="External"/><Relationship Id="rId16" Type="http://schemas.openxmlformats.org/officeDocument/2006/relationships/hyperlink" Target="https://psref.lenovo.com/Detail/ThinkStation_P8?M=30HH007GSG" TargetMode="External"/><Relationship Id="rId20" Type="http://schemas.openxmlformats.org/officeDocument/2006/relationships/hyperlink" Target="https://psref.lenovo.com/Detail/ThinkStation_P3_Ultra_SFF?M=30HA00A3SG" TargetMode="External"/><Relationship Id="rId1" Type="http://schemas.openxmlformats.org/officeDocument/2006/relationships/hyperlink" Target="https://psref.lenovo.com/Detail/ThinkStation_P2_Tower?M=30FR006XSG" TargetMode="External"/><Relationship Id="rId6" Type="http://schemas.openxmlformats.org/officeDocument/2006/relationships/hyperlink" Target="https://psref.lenovo.com/Detail/ThinkStation_P3_Tower?M=30GS00HESG" TargetMode="External"/><Relationship Id="rId11" Type="http://schemas.openxmlformats.org/officeDocument/2006/relationships/hyperlink" Target="https://psref.lenovo.com/Detail/ThinkStation_P8?M=30HH007BSG" TargetMode="External"/><Relationship Id="rId24" Type="http://schemas.openxmlformats.org/officeDocument/2006/relationships/hyperlink" Target="https://psref.lenovo.com/Detail/ThinkStation_P3_Ultra_SFF?M=30HA00A7SG" TargetMode="External"/><Relationship Id="rId5" Type="http://schemas.openxmlformats.org/officeDocument/2006/relationships/hyperlink" Target="https://psref.lenovo.com/Detail/ThinkStation_P3_Tower?M=30GS00HBSG" TargetMode="External"/><Relationship Id="rId15" Type="http://schemas.openxmlformats.org/officeDocument/2006/relationships/hyperlink" Target="https://psref.lenovo.com/Detail/ThinkStation_P8?M=30HH007FSG" TargetMode="External"/><Relationship Id="rId23" Type="http://schemas.openxmlformats.org/officeDocument/2006/relationships/hyperlink" Target="https://psref.lenovo.com/Detail/ThinkStation_P3_Ultra_SFF?M=30HA00A6SG" TargetMode="External"/><Relationship Id="rId10" Type="http://schemas.openxmlformats.org/officeDocument/2006/relationships/hyperlink" Target="https://psref.lenovo.com/Detail/ThinkStation_P5?M=30GA009TSG" TargetMode="External"/><Relationship Id="rId19" Type="http://schemas.openxmlformats.org/officeDocument/2006/relationships/hyperlink" Target="https://psref.lenovo.com/Detail/ThinkStation_P3_Ultra_SFF?M=30HA00A2SG" TargetMode="External"/><Relationship Id="rId4" Type="http://schemas.openxmlformats.org/officeDocument/2006/relationships/hyperlink" Target="https://psref.lenovo.com/Detail/ThinkStation_P3_Tower?M=30GS00HASG" TargetMode="External"/><Relationship Id="rId9" Type="http://schemas.openxmlformats.org/officeDocument/2006/relationships/hyperlink" Target="https://psref.lenovo.com/Detail/ThinkStation_P5?M=30GA009SSG" TargetMode="External"/><Relationship Id="rId14" Type="http://schemas.openxmlformats.org/officeDocument/2006/relationships/hyperlink" Target="https://psref.lenovo.com/Detail/ThinkStation_P8?M=30HH007ESG" TargetMode="External"/><Relationship Id="rId22" Type="http://schemas.openxmlformats.org/officeDocument/2006/relationships/hyperlink" Target="https://psref.lenovo.com/Detail/ThinkStation_P3_Ultra_SFF?M=30HA00A4SG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psref.lenovo.com/Detail/ThinkPad_X12_Detachable_Gen_2?M=21LK002YSG" TargetMode="External"/><Relationship Id="rId1" Type="http://schemas.openxmlformats.org/officeDocument/2006/relationships/hyperlink" Target="https://psref.lenovo.com/Detail/ThinkPad_X12_Detachable_Gen_2?M=21LK0030SG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psref.lenovo.com/Detail/ThinkVision_P32pz_30?M=63E5GAR2WW" TargetMode="External"/><Relationship Id="rId18" Type="http://schemas.openxmlformats.org/officeDocument/2006/relationships/hyperlink" Target="https://psref.lenovo.com/Detail/ThinkVision_T22v20?M=61FBMAR6WW" TargetMode="External"/><Relationship Id="rId26" Type="http://schemas.openxmlformats.org/officeDocument/2006/relationships/hyperlink" Target="https://psref.lenovo.com/Detail/ThinkVision_T27hv_30?M=63D6UAR3WW" TargetMode="External"/><Relationship Id="rId39" Type="http://schemas.openxmlformats.org/officeDocument/2006/relationships/hyperlink" Target="https://psref.lenovo.com/Detail/Lenovo_C24_40?M=63DCKAR6WW" TargetMode="External"/><Relationship Id="rId21" Type="http://schemas.openxmlformats.org/officeDocument/2006/relationships/hyperlink" Target="https://psref.lenovo.com/Detail/ThinkVision_T24m_20?M=62CDGAR6WW" TargetMode="External"/><Relationship Id="rId34" Type="http://schemas.openxmlformats.org/officeDocument/2006/relationships/hyperlink" Target="https://psref.lenovo.com/Detail/ThinkVision_E22_30?M=63EBMAR2WW" TargetMode="External"/><Relationship Id="rId42" Type="http://schemas.openxmlformats.org/officeDocument/2006/relationships/hyperlink" Target="https://psref.lenovo.com/Detail/ThinkCentre_Tiny_In_One_22_Gen_5?M=12N9GAR1WW" TargetMode="External"/><Relationship Id="rId47" Type="http://schemas.openxmlformats.org/officeDocument/2006/relationships/hyperlink" Target="https://psref.lenovo.com/Detail/ThinkVision_T75?M=62F4KATCMY" TargetMode="External"/><Relationship Id="rId50" Type="http://schemas.openxmlformats.org/officeDocument/2006/relationships/drawing" Target="../drawings/drawing5.xml"/><Relationship Id="rId7" Type="http://schemas.openxmlformats.org/officeDocument/2006/relationships/hyperlink" Target="https://psref.lenovo.com/Detail/ThinkVision_P25i_30?M=63F4MAR1WW" TargetMode="External"/><Relationship Id="rId2" Type="http://schemas.openxmlformats.org/officeDocument/2006/relationships/hyperlink" Target="https://psref.lenovo.com/Detail/ThinkVision_M14d?M=63AAUAR6WW" TargetMode="External"/><Relationship Id="rId16" Type="http://schemas.openxmlformats.org/officeDocument/2006/relationships/hyperlink" Target="https://psref.lenovo.com/Detail/ThinkVision_P49w_30?M=63DBRAR1WW" TargetMode="External"/><Relationship Id="rId29" Type="http://schemas.openxmlformats.org/officeDocument/2006/relationships/hyperlink" Target="https://psref.lenovo.com/Detail/ThinkVision_T27q_20?M=61EDGAR2WW" TargetMode="External"/><Relationship Id="rId11" Type="http://schemas.openxmlformats.org/officeDocument/2006/relationships/hyperlink" Target="https://psref.lenovo.com/Detail/ThinkVision_P27u_20?M=62CBRAR6WW" TargetMode="External"/><Relationship Id="rId24" Type="http://schemas.openxmlformats.org/officeDocument/2006/relationships/hyperlink" Target="https://psref.lenovo.com/Detail/ThinkVision_T24v_30?M=63D8MAR3WW" TargetMode="External"/><Relationship Id="rId32" Type="http://schemas.openxmlformats.org/officeDocument/2006/relationships/hyperlink" Target="https://psref.lenovo.com/Detail/ThinkVision_T34w_30?M=63D4GAR1WW" TargetMode="External"/><Relationship Id="rId37" Type="http://schemas.openxmlformats.org/officeDocument/2006/relationships/hyperlink" Target="https://psref.lenovo.com/Detail/ThinkVision_E27q_20?M=62D0GAR1WW" TargetMode="External"/><Relationship Id="rId40" Type="http://schemas.openxmlformats.org/officeDocument/2006/relationships/hyperlink" Target="https://psref.lenovo.com/Detail/Lenovo_C27_40?M=63DDKAR6WW" TargetMode="External"/><Relationship Id="rId45" Type="http://schemas.openxmlformats.org/officeDocument/2006/relationships/hyperlink" Target="https://psref.lenovo.com/Detail/ThinkCentre_TinyInOne_27?M=11JHRAR1WW" TargetMode="External"/><Relationship Id="rId5" Type="http://schemas.openxmlformats.org/officeDocument/2006/relationships/hyperlink" Target="https://psref.lenovo.com/Detail/ThinkVision_P24h_30?M=63B3GAR6WW" TargetMode="External"/><Relationship Id="rId15" Type="http://schemas.openxmlformats.org/officeDocument/2006/relationships/hyperlink" Target="https://psref.lenovo.com/Detail/ThinkVision_P40w_20?M=62C1GAR6WW" TargetMode="External"/><Relationship Id="rId23" Type="http://schemas.openxmlformats.org/officeDocument/2006/relationships/hyperlink" Target="https://psref.lenovo.com/Detail/ThinkVision_T24t_20?M=62C5GAR1WW" TargetMode="External"/><Relationship Id="rId28" Type="http://schemas.openxmlformats.org/officeDocument/2006/relationships/hyperlink" Target="https://psref.lenovo.com/Detail/ThinkVision_T27p_30?M=63A9GAR1WW" TargetMode="External"/><Relationship Id="rId36" Type="http://schemas.openxmlformats.org/officeDocument/2006/relationships/hyperlink" Target="https://psref.lenovo.com/Detail/ThinkVision_E24q_30?M=63ECGAR2WW" TargetMode="External"/><Relationship Id="rId49" Type="http://schemas.openxmlformats.org/officeDocument/2006/relationships/printerSettings" Target="../printerSettings/printerSettings6.bin"/><Relationship Id="rId10" Type="http://schemas.openxmlformats.org/officeDocument/2006/relationships/hyperlink" Target="https://psref.lenovo.com/Detail/ThinkVision_P27q_30?M=63A2GAR1WW" TargetMode="External"/><Relationship Id="rId19" Type="http://schemas.openxmlformats.org/officeDocument/2006/relationships/hyperlink" Target="https://psref.lenovo.com/Detail/ThinkVision_T24d_30?M=63FFMAR1WW" TargetMode="External"/><Relationship Id="rId31" Type="http://schemas.openxmlformats.org/officeDocument/2006/relationships/hyperlink" Target="https://psref.lenovo.com/Detail/ThinkVision_T32p30?M=63D2GAR1WW" TargetMode="External"/><Relationship Id="rId44" Type="http://schemas.openxmlformats.org/officeDocument/2006/relationships/hyperlink" Target="https://psref.lenovo.com/Detail/ThinkCentre_Tiny_In_One_24_Gen_5?M=12NBGAR1WW" TargetMode="External"/><Relationship Id="rId4" Type="http://schemas.openxmlformats.org/officeDocument/2006/relationships/hyperlink" Target="https://psref.lenovo.com/Detail/ThinkVision_M15?M=62CAUAR1WW" TargetMode="External"/><Relationship Id="rId9" Type="http://schemas.openxmlformats.org/officeDocument/2006/relationships/hyperlink" Target="https://psref.lenovo.com/Detail/ThinkVision_P27pz_30?M=63E4GAR2WW" TargetMode="External"/><Relationship Id="rId14" Type="http://schemas.openxmlformats.org/officeDocument/2006/relationships/hyperlink" Target="https://psref.lenovo.com/Detail/ThinkVision_P34w_20?M=63F2RAR3WW" TargetMode="External"/><Relationship Id="rId22" Type="http://schemas.openxmlformats.org/officeDocument/2006/relationships/hyperlink" Target="https://psref.lenovo.com/Detail/ThinkVision_T24mv_30?M=63D7UAR3WW" TargetMode="External"/><Relationship Id="rId27" Type="http://schemas.openxmlformats.org/officeDocument/2006/relationships/hyperlink" Target="https://psref.lenovo.com/Detail/ThinkVision_T27i_30?M=63A4MAR1WW" TargetMode="External"/><Relationship Id="rId30" Type="http://schemas.openxmlformats.org/officeDocument/2006/relationships/hyperlink" Target="https://psref.lenovo.com/Detail/ThinkVision_T32h_30?M=63D3GAR1WW" TargetMode="External"/><Relationship Id="rId35" Type="http://schemas.openxmlformats.org/officeDocument/2006/relationships/hyperlink" Target="https://psref.lenovo.com/Detail/ThinkVision_E24_30?M=63EDMAR2WW" TargetMode="External"/><Relationship Id="rId43" Type="http://schemas.openxmlformats.org/officeDocument/2006/relationships/hyperlink" Target="https://psref.lenovo.com/Detail/ThinkCentre_Tiny_In_One_24_Gen_5?M=12NAGAR1WW" TargetMode="External"/><Relationship Id="rId48" Type="http://schemas.openxmlformats.org/officeDocument/2006/relationships/hyperlink" Target="https://psref.lenovo.com/Detail/ThinkVision_T65?M=62F2KATCMY" TargetMode="External"/><Relationship Id="rId8" Type="http://schemas.openxmlformats.org/officeDocument/2006/relationships/hyperlink" Target="https://psref.lenovo.com/Detail/ThinkVision_P27h_30?M=63A1GAR1WW" TargetMode="External"/><Relationship Id="rId3" Type="http://schemas.openxmlformats.org/officeDocument/2006/relationships/hyperlink" Target="https://psref.lenovo.com/Detail/ThinkVision_M14t_Gen_2?M=63FDUAR6WW" TargetMode="External"/><Relationship Id="rId12" Type="http://schemas.openxmlformats.org/officeDocument/2006/relationships/hyperlink" Target="https://psref.lenovo.com/Detail/ThinkVision_P32p_30?M=63D1RAR1WW" TargetMode="External"/><Relationship Id="rId17" Type="http://schemas.openxmlformats.org/officeDocument/2006/relationships/hyperlink" Target="https://psref.lenovo.com/Detail/ThinkVision_T22i_30?M=63B0MAR6WW" TargetMode="External"/><Relationship Id="rId25" Type="http://schemas.openxmlformats.org/officeDocument/2006/relationships/hyperlink" Target="https://psref.lenovo.com/Detail/ThinkVision_T27h_30?M=63A3GAR1WW" TargetMode="External"/><Relationship Id="rId33" Type="http://schemas.openxmlformats.org/officeDocument/2006/relationships/hyperlink" Target="https://psref.lenovo.com/Detail/ThinkVision_E20_30?M=62F7KAR4WW" TargetMode="External"/><Relationship Id="rId38" Type="http://schemas.openxmlformats.org/officeDocument/2006/relationships/hyperlink" Target="https://psref.lenovo.com/Detail/ThinkVision_S22i_30?M=63FCKARBWW" TargetMode="External"/><Relationship Id="rId46" Type="http://schemas.openxmlformats.org/officeDocument/2006/relationships/hyperlink" Target="https://psref.lenovo.com/Detail/ThinkVision_T86?M=62F0KATAMY" TargetMode="External"/><Relationship Id="rId20" Type="http://schemas.openxmlformats.org/officeDocument/2006/relationships/hyperlink" Target="https://psref.lenovo.com/Detail/ThinkVision_T24i_30?M=63CFMARXMY" TargetMode="External"/><Relationship Id="rId41" Type="http://schemas.openxmlformats.org/officeDocument/2006/relationships/hyperlink" Target="https://psref.lenovo.com/Detail/ThinkCentre_Tiny_In_One_22_Gen_5?M=12N8GAR1WW" TargetMode="External"/><Relationship Id="rId1" Type="http://schemas.openxmlformats.org/officeDocument/2006/relationships/hyperlink" Target="https://psref.lenovo.com/Detail/ThinkVision_27_3D?M=63F1UAR3WW" TargetMode="External"/><Relationship Id="rId6" Type="http://schemas.openxmlformats.org/officeDocument/2006/relationships/hyperlink" Target="https://psref.lenovo.com/Detail/ThinkVision_P24q_30?M=63B4GAR6WW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5"/>
  <sheetViews>
    <sheetView zoomScale="90" zoomScaleNormal="90" workbookViewId="0">
      <selection activeCell="K24" sqref="K24"/>
    </sheetView>
  </sheetViews>
  <sheetFormatPr defaultColWidth="11.42578125" defaultRowHeight="15"/>
  <cols>
    <col min="1" max="1" width="11.42578125" style="156"/>
    <col min="2" max="2" width="12.7109375" style="156" customWidth="1"/>
    <col min="3" max="3" width="31" style="156" bestFit="1" customWidth="1"/>
    <col min="4" max="4" width="93.42578125" style="156" bestFit="1" customWidth="1"/>
    <col min="5" max="5" width="19.5703125" style="156" bestFit="1" customWidth="1"/>
    <col min="6" max="16384" width="11.42578125" style="156"/>
  </cols>
  <sheetData>
    <row r="1" spans="1:5" ht="31.5">
      <c r="A1" s="152" t="s">
        <v>0</v>
      </c>
      <c r="B1" s="153" t="s">
        <v>1</v>
      </c>
      <c r="C1" s="154" t="s">
        <v>2</v>
      </c>
      <c r="D1" s="153" t="s">
        <v>3</v>
      </c>
      <c r="E1" s="155" t="s">
        <v>4</v>
      </c>
    </row>
    <row r="2" spans="1:5" ht="15.75">
      <c r="A2" s="157">
        <v>44655</v>
      </c>
      <c r="B2" s="158" t="s">
        <v>5</v>
      </c>
      <c r="C2" s="159" t="s">
        <v>6</v>
      </c>
      <c r="D2" s="159" t="s">
        <v>7</v>
      </c>
      <c r="E2" s="160"/>
    </row>
    <row r="3" spans="1:5" ht="15.75">
      <c r="A3" s="157"/>
      <c r="B3" s="158"/>
      <c r="C3" s="159" t="s">
        <v>8</v>
      </c>
      <c r="D3" s="159" t="s">
        <v>9</v>
      </c>
      <c r="E3" s="160"/>
    </row>
    <row r="4" spans="1:5" ht="15.75">
      <c r="A4" s="161"/>
      <c r="B4" s="158"/>
      <c r="C4" s="159" t="s">
        <v>10</v>
      </c>
      <c r="D4" s="159" t="s">
        <v>11</v>
      </c>
      <c r="E4" s="160"/>
    </row>
    <row r="5" spans="1:5" ht="15.75">
      <c r="A5" s="161"/>
      <c r="B5" s="158"/>
      <c r="C5" s="159" t="s">
        <v>12</v>
      </c>
      <c r="D5" s="159" t="s">
        <v>13</v>
      </c>
      <c r="E5" s="160"/>
    </row>
    <row r="6" spans="1:5" ht="15.75">
      <c r="A6" s="157"/>
      <c r="B6" s="158"/>
      <c r="C6" s="159" t="s">
        <v>14</v>
      </c>
      <c r="D6" s="159" t="s">
        <v>15</v>
      </c>
      <c r="E6" s="160"/>
    </row>
    <row r="7" spans="1:5" ht="15.75">
      <c r="A7" s="157"/>
      <c r="B7" s="158"/>
      <c r="C7" s="159" t="s">
        <v>16</v>
      </c>
      <c r="D7" s="159" t="s">
        <v>17</v>
      </c>
      <c r="E7" s="160"/>
    </row>
    <row r="8" spans="1:5" ht="15.75">
      <c r="A8" s="157"/>
      <c r="B8" s="158"/>
      <c r="C8" s="159"/>
      <c r="D8" s="159"/>
      <c r="E8" s="160"/>
    </row>
    <row r="9" spans="1:5" ht="15.75">
      <c r="A9" s="161"/>
      <c r="B9" s="158"/>
      <c r="C9" s="159"/>
      <c r="D9" s="159"/>
      <c r="E9" s="160"/>
    </row>
    <row r="10" spans="1:5" ht="15.75">
      <c r="A10" s="161"/>
      <c r="B10" s="158"/>
      <c r="C10" s="159" t="s">
        <v>18</v>
      </c>
      <c r="D10" s="159" t="s">
        <v>19</v>
      </c>
      <c r="E10" s="160" t="s">
        <v>20</v>
      </c>
    </row>
    <row r="11" spans="1:5" ht="15.75">
      <c r="A11" s="157"/>
      <c r="B11" s="158"/>
      <c r="C11" s="159" t="s">
        <v>21</v>
      </c>
      <c r="D11" s="159" t="s">
        <v>22</v>
      </c>
      <c r="E11" s="160" t="s">
        <v>20</v>
      </c>
    </row>
    <row r="12" spans="1:5" ht="15.75">
      <c r="A12" s="157"/>
      <c r="B12" s="158"/>
      <c r="C12" s="159" t="s">
        <v>23</v>
      </c>
      <c r="D12" s="159" t="s">
        <v>24</v>
      </c>
      <c r="E12" s="160" t="s">
        <v>20</v>
      </c>
    </row>
    <row r="13" spans="1:5" ht="15.75">
      <c r="A13" s="157"/>
      <c r="B13" s="158"/>
      <c r="C13" s="159" t="s">
        <v>25</v>
      </c>
      <c r="D13" s="159" t="s">
        <v>26</v>
      </c>
      <c r="E13" s="160" t="s">
        <v>20</v>
      </c>
    </row>
    <row r="14" spans="1:5" ht="15.75">
      <c r="A14" s="157"/>
      <c r="B14" s="158"/>
      <c r="C14" s="159" t="s">
        <v>27</v>
      </c>
      <c r="D14" s="159" t="s">
        <v>28</v>
      </c>
      <c r="E14" s="160" t="s">
        <v>20</v>
      </c>
    </row>
    <row r="15" spans="1:5" ht="15.75">
      <c r="A15" s="157"/>
      <c r="B15" s="158"/>
      <c r="C15" s="159" t="s">
        <v>29</v>
      </c>
      <c r="D15" s="159" t="s">
        <v>30</v>
      </c>
      <c r="E15" s="160" t="s">
        <v>20</v>
      </c>
    </row>
    <row r="16" spans="1:5" ht="15.75">
      <c r="A16" s="157"/>
      <c r="B16" s="158"/>
      <c r="C16" s="159" t="s">
        <v>31</v>
      </c>
      <c r="D16" s="159" t="s">
        <v>32</v>
      </c>
      <c r="E16" s="160" t="s">
        <v>33</v>
      </c>
    </row>
    <row r="17" spans="1:5" ht="15.75">
      <c r="A17" s="157"/>
      <c r="B17" s="158"/>
      <c r="C17" s="159" t="s">
        <v>34</v>
      </c>
      <c r="D17" s="159" t="s">
        <v>35</v>
      </c>
      <c r="E17" s="160" t="s">
        <v>33</v>
      </c>
    </row>
    <row r="18" spans="1:5" ht="15.75">
      <c r="A18" s="157"/>
      <c r="B18" s="158"/>
      <c r="C18" s="159" t="s">
        <v>36</v>
      </c>
      <c r="D18" s="159" t="s">
        <v>37</v>
      </c>
      <c r="E18" s="160" t="s">
        <v>33</v>
      </c>
    </row>
    <row r="19" spans="1:5" ht="15.75">
      <c r="A19" s="157"/>
      <c r="B19" s="158"/>
      <c r="C19" s="159" t="s">
        <v>38</v>
      </c>
      <c r="D19" s="159" t="s">
        <v>39</v>
      </c>
      <c r="E19" s="160" t="s">
        <v>40</v>
      </c>
    </row>
    <row r="20" spans="1:5" ht="15.75">
      <c r="A20" s="157"/>
      <c r="B20" s="158"/>
      <c r="C20" s="159" t="s">
        <v>41</v>
      </c>
      <c r="D20" s="159" t="s">
        <v>42</v>
      </c>
      <c r="E20" s="160" t="s">
        <v>40</v>
      </c>
    </row>
    <row r="21" spans="1:5" ht="15.75">
      <c r="A21" s="157"/>
      <c r="B21" s="158"/>
      <c r="C21" s="159" t="s">
        <v>43</v>
      </c>
      <c r="D21" s="159" t="s">
        <v>44</v>
      </c>
      <c r="E21" s="160" t="s">
        <v>40</v>
      </c>
    </row>
    <row r="22" spans="1:5" ht="15.75">
      <c r="A22" s="157"/>
      <c r="B22" s="158"/>
      <c r="C22" s="159" t="s">
        <v>45</v>
      </c>
      <c r="D22" s="159" t="s">
        <v>46</v>
      </c>
      <c r="E22" s="160" t="s">
        <v>40</v>
      </c>
    </row>
    <row r="23" spans="1:5" ht="15.75">
      <c r="A23" s="157"/>
      <c r="B23" s="158"/>
      <c r="C23" s="159" t="s">
        <v>47</v>
      </c>
      <c r="D23" s="159" t="s">
        <v>48</v>
      </c>
      <c r="E23" s="160" t="s">
        <v>40</v>
      </c>
    </row>
    <row r="24" spans="1:5" ht="15.75">
      <c r="A24" s="157"/>
      <c r="B24" s="158"/>
      <c r="C24" s="159" t="s">
        <v>49</v>
      </c>
      <c r="D24" s="159" t="s">
        <v>50</v>
      </c>
      <c r="E24" s="160" t="s">
        <v>40</v>
      </c>
    </row>
    <row r="25" spans="1:5" ht="15.75">
      <c r="A25" s="157"/>
      <c r="B25" s="158"/>
      <c r="C25" s="159"/>
      <c r="D25" s="159"/>
      <c r="E25" s="160"/>
    </row>
    <row r="26" spans="1:5" ht="15.75">
      <c r="A26" s="157"/>
      <c r="B26" s="158"/>
      <c r="C26" s="159"/>
      <c r="D26" s="159"/>
      <c r="E26" s="160"/>
    </row>
    <row r="27" spans="1:5" ht="15.75">
      <c r="A27" s="157"/>
      <c r="B27" s="158"/>
      <c r="C27" s="159"/>
      <c r="D27" s="159"/>
      <c r="E27" s="160"/>
    </row>
    <row r="28" spans="1:5" ht="15.75">
      <c r="A28" s="157"/>
      <c r="B28" s="158"/>
      <c r="C28" s="159"/>
      <c r="D28" s="159"/>
      <c r="E28" s="160"/>
    </row>
    <row r="29" spans="1:5" ht="15.75">
      <c r="A29" s="157"/>
      <c r="B29" s="158"/>
      <c r="C29" s="159"/>
      <c r="D29" s="159"/>
      <c r="E29" s="160"/>
    </row>
    <row r="30" spans="1:5" ht="15.75">
      <c r="A30" s="157"/>
      <c r="B30" s="158"/>
      <c r="C30" s="159"/>
      <c r="D30" s="159"/>
      <c r="E30" s="160"/>
    </row>
    <row r="31" spans="1:5" ht="15.75">
      <c r="A31" s="157"/>
      <c r="B31" s="158"/>
      <c r="C31" s="159"/>
      <c r="D31" s="159"/>
      <c r="E31" s="160"/>
    </row>
    <row r="32" spans="1:5" ht="15.75">
      <c r="A32" s="157"/>
      <c r="B32" s="158"/>
      <c r="C32" s="159"/>
      <c r="D32" s="159"/>
      <c r="E32" s="160"/>
    </row>
    <row r="33" spans="1:5" ht="15.75">
      <c r="A33" s="157"/>
      <c r="B33" s="158"/>
      <c r="C33" s="159"/>
      <c r="D33" s="159"/>
      <c r="E33" s="160"/>
    </row>
    <row r="34" spans="1:5" ht="15.75">
      <c r="A34" s="157"/>
      <c r="B34" s="158"/>
      <c r="C34" s="159"/>
      <c r="D34" s="159"/>
      <c r="E34" s="160"/>
    </row>
    <row r="35" spans="1:5" ht="15.75">
      <c r="A35" s="157"/>
      <c r="B35" s="158"/>
      <c r="C35" s="159"/>
      <c r="D35" s="159"/>
      <c r="E35" s="160"/>
    </row>
    <row r="36" spans="1:5" ht="15.75">
      <c r="A36" s="157"/>
      <c r="B36" s="158"/>
      <c r="C36" s="159"/>
      <c r="D36" s="159"/>
      <c r="E36" s="160"/>
    </row>
    <row r="37" spans="1:5" ht="15.75">
      <c r="A37" s="157"/>
      <c r="B37" s="158"/>
      <c r="C37" s="159"/>
      <c r="D37" s="159"/>
      <c r="E37" s="160"/>
    </row>
    <row r="38" spans="1:5" ht="15.75">
      <c r="A38" s="157"/>
      <c r="B38" s="158"/>
      <c r="C38" s="159"/>
      <c r="D38" s="159"/>
      <c r="E38" s="160"/>
    </row>
    <row r="39" spans="1:5" ht="15.75">
      <c r="A39" s="157"/>
      <c r="B39" s="158"/>
      <c r="C39" s="159"/>
      <c r="D39" s="159"/>
      <c r="E39" s="160"/>
    </row>
    <row r="40" spans="1:5" ht="15.75">
      <c r="A40" s="157"/>
      <c r="B40" s="158"/>
      <c r="C40" s="159"/>
      <c r="D40" s="159"/>
      <c r="E40" s="160"/>
    </row>
    <row r="41" spans="1:5" ht="15.75">
      <c r="A41" s="157"/>
      <c r="B41" s="158"/>
      <c r="C41" s="159"/>
      <c r="D41" s="159"/>
      <c r="E41" s="160"/>
    </row>
    <row r="42" spans="1:5" ht="15.75">
      <c r="A42" s="157"/>
      <c r="B42" s="158"/>
      <c r="C42" s="159"/>
      <c r="D42" s="159"/>
      <c r="E42" s="160"/>
    </row>
    <row r="43" spans="1:5" ht="15.75">
      <c r="A43" s="157"/>
      <c r="B43" s="158"/>
      <c r="C43" s="159"/>
      <c r="D43" s="159"/>
      <c r="E43" s="160"/>
    </row>
    <row r="44" spans="1:5" ht="15.75">
      <c r="A44" s="157"/>
      <c r="B44" s="158"/>
      <c r="C44" s="159"/>
      <c r="D44" s="159"/>
      <c r="E44" s="160"/>
    </row>
    <row r="45" spans="1:5" ht="15.75">
      <c r="A45" s="157"/>
      <c r="B45" s="158"/>
      <c r="C45" s="159"/>
      <c r="D45" s="159"/>
      <c r="E45" s="160"/>
    </row>
    <row r="46" spans="1:5" ht="15.75">
      <c r="A46" s="157"/>
      <c r="B46" s="158"/>
      <c r="C46" s="159"/>
      <c r="D46" s="159"/>
      <c r="E46" s="160"/>
    </row>
    <row r="47" spans="1:5" ht="15.75">
      <c r="A47" s="157"/>
      <c r="B47" s="158"/>
      <c r="C47" s="159"/>
      <c r="D47" s="159"/>
      <c r="E47" s="160"/>
    </row>
    <row r="48" spans="1:5" ht="15.75">
      <c r="A48" s="157"/>
      <c r="B48" s="158"/>
      <c r="C48" s="159"/>
      <c r="D48" s="159"/>
      <c r="E48" s="160"/>
    </row>
    <row r="49" spans="1:5" ht="15.75">
      <c r="A49" s="157"/>
      <c r="B49" s="158"/>
      <c r="C49" s="159"/>
      <c r="D49" s="159"/>
      <c r="E49" s="160"/>
    </row>
    <row r="50" spans="1:5" ht="15.75">
      <c r="A50" s="157"/>
      <c r="B50" s="158"/>
      <c r="C50" s="159"/>
      <c r="D50" s="159"/>
      <c r="E50" s="160"/>
    </row>
    <row r="51" spans="1:5" ht="15.75">
      <c r="A51" s="157"/>
      <c r="B51" s="158"/>
      <c r="C51" s="159"/>
      <c r="D51" s="159"/>
      <c r="E51" s="160"/>
    </row>
    <row r="52" spans="1:5" ht="15.75">
      <c r="A52" s="157"/>
      <c r="B52" s="158"/>
      <c r="C52" s="159"/>
      <c r="D52" s="159"/>
      <c r="E52" s="160"/>
    </row>
    <row r="53" spans="1:5" ht="15.75">
      <c r="A53" s="157"/>
      <c r="B53" s="158"/>
      <c r="C53" s="159"/>
      <c r="D53" s="159"/>
      <c r="E53" s="160"/>
    </row>
    <row r="54" spans="1:5" ht="15.75">
      <c r="A54" s="157"/>
      <c r="B54" s="158"/>
      <c r="C54" s="159"/>
      <c r="D54" s="159"/>
      <c r="E54" s="160"/>
    </row>
    <row r="55" spans="1:5" ht="15.75">
      <c r="A55" s="157"/>
      <c r="B55" s="158"/>
      <c r="C55" s="159"/>
      <c r="D55" s="159"/>
      <c r="E55" s="160"/>
    </row>
    <row r="56" spans="1:5" ht="15.75">
      <c r="A56" s="157"/>
      <c r="B56" s="158"/>
      <c r="C56" s="159"/>
      <c r="D56" s="159"/>
      <c r="E56" s="160"/>
    </row>
    <row r="57" spans="1:5" ht="15.75">
      <c r="A57" s="157"/>
      <c r="B57" s="158"/>
      <c r="C57" s="159"/>
      <c r="D57" s="159"/>
      <c r="E57" s="160"/>
    </row>
    <row r="58" spans="1:5" ht="15.75">
      <c r="A58" s="161"/>
      <c r="B58" s="158"/>
      <c r="C58" s="159"/>
      <c r="D58" s="159"/>
      <c r="E58" s="160"/>
    </row>
    <row r="59" spans="1:5" ht="15.75">
      <c r="A59" s="161"/>
      <c r="B59" s="158"/>
      <c r="C59" s="159"/>
      <c r="D59" s="159"/>
      <c r="E59" s="160"/>
    </row>
    <row r="60" spans="1:5" ht="15.75">
      <c r="A60" s="161"/>
      <c r="B60" s="158"/>
      <c r="C60" s="159"/>
      <c r="D60" s="159"/>
      <c r="E60" s="160"/>
    </row>
    <row r="61" spans="1:5" ht="15.75">
      <c r="A61" s="161"/>
      <c r="B61" s="158"/>
      <c r="C61" s="159"/>
      <c r="D61" s="159"/>
      <c r="E61" s="160"/>
    </row>
    <row r="62" spans="1:5" ht="15.75">
      <c r="A62" s="161"/>
      <c r="B62" s="158"/>
      <c r="C62" s="159"/>
      <c r="D62" s="159"/>
      <c r="E62" s="160"/>
    </row>
    <row r="63" spans="1:5" ht="15.75">
      <c r="A63" s="161"/>
      <c r="B63" s="158"/>
      <c r="C63" s="159"/>
      <c r="D63" s="159"/>
      <c r="E63" s="160"/>
    </row>
    <row r="64" spans="1:5" ht="15.75">
      <c r="A64" s="161"/>
      <c r="B64" s="158"/>
      <c r="C64" s="159"/>
      <c r="D64" s="159"/>
      <c r="E64" s="160"/>
    </row>
    <row r="65" spans="1:11" ht="15.75">
      <c r="A65" s="161"/>
      <c r="B65" s="158"/>
      <c r="C65" s="159"/>
      <c r="D65" s="159"/>
      <c r="E65" s="160"/>
    </row>
    <row r="66" spans="1:11" ht="15.75">
      <c r="A66" s="161"/>
      <c r="B66" s="158"/>
      <c r="C66" s="159"/>
      <c r="D66" s="159"/>
      <c r="E66" s="160"/>
    </row>
    <row r="67" spans="1:11" ht="16.5" thickBot="1">
      <c r="A67" s="162"/>
      <c r="B67" s="163"/>
      <c r="C67" s="164"/>
      <c r="D67" s="164"/>
      <c r="E67" s="165"/>
    </row>
    <row r="68" spans="1:11" ht="15.75">
      <c r="A68" s="166"/>
      <c r="B68" s="166"/>
      <c r="C68" s="166"/>
      <c r="D68" s="166"/>
      <c r="E68" s="166"/>
    </row>
    <row r="69" spans="1:11" ht="15.75">
      <c r="A69" s="166"/>
      <c r="B69" s="166"/>
      <c r="C69" s="166"/>
      <c r="D69" s="166"/>
      <c r="E69" s="166"/>
    </row>
    <row r="75" spans="1:11">
      <c r="K75" s="167"/>
    </row>
  </sheetData>
  <pageMargins left="0.7" right="0.7" top="0.75" bottom="0.75" header="0.3" footer="0.3"/>
  <pageSetup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6BFB-E43E-4FAC-AC92-91B21188CEEC}">
  <sheetPr codeName="Sheet11"/>
  <dimension ref="A1:P728"/>
  <sheetViews>
    <sheetView tabSelected="1" zoomScale="115" zoomScaleNormal="115" workbookViewId="0">
      <pane xSplit="5" ySplit="4" topLeftCell="F5" activePane="bottomRight" state="frozen"/>
      <selection pane="bottomRight" activeCell="F14" sqref="F14"/>
      <selection pane="bottomLeft" activeCell="A5" sqref="A5"/>
      <selection pane="topRight" activeCell="F1" sqref="F1"/>
    </sheetView>
  </sheetViews>
  <sheetFormatPr defaultColWidth="8.85546875" defaultRowHeight="12" outlineLevelCol="1"/>
  <cols>
    <col min="1" max="1" width="46.5703125" style="190" bestFit="1" customWidth="1"/>
    <col min="2" max="2" width="15.28515625" style="190" bestFit="1" customWidth="1"/>
    <col min="3" max="5" width="8.85546875" style="190" customWidth="1"/>
    <col min="6" max="6" width="44.42578125" style="190" bestFit="1" customWidth="1" outlineLevel="1"/>
    <col min="7" max="7" width="15.28515625" style="190" bestFit="1" customWidth="1" outlineLevel="1"/>
    <col min="8" max="9" width="9.85546875" style="190" bestFit="1" customWidth="1"/>
    <col min="10" max="10" width="8.7109375" style="190" customWidth="1"/>
    <col min="11" max="11" width="39.42578125" style="190" customWidth="1"/>
    <col min="12" max="12" width="8.85546875" style="191"/>
    <col min="13" max="13" width="30.5703125" style="196" bestFit="1" customWidth="1"/>
    <col min="14" max="16384" width="8.85546875" style="190"/>
  </cols>
  <sheetData>
    <row r="1" spans="1:13">
      <c r="A1" s="190" t="s">
        <v>1328</v>
      </c>
    </row>
    <row r="3" spans="1:13" s="193" customFormat="1">
      <c r="C3" s="626" t="s">
        <v>1288</v>
      </c>
      <c r="D3" s="626"/>
      <c r="E3" s="626"/>
      <c r="F3" s="194"/>
      <c r="G3" s="194"/>
      <c r="H3" s="627" t="s">
        <v>1289</v>
      </c>
      <c r="I3" s="627"/>
      <c r="J3" s="627"/>
      <c r="L3" s="195"/>
    </row>
    <row r="4" spans="1:13" s="193" customFormat="1">
      <c r="A4" s="193" t="s">
        <v>1329</v>
      </c>
      <c r="B4" s="193" t="s">
        <v>1330</v>
      </c>
      <c r="C4" s="258" t="s">
        <v>1331</v>
      </c>
      <c r="D4" s="258" t="s">
        <v>1332</v>
      </c>
      <c r="E4" s="258" t="s">
        <v>1333</v>
      </c>
      <c r="F4" s="193" t="s">
        <v>1329</v>
      </c>
      <c r="G4" s="193" t="s">
        <v>1330</v>
      </c>
      <c r="H4" s="259" t="s">
        <v>1331</v>
      </c>
      <c r="I4" s="259" t="s">
        <v>1332</v>
      </c>
      <c r="J4" s="259" t="s">
        <v>1333</v>
      </c>
      <c r="K4" s="628" t="s">
        <v>1334</v>
      </c>
      <c r="L4" s="629"/>
      <c r="M4" s="193" t="s">
        <v>1335</v>
      </c>
    </row>
    <row r="5" spans="1:13" s="193" customFormat="1">
      <c r="A5" s="193" t="s">
        <v>1336</v>
      </c>
      <c r="C5" s="258"/>
      <c r="D5" s="258"/>
      <c r="E5" s="258"/>
      <c r="H5" s="259"/>
      <c r="I5" s="259"/>
      <c r="J5" s="259"/>
      <c r="K5" s="260"/>
      <c r="L5" s="260"/>
    </row>
    <row r="6" spans="1:13" s="193" customFormat="1">
      <c r="C6" s="258"/>
      <c r="D6" s="258"/>
      <c r="E6" s="258"/>
      <c r="H6" s="259"/>
      <c r="I6" s="259"/>
      <c r="J6" s="259"/>
      <c r="K6" s="260"/>
      <c r="L6" s="260"/>
    </row>
    <row r="7" spans="1:13" s="193" customFormat="1">
      <c r="A7" s="193" t="s">
        <v>172</v>
      </c>
      <c r="B7" s="193" t="s">
        <v>179</v>
      </c>
      <c r="C7" s="539">
        <v>1800</v>
      </c>
      <c r="D7" s="539">
        <v>1856</v>
      </c>
      <c r="E7" s="539">
        <v>2299</v>
      </c>
      <c r="F7" s="193" t="s">
        <v>172</v>
      </c>
      <c r="G7" s="193" t="s">
        <v>179</v>
      </c>
      <c r="H7" s="564">
        <v>1996</v>
      </c>
      <c r="I7" s="564">
        <v>2058</v>
      </c>
      <c r="J7" s="564">
        <v>2549</v>
      </c>
      <c r="K7" s="260" t="s">
        <v>1337</v>
      </c>
      <c r="L7" s="260"/>
    </row>
    <row r="8" spans="1:13" s="193" customFormat="1">
      <c r="A8" s="193" t="s">
        <v>172</v>
      </c>
      <c r="B8" s="193" t="s">
        <v>181</v>
      </c>
      <c r="C8" s="539">
        <v>1996</v>
      </c>
      <c r="D8" s="539">
        <v>2058</v>
      </c>
      <c r="E8" s="539">
        <v>2549</v>
      </c>
      <c r="F8" s="193" t="s">
        <v>172</v>
      </c>
      <c r="G8" s="193" t="s">
        <v>181</v>
      </c>
      <c r="H8" s="564">
        <v>2270</v>
      </c>
      <c r="I8" s="564">
        <v>2340</v>
      </c>
      <c r="J8" s="564">
        <v>2899</v>
      </c>
      <c r="K8" s="260" t="s">
        <v>1337</v>
      </c>
      <c r="L8" s="260"/>
    </row>
    <row r="9" spans="1:13" s="193" customFormat="1">
      <c r="A9" s="193" t="s">
        <v>172</v>
      </c>
      <c r="B9" s="193" t="s">
        <v>183</v>
      </c>
      <c r="C9" s="539">
        <v>2153</v>
      </c>
      <c r="D9" s="539">
        <v>2219</v>
      </c>
      <c r="E9" s="539">
        <v>2749</v>
      </c>
      <c r="F9" s="193" t="s">
        <v>172</v>
      </c>
      <c r="G9" s="193" t="s">
        <v>183</v>
      </c>
      <c r="H9" s="564">
        <v>2349</v>
      </c>
      <c r="I9" s="564">
        <v>2421</v>
      </c>
      <c r="J9" s="564">
        <v>2999</v>
      </c>
      <c r="K9" s="260" t="s">
        <v>1337</v>
      </c>
      <c r="L9" s="260"/>
    </row>
    <row r="10" spans="1:13" s="193" customFormat="1">
      <c r="C10" s="258"/>
      <c r="D10" s="258"/>
      <c r="E10" s="258"/>
      <c r="H10" s="259"/>
      <c r="I10" s="259"/>
      <c r="J10" s="259"/>
      <c r="K10" s="260"/>
      <c r="L10" s="260"/>
    </row>
    <row r="11" spans="1:13" s="193" customFormat="1">
      <c r="A11" s="193" t="s">
        <v>113</v>
      </c>
      <c r="B11" s="193" t="s">
        <v>114</v>
      </c>
      <c r="C11" s="539">
        <v>1487</v>
      </c>
      <c r="D11" s="539">
        <v>1533</v>
      </c>
      <c r="E11" s="539">
        <v>1899</v>
      </c>
      <c r="F11" s="193" t="s">
        <v>1338</v>
      </c>
      <c r="G11" s="193" t="s">
        <v>123</v>
      </c>
      <c r="H11" s="564">
        <v>1644</v>
      </c>
      <c r="I11" s="564">
        <v>1695</v>
      </c>
      <c r="J11" s="564">
        <v>2099</v>
      </c>
      <c r="K11" s="260" t="s">
        <v>1339</v>
      </c>
      <c r="L11" s="260"/>
    </row>
    <row r="12" spans="1:13" s="193" customFormat="1">
      <c r="A12" s="193" t="s">
        <v>113</v>
      </c>
      <c r="B12" s="193" t="s">
        <v>116</v>
      </c>
      <c r="C12" s="539">
        <v>1644</v>
      </c>
      <c r="D12" s="539">
        <v>1695</v>
      </c>
      <c r="E12" s="539">
        <v>2099</v>
      </c>
      <c r="F12" s="193" t="s">
        <v>1338</v>
      </c>
      <c r="G12" s="193" t="s">
        <v>125</v>
      </c>
      <c r="H12" s="564">
        <v>1800</v>
      </c>
      <c r="I12" s="564">
        <v>1856</v>
      </c>
      <c r="J12" s="564">
        <v>2299</v>
      </c>
      <c r="K12" s="260" t="s">
        <v>1339</v>
      </c>
      <c r="L12" s="260"/>
    </row>
    <row r="13" spans="1:13" s="193" customFormat="1">
      <c r="A13" s="193" t="s">
        <v>118</v>
      </c>
      <c r="B13" s="193" t="s">
        <v>119</v>
      </c>
      <c r="C13" s="539">
        <v>1800</v>
      </c>
      <c r="D13" s="539">
        <v>1856</v>
      </c>
      <c r="E13" s="539">
        <v>2299</v>
      </c>
      <c r="F13" s="193" t="s">
        <v>1340</v>
      </c>
      <c r="G13" s="193" t="s">
        <v>128</v>
      </c>
      <c r="H13" s="564">
        <v>1957</v>
      </c>
      <c r="I13" s="564">
        <v>2018</v>
      </c>
      <c r="J13" s="564">
        <v>2499</v>
      </c>
      <c r="K13" s="260" t="s">
        <v>1339</v>
      </c>
      <c r="L13" s="260"/>
    </row>
    <row r="14" spans="1:13" s="193" customFormat="1">
      <c r="C14" s="258"/>
      <c r="D14" s="258"/>
      <c r="E14" s="258"/>
      <c r="H14" s="259"/>
      <c r="I14" s="259"/>
      <c r="J14" s="259"/>
      <c r="K14" s="260"/>
      <c r="L14" s="260"/>
    </row>
    <row r="15" spans="1:13" s="193" customFormat="1" ht="12" customHeight="1">
      <c r="A15" s="193" t="s">
        <v>131</v>
      </c>
      <c r="B15" s="193" t="s">
        <v>132</v>
      </c>
      <c r="C15" s="539">
        <v>1276</v>
      </c>
      <c r="D15" s="539">
        <v>1315</v>
      </c>
      <c r="E15" s="539">
        <v>1629</v>
      </c>
      <c r="H15" s="259"/>
      <c r="I15" s="259"/>
      <c r="J15" s="259"/>
      <c r="K15" s="260"/>
      <c r="L15" s="260"/>
    </row>
    <row r="16" spans="1:13" s="193" customFormat="1" ht="12" customHeight="1">
      <c r="A16" s="193" t="s">
        <v>131</v>
      </c>
      <c r="B16" s="193" t="s">
        <v>134</v>
      </c>
      <c r="C16" s="539">
        <v>1432</v>
      </c>
      <c r="D16" s="539">
        <v>1477</v>
      </c>
      <c r="E16" s="539">
        <v>1829</v>
      </c>
      <c r="H16" s="259"/>
      <c r="I16" s="259"/>
      <c r="J16" s="259"/>
      <c r="K16" s="260"/>
      <c r="L16" s="260"/>
    </row>
    <row r="17" spans="1:12" s="193" customFormat="1" ht="12" customHeight="1">
      <c r="A17" s="193" t="s">
        <v>131</v>
      </c>
      <c r="B17" s="193" t="s">
        <v>136</v>
      </c>
      <c r="C17" s="539">
        <v>1511</v>
      </c>
      <c r="D17" s="539">
        <v>1557</v>
      </c>
      <c r="E17" s="539">
        <v>1929</v>
      </c>
      <c r="F17" s="193" t="s">
        <v>140</v>
      </c>
      <c r="G17" s="193" t="s">
        <v>141</v>
      </c>
      <c r="H17" s="564">
        <v>1667</v>
      </c>
      <c r="I17" s="564">
        <v>1719</v>
      </c>
      <c r="J17" s="564">
        <v>2129</v>
      </c>
      <c r="K17" s="260" t="s">
        <v>1339</v>
      </c>
      <c r="L17" s="260"/>
    </row>
    <row r="18" spans="1:12" s="193" customFormat="1" ht="12" customHeight="1">
      <c r="A18" s="193" t="s">
        <v>131</v>
      </c>
      <c r="B18" s="193" t="s">
        <v>138</v>
      </c>
      <c r="C18" s="539">
        <v>1628</v>
      </c>
      <c r="D18" s="539">
        <v>1678</v>
      </c>
      <c r="E18" s="539">
        <v>2079</v>
      </c>
      <c r="F18" s="193" t="s">
        <v>140</v>
      </c>
      <c r="G18" s="193" t="s">
        <v>142</v>
      </c>
      <c r="H18" s="564">
        <v>1785</v>
      </c>
      <c r="I18" s="564">
        <v>1840</v>
      </c>
      <c r="J18" s="564">
        <v>2279</v>
      </c>
      <c r="K18" s="260" t="s">
        <v>1339</v>
      </c>
      <c r="L18" s="260"/>
    </row>
    <row r="19" spans="1:12" s="193" customFormat="1">
      <c r="C19" s="258"/>
      <c r="D19" s="258"/>
      <c r="E19" s="258"/>
      <c r="H19" s="259"/>
      <c r="I19" s="259"/>
      <c r="J19" s="259"/>
      <c r="K19" s="260"/>
      <c r="L19" s="260"/>
    </row>
    <row r="20" spans="1:12" s="193" customFormat="1">
      <c r="A20" s="193" t="s">
        <v>158</v>
      </c>
      <c r="B20" s="193" t="s">
        <v>159</v>
      </c>
      <c r="C20" s="539">
        <v>1644</v>
      </c>
      <c r="D20" s="539">
        <v>1695</v>
      </c>
      <c r="E20" s="539">
        <v>2099</v>
      </c>
      <c r="F20" s="193" t="s">
        <v>1341</v>
      </c>
      <c r="G20" s="193" t="s">
        <v>173</v>
      </c>
      <c r="H20" s="564">
        <v>1800</v>
      </c>
      <c r="I20" s="564">
        <v>1856</v>
      </c>
      <c r="J20" s="564">
        <v>2299</v>
      </c>
      <c r="K20" s="260" t="s">
        <v>1339</v>
      </c>
      <c r="L20" s="260"/>
    </row>
    <row r="21" spans="1:12" s="193" customFormat="1">
      <c r="A21" s="193" t="s">
        <v>158</v>
      </c>
      <c r="B21" s="193" t="s">
        <v>161</v>
      </c>
      <c r="C21" s="539">
        <v>1800</v>
      </c>
      <c r="D21" s="539">
        <v>1856</v>
      </c>
      <c r="E21" s="539">
        <v>2299</v>
      </c>
      <c r="F21" s="193" t="s">
        <v>1341</v>
      </c>
      <c r="G21" s="193" t="s">
        <v>175</v>
      </c>
      <c r="H21" s="564">
        <v>1957</v>
      </c>
      <c r="I21" s="564">
        <v>2018</v>
      </c>
      <c r="J21" s="564">
        <v>2499</v>
      </c>
      <c r="K21" s="260" t="s">
        <v>1339</v>
      </c>
      <c r="L21" s="260"/>
    </row>
    <row r="22" spans="1:12" s="193" customFormat="1">
      <c r="A22" s="193" t="s">
        <v>158</v>
      </c>
      <c r="B22" s="193" t="s">
        <v>163</v>
      </c>
      <c r="C22" s="539">
        <v>1957</v>
      </c>
      <c r="D22" s="539">
        <v>2018</v>
      </c>
      <c r="E22" s="539">
        <v>2499</v>
      </c>
      <c r="F22" s="193" t="s">
        <v>1341</v>
      </c>
      <c r="G22" s="193" t="s">
        <v>177</v>
      </c>
      <c r="H22" s="564">
        <v>2114</v>
      </c>
      <c r="I22" s="564">
        <v>2179</v>
      </c>
      <c r="J22" s="564">
        <v>2699</v>
      </c>
      <c r="K22" s="260" t="s">
        <v>1339</v>
      </c>
      <c r="L22" s="260"/>
    </row>
    <row r="23" spans="1:12" s="193" customFormat="1">
      <c r="C23" s="258"/>
      <c r="D23" s="258"/>
      <c r="E23" s="258"/>
      <c r="H23" s="259"/>
      <c r="I23" s="259"/>
      <c r="J23" s="259"/>
      <c r="K23" s="260"/>
      <c r="L23" s="260"/>
    </row>
    <row r="24" spans="1:12" s="193" customFormat="1">
      <c r="A24" s="193" t="s">
        <v>209</v>
      </c>
      <c r="B24" s="193" t="s">
        <v>210</v>
      </c>
      <c r="C24" s="539">
        <v>2505</v>
      </c>
      <c r="D24" s="539">
        <v>2583</v>
      </c>
      <c r="E24" s="539">
        <v>3199</v>
      </c>
      <c r="F24" s="193" t="s">
        <v>1342</v>
      </c>
      <c r="G24" s="193" t="s">
        <v>218</v>
      </c>
      <c r="H24" s="564">
        <v>2740</v>
      </c>
      <c r="I24" s="564">
        <v>2825</v>
      </c>
      <c r="J24" s="564">
        <v>3499</v>
      </c>
      <c r="K24" s="260" t="s">
        <v>1339</v>
      </c>
      <c r="L24" s="260"/>
    </row>
    <row r="25" spans="1:12" s="193" customFormat="1">
      <c r="A25" s="193" t="s">
        <v>209</v>
      </c>
      <c r="B25" s="193" t="s">
        <v>212</v>
      </c>
      <c r="C25" s="539">
        <v>2662</v>
      </c>
      <c r="D25" s="539">
        <v>2744</v>
      </c>
      <c r="E25" s="539">
        <v>3399</v>
      </c>
      <c r="F25" s="193" t="s">
        <v>1342</v>
      </c>
      <c r="G25" s="193" t="s">
        <v>219</v>
      </c>
      <c r="H25" s="564">
        <v>2975</v>
      </c>
      <c r="I25" s="564">
        <v>3067</v>
      </c>
      <c r="J25" s="564">
        <v>3799</v>
      </c>
      <c r="K25" s="260" t="s">
        <v>1339</v>
      </c>
      <c r="L25" s="260"/>
    </row>
    <row r="26" spans="1:12" s="193" customFormat="1">
      <c r="A26" s="193" t="s">
        <v>209</v>
      </c>
      <c r="B26" s="193" t="s">
        <v>214</v>
      </c>
      <c r="C26" s="539">
        <v>2912</v>
      </c>
      <c r="D26" s="539">
        <v>3002</v>
      </c>
      <c r="E26" s="539">
        <v>3719</v>
      </c>
      <c r="F26" s="193" t="s">
        <v>1342</v>
      </c>
      <c r="G26" s="193" t="s">
        <v>221</v>
      </c>
      <c r="H26" s="564">
        <v>3288</v>
      </c>
      <c r="I26" s="564">
        <v>3390</v>
      </c>
      <c r="J26" s="564">
        <v>4199</v>
      </c>
      <c r="K26" s="260" t="s">
        <v>1339</v>
      </c>
      <c r="L26" s="260"/>
    </row>
    <row r="27" spans="1:12" s="193" customFormat="1">
      <c r="C27" s="258"/>
      <c r="D27" s="258"/>
      <c r="E27" s="258"/>
      <c r="H27" s="259"/>
      <c r="I27" s="259"/>
      <c r="J27" s="259"/>
      <c r="K27" s="260"/>
      <c r="L27" s="260"/>
    </row>
    <row r="28" spans="1:12" s="193" customFormat="1">
      <c r="A28" s="193" t="s">
        <v>236</v>
      </c>
      <c r="B28" s="193" t="s">
        <v>237</v>
      </c>
      <c r="C28" s="539">
        <v>2975</v>
      </c>
      <c r="D28" s="539">
        <v>3067</v>
      </c>
      <c r="E28" s="539">
        <v>3799</v>
      </c>
      <c r="F28" s="193" t="s">
        <v>239</v>
      </c>
      <c r="G28" s="193" t="s">
        <v>240</v>
      </c>
      <c r="H28" s="564">
        <v>3288</v>
      </c>
      <c r="I28" s="564">
        <v>3390</v>
      </c>
      <c r="J28" s="564">
        <v>4199</v>
      </c>
      <c r="K28" s="260" t="s">
        <v>1339</v>
      </c>
      <c r="L28" s="260"/>
    </row>
    <row r="29" spans="1:12" s="193" customFormat="1">
      <c r="C29" s="258"/>
      <c r="D29" s="258"/>
      <c r="E29" s="258"/>
      <c r="H29" s="259"/>
      <c r="I29" s="259"/>
      <c r="J29" s="259"/>
      <c r="K29" s="260"/>
      <c r="L29" s="260"/>
    </row>
    <row r="30" spans="1:12" s="193" customFormat="1">
      <c r="A30" s="193" t="s">
        <v>593</v>
      </c>
      <c r="B30" s="193" t="s">
        <v>1343</v>
      </c>
      <c r="C30" s="539">
        <v>6132</v>
      </c>
      <c r="D30" s="539">
        <v>6523</v>
      </c>
      <c r="E30" s="539">
        <v>8888</v>
      </c>
      <c r="F30" s="193" t="s">
        <v>593</v>
      </c>
      <c r="G30" s="193" t="s">
        <v>594</v>
      </c>
      <c r="H30" s="564">
        <v>6132</v>
      </c>
      <c r="I30" s="564">
        <v>6523</v>
      </c>
      <c r="J30" s="564">
        <v>8888</v>
      </c>
      <c r="K30" s="260" t="s">
        <v>1344</v>
      </c>
      <c r="L30" s="260"/>
    </row>
    <row r="31" spans="1:12" s="193" customFormat="1">
      <c r="A31" s="193" t="s">
        <v>598</v>
      </c>
      <c r="B31" s="193" t="s">
        <v>1345</v>
      </c>
      <c r="C31" s="539">
        <v>4752</v>
      </c>
      <c r="D31" s="539">
        <v>5055</v>
      </c>
      <c r="E31" s="539">
        <v>6888</v>
      </c>
      <c r="F31" s="193" t="s">
        <v>598</v>
      </c>
      <c r="G31" s="193" t="s">
        <v>599</v>
      </c>
      <c r="H31" s="564">
        <v>4752</v>
      </c>
      <c r="I31" s="564">
        <v>5055</v>
      </c>
      <c r="J31" s="564">
        <v>6888</v>
      </c>
      <c r="K31" s="260" t="s">
        <v>1344</v>
      </c>
      <c r="L31" s="260"/>
    </row>
    <row r="32" spans="1:12" s="193" customFormat="1">
      <c r="A32" s="193" t="s">
        <v>602</v>
      </c>
      <c r="B32" s="193" t="s">
        <v>1346</v>
      </c>
      <c r="C32" s="539">
        <v>2682</v>
      </c>
      <c r="D32" s="539">
        <v>2854</v>
      </c>
      <c r="E32" s="539">
        <v>3888</v>
      </c>
      <c r="F32" s="193" t="s">
        <v>602</v>
      </c>
      <c r="G32" s="193" t="s">
        <v>603</v>
      </c>
      <c r="H32" s="564">
        <v>2682</v>
      </c>
      <c r="I32" s="564">
        <v>2854</v>
      </c>
      <c r="J32" s="564">
        <v>3888</v>
      </c>
      <c r="K32" s="260" t="s">
        <v>1344</v>
      </c>
      <c r="L32" s="260"/>
    </row>
    <row r="33" spans="1:12" s="193" customFormat="1">
      <c r="C33" s="258"/>
      <c r="D33" s="258"/>
      <c r="E33" s="258"/>
      <c r="H33" s="259"/>
      <c r="I33" s="259"/>
      <c r="J33" s="259"/>
      <c r="K33" s="260"/>
      <c r="L33" s="260"/>
    </row>
    <row r="34" spans="1:12" s="193" customFormat="1">
      <c r="A34" s="632" t="s">
        <v>253</v>
      </c>
      <c r="B34" s="190" t="s">
        <v>254</v>
      </c>
      <c r="C34" s="474">
        <v>1565.4554128440366</v>
      </c>
      <c r="D34" s="474">
        <v>1613.8715596330273</v>
      </c>
      <c r="E34" s="474">
        <v>1999</v>
      </c>
      <c r="H34" s="259"/>
      <c r="I34" s="259"/>
      <c r="J34" s="259"/>
      <c r="K34" s="260" t="s">
        <v>1347</v>
      </c>
      <c r="L34" s="260"/>
    </row>
    <row r="35" spans="1:12" s="193" customFormat="1">
      <c r="A35" s="632"/>
      <c r="B35" s="190" t="s">
        <v>257</v>
      </c>
      <c r="C35" s="474">
        <v>1878.703119266055</v>
      </c>
      <c r="D35" s="474">
        <v>1936.8073394495411</v>
      </c>
      <c r="E35" s="474">
        <v>2399</v>
      </c>
      <c r="H35" s="259"/>
      <c r="I35" s="259"/>
      <c r="J35" s="259"/>
      <c r="K35" s="260" t="s">
        <v>1347</v>
      </c>
      <c r="L35" s="260"/>
    </row>
    <row r="36" spans="1:12" s="193" customFormat="1">
      <c r="A36" s="632"/>
      <c r="B36" s="190" t="s">
        <v>260</v>
      </c>
      <c r="C36" s="474">
        <v>2191.9508256880731</v>
      </c>
      <c r="D36" s="474">
        <v>2259.7431192660547</v>
      </c>
      <c r="E36" s="474">
        <v>2799</v>
      </c>
      <c r="H36" s="259"/>
      <c r="I36" s="259"/>
      <c r="J36" s="259"/>
      <c r="K36" s="260" t="s">
        <v>1347</v>
      </c>
      <c r="L36" s="260"/>
    </row>
    <row r="37" spans="1:12" s="193" customFormat="1">
      <c r="A37" s="632"/>
      <c r="B37" s="190" t="s">
        <v>263</v>
      </c>
      <c r="C37" s="474">
        <v>2348.5746788990828</v>
      </c>
      <c r="D37" s="474">
        <v>2421.211009174312</v>
      </c>
      <c r="E37" s="474">
        <v>2999</v>
      </c>
      <c r="H37" s="259"/>
      <c r="I37" s="259"/>
      <c r="J37" s="259"/>
      <c r="K37" s="260" t="s">
        <v>1347</v>
      </c>
      <c r="L37" s="260"/>
    </row>
    <row r="38" spans="1:12" s="193" customFormat="1">
      <c r="C38" s="258"/>
      <c r="D38" s="258"/>
      <c r="E38" s="258"/>
      <c r="H38" s="259"/>
      <c r="I38" s="259"/>
      <c r="J38" s="259"/>
      <c r="K38" s="260"/>
      <c r="L38" s="260"/>
    </row>
    <row r="39" spans="1:12" s="193" customFormat="1">
      <c r="C39" s="258"/>
      <c r="D39" s="258"/>
      <c r="E39" s="258"/>
      <c r="H39" s="259"/>
      <c r="I39" s="259"/>
      <c r="J39" s="259"/>
      <c r="K39" s="260"/>
      <c r="L39" s="260"/>
    </row>
    <row r="40" spans="1:12" s="193" customFormat="1" ht="12" customHeight="1">
      <c r="C40" s="258"/>
      <c r="D40" s="258"/>
      <c r="E40" s="258"/>
      <c r="F40" s="190" t="s">
        <v>337</v>
      </c>
      <c r="G40" s="190" t="s">
        <v>338</v>
      </c>
      <c r="H40" s="430">
        <v>1996</v>
      </c>
      <c r="I40" s="430">
        <v>2058</v>
      </c>
      <c r="J40" s="430">
        <v>2549</v>
      </c>
      <c r="K40" s="260"/>
      <c r="L40" s="260"/>
    </row>
    <row r="41" spans="1:12" s="193" customFormat="1" ht="12" customHeight="1">
      <c r="C41" s="258"/>
      <c r="D41" s="258"/>
      <c r="E41" s="258"/>
      <c r="F41" s="190" t="s">
        <v>337</v>
      </c>
      <c r="G41" s="190" t="s">
        <v>340</v>
      </c>
      <c r="H41" s="430">
        <v>2349</v>
      </c>
      <c r="I41" s="430">
        <v>2421</v>
      </c>
      <c r="J41" s="430">
        <v>2999</v>
      </c>
      <c r="K41" s="260"/>
      <c r="L41" s="260"/>
    </row>
    <row r="42" spans="1:12" s="193" customFormat="1" ht="12" customHeight="1">
      <c r="C42" s="258"/>
      <c r="D42" s="258"/>
      <c r="E42" s="258"/>
      <c r="F42" s="190" t="s">
        <v>337</v>
      </c>
      <c r="G42" s="190" t="s">
        <v>342</v>
      </c>
      <c r="H42" s="430">
        <v>2701</v>
      </c>
      <c r="I42" s="430">
        <v>2785</v>
      </c>
      <c r="J42" s="430">
        <v>3449</v>
      </c>
      <c r="K42" s="260"/>
      <c r="L42" s="260"/>
    </row>
    <row r="43" spans="1:12" s="193" customFormat="1" ht="12" customHeight="1">
      <c r="C43" s="258"/>
      <c r="D43" s="258"/>
      <c r="E43" s="258"/>
      <c r="F43" s="190" t="s">
        <v>337</v>
      </c>
      <c r="G43" s="190" t="s">
        <v>344</v>
      </c>
      <c r="H43" s="430">
        <v>2208</v>
      </c>
      <c r="I43" s="430">
        <v>2276</v>
      </c>
      <c r="J43" s="430">
        <v>2819</v>
      </c>
      <c r="K43" s="260"/>
      <c r="L43" s="260"/>
    </row>
    <row r="44" spans="1:12" s="193" customFormat="1" ht="12" customHeight="1">
      <c r="C44" s="258"/>
      <c r="D44" s="258"/>
      <c r="E44" s="258"/>
      <c r="F44" s="190" t="s">
        <v>337</v>
      </c>
      <c r="G44" s="190" t="s">
        <v>346</v>
      </c>
      <c r="H44" s="430">
        <v>2560</v>
      </c>
      <c r="I44" s="430">
        <v>2639</v>
      </c>
      <c r="J44" s="430">
        <v>3269</v>
      </c>
      <c r="K44" s="260"/>
      <c r="L44" s="260"/>
    </row>
    <row r="45" spans="1:12" s="193" customFormat="1" ht="12" customHeight="1">
      <c r="C45" s="258"/>
      <c r="D45" s="258"/>
      <c r="E45" s="258"/>
      <c r="F45" s="190" t="s">
        <v>337</v>
      </c>
      <c r="G45" s="190" t="s">
        <v>348</v>
      </c>
      <c r="H45" s="430">
        <v>2912</v>
      </c>
      <c r="I45" s="430">
        <v>3002</v>
      </c>
      <c r="J45" s="430">
        <v>3719</v>
      </c>
      <c r="K45" s="260"/>
      <c r="L45" s="260"/>
    </row>
    <row r="46" spans="1:12" s="193" customFormat="1">
      <c r="C46" s="258"/>
      <c r="D46" s="258"/>
      <c r="E46" s="258"/>
      <c r="F46" s="190"/>
      <c r="G46" s="190"/>
      <c r="H46" s="200"/>
      <c r="I46" s="200"/>
      <c r="J46" s="200"/>
      <c r="K46" s="260"/>
      <c r="L46" s="260"/>
    </row>
    <row r="47" spans="1:12" s="193" customFormat="1">
      <c r="C47" s="258"/>
      <c r="D47" s="258"/>
      <c r="E47" s="258"/>
      <c r="F47" s="190" t="s">
        <v>245</v>
      </c>
      <c r="G47" s="190" t="s">
        <v>246</v>
      </c>
      <c r="H47" s="430">
        <v>785</v>
      </c>
      <c r="I47" s="430">
        <f>H47/0.97</f>
        <v>809.2783505154639</v>
      </c>
      <c r="J47" s="430">
        <v>999</v>
      </c>
      <c r="K47" s="260"/>
      <c r="L47" s="260"/>
    </row>
    <row r="48" spans="1:12" s="193" customFormat="1">
      <c r="C48" s="258"/>
      <c r="D48" s="258"/>
      <c r="E48" s="258"/>
      <c r="F48" s="190" t="s">
        <v>245</v>
      </c>
      <c r="G48" s="190" t="s">
        <v>250</v>
      </c>
      <c r="H48" s="430">
        <f>H47+100</f>
        <v>885</v>
      </c>
      <c r="I48" s="430">
        <f>H48/0.97</f>
        <v>912.37113402061857</v>
      </c>
      <c r="J48" s="430">
        <v>1129</v>
      </c>
      <c r="K48" s="260"/>
      <c r="L48" s="260"/>
    </row>
    <row r="49" spans="1:13" s="193" customFormat="1">
      <c r="C49" s="258"/>
      <c r="D49" s="258"/>
      <c r="E49" s="258"/>
      <c r="H49" s="259"/>
      <c r="I49" s="259"/>
      <c r="J49" s="259"/>
      <c r="K49" s="260"/>
      <c r="L49" s="260"/>
    </row>
    <row r="50" spans="1:13" s="193" customFormat="1">
      <c r="C50" s="258"/>
      <c r="D50" s="258"/>
      <c r="E50" s="258"/>
      <c r="H50" s="259"/>
      <c r="I50" s="259"/>
      <c r="J50" s="259"/>
      <c r="K50" s="260"/>
      <c r="L50" s="260"/>
    </row>
    <row r="51" spans="1:13">
      <c r="C51" s="199"/>
      <c r="D51" s="199"/>
      <c r="E51" s="199"/>
      <c r="F51" s="190" t="s">
        <v>1348</v>
      </c>
      <c r="G51" s="190" t="s">
        <v>224</v>
      </c>
      <c r="H51" s="430">
        <v>3183.3798165137609</v>
      </c>
      <c r="I51" s="430">
        <v>3281.8348623853208</v>
      </c>
      <c r="J51" s="430">
        <v>4065</v>
      </c>
      <c r="K51" s="201"/>
      <c r="L51" s="201"/>
      <c r="M51" s="190"/>
    </row>
    <row r="52" spans="1:13">
      <c r="C52" s="199"/>
      <c r="D52" s="199"/>
      <c r="E52" s="199"/>
      <c r="F52" s="190" t="s">
        <v>1348</v>
      </c>
      <c r="G52" s="190" t="s">
        <v>227</v>
      </c>
      <c r="H52" s="430">
        <v>3418.3155963302752</v>
      </c>
      <c r="I52" s="430">
        <v>3524.0366972477063</v>
      </c>
      <c r="J52" s="430">
        <v>4365</v>
      </c>
      <c r="K52" s="201"/>
      <c r="L52" s="201"/>
      <c r="M52" s="190"/>
    </row>
    <row r="53" spans="1:13">
      <c r="C53" s="199"/>
      <c r="D53" s="199"/>
      <c r="E53" s="199"/>
      <c r="H53" s="200"/>
      <c r="I53" s="200"/>
      <c r="J53" s="200"/>
      <c r="K53" s="201"/>
      <c r="L53" s="201"/>
      <c r="M53" s="190"/>
    </row>
    <row r="54" spans="1:13">
      <c r="A54" s="190" t="s">
        <v>1349</v>
      </c>
      <c r="B54" s="190" t="s">
        <v>166</v>
      </c>
      <c r="C54" s="474">
        <v>2701</v>
      </c>
      <c r="D54" s="474">
        <v>2785</v>
      </c>
      <c r="E54" s="474">
        <v>3449</v>
      </c>
      <c r="F54" s="190" t="s">
        <v>1349</v>
      </c>
      <c r="G54" s="190" t="s">
        <v>166</v>
      </c>
      <c r="H54" s="430">
        <v>2035</v>
      </c>
      <c r="I54" s="430">
        <v>3098</v>
      </c>
      <c r="J54" s="430">
        <v>2599</v>
      </c>
      <c r="K54" s="201" t="s">
        <v>1337</v>
      </c>
      <c r="L54" s="201"/>
      <c r="M54" s="190"/>
    </row>
    <row r="55" spans="1:13">
      <c r="A55" s="190" t="s">
        <v>1349</v>
      </c>
      <c r="B55" s="190" t="s">
        <v>169</v>
      </c>
      <c r="C55" s="474">
        <v>3006</v>
      </c>
      <c r="D55" s="474">
        <v>3099</v>
      </c>
      <c r="E55" s="474">
        <v>3839</v>
      </c>
      <c r="F55" s="190" t="s">
        <v>1349</v>
      </c>
      <c r="G55" s="190" t="s">
        <v>169</v>
      </c>
      <c r="H55" s="430">
        <v>2466</v>
      </c>
      <c r="I55" s="430">
        <v>2542</v>
      </c>
      <c r="J55" s="430">
        <v>2889</v>
      </c>
      <c r="K55" s="201" t="s">
        <v>1337</v>
      </c>
      <c r="L55" s="201"/>
      <c r="M55" s="190"/>
    </row>
    <row r="56" spans="1:13">
      <c r="C56" s="199"/>
      <c r="D56" s="199"/>
      <c r="E56" s="199"/>
      <c r="H56" s="200"/>
      <c r="I56" s="200"/>
      <c r="J56" s="200"/>
      <c r="K56" s="201"/>
      <c r="L56" s="201"/>
      <c r="M56" s="190"/>
    </row>
    <row r="57" spans="1:13">
      <c r="A57" s="190" t="s">
        <v>1350</v>
      </c>
      <c r="B57" s="190" t="s">
        <v>1351</v>
      </c>
      <c r="C57" s="474">
        <v>2133</v>
      </c>
      <c r="D57" s="474">
        <v>2199</v>
      </c>
      <c r="E57" s="474">
        <v>2724</v>
      </c>
      <c r="H57" s="200"/>
      <c r="I57" s="200"/>
      <c r="J57" s="200"/>
      <c r="K57" s="201" t="s">
        <v>1352</v>
      </c>
      <c r="L57" s="201"/>
      <c r="M57" s="190"/>
    </row>
    <row r="58" spans="1:13">
      <c r="A58" s="190" t="s">
        <v>337</v>
      </c>
      <c r="B58" s="190" t="s">
        <v>1353</v>
      </c>
      <c r="C58" s="474">
        <v>2133</v>
      </c>
      <c r="D58" s="474">
        <v>2199</v>
      </c>
      <c r="E58" s="474">
        <v>2724</v>
      </c>
      <c r="H58" s="200"/>
      <c r="I58" s="200"/>
      <c r="J58" s="200"/>
      <c r="K58" s="201" t="s">
        <v>1352</v>
      </c>
      <c r="L58" s="201"/>
      <c r="M58" s="190"/>
    </row>
    <row r="59" spans="1:13">
      <c r="A59" s="190" t="s">
        <v>1354</v>
      </c>
      <c r="B59" s="190" t="s">
        <v>1355</v>
      </c>
      <c r="C59" s="474">
        <v>1981</v>
      </c>
      <c r="D59" s="474">
        <v>2042</v>
      </c>
      <c r="E59" s="474">
        <v>2529</v>
      </c>
      <c r="H59" s="200"/>
      <c r="I59" s="200"/>
      <c r="J59" s="200"/>
      <c r="K59" s="201" t="s">
        <v>1352</v>
      </c>
      <c r="L59" s="201"/>
      <c r="M59" s="190"/>
    </row>
    <row r="60" spans="1:13">
      <c r="A60" s="190" t="s">
        <v>1354</v>
      </c>
      <c r="B60" s="190" t="s">
        <v>1356</v>
      </c>
      <c r="C60" s="474">
        <v>2897</v>
      </c>
      <c r="D60" s="474">
        <v>2986</v>
      </c>
      <c r="E60" s="474">
        <v>3699</v>
      </c>
      <c r="H60" s="200"/>
      <c r="I60" s="200"/>
      <c r="J60" s="200"/>
      <c r="K60" s="201" t="s">
        <v>1352</v>
      </c>
      <c r="L60" s="201"/>
      <c r="M60" s="190"/>
    </row>
    <row r="61" spans="1:13">
      <c r="A61" s="190" t="s">
        <v>1354</v>
      </c>
      <c r="B61" s="190" t="s">
        <v>1357</v>
      </c>
      <c r="C61" s="474">
        <v>1244</v>
      </c>
      <c r="D61" s="474">
        <v>1283</v>
      </c>
      <c r="E61" s="474">
        <v>1589</v>
      </c>
      <c r="H61" s="200"/>
      <c r="I61" s="200"/>
      <c r="J61" s="200"/>
      <c r="K61" s="201" t="s">
        <v>1352</v>
      </c>
      <c r="L61" s="201"/>
      <c r="M61" s="190"/>
    </row>
    <row r="62" spans="1:13">
      <c r="A62" s="190" t="s">
        <v>1354</v>
      </c>
      <c r="B62" s="190" t="s">
        <v>1358</v>
      </c>
      <c r="C62" s="474">
        <v>1409</v>
      </c>
      <c r="D62" s="474">
        <v>1452</v>
      </c>
      <c r="E62" s="474">
        <v>1799</v>
      </c>
      <c r="H62" s="200"/>
      <c r="I62" s="200"/>
      <c r="J62" s="200"/>
      <c r="K62" s="201" t="s">
        <v>1352</v>
      </c>
      <c r="L62" s="201"/>
      <c r="M62" s="190"/>
    </row>
    <row r="63" spans="1:13">
      <c r="A63" s="190" t="s">
        <v>1354</v>
      </c>
      <c r="B63" s="190" t="s">
        <v>1359</v>
      </c>
      <c r="C63" s="474">
        <v>2051</v>
      </c>
      <c r="D63" s="474">
        <v>2114</v>
      </c>
      <c r="E63" s="474">
        <v>2619</v>
      </c>
      <c r="H63" s="200"/>
      <c r="I63" s="200"/>
      <c r="J63" s="200"/>
      <c r="K63" s="201" t="s">
        <v>1352</v>
      </c>
      <c r="L63" s="201"/>
      <c r="M63" s="190"/>
    </row>
    <row r="64" spans="1:13">
      <c r="A64" s="190" t="s">
        <v>1354</v>
      </c>
      <c r="B64" s="190" t="s">
        <v>1360</v>
      </c>
      <c r="C64" s="474">
        <v>2732</v>
      </c>
      <c r="D64" s="474">
        <v>2817</v>
      </c>
      <c r="E64" s="474">
        <v>3489</v>
      </c>
      <c r="H64" s="200"/>
      <c r="I64" s="200"/>
      <c r="J64" s="200"/>
      <c r="K64" s="201" t="s">
        <v>1352</v>
      </c>
      <c r="L64" s="201"/>
      <c r="M64" s="190"/>
    </row>
    <row r="65" spans="1:13">
      <c r="A65" s="190" t="s">
        <v>1354</v>
      </c>
      <c r="B65" s="190" t="s">
        <v>1361</v>
      </c>
      <c r="C65" s="474">
        <v>3085</v>
      </c>
      <c r="D65" s="474">
        <v>3180</v>
      </c>
      <c r="E65" s="474">
        <v>3939</v>
      </c>
      <c r="H65" s="200"/>
      <c r="I65" s="200"/>
      <c r="J65" s="200"/>
      <c r="K65" s="201" t="s">
        <v>1352</v>
      </c>
      <c r="L65" s="201"/>
      <c r="M65" s="190"/>
    </row>
    <row r="66" spans="1:13">
      <c r="A66" s="190" t="s">
        <v>359</v>
      </c>
      <c r="B66" s="190" t="s">
        <v>1362</v>
      </c>
      <c r="C66" s="474">
        <v>4533</v>
      </c>
      <c r="D66" s="474">
        <v>4674</v>
      </c>
      <c r="E66" s="474">
        <v>5789</v>
      </c>
      <c r="H66" s="200"/>
      <c r="I66" s="200"/>
      <c r="J66" s="200"/>
      <c r="K66" s="201" t="s">
        <v>1352</v>
      </c>
      <c r="L66" s="201"/>
      <c r="M66" s="190"/>
    </row>
    <row r="67" spans="1:13">
      <c r="A67" s="190" t="s">
        <v>351</v>
      </c>
      <c r="B67" s="190" t="s">
        <v>1363</v>
      </c>
      <c r="C67" s="474">
        <v>3556</v>
      </c>
      <c r="D67" s="474">
        <v>3666</v>
      </c>
      <c r="E67" s="474">
        <v>4541</v>
      </c>
      <c r="H67" s="200"/>
      <c r="I67" s="200"/>
      <c r="J67" s="200"/>
      <c r="K67" s="201" t="s">
        <v>1352</v>
      </c>
      <c r="L67" s="201"/>
      <c r="M67" s="190"/>
    </row>
    <row r="68" spans="1:13">
      <c r="C68" s="199"/>
      <c r="D68" s="199"/>
      <c r="E68" s="199"/>
      <c r="H68" s="200"/>
      <c r="I68" s="200"/>
      <c r="J68" s="200"/>
      <c r="K68" s="201"/>
      <c r="L68" s="201"/>
      <c r="M68" s="190"/>
    </row>
    <row r="69" spans="1:13">
      <c r="C69" s="199"/>
      <c r="D69" s="199"/>
      <c r="E69" s="199"/>
      <c r="F69" s="631" t="s">
        <v>1354</v>
      </c>
      <c r="G69" s="190" t="s">
        <v>319</v>
      </c>
      <c r="H69" s="430">
        <v>2349</v>
      </c>
      <c r="I69" s="430">
        <v>2421</v>
      </c>
      <c r="J69" s="430">
        <v>2999</v>
      </c>
      <c r="K69" s="201"/>
      <c r="L69" s="201"/>
      <c r="M69" s="190"/>
    </row>
    <row r="70" spans="1:13">
      <c r="C70" s="199"/>
      <c r="D70" s="199"/>
      <c r="E70" s="199"/>
      <c r="F70" s="631"/>
      <c r="G70" s="190" t="s">
        <v>321</v>
      </c>
      <c r="H70" s="430">
        <v>1996</v>
      </c>
      <c r="I70" s="430">
        <v>2058</v>
      </c>
      <c r="J70" s="430">
        <v>2339</v>
      </c>
      <c r="K70" s="201"/>
      <c r="L70" s="201"/>
      <c r="M70" s="190"/>
    </row>
    <row r="71" spans="1:13">
      <c r="C71" s="199"/>
      <c r="D71" s="199"/>
      <c r="E71" s="199"/>
      <c r="H71" s="430"/>
      <c r="I71" s="430"/>
      <c r="J71" s="430"/>
      <c r="K71" s="201"/>
      <c r="L71" s="201"/>
      <c r="M71" s="190"/>
    </row>
    <row r="72" spans="1:13">
      <c r="C72" s="199"/>
      <c r="D72" s="199"/>
      <c r="E72" s="199"/>
      <c r="F72" s="631" t="s">
        <v>324</v>
      </c>
      <c r="G72" s="190" t="s">
        <v>325</v>
      </c>
      <c r="H72" s="430">
        <v>2114</v>
      </c>
      <c r="I72" s="430">
        <v>2179</v>
      </c>
      <c r="J72" s="430">
        <v>2699</v>
      </c>
      <c r="K72" s="201"/>
      <c r="L72" s="201"/>
      <c r="M72" s="190"/>
    </row>
    <row r="73" spans="1:13">
      <c r="C73" s="199"/>
      <c r="D73" s="199"/>
      <c r="E73" s="199"/>
      <c r="F73" s="631"/>
      <c r="G73" s="190" t="s">
        <v>327</v>
      </c>
      <c r="H73" s="430">
        <v>2466</v>
      </c>
      <c r="I73" s="430">
        <v>2542</v>
      </c>
      <c r="J73" s="430">
        <v>3149</v>
      </c>
      <c r="K73" s="201"/>
      <c r="L73" s="201"/>
      <c r="M73" s="190"/>
    </row>
    <row r="74" spans="1:13">
      <c r="C74" s="199"/>
      <c r="D74" s="199"/>
      <c r="E74" s="199"/>
      <c r="F74" s="631"/>
      <c r="G74" s="190" t="s">
        <v>329</v>
      </c>
      <c r="H74" s="430">
        <v>2818</v>
      </c>
      <c r="I74" s="430">
        <v>2906</v>
      </c>
      <c r="J74" s="430">
        <v>3599</v>
      </c>
      <c r="K74" s="201"/>
      <c r="L74" s="201"/>
      <c r="M74" s="190"/>
    </row>
    <row r="75" spans="1:13">
      <c r="C75" s="199"/>
      <c r="D75" s="199"/>
      <c r="E75" s="199"/>
      <c r="F75" s="631"/>
      <c r="G75" s="190" t="s">
        <v>331</v>
      </c>
      <c r="H75" s="430">
        <v>2325</v>
      </c>
      <c r="I75" s="430">
        <v>2397</v>
      </c>
      <c r="J75" s="430">
        <v>2969</v>
      </c>
      <c r="K75" s="201"/>
      <c r="L75" s="201"/>
      <c r="M75" s="190"/>
    </row>
    <row r="76" spans="1:13">
      <c r="C76" s="199"/>
      <c r="D76" s="199"/>
      <c r="E76" s="199"/>
      <c r="F76" s="631"/>
      <c r="G76" s="190" t="s">
        <v>333</v>
      </c>
      <c r="H76" s="430">
        <v>2677</v>
      </c>
      <c r="I76" s="430">
        <v>2760</v>
      </c>
      <c r="J76" s="430">
        <v>3419</v>
      </c>
      <c r="K76" s="201"/>
      <c r="L76" s="201"/>
      <c r="M76" s="190"/>
    </row>
    <row r="77" spans="1:13">
      <c r="C77" s="199"/>
      <c r="D77" s="199"/>
      <c r="E77" s="199"/>
      <c r="F77" s="631"/>
      <c r="G77" s="190" t="s">
        <v>335</v>
      </c>
      <c r="H77" s="430">
        <v>3030</v>
      </c>
      <c r="I77" s="430">
        <v>3124</v>
      </c>
      <c r="J77" s="430">
        <v>3869</v>
      </c>
      <c r="K77" s="201"/>
      <c r="L77" s="201"/>
      <c r="M77" s="190"/>
    </row>
    <row r="78" spans="1:13">
      <c r="C78" s="199"/>
      <c r="D78" s="199"/>
      <c r="E78" s="199"/>
      <c r="H78" s="430"/>
      <c r="I78" s="430"/>
      <c r="J78" s="430"/>
      <c r="K78" s="201"/>
      <c r="L78" s="201"/>
      <c r="M78" s="190"/>
    </row>
    <row r="79" spans="1:13">
      <c r="C79" s="199"/>
      <c r="D79" s="199"/>
      <c r="E79" s="199"/>
      <c r="F79" s="631" t="s">
        <v>351</v>
      </c>
      <c r="G79" s="190" t="s">
        <v>352</v>
      </c>
      <c r="H79" s="430">
        <v>3523</v>
      </c>
      <c r="I79" s="430">
        <v>3632</v>
      </c>
      <c r="J79" s="430">
        <v>4499</v>
      </c>
      <c r="K79" s="201"/>
      <c r="L79" s="201"/>
      <c r="M79" s="190"/>
    </row>
    <row r="80" spans="1:13">
      <c r="C80" s="199"/>
      <c r="D80" s="199"/>
      <c r="E80" s="199"/>
      <c r="F80" s="631"/>
      <c r="G80" s="190" t="s">
        <v>355</v>
      </c>
      <c r="H80" s="430">
        <v>3915</v>
      </c>
      <c r="I80" s="430">
        <v>4036</v>
      </c>
      <c r="J80" s="430">
        <v>4999</v>
      </c>
      <c r="K80" s="201"/>
      <c r="L80" s="201"/>
      <c r="M80" s="190"/>
    </row>
    <row r="81" spans="1:13">
      <c r="C81" s="199"/>
      <c r="D81" s="199"/>
      <c r="E81" s="199"/>
      <c r="F81" s="486"/>
      <c r="H81" s="430"/>
      <c r="I81" s="430"/>
      <c r="J81" s="430"/>
      <c r="K81" s="201"/>
      <c r="L81" s="201"/>
      <c r="M81" s="190"/>
    </row>
    <row r="82" spans="1:13">
      <c r="C82" s="199"/>
      <c r="D82" s="199"/>
      <c r="E82" s="199"/>
      <c r="F82" s="631" t="s">
        <v>359</v>
      </c>
      <c r="G82" s="190" t="s">
        <v>360</v>
      </c>
      <c r="H82" s="430">
        <v>4698</v>
      </c>
      <c r="I82" s="430">
        <v>4843</v>
      </c>
      <c r="J82" s="430">
        <v>5999</v>
      </c>
      <c r="K82" s="201"/>
      <c r="L82" s="201"/>
      <c r="M82" s="190"/>
    </row>
    <row r="83" spans="1:13">
      <c r="C83" s="199"/>
      <c r="D83" s="199"/>
      <c r="E83" s="199"/>
      <c r="F83" s="631"/>
      <c r="G83" s="190" t="s">
        <v>362</v>
      </c>
      <c r="H83" s="430">
        <v>6264</v>
      </c>
      <c r="I83" s="430">
        <v>6458</v>
      </c>
      <c r="J83" s="430">
        <v>7999</v>
      </c>
      <c r="K83" s="201"/>
      <c r="L83" s="201"/>
      <c r="M83" s="190"/>
    </row>
    <row r="84" spans="1:13">
      <c r="C84" s="199"/>
      <c r="D84" s="199"/>
      <c r="E84" s="199"/>
      <c r="F84" s="631"/>
      <c r="G84" s="190" t="s">
        <v>364</v>
      </c>
      <c r="H84" s="430">
        <v>9397</v>
      </c>
      <c r="I84" s="430">
        <v>9687</v>
      </c>
      <c r="J84" s="430">
        <v>11999</v>
      </c>
      <c r="K84" s="201"/>
      <c r="L84" s="201"/>
      <c r="M84" s="190"/>
    </row>
    <row r="85" spans="1:13">
      <c r="C85" s="199"/>
      <c r="D85" s="199"/>
      <c r="E85" s="199"/>
      <c r="F85" s="631"/>
      <c r="G85" s="190" t="s">
        <v>366</v>
      </c>
      <c r="H85" s="430">
        <v>10180</v>
      </c>
      <c r="I85" s="430">
        <v>10495</v>
      </c>
      <c r="J85" s="430">
        <v>12999</v>
      </c>
      <c r="K85" s="201"/>
      <c r="L85" s="201"/>
      <c r="M85" s="190"/>
    </row>
    <row r="86" spans="1:13">
      <c r="C86" s="199"/>
      <c r="D86" s="199"/>
      <c r="E86" s="199"/>
      <c r="F86" s="631"/>
      <c r="G86" s="190" t="s">
        <v>368</v>
      </c>
      <c r="H86" s="430">
        <v>11746</v>
      </c>
      <c r="I86" s="430">
        <v>12109</v>
      </c>
      <c r="J86" s="430">
        <v>14999</v>
      </c>
      <c r="K86" s="201"/>
      <c r="L86" s="201"/>
      <c r="M86" s="190"/>
    </row>
    <row r="87" spans="1:13">
      <c r="C87" s="199"/>
      <c r="D87" s="199"/>
      <c r="E87" s="199"/>
      <c r="F87" s="631"/>
      <c r="G87" s="190" t="s">
        <v>370</v>
      </c>
      <c r="H87" s="430">
        <v>15662</v>
      </c>
      <c r="I87" s="430">
        <v>16146</v>
      </c>
      <c r="J87" s="430">
        <v>19999</v>
      </c>
      <c r="K87" s="201"/>
      <c r="L87" s="201"/>
      <c r="M87" s="190"/>
    </row>
    <row r="88" spans="1:13">
      <c r="C88" s="199"/>
      <c r="D88" s="199"/>
      <c r="E88" s="199"/>
      <c r="F88" s="631"/>
      <c r="G88" s="190" t="s">
        <v>372</v>
      </c>
      <c r="H88" s="430">
        <v>23493</v>
      </c>
      <c r="I88" s="430">
        <v>24219</v>
      </c>
      <c r="J88" s="430">
        <v>29999</v>
      </c>
      <c r="K88" s="201"/>
      <c r="L88" s="201"/>
      <c r="M88" s="190"/>
    </row>
    <row r="89" spans="1:13">
      <c r="C89" s="199"/>
      <c r="D89" s="199"/>
      <c r="E89" s="199"/>
      <c r="F89" s="631"/>
      <c r="G89" s="190" t="s">
        <v>374</v>
      </c>
      <c r="H89" s="430">
        <v>27408</v>
      </c>
      <c r="I89" s="430">
        <v>28256</v>
      </c>
      <c r="J89" s="430">
        <v>34999</v>
      </c>
      <c r="K89" s="201"/>
      <c r="L89" s="201"/>
      <c r="M89" s="190"/>
    </row>
    <row r="90" spans="1:13">
      <c r="C90" s="199"/>
      <c r="D90" s="199"/>
      <c r="E90" s="199"/>
      <c r="H90" s="430"/>
      <c r="I90" s="430"/>
      <c r="J90" s="430"/>
      <c r="K90" s="201"/>
      <c r="L90" s="201"/>
      <c r="M90" s="190"/>
    </row>
    <row r="91" spans="1:13">
      <c r="C91" s="199"/>
      <c r="D91" s="199"/>
      <c r="E91" s="199"/>
      <c r="F91" s="631" t="s">
        <v>199</v>
      </c>
      <c r="G91" s="190" t="s">
        <v>200</v>
      </c>
      <c r="H91" s="430">
        <v>2740</v>
      </c>
      <c r="I91" s="430">
        <v>2825</v>
      </c>
      <c r="J91" s="430">
        <v>3499</v>
      </c>
      <c r="K91" s="201" t="s">
        <v>1364</v>
      </c>
      <c r="L91" s="201"/>
      <c r="M91" s="190" t="s">
        <v>1365</v>
      </c>
    </row>
    <row r="92" spans="1:13">
      <c r="C92" s="199"/>
      <c r="D92" s="199"/>
      <c r="E92" s="199"/>
      <c r="F92" s="631"/>
      <c r="G92" s="190" t="s">
        <v>202</v>
      </c>
      <c r="H92" s="430">
        <v>2701</v>
      </c>
      <c r="I92" s="430">
        <v>2785</v>
      </c>
      <c r="J92" s="430">
        <v>3449</v>
      </c>
      <c r="K92" s="201" t="s">
        <v>1364</v>
      </c>
      <c r="L92" s="201"/>
      <c r="M92" s="190" t="s">
        <v>1365</v>
      </c>
    </row>
    <row r="93" spans="1:13">
      <c r="C93" s="199"/>
      <c r="D93" s="199"/>
      <c r="E93" s="199"/>
      <c r="F93" s="631" t="s">
        <v>193</v>
      </c>
      <c r="G93" s="190" t="s">
        <v>194</v>
      </c>
      <c r="H93" s="430">
        <v>2662</v>
      </c>
      <c r="I93" s="430">
        <v>2744</v>
      </c>
      <c r="J93" s="430">
        <v>3399</v>
      </c>
      <c r="K93" s="201" t="s">
        <v>1364</v>
      </c>
      <c r="L93" s="201"/>
      <c r="M93" s="190" t="s">
        <v>1365</v>
      </c>
    </row>
    <row r="94" spans="1:13">
      <c r="C94" s="199"/>
      <c r="D94" s="199"/>
      <c r="E94" s="199"/>
      <c r="F94" s="631"/>
      <c r="G94" s="190" t="s">
        <v>196</v>
      </c>
      <c r="H94" s="430">
        <v>2623</v>
      </c>
      <c r="I94" s="430">
        <v>2704</v>
      </c>
      <c r="J94" s="430">
        <v>3349</v>
      </c>
      <c r="K94" s="201" t="s">
        <v>1364</v>
      </c>
      <c r="L94" s="201"/>
      <c r="M94" s="190" t="s">
        <v>1365</v>
      </c>
    </row>
    <row r="95" spans="1:13">
      <c r="C95" s="199"/>
      <c r="D95" s="199"/>
      <c r="E95" s="199"/>
      <c r="H95" s="430"/>
      <c r="I95" s="430"/>
      <c r="J95" s="430"/>
      <c r="K95" s="201"/>
      <c r="L95" s="201"/>
      <c r="M95" s="190"/>
    </row>
    <row r="96" spans="1:13">
      <c r="A96" s="632" t="s">
        <v>158</v>
      </c>
      <c r="B96" s="190" t="s">
        <v>159</v>
      </c>
      <c r="C96" s="199">
        <v>1644</v>
      </c>
      <c r="D96" s="199">
        <v>1695</v>
      </c>
      <c r="E96" s="199">
        <v>2099</v>
      </c>
      <c r="F96" s="190" t="s">
        <v>172</v>
      </c>
      <c r="G96" s="190" t="s">
        <v>179</v>
      </c>
      <c r="H96" s="430">
        <v>1800</v>
      </c>
      <c r="I96" s="430">
        <v>1856</v>
      </c>
      <c r="J96" s="430">
        <v>2299</v>
      </c>
      <c r="K96" s="201" t="s">
        <v>1364</v>
      </c>
      <c r="L96" s="201"/>
      <c r="M96" s="190" t="s">
        <v>1366</v>
      </c>
    </row>
    <row r="97" spans="1:13">
      <c r="A97" s="632"/>
      <c r="B97" s="190" t="s">
        <v>161</v>
      </c>
      <c r="C97" s="199">
        <v>1800</v>
      </c>
      <c r="D97" s="199">
        <v>1856</v>
      </c>
      <c r="E97" s="199">
        <v>2299</v>
      </c>
      <c r="F97" s="190" t="s">
        <v>172</v>
      </c>
      <c r="G97" s="190" t="s">
        <v>181</v>
      </c>
      <c r="H97" s="430">
        <v>1996</v>
      </c>
      <c r="I97" s="430">
        <v>2058</v>
      </c>
      <c r="J97" s="430">
        <v>2549</v>
      </c>
      <c r="K97" s="201" t="s">
        <v>1364</v>
      </c>
      <c r="L97" s="201"/>
      <c r="M97" s="190" t="s">
        <v>1366</v>
      </c>
    </row>
    <row r="98" spans="1:13">
      <c r="A98" s="632"/>
      <c r="B98" s="190" t="s">
        <v>163</v>
      </c>
      <c r="C98" s="199">
        <v>1957</v>
      </c>
      <c r="D98" s="199">
        <v>2018</v>
      </c>
      <c r="E98" s="199">
        <v>2499</v>
      </c>
      <c r="F98" s="190" t="s">
        <v>172</v>
      </c>
      <c r="G98" s="190" t="s">
        <v>183</v>
      </c>
      <c r="H98" s="430">
        <v>2153</v>
      </c>
      <c r="I98" s="430">
        <v>2219</v>
      </c>
      <c r="J98" s="430">
        <v>2749</v>
      </c>
      <c r="K98" s="201" t="s">
        <v>1364</v>
      </c>
      <c r="L98" s="201"/>
      <c r="M98" s="190" t="s">
        <v>1366</v>
      </c>
    </row>
    <row r="99" spans="1:13">
      <c r="C99" s="199"/>
      <c r="D99" s="199"/>
      <c r="E99" s="199"/>
      <c r="H99" s="430"/>
      <c r="I99" s="430"/>
      <c r="J99" s="430"/>
      <c r="K99" s="201"/>
      <c r="L99" s="201"/>
      <c r="M99" s="190"/>
    </row>
    <row r="100" spans="1:13">
      <c r="C100" s="199"/>
      <c r="D100" s="199"/>
      <c r="E100" s="199"/>
      <c r="F100" s="190" t="s">
        <v>93</v>
      </c>
      <c r="G100" s="190" t="s">
        <v>94</v>
      </c>
      <c r="H100" s="430">
        <v>1354</v>
      </c>
      <c r="I100" s="430">
        <v>1396</v>
      </c>
      <c r="J100" s="430">
        <v>1729</v>
      </c>
      <c r="K100" s="201" t="s">
        <v>1367</v>
      </c>
      <c r="L100" s="201"/>
      <c r="M100" s="190" t="s">
        <v>96</v>
      </c>
    </row>
    <row r="101" spans="1:13">
      <c r="C101" s="199"/>
      <c r="D101" s="199"/>
      <c r="E101" s="199"/>
      <c r="F101" s="190" t="s">
        <v>93</v>
      </c>
      <c r="G101" s="190" t="s">
        <v>97</v>
      </c>
      <c r="H101" s="430">
        <v>1511</v>
      </c>
      <c r="I101" s="430">
        <v>1557</v>
      </c>
      <c r="J101" s="430">
        <v>1929</v>
      </c>
      <c r="K101" s="201" t="s">
        <v>1367</v>
      </c>
      <c r="L101" s="201"/>
      <c r="M101" s="190" t="s">
        <v>96</v>
      </c>
    </row>
    <row r="102" spans="1:13">
      <c r="C102" s="199"/>
      <c r="D102" s="199"/>
      <c r="E102" s="199"/>
      <c r="F102" s="190" t="s">
        <v>93</v>
      </c>
      <c r="G102" s="190" t="s">
        <v>99</v>
      </c>
      <c r="H102" s="430">
        <v>1487</v>
      </c>
      <c r="I102" s="430">
        <v>1533</v>
      </c>
      <c r="J102" s="430">
        <v>1899</v>
      </c>
      <c r="K102" s="201" t="s">
        <v>1367</v>
      </c>
      <c r="L102" s="201"/>
      <c r="M102" s="190" t="s">
        <v>96</v>
      </c>
    </row>
    <row r="103" spans="1:13">
      <c r="C103" s="199"/>
      <c r="D103" s="199"/>
      <c r="E103" s="199"/>
      <c r="F103" s="190" t="s">
        <v>93</v>
      </c>
      <c r="G103" s="190" t="s">
        <v>101</v>
      </c>
      <c r="H103" s="430">
        <v>1628</v>
      </c>
      <c r="I103" s="430">
        <v>1678</v>
      </c>
      <c r="J103" s="430">
        <v>2079</v>
      </c>
      <c r="K103" s="201" t="s">
        <v>1367</v>
      </c>
      <c r="L103" s="201"/>
      <c r="M103" s="190" t="s">
        <v>96</v>
      </c>
    </row>
    <row r="104" spans="1:13">
      <c r="C104" s="199"/>
      <c r="D104" s="199"/>
      <c r="E104" s="199"/>
      <c r="H104" s="430"/>
      <c r="I104" s="430"/>
      <c r="J104" s="430"/>
      <c r="K104" s="201"/>
      <c r="L104" s="201"/>
      <c r="M104" s="190"/>
    </row>
    <row r="105" spans="1:13">
      <c r="C105" s="199"/>
      <c r="D105" s="199"/>
      <c r="E105" s="199"/>
      <c r="F105" s="190" t="s">
        <v>1368</v>
      </c>
      <c r="G105" s="190" t="s">
        <v>229</v>
      </c>
      <c r="H105" s="430">
        <v>2897</v>
      </c>
      <c r="I105" s="430">
        <v>2986</v>
      </c>
      <c r="J105" s="430">
        <v>3699</v>
      </c>
      <c r="K105" s="201" t="s">
        <v>1364</v>
      </c>
      <c r="L105" s="201"/>
      <c r="M105" s="190" t="s">
        <v>231</v>
      </c>
    </row>
    <row r="106" spans="1:13">
      <c r="C106" s="199"/>
      <c r="D106" s="199"/>
      <c r="E106" s="199"/>
      <c r="F106" s="190" t="s">
        <v>1368</v>
      </c>
      <c r="G106" s="190" t="s">
        <v>232</v>
      </c>
      <c r="H106" s="430">
        <v>3183</v>
      </c>
      <c r="I106" s="430">
        <v>3282</v>
      </c>
      <c r="J106" s="430">
        <v>4065</v>
      </c>
      <c r="K106" s="201" t="s">
        <v>1364</v>
      </c>
      <c r="L106" s="201"/>
      <c r="M106" s="190" t="s">
        <v>231</v>
      </c>
    </row>
    <row r="107" spans="1:13">
      <c r="C107" s="199"/>
      <c r="D107" s="199"/>
      <c r="E107" s="199"/>
      <c r="F107" s="190" t="s">
        <v>1368</v>
      </c>
      <c r="G107" s="190" t="s">
        <v>1369</v>
      </c>
      <c r="H107" s="430">
        <v>3445</v>
      </c>
      <c r="I107" s="430">
        <v>3551</v>
      </c>
      <c r="J107" s="430">
        <v>4399</v>
      </c>
      <c r="K107" s="201" t="s">
        <v>1364</v>
      </c>
      <c r="L107" s="201"/>
      <c r="M107" s="190" t="s">
        <v>231</v>
      </c>
    </row>
    <row r="108" spans="1:13">
      <c r="C108" s="199"/>
      <c r="D108" s="199"/>
      <c r="E108" s="199"/>
      <c r="H108" s="200"/>
      <c r="I108" s="200"/>
      <c r="J108" s="200"/>
      <c r="K108" s="201"/>
      <c r="L108" s="201"/>
      <c r="M108" s="190"/>
    </row>
    <row r="109" spans="1:13" s="193" customFormat="1">
      <c r="C109" s="258"/>
      <c r="D109" s="258"/>
      <c r="E109" s="258"/>
      <c r="H109" s="259"/>
      <c r="I109" s="259"/>
      <c r="J109" s="259"/>
      <c r="K109" s="260"/>
      <c r="L109" s="260"/>
    </row>
    <row r="110" spans="1:13">
      <c r="A110" s="431" t="s">
        <v>1370</v>
      </c>
      <c r="B110" s="190" t="s">
        <v>1371</v>
      </c>
      <c r="C110" s="474">
        <v>1196</v>
      </c>
      <c r="D110" s="474">
        <v>1233</v>
      </c>
      <c r="E110" s="474">
        <v>1527</v>
      </c>
      <c r="H110" s="200"/>
      <c r="I110" s="200"/>
      <c r="J110" s="200"/>
      <c r="K110" s="201" t="s">
        <v>1347</v>
      </c>
      <c r="L110" s="201"/>
      <c r="M110" s="190"/>
    </row>
    <row r="111" spans="1:13">
      <c r="A111" s="431" t="s">
        <v>1370</v>
      </c>
      <c r="B111" s="190" t="s">
        <v>1372</v>
      </c>
      <c r="C111" s="474">
        <v>1355</v>
      </c>
      <c r="D111" s="474">
        <v>1397</v>
      </c>
      <c r="E111" s="474">
        <v>1730</v>
      </c>
      <c r="H111" s="200"/>
      <c r="I111" s="200"/>
      <c r="J111" s="200"/>
      <c r="K111" s="201" t="s">
        <v>1347</v>
      </c>
      <c r="L111" s="201"/>
      <c r="M111" s="190"/>
    </row>
    <row r="112" spans="1:13">
      <c r="A112" s="630" t="s">
        <v>1373</v>
      </c>
      <c r="B112" s="190" t="s">
        <v>1374</v>
      </c>
      <c r="C112" s="474">
        <v>1213</v>
      </c>
      <c r="D112" s="474">
        <v>1251</v>
      </c>
      <c r="E112" s="474">
        <v>1549</v>
      </c>
      <c r="H112" s="200"/>
      <c r="I112" s="200"/>
      <c r="J112" s="200"/>
      <c r="K112" s="201" t="s">
        <v>1347</v>
      </c>
      <c r="L112" s="201"/>
      <c r="M112" s="190"/>
    </row>
    <row r="113" spans="1:13">
      <c r="A113" s="630"/>
      <c r="B113" s="190" t="s">
        <v>1375</v>
      </c>
      <c r="C113" s="474">
        <v>1370</v>
      </c>
      <c r="D113" s="474">
        <v>1412</v>
      </c>
      <c r="E113" s="474">
        <v>1749</v>
      </c>
      <c r="H113" s="200"/>
      <c r="I113" s="200"/>
      <c r="J113" s="200"/>
      <c r="K113" s="201" t="s">
        <v>1347</v>
      </c>
      <c r="L113" s="201"/>
      <c r="M113" s="190"/>
    </row>
    <row r="114" spans="1:13">
      <c r="A114" s="630" t="s">
        <v>1376</v>
      </c>
      <c r="B114" s="190" t="s">
        <v>1377</v>
      </c>
      <c r="C114" s="474">
        <v>1260</v>
      </c>
      <c r="D114" s="474">
        <v>1299</v>
      </c>
      <c r="E114" s="474">
        <v>1699</v>
      </c>
      <c r="H114" s="200"/>
      <c r="I114" s="200"/>
      <c r="J114" s="200"/>
      <c r="K114" s="201" t="s">
        <v>1347</v>
      </c>
      <c r="L114" s="201"/>
      <c r="M114" s="190"/>
    </row>
    <row r="115" spans="1:13">
      <c r="A115" s="630"/>
      <c r="B115" s="190" t="s">
        <v>1378</v>
      </c>
      <c r="C115" s="474">
        <v>1417</v>
      </c>
      <c r="D115" s="474">
        <v>1460</v>
      </c>
      <c r="E115" s="474">
        <v>1809</v>
      </c>
      <c r="H115" s="200"/>
      <c r="I115" s="200"/>
      <c r="J115" s="200"/>
      <c r="K115" s="201" t="s">
        <v>1347</v>
      </c>
      <c r="L115" s="201"/>
      <c r="M115" s="190"/>
    </row>
    <row r="116" spans="1:13">
      <c r="A116" s="630"/>
      <c r="B116" s="190" t="s">
        <v>1379</v>
      </c>
      <c r="C116" s="474">
        <v>1299</v>
      </c>
      <c r="D116" s="474">
        <v>1339</v>
      </c>
      <c r="E116" s="474">
        <v>1659</v>
      </c>
      <c r="H116" s="200"/>
      <c r="I116" s="200"/>
      <c r="J116" s="200"/>
      <c r="K116" s="201" t="s">
        <v>1347</v>
      </c>
      <c r="L116" s="201"/>
      <c r="M116" s="190"/>
    </row>
    <row r="117" spans="1:13">
      <c r="A117" s="630"/>
      <c r="B117" s="190" t="s">
        <v>1380</v>
      </c>
      <c r="C117" s="474">
        <v>1456</v>
      </c>
      <c r="D117" s="474">
        <v>1501</v>
      </c>
      <c r="E117" s="474">
        <v>1859</v>
      </c>
      <c r="H117" s="200"/>
      <c r="I117" s="200"/>
      <c r="J117" s="200"/>
      <c r="K117" s="201" t="s">
        <v>1347</v>
      </c>
      <c r="L117" s="201"/>
      <c r="M117" s="190"/>
    </row>
    <row r="118" spans="1:13">
      <c r="A118" s="431"/>
      <c r="C118" s="199"/>
      <c r="D118" s="199"/>
      <c r="E118" s="199"/>
      <c r="H118" s="200"/>
      <c r="I118" s="200"/>
      <c r="J118" s="200"/>
      <c r="K118" s="201"/>
      <c r="L118" s="201"/>
      <c r="M118" s="190"/>
    </row>
    <row r="119" spans="1:13">
      <c r="C119" s="199"/>
      <c r="D119" s="199"/>
      <c r="E119" s="199"/>
      <c r="F119" s="190" t="s">
        <v>75</v>
      </c>
      <c r="G119" s="190" t="s">
        <v>87</v>
      </c>
      <c r="H119" s="430">
        <v>1370</v>
      </c>
      <c r="I119" s="430">
        <v>1412</v>
      </c>
      <c r="J119" s="430">
        <v>1749</v>
      </c>
      <c r="K119" s="201" t="s">
        <v>1381</v>
      </c>
      <c r="L119" s="201"/>
      <c r="M119" s="190"/>
    </row>
    <row r="120" spans="1:13">
      <c r="C120" s="199"/>
      <c r="D120" s="199"/>
      <c r="E120" s="199"/>
      <c r="F120" s="190" t="s">
        <v>75</v>
      </c>
      <c r="G120" s="190" t="s">
        <v>90</v>
      </c>
      <c r="H120" s="430">
        <v>1511</v>
      </c>
      <c r="I120" s="430">
        <v>1557</v>
      </c>
      <c r="J120" s="430">
        <v>1929</v>
      </c>
      <c r="K120" s="201" t="s">
        <v>1381</v>
      </c>
      <c r="L120" s="201"/>
      <c r="M120" s="190"/>
    </row>
    <row r="121" spans="1:13">
      <c r="C121" s="199"/>
      <c r="D121" s="199"/>
      <c r="E121" s="199"/>
      <c r="H121" s="200"/>
      <c r="I121" s="200"/>
      <c r="J121" s="200"/>
      <c r="K121" s="201"/>
      <c r="L121" s="201"/>
      <c r="M121" s="190"/>
    </row>
    <row r="122" spans="1:13">
      <c r="A122" s="190" t="s">
        <v>1350</v>
      </c>
      <c r="B122" s="190" t="s">
        <v>1382</v>
      </c>
      <c r="C122" s="474">
        <v>2133</v>
      </c>
      <c r="D122" s="474">
        <v>2199</v>
      </c>
      <c r="E122" s="474">
        <v>2724</v>
      </c>
      <c r="F122" s="190" t="s">
        <v>1350</v>
      </c>
      <c r="G122" s="190" t="s">
        <v>1351</v>
      </c>
      <c r="H122" s="430">
        <v>2133</v>
      </c>
      <c r="I122" s="430">
        <v>2199</v>
      </c>
      <c r="J122" s="430">
        <v>2724</v>
      </c>
      <c r="K122" s="201" t="s">
        <v>1383</v>
      </c>
      <c r="L122" s="201"/>
      <c r="M122" s="190"/>
    </row>
    <row r="123" spans="1:13">
      <c r="A123" s="190" t="s">
        <v>337</v>
      </c>
      <c r="B123" s="190" t="s">
        <v>1384</v>
      </c>
      <c r="C123" s="474">
        <v>2133</v>
      </c>
      <c r="D123" s="474">
        <v>2199</v>
      </c>
      <c r="E123" s="474">
        <v>2724</v>
      </c>
      <c r="F123" s="190" t="s">
        <v>337</v>
      </c>
      <c r="G123" s="190" t="s">
        <v>1353</v>
      </c>
      <c r="H123" s="430">
        <v>2133</v>
      </c>
      <c r="I123" s="430">
        <v>2199</v>
      </c>
      <c r="J123" s="430">
        <v>2724</v>
      </c>
      <c r="K123" s="201" t="s">
        <v>1383</v>
      </c>
      <c r="L123" s="201"/>
      <c r="M123" s="190"/>
    </row>
    <row r="124" spans="1:13">
      <c r="A124" s="190" t="s">
        <v>1354</v>
      </c>
      <c r="B124" s="190" t="s">
        <v>1385</v>
      </c>
      <c r="C124" s="474">
        <v>1981</v>
      </c>
      <c r="D124" s="474">
        <v>2042</v>
      </c>
      <c r="E124" s="474">
        <v>2529</v>
      </c>
      <c r="F124" s="190" t="s">
        <v>1354</v>
      </c>
      <c r="G124" s="190" t="s">
        <v>1355</v>
      </c>
      <c r="H124" s="430">
        <v>1981</v>
      </c>
      <c r="I124" s="430">
        <v>2042</v>
      </c>
      <c r="J124" s="430">
        <v>2529</v>
      </c>
      <c r="K124" s="201" t="s">
        <v>1383</v>
      </c>
      <c r="L124" s="201"/>
      <c r="M124" s="190"/>
    </row>
    <row r="125" spans="1:13">
      <c r="A125" s="190" t="s">
        <v>1354</v>
      </c>
      <c r="B125" s="190" t="s">
        <v>1386</v>
      </c>
      <c r="C125" s="474">
        <v>2897</v>
      </c>
      <c r="D125" s="474">
        <v>2986</v>
      </c>
      <c r="E125" s="474">
        <v>3699</v>
      </c>
      <c r="F125" s="190" t="s">
        <v>1354</v>
      </c>
      <c r="G125" s="190" t="s">
        <v>1356</v>
      </c>
      <c r="H125" s="430">
        <v>2897</v>
      </c>
      <c r="I125" s="430">
        <v>2986</v>
      </c>
      <c r="J125" s="430">
        <v>3699</v>
      </c>
      <c r="K125" s="201" t="s">
        <v>1383</v>
      </c>
      <c r="L125" s="201"/>
      <c r="M125" s="190"/>
    </row>
    <row r="126" spans="1:13">
      <c r="A126" s="190" t="s">
        <v>1354</v>
      </c>
      <c r="B126" s="190" t="s">
        <v>1387</v>
      </c>
      <c r="C126" s="474">
        <v>1244</v>
      </c>
      <c r="D126" s="474">
        <v>1283</v>
      </c>
      <c r="E126" s="474">
        <v>1589</v>
      </c>
      <c r="F126" s="190" t="s">
        <v>1354</v>
      </c>
      <c r="G126" s="190" t="s">
        <v>1357</v>
      </c>
      <c r="H126" s="430">
        <v>1244</v>
      </c>
      <c r="I126" s="430">
        <v>1283</v>
      </c>
      <c r="J126" s="430">
        <v>1589</v>
      </c>
      <c r="K126" s="201" t="s">
        <v>1383</v>
      </c>
      <c r="L126" s="201"/>
      <c r="M126" s="190"/>
    </row>
    <row r="127" spans="1:13">
      <c r="A127" s="190" t="s">
        <v>1354</v>
      </c>
      <c r="B127" s="190" t="s">
        <v>1388</v>
      </c>
      <c r="C127" s="474">
        <v>1409</v>
      </c>
      <c r="D127" s="474">
        <v>1452</v>
      </c>
      <c r="E127" s="474">
        <v>1799</v>
      </c>
      <c r="F127" s="190" t="s">
        <v>1354</v>
      </c>
      <c r="G127" s="190" t="s">
        <v>1358</v>
      </c>
      <c r="H127" s="430">
        <v>1409</v>
      </c>
      <c r="I127" s="430">
        <v>1452</v>
      </c>
      <c r="J127" s="430">
        <v>1799</v>
      </c>
      <c r="K127" s="201" t="s">
        <v>1383</v>
      </c>
      <c r="L127" s="201"/>
      <c r="M127" s="190"/>
    </row>
    <row r="128" spans="1:13">
      <c r="A128" s="190" t="s">
        <v>1354</v>
      </c>
      <c r="B128" s="190" t="s">
        <v>1389</v>
      </c>
      <c r="C128" s="474">
        <v>2051</v>
      </c>
      <c r="D128" s="474">
        <v>2114</v>
      </c>
      <c r="E128" s="474">
        <v>2619</v>
      </c>
      <c r="F128" s="190" t="s">
        <v>1354</v>
      </c>
      <c r="G128" s="190" t="s">
        <v>1359</v>
      </c>
      <c r="H128" s="430">
        <v>2051</v>
      </c>
      <c r="I128" s="430">
        <v>2114</v>
      </c>
      <c r="J128" s="430">
        <v>2619</v>
      </c>
      <c r="K128" s="201" t="s">
        <v>1383</v>
      </c>
      <c r="L128" s="201"/>
      <c r="M128" s="190"/>
    </row>
    <row r="129" spans="1:13">
      <c r="A129" s="190" t="s">
        <v>1354</v>
      </c>
      <c r="B129" s="190" t="s">
        <v>1390</v>
      </c>
      <c r="C129" s="474">
        <v>2732</v>
      </c>
      <c r="D129" s="474">
        <v>2817</v>
      </c>
      <c r="E129" s="474">
        <v>3489</v>
      </c>
      <c r="F129" s="190" t="s">
        <v>1354</v>
      </c>
      <c r="G129" s="190" t="s">
        <v>1360</v>
      </c>
      <c r="H129" s="430">
        <v>2732</v>
      </c>
      <c r="I129" s="430">
        <v>2817</v>
      </c>
      <c r="J129" s="430">
        <v>3489</v>
      </c>
      <c r="K129" s="201" t="s">
        <v>1383</v>
      </c>
      <c r="L129" s="201"/>
      <c r="M129" s="190"/>
    </row>
    <row r="130" spans="1:13">
      <c r="A130" s="190" t="s">
        <v>1354</v>
      </c>
      <c r="B130" s="190" t="s">
        <v>1391</v>
      </c>
      <c r="C130" s="474">
        <v>3085</v>
      </c>
      <c r="D130" s="474">
        <v>3180</v>
      </c>
      <c r="E130" s="474">
        <v>3939</v>
      </c>
      <c r="F130" s="190" t="s">
        <v>1354</v>
      </c>
      <c r="G130" s="190" t="s">
        <v>1361</v>
      </c>
      <c r="H130" s="430">
        <v>3085</v>
      </c>
      <c r="I130" s="430">
        <v>3180</v>
      </c>
      <c r="J130" s="430">
        <v>3939</v>
      </c>
      <c r="K130" s="201" t="s">
        <v>1383</v>
      </c>
      <c r="L130" s="201"/>
      <c r="M130" s="190"/>
    </row>
    <row r="131" spans="1:13">
      <c r="A131" s="190" t="s">
        <v>359</v>
      </c>
      <c r="B131" s="190" t="s">
        <v>1392</v>
      </c>
      <c r="C131" s="474">
        <v>4533</v>
      </c>
      <c r="D131" s="474">
        <v>4674</v>
      </c>
      <c r="E131" s="474">
        <v>5789</v>
      </c>
      <c r="F131" s="190" t="s">
        <v>359</v>
      </c>
      <c r="G131" s="190" t="s">
        <v>1362</v>
      </c>
      <c r="H131" s="430">
        <v>4533</v>
      </c>
      <c r="I131" s="430">
        <v>4674</v>
      </c>
      <c r="J131" s="430">
        <v>5789</v>
      </c>
      <c r="K131" s="201" t="s">
        <v>1383</v>
      </c>
      <c r="L131" s="201"/>
      <c r="M131" s="190"/>
    </row>
    <row r="132" spans="1:13">
      <c r="A132" s="190" t="s">
        <v>351</v>
      </c>
      <c r="B132" s="190" t="s">
        <v>1393</v>
      </c>
      <c r="C132" s="474">
        <v>3556</v>
      </c>
      <c r="D132" s="474">
        <v>3666</v>
      </c>
      <c r="E132" s="474">
        <v>4541</v>
      </c>
      <c r="F132" s="190" t="s">
        <v>351</v>
      </c>
      <c r="G132" s="190" t="s">
        <v>1363</v>
      </c>
      <c r="H132" s="430">
        <v>3556</v>
      </c>
      <c r="I132" s="430">
        <v>3666</v>
      </c>
      <c r="J132" s="430">
        <v>4541</v>
      </c>
      <c r="K132" s="201" t="s">
        <v>1383</v>
      </c>
      <c r="L132" s="201"/>
      <c r="M132" s="190"/>
    </row>
    <row r="133" spans="1:13">
      <c r="C133" s="199"/>
      <c r="D133" s="199"/>
      <c r="E133" s="199"/>
      <c r="H133" s="200"/>
      <c r="I133" s="200"/>
      <c r="J133" s="200"/>
      <c r="K133" s="201"/>
      <c r="L133" s="201"/>
      <c r="M133" s="190"/>
    </row>
    <row r="134" spans="1:13">
      <c r="C134" s="199"/>
      <c r="D134" s="199"/>
      <c r="E134" s="199"/>
      <c r="F134" s="190" t="s">
        <v>244</v>
      </c>
      <c r="G134" s="190" t="s">
        <v>254</v>
      </c>
      <c r="H134" s="430">
        <v>1565</v>
      </c>
      <c r="I134" s="430">
        <v>1614</v>
      </c>
      <c r="J134" s="430">
        <v>1999</v>
      </c>
      <c r="K134" s="201"/>
      <c r="L134" s="201"/>
      <c r="M134" s="190"/>
    </row>
    <row r="135" spans="1:13">
      <c r="C135" s="199"/>
      <c r="D135" s="199"/>
      <c r="E135" s="199"/>
      <c r="F135" s="190" t="s">
        <v>244</v>
      </c>
      <c r="G135" s="190" t="s">
        <v>257</v>
      </c>
      <c r="H135" s="430">
        <v>1879</v>
      </c>
      <c r="I135" s="430">
        <v>1937</v>
      </c>
      <c r="J135" s="430">
        <v>2399</v>
      </c>
      <c r="K135" s="201"/>
      <c r="L135" s="201"/>
      <c r="M135" s="190"/>
    </row>
    <row r="136" spans="1:13">
      <c r="C136" s="199"/>
      <c r="D136" s="199"/>
      <c r="E136" s="199"/>
      <c r="F136" s="190" t="s">
        <v>244</v>
      </c>
      <c r="G136" s="190" t="s">
        <v>260</v>
      </c>
      <c r="H136" s="430">
        <v>2192</v>
      </c>
      <c r="I136" s="430">
        <v>2260</v>
      </c>
      <c r="J136" s="430">
        <v>2799</v>
      </c>
      <c r="K136" s="201"/>
      <c r="L136" s="201"/>
      <c r="M136" s="190"/>
    </row>
    <row r="137" spans="1:13">
      <c r="C137" s="199"/>
      <c r="D137" s="199"/>
      <c r="E137" s="199"/>
      <c r="F137" s="190" t="s">
        <v>244</v>
      </c>
      <c r="G137" s="190" t="s">
        <v>263</v>
      </c>
      <c r="H137" s="430">
        <v>2349</v>
      </c>
      <c r="I137" s="430">
        <v>2421</v>
      </c>
      <c r="J137" s="430">
        <v>2999</v>
      </c>
      <c r="K137" s="201"/>
      <c r="L137" s="201"/>
      <c r="M137" s="190"/>
    </row>
    <row r="138" spans="1:13" s="193" customFormat="1">
      <c r="C138" s="258"/>
      <c r="D138" s="258"/>
      <c r="E138" s="258"/>
      <c r="H138" s="259"/>
      <c r="I138" s="259"/>
      <c r="J138" s="259"/>
      <c r="K138" s="260"/>
      <c r="L138" s="260"/>
    </row>
    <row r="139" spans="1:13">
      <c r="A139" s="190" t="s">
        <v>1394</v>
      </c>
      <c r="B139" s="190" t="s">
        <v>1395</v>
      </c>
      <c r="C139" s="264" t="s">
        <v>1396</v>
      </c>
      <c r="D139" s="264" t="s">
        <v>1397</v>
      </c>
      <c r="E139" s="264" t="s">
        <v>1398</v>
      </c>
      <c r="F139" s="190" t="s">
        <v>1394</v>
      </c>
      <c r="G139" s="190" t="s">
        <v>268</v>
      </c>
      <c r="H139" s="200" t="s">
        <v>1396</v>
      </c>
      <c r="I139" s="200" t="s">
        <v>1397</v>
      </c>
      <c r="J139" s="200" t="s">
        <v>1398</v>
      </c>
      <c r="K139" s="201" t="s">
        <v>1399</v>
      </c>
      <c r="L139" s="201"/>
      <c r="M139" s="190"/>
    </row>
    <row r="140" spans="1:13">
      <c r="A140" s="190" t="s">
        <v>1394</v>
      </c>
      <c r="B140" s="190" t="s">
        <v>1400</v>
      </c>
      <c r="C140" s="264" t="s">
        <v>1401</v>
      </c>
      <c r="D140" s="264" t="s">
        <v>1402</v>
      </c>
      <c r="E140" s="264" t="s">
        <v>1403</v>
      </c>
      <c r="F140" s="190" t="s">
        <v>1394</v>
      </c>
      <c r="G140" s="190" t="s">
        <v>270</v>
      </c>
      <c r="H140" s="200" t="s">
        <v>1401</v>
      </c>
      <c r="I140" s="200" t="s">
        <v>1402</v>
      </c>
      <c r="J140" s="200" t="s">
        <v>1403</v>
      </c>
      <c r="K140" s="201" t="s">
        <v>1399</v>
      </c>
      <c r="L140" s="201"/>
      <c r="M140" s="190"/>
    </row>
    <row r="141" spans="1:13">
      <c r="C141" s="199"/>
      <c r="D141" s="199"/>
      <c r="E141" s="199"/>
      <c r="H141" s="200"/>
      <c r="I141" s="200"/>
      <c r="J141" s="200"/>
      <c r="K141" s="201"/>
      <c r="L141" s="201"/>
      <c r="M141" s="190"/>
    </row>
    <row r="142" spans="1:13">
      <c r="A142" s="190" t="s">
        <v>273</v>
      </c>
      <c r="B142" s="190" t="s">
        <v>1404</v>
      </c>
      <c r="C142" s="199" t="s">
        <v>1405</v>
      </c>
      <c r="D142" s="199" t="s">
        <v>1406</v>
      </c>
      <c r="E142" s="199" t="s">
        <v>1407</v>
      </c>
      <c r="F142" s="190" t="s">
        <v>273</v>
      </c>
      <c r="G142" s="190" t="s">
        <v>274</v>
      </c>
      <c r="H142" s="200" t="s">
        <v>1405</v>
      </c>
      <c r="I142" s="200" t="s">
        <v>1406</v>
      </c>
      <c r="J142" s="200" t="s">
        <v>1407</v>
      </c>
      <c r="K142" s="201" t="s">
        <v>1399</v>
      </c>
      <c r="L142" s="201"/>
      <c r="M142" s="190"/>
    </row>
    <row r="143" spans="1:13">
      <c r="C143" s="199"/>
      <c r="D143" s="199"/>
      <c r="E143" s="199"/>
      <c r="H143" s="200"/>
      <c r="I143" s="200"/>
      <c r="J143" s="200"/>
      <c r="K143" s="201"/>
      <c r="L143" s="201"/>
      <c r="M143" s="190"/>
    </row>
    <row r="144" spans="1:13">
      <c r="A144" s="190" t="s">
        <v>1408</v>
      </c>
      <c r="B144" s="190" t="s">
        <v>1409</v>
      </c>
      <c r="C144" s="199">
        <v>1106</v>
      </c>
      <c r="D144" s="199">
        <v>1141</v>
      </c>
      <c r="E144" s="199">
        <v>1413</v>
      </c>
      <c r="F144" s="190" t="s">
        <v>1394</v>
      </c>
      <c r="G144" s="190" t="s">
        <v>1395</v>
      </c>
      <c r="H144" s="200" t="s">
        <v>1396</v>
      </c>
      <c r="I144" s="200" t="s">
        <v>1397</v>
      </c>
      <c r="J144" s="200" t="s">
        <v>1398</v>
      </c>
      <c r="K144" s="201" t="s">
        <v>1410</v>
      </c>
      <c r="L144" s="201"/>
      <c r="M144" s="190"/>
    </row>
    <row r="145" spans="1:13">
      <c r="A145" s="190" t="s">
        <v>1411</v>
      </c>
      <c r="B145" s="190" t="s">
        <v>1412</v>
      </c>
      <c r="C145" s="199">
        <v>1264</v>
      </c>
      <c r="D145" s="199">
        <v>1304</v>
      </c>
      <c r="E145" s="199">
        <v>1615</v>
      </c>
      <c r="F145" s="190" t="s">
        <v>1394</v>
      </c>
      <c r="G145" s="190" t="s">
        <v>1400</v>
      </c>
      <c r="H145" s="200" t="s">
        <v>1401</v>
      </c>
      <c r="I145" s="200" t="s">
        <v>1402</v>
      </c>
      <c r="J145" s="200" t="s">
        <v>1403</v>
      </c>
      <c r="K145" s="201" t="s">
        <v>1410</v>
      </c>
      <c r="L145" s="201"/>
      <c r="M145" s="190"/>
    </row>
    <row r="146" spans="1:13">
      <c r="A146" s="190" t="s">
        <v>1408</v>
      </c>
      <c r="B146" s="190" t="s">
        <v>1409</v>
      </c>
      <c r="C146" s="199">
        <v>1106</v>
      </c>
      <c r="D146" s="199">
        <v>1141</v>
      </c>
      <c r="E146" s="199">
        <v>1413</v>
      </c>
      <c r="F146" s="190" t="s">
        <v>1413</v>
      </c>
      <c r="G146" s="190" t="s">
        <v>279</v>
      </c>
      <c r="H146" s="200" t="s">
        <v>1414</v>
      </c>
      <c r="I146" s="200" t="s">
        <v>1415</v>
      </c>
      <c r="J146" s="200" t="s">
        <v>1416</v>
      </c>
      <c r="K146" s="201" t="s">
        <v>1410</v>
      </c>
      <c r="L146" s="201"/>
      <c r="M146" s="190"/>
    </row>
    <row r="147" spans="1:13">
      <c r="A147" s="190" t="s">
        <v>1411</v>
      </c>
      <c r="B147" s="190" t="s">
        <v>1412</v>
      </c>
      <c r="C147" s="199">
        <v>1264</v>
      </c>
      <c r="D147" s="199">
        <v>1304</v>
      </c>
      <c r="E147" s="199">
        <v>1615</v>
      </c>
      <c r="F147" s="190" t="s">
        <v>1413</v>
      </c>
      <c r="G147" s="190" t="s">
        <v>282</v>
      </c>
      <c r="H147" s="200" t="s">
        <v>1401</v>
      </c>
      <c r="I147" s="200" t="s">
        <v>1402</v>
      </c>
      <c r="J147" s="200" t="s">
        <v>1403</v>
      </c>
      <c r="K147" s="201" t="s">
        <v>1410</v>
      </c>
      <c r="L147" s="201"/>
      <c r="M147" s="190"/>
    </row>
    <row r="148" spans="1:13">
      <c r="A148" s="190" t="s">
        <v>1417</v>
      </c>
      <c r="B148" s="190" t="s">
        <v>1418</v>
      </c>
      <c r="C148" s="199">
        <v>1342</v>
      </c>
      <c r="D148" s="199">
        <v>1384</v>
      </c>
      <c r="E148" s="199">
        <v>1714</v>
      </c>
      <c r="F148" s="190" t="s">
        <v>273</v>
      </c>
      <c r="G148" s="190" t="s">
        <v>1404</v>
      </c>
      <c r="H148" s="200" t="s">
        <v>1405</v>
      </c>
      <c r="I148" s="200" t="s">
        <v>1406</v>
      </c>
      <c r="J148" s="200" t="s">
        <v>1407</v>
      </c>
      <c r="K148" s="201" t="s">
        <v>1410</v>
      </c>
      <c r="L148" s="201"/>
      <c r="M148" s="190"/>
    </row>
    <row r="149" spans="1:13">
      <c r="C149" s="199"/>
      <c r="D149" s="199"/>
      <c r="E149" s="199"/>
      <c r="F149" s="190" t="s">
        <v>285</v>
      </c>
      <c r="G149" s="190" t="s">
        <v>286</v>
      </c>
      <c r="H149" s="200" t="s">
        <v>1419</v>
      </c>
      <c r="I149" s="200" t="s">
        <v>1420</v>
      </c>
      <c r="J149" s="200" t="s">
        <v>1421</v>
      </c>
      <c r="K149" s="201" t="s">
        <v>1422</v>
      </c>
      <c r="L149" s="201"/>
      <c r="M149" s="190"/>
    </row>
    <row r="150" spans="1:13">
      <c r="C150" s="199"/>
      <c r="D150" s="199"/>
      <c r="E150" s="199"/>
      <c r="F150" s="190" t="s">
        <v>285</v>
      </c>
      <c r="G150" s="190" t="s">
        <v>288</v>
      </c>
      <c r="H150" s="200" t="s">
        <v>1423</v>
      </c>
      <c r="I150" s="200" t="s">
        <v>1424</v>
      </c>
      <c r="J150" s="200" t="s">
        <v>1425</v>
      </c>
      <c r="K150" s="201" t="s">
        <v>1289</v>
      </c>
      <c r="L150" s="201"/>
      <c r="M150" s="190"/>
    </row>
    <row r="151" spans="1:13">
      <c r="C151" s="199"/>
      <c r="D151" s="199"/>
      <c r="E151" s="199"/>
      <c r="H151" s="200"/>
      <c r="I151" s="200"/>
      <c r="J151" s="200"/>
      <c r="K151" s="201"/>
      <c r="L151" s="201"/>
      <c r="M151" s="190"/>
    </row>
    <row r="152" spans="1:13">
      <c r="C152" s="199"/>
      <c r="D152" s="199"/>
      <c r="E152" s="199"/>
      <c r="F152" s="244" t="s">
        <v>427</v>
      </c>
      <c r="G152" s="190" t="s">
        <v>428</v>
      </c>
      <c r="H152" s="200" t="s">
        <v>431</v>
      </c>
      <c r="I152" s="200" t="s">
        <v>432</v>
      </c>
      <c r="J152" s="200" t="s">
        <v>433</v>
      </c>
      <c r="K152" s="201" t="s">
        <v>1289</v>
      </c>
      <c r="L152" s="201"/>
      <c r="M152" s="190"/>
    </row>
    <row r="153" spans="1:13">
      <c r="C153" s="199"/>
      <c r="D153" s="199"/>
      <c r="E153" s="199"/>
      <c r="F153" s="244" t="s">
        <v>427</v>
      </c>
      <c r="G153" s="190" t="s">
        <v>435</v>
      </c>
      <c r="H153" s="200" t="s">
        <v>437</v>
      </c>
      <c r="I153" s="200" t="s">
        <v>438</v>
      </c>
      <c r="J153" s="200" t="s">
        <v>439</v>
      </c>
      <c r="K153" s="201" t="s">
        <v>1289</v>
      </c>
      <c r="L153" s="201"/>
      <c r="M153" s="190"/>
    </row>
    <row r="154" spans="1:13">
      <c r="C154" s="199"/>
      <c r="D154" s="199"/>
      <c r="E154" s="199"/>
      <c r="H154" s="200"/>
      <c r="I154" s="200"/>
      <c r="J154" s="200"/>
      <c r="K154" s="201"/>
      <c r="L154" s="201"/>
      <c r="M154" s="190"/>
    </row>
    <row r="155" spans="1:13">
      <c r="C155" s="199"/>
      <c r="D155" s="199"/>
      <c r="E155" s="199"/>
      <c r="F155" s="190" t="s">
        <v>1426</v>
      </c>
      <c r="G155" s="190" t="s">
        <v>166</v>
      </c>
      <c r="H155" s="430">
        <v>2701</v>
      </c>
      <c r="I155" s="430">
        <v>2785</v>
      </c>
      <c r="J155" s="430">
        <v>3449</v>
      </c>
      <c r="K155" s="201" t="s">
        <v>1289</v>
      </c>
      <c r="L155" s="201"/>
      <c r="M155" s="190"/>
    </row>
    <row r="156" spans="1:13">
      <c r="C156" s="199"/>
      <c r="D156" s="199"/>
      <c r="E156" s="199"/>
      <c r="F156" s="190" t="s">
        <v>1349</v>
      </c>
      <c r="G156" s="190" t="s">
        <v>169</v>
      </c>
      <c r="H156" s="430">
        <v>3006</v>
      </c>
      <c r="I156" s="430">
        <v>3099</v>
      </c>
      <c r="J156" s="430">
        <v>3839</v>
      </c>
      <c r="K156" s="201" t="s">
        <v>1289</v>
      </c>
      <c r="L156" s="201"/>
      <c r="M156" s="190"/>
    </row>
    <row r="157" spans="1:13" s="193" customFormat="1">
      <c r="C157" s="258"/>
      <c r="D157" s="258"/>
      <c r="E157" s="258"/>
      <c r="H157" s="259"/>
      <c r="I157" s="259"/>
      <c r="J157" s="259"/>
      <c r="K157" s="260"/>
      <c r="L157" s="260"/>
    </row>
    <row r="158" spans="1:13">
      <c r="C158" s="199"/>
      <c r="D158" s="199"/>
      <c r="E158" s="199"/>
      <c r="F158" s="190" t="s">
        <v>1427</v>
      </c>
      <c r="G158" s="190" t="s">
        <v>1428</v>
      </c>
      <c r="H158" s="200"/>
      <c r="I158" s="200"/>
      <c r="J158" s="200"/>
      <c r="K158" s="201"/>
      <c r="L158" s="201"/>
      <c r="M158" s="190"/>
    </row>
    <row r="159" spans="1:13">
      <c r="C159" s="199"/>
      <c r="D159" s="199"/>
      <c r="E159" s="199"/>
      <c r="F159" s="190" t="s">
        <v>1427</v>
      </c>
      <c r="G159" s="190" t="s">
        <v>1429</v>
      </c>
      <c r="H159" s="200"/>
      <c r="I159" s="200"/>
      <c r="J159" s="200"/>
      <c r="K159" s="201"/>
      <c r="L159" s="201"/>
      <c r="M159" s="190"/>
    </row>
    <row r="160" spans="1:13" s="193" customFormat="1">
      <c r="C160" s="258"/>
      <c r="D160" s="258"/>
      <c r="E160" s="258"/>
      <c r="H160" s="259"/>
      <c r="I160" s="259"/>
      <c r="J160" s="259"/>
      <c r="K160" s="260"/>
      <c r="L160" s="260"/>
    </row>
    <row r="161" spans="1:13">
      <c r="A161" s="190" t="s">
        <v>298</v>
      </c>
      <c r="B161" s="190" t="s">
        <v>1430</v>
      </c>
      <c r="C161" s="199">
        <v>969</v>
      </c>
      <c r="D161" s="199">
        <v>999</v>
      </c>
      <c r="E161" s="199">
        <v>1237</v>
      </c>
      <c r="H161" s="200"/>
      <c r="I161" s="200"/>
      <c r="J161" s="200"/>
      <c r="K161" s="201" t="s">
        <v>1347</v>
      </c>
      <c r="L161" s="201"/>
      <c r="M161" s="190"/>
    </row>
    <row r="162" spans="1:13">
      <c r="C162" s="199"/>
      <c r="D162" s="199"/>
      <c r="E162" s="199"/>
      <c r="H162" s="200"/>
      <c r="I162" s="200"/>
      <c r="J162" s="200"/>
      <c r="K162" s="201"/>
      <c r="L162" s="201"/>
      <c r="M162" s="190"/>
    </row>
    <row r="163" spans="1:13">
      <c r="A163" s="190" t="s">
        <v>75</v>
      </c>
      <c r="B163" s="190" t="s">
        <v>81</v>
      </c>
      <c r="C163" s="199">
        <v>1315</v>
      </c>
      <c r="D163" s="199">
        <v>1356</v>
      </c>
      <c r="E163" s="199">
        <v>1679</v>
      </c>
      <c r="F163" s="190" t="s">
        <v>75</v>
      </c>
      <c r="G163" s="190" t="s">
        <v>81</v>
      </c>
      <c r="H163" s="200">
        <v>1354</v>
      </c>
      <c r="I163" s="200">
        <v>1396</v>
      </c>
      <c r="J163" s="200">
        <v>1729</v>
      </c>
      <c r="K163" s="201" t="s">
        <v>1431</v>
      </c>
      <c r="L163" s="201"/>
      <c r="M163" s="190"/>
    </row>
    <row r="164" spans="1:13">
      <c r="A164" s="190" t="s">
        <v>75</v>
      </c>
      <c r="B164" s="190" t="s">
        <v>85</v>
      </c>
      <c r="C164" s="199">
        <v>1354</v>
      </c>
      <c r="D164" s="199">
        <v>1396</v>
      </c>
      <c r="E164" s="199">
        <v>1729</v>
      </c>
      <c r="F164" s="190" t="s">
        <v>75</v>
      </c>
      <c r="G164" s="190" t="s">
        <v>85</v>
      </c>
      <c r="H164" s="200">
        <v>1393</v>
      </c>
      <c r="I164" s="200">
        <v>1436</v>
      </c>
      <c r="J164" s="200">
        <v>1779</v>
      </c>
      <c r="K164" s="201" t="s">
        <v>1431</v>
      </c>
      <c r="L164" s="201"/>
      <c r="M164" s="190"/>
    </row>
    <row r="165" spans="1:13" s="193" customFormat="1">
      <c r="C165" s="258"/>
      <c r="D165" s="258"/>
      <c r="E165" s="258"/>
      <c r="H165" s="259"/>
      <c r="I165" s="259"/>
      <c r="J165" s="259"/>
      <c r="K165" s="260"/>
      <c r="L165" s="260"/>
    </row>
    <row r="166" spans="1:13" s="193" customFormat="1">
      <c r="A166" s="190" t="s">
        <v>1432</v>
      </c>
      <c r="B166" s="190" t="s">
        <v>1433</v>
      </c>
      <c r="C166" s="199">
        <v>1700</v>
      </c>
      <c r="D166" s="199">
        <v>1753</v>
      </c>
      <c r="E166" s="199">
        <v>2171</v>
      </c>
      <c r="F166" s="190" t="s">
        <v>1434</v>
      </c>
      <c r="G166" s="190" t="s">
        <v>159</v>
      </c>
      <c r="H166" s="200">
        <v>1644</v>
      </c>
      <c r="I166" s="200">
        <v>1695</v>
      </c>
      <c r="J166" s="200">
        <v>2099</v>
      </c>
      <c r="K166" s="201" t="s">
        <v>1381</v>
      </c>
      <c r="L166" s="260"/>
    </row>
    <row r="167" spans="1:13" s="193" customFormat="1">
      <c r="A167" s="190" t="s">
        <v>1432</v>
      </c>
      <c r="B167" s="190" t="s">
        <v>1435</v>
      </c>
      <c r="C167" s="199">
        <v>1850</v>
      </c>
      <c r="D167" s="199">
        <v>1907</v>
      </c>
      <c r="E167" s="199">
        <v>2362</v>
      </c>
      <c r="F167" s="190" t="s">
        <v>1434</v>
      </c>
      <c r="G167" s="190" t="s">
        <v>161</v>
      </c>
      <c r="H167" s="200">
        <v>1800</v>
      </c>
      <c r="I167" s="200">
        <v>1856</v>
      </c>
      <c r="J167" s="200">
        <v>2299</v>
      </c>
      <c r="K167" s="201" t="s">
        <v>1381</v>
      </c>
      <c r="L167" s="260"/>
    </row>
    <row r="168" spans="1:13" s="193" customFormat="1">
      <c r="A168" s="190"/>
      <c r="B168" s="190"/>
      <c r="C168" s="199"/>
      <c r="D168" s="199"/>
      <c r="E168" s="199"/>
      <c r="F168" s="190" t="s">
        <v>1434</v>
      </c>
      <c r="G168" s="190" t="s">
        <v>163</v>
      </c>
      <c r="H168" s="200">
        <v>1957</v>
      </c>
      <c r="I168" s="200">
        <v>2018</v>
      </c>
      <c r="J168" s="200">
        <v>2499</v>
      </c>
      <c r="K168" s="201" t="s">
        <v>1381</v>
      </c>
      <c r="L168" s="260"/>
    </row>
    <row r="169" spans="1:13" s="193" customFormat="1">
      <c r="A169" s="190"/>
      <c r="B169" s="190"/>
      <c r="C169" s="199"/>
      <c r="D169" s="199"/>
      <c r="E169" s="199"/>
      <c r="F169" s="190"/>
      <c r="G169" s="190"/>
      <c r="H169" s="200"/>
      <c r="I169" s="200"/>
      <c r="J169" s="200"/>
      <c r="K169" s="201"/>
      <c r="L169" s="260"/>
    </row>
    <row r="170" spans="1:13" s="193" customFormat="1">
      <c r="A170" s="190"/>
      <c r="B170" s="190"/>
      <c r="C170" s="199"/>
      <c r="D170" s="199"/>
      <c r="E170" s="199"/>
      <c r="F170" s="190"/>
      <c r="G170" s="190" t="s">
        <v>210</v>
      </c>
      <c r="H170" s="200">
        <v>2505</v>
      </c>
      <c r="I170" s="200">
        <v>2583</v>
      </c>
      <c r="J170" s="200">
        <v>3199</v>
      </c>
      <c r="K170" s="201" t="s">
        <v>1381</v>
      </c>
      <c r="L170" s="260"/>
    </row>
    <row r="171" spans="1:13" s="193" customFormat="1">
      <c r="C171" s="258"/>
      <c r="D171" s="258"/>
      <c r="E171" s="258"/>
      <c r="H171" s="259"/>
      <c r="I171" s="259"/>
      <c r="J171" s="259"/>
      <c r="K171" s="260"/>
      <c r="L171" s="260"/>
    </row>
    <row r="172" spans="1:13" s="193" customFormat="1">
      <c r="A172" s="190" t="s">
        <v>292</v>
      </c>
      <c r="B172" s="190" t="s">
        <v>293</v>
      </c>
      <c r="C172" s="199">
        <v>1737</v>
      </c>
      <c r="D172" s="199">
        <v>1791</v>
      </c>
      <c r="E172" s="199">
        <v>2218</v>
      </c>
      <c r="F172" s="190" t="s">
        <v>292</v>
      </c>
      <c r="G172" s="190" t="s">
        <v>1436</v>
      </c>
      <c r="H172" s="200">
        <v>1737</v>
      </c>
      <c r="I172" s="200">
        <v>1791</v>
      </c>
      <c r="J172" s="200">
        <v>2218</v>
      </c>
      <c r="K172" s="201" t="s">
        <v>1437</v>
      </c>
      <c r="L172" s="260"/>
    </row>
    <row r="173" spans="1:13" s="193" customFormat="1">
      <c r="A173" s="190"/>
      <c r="B173" s="190"/>
      <c r="C173" s="199"/>
      <c r="D173" s="199"/>
      <c r="E173" s="199"/>
      <c r="F173" s="190"/>
      <c r="G173" s="190"/>
      <c r="H173" s="200"/>
      <c r="I173" s="200"/>
      <c r="J173" s="200"/>
      <c r="K173" s="201" t="s">
        <v>1347</v>
      </c>
      <c r="L173" s="260"/>
    </row>
    <row r="174" spans="1:13" s="193" customFormat="1">
      <c r="A174" s="190" t="s">
        <v>209</v>
      </c>
      <c r="B174" s="190" t="s">
        <v>212</v>
      </c>
      <c r="C174" s="199">
        <v>2372</v>
      </c>
      <c r="D174" s="199">
        <v>2445</v>
      </c>
      <c r="E174" s="199">
        <v>3029</v>
      </c>
      <c r="F174" s="190" t="s">
        <v>209</v>
      </c>
      <c r="G174" s="190" t="s">
        <v>212</v>
      </c>
      <c r="H174" s="200">
        <v>2662</v>
      </c>
      <c r="I174" s="200">
        <v>2744</v>
      </c>
      <c r="J174" s="200">
        <v>3399</v>
      </c>
      <c r="K174" s="201" t="s">
        <v>1438</v>
      </c>
      <c r="L174" s="260"/>
    </row>
    <row r="175" spans="1:13" s="193" customFormat="1">
      <c r="A175" s="190" t="s">
        <v>209</v>
      </c>
      <c r="B175" s="190" t="s">
        <v>214</v>
      </c>
      <c r="C175" s="199">
        <v>2529</v>
      </c>
      <c r="D175" s="199">
        <v>2607</v>
      </c>
      <c r="E175" s="199">
        <v>3229</v>
      </c>
      <c r="F175" s="190" t="s">
        <v>209</v>
      </c>
      <c r="G175" s="190" t="s">
        <v>214</v>
      </c>
      <c r="H175" s="200">
        <v>2915</v>
      </c>
      <c r="I175" s="200">
        <v>3002</v>
      </c>
      <c r="J175" s="200">
        <v>3719</v>
      </c>
      <c r="K175" s="201" t="s">
        <v>1438</v>
      </c>
      <c r="L175" s="260"/>
    </row>
    <row r="176" spans="1:13" s="193" customFormat="1">
      <c r="A176" s="190"/>
      <c r="B176" s="190"/>
      <c r="C176" s="199"/>
      <c r="D176" s="199"/>
      <c r="E176" s="199"/>
      <c r="F176" s="190"/>
      <c r="G176" s="190"/>
      <c r="H176" s="200"/>
      <c r="I176" s="200"/>
      <c r="J176" s="200"/>
      <c r="K176" s="201"/>
      <c r="L176" s="260"/>
    </row>
    <row r="177" spans="1:12" s="193" customFormat="1">
      <c r="A177" s="190" t="s">
        <v>236</v>
      </c>
      <c r="B177" s="190" t="s">
        <v>237</v>
      </c>
      <c r="C177" s="199">
        <v>2764</v>
      </c>
      <c r="D177" s="199">
        <v>2849</v>
      </c>
      <c r="E177" s="199">
        <v>3529</v>
      </c>
      <c r="F177" s="190" t="s">
        <v>236</v>
      </c>
      <c r="G177" s="190" t="s">
        <v>237</v>
      </c>
      <c r="H177" s="340">
        <v>2975</v>
      </c>
      <c r="I177" s="340">
        <v>3067</v>
      </c>
      <c r="J177" s="340">
        <v>3799</v>
      </c>
      <c r="K177" s="201" t="s">
        <v>1438</v>
      </c>
      <c r="L177" s="260"/>
    </row>
    <row r="178" spans="1:12" s="193" customFormat="1">
      <c r="A178" s="190"/>
      <c r="B178" s="190"/>
      <c r="C178" s="199"/>
      <c r="D178" s="199"/>
      <c r="E178" s="199"/>
      <c r="F178" s="190"/>
      <c r="G178" s="190"/>
      <c r="H178" s="200"/>
      <c r="I178" s="200"/>
      <c r="J178" s="200"/>
      <c r="K178" s="201"/>
      <c r="L178" s="260"/>
    </row>
    <row r="179" spans="1:12" s="193" customFormat="1">
      <c r="A179" s="190" t="s">
        <v>1439</v>
      </c>
      <c r="B179" s="190" t="s">
        <v>1440</v>
      </c>
      <c r="C179" s="199">
        <v>2313</v>
      </c>
      <c r="D179" s="199">
        <v>2383</v>
      </c>
      <c r="E179" s="199">
        <v>2898</v>
      </c>
      <c r="F179" s="190"/>
      <c r="G179" s="190"/>
      <c r="H179" s="200"/>
      <c r="I179" s="200"/>
      <c r="J179" s="200"/>
      <c r="K179" s="201" t="s">
        <v>1347</v>
      </c>
      <c r="L179" s="260"/>
    </row>
    <row r="180" spans="1:12" s="193" customFormat="1">
      <c r="A180" s="190" t="s">
        <v>1439</v>
      </c>
      <c r="B180" s="190" t="s">
        <v>1441</v>
      </c>
      <c r="C180" s="199">
        <v>2472</v>
      </c>
      <c r="D180" s="199">
        <v>2547</v>
      </c>
      <c r="E180" s="199">
        <v>3097</v>
      </c>
      <c r="F180" s="190"/>
      <c r="G180" s="190"/>
      <c r="H180" s="200"/>
      <c r="I180" s="200"/>
      <c r="J180" s="200"/>
      <c r="K180" s="201" t="s">
        <v>1347</v>
      </c>
      <c r="L180" s="260"/>
    </row>
    <row r="181" spans="1:12" s="193" customFormat="1">
      <c r="A181" s="190"/>
      <c r="B181" s="190"/>
      <c r="C181" s="199"/>
      <c r="D181" s="199"/>
      <c r="E181" s="199"/>
      <c r="F181" s="190"/>
      <c r="G181" s="190"/>
      <c r="H181" s="200"/>
      <c r="I181" s="200"/>
      <c r="J181" s="200"/>
      <c r="K181" s="201"/>
      <c r="L181" s="260"/>
    </row>
    <row r="182" spans="1:12" s="193" customFormat="1">
      <c r="A182" s="190" t="s">
        <v>593</v>
      </c>
      <c r="B182" s="190" t="s">
        <v>1442</v>
      </c>
      <c r="C182" s="199">
        <v>5940</v>
      </c>
      <c r="D182" s="199">
        <v>6990</v>
      </c>
      <c r="E182" s="199">
        <v>8888</v>
      </c>
      <c r="F182" s="190" t="s">
        <v>593</v>
      </c>
      <c r="G182" s="190" t="s">
        <v>1343</v>
      </c>
      <c r="H182" s="200">
        <v>5940</v>
      </c>
      <c r="I182" s="200">
        <v>6990</v>
      </c>
      <c r="J182" s="200">
        <v>8888</v>
      </c>
      <c r="K182" s="201" t="s">
        <v>1383</v>
      </c>
      <c r="L182" s="260"/>
    </row>
    <row r="183" spans="1:12" s="193" customFormat="1">
      <c r="A183" s="190" t="s">
        <v>598</v>
      </c>
      <c r="B183" s="190" t="s">
        <v>1443</v>
      </c>
      <c r="C183" s="199">
        <v>4600</v>
      </c>
      <c r="D183" s="199">
        <v>5420</v>
      </c>
      <c r="E183" s="199">
        <v>6888</v>
      </c>
      <c r="F183" s="190" t="s">
        <v>598</v>
      </c>
      <c r="G183" s="190" t="s">
        <v>1345</v>
      </c>
      <c r="H183" s="200">
        <v>4600</v>
      </c>
      <c r="I183" s="200">
        <v>5420</v>
      </c>
      <c r="J183" s="200">
        <v>6888</v>
      </c>
      <c r="K183" s="201" t="s">
        <v>1383</v>
      </c>
      <c r="L183" s="260"/>
    </row>
    <row r="184" spans="1:12" s="193" customFormat="1">
      <c r="A184" s="190" t="s">
        <v>602</v>
      </c>
      <c r="B184" s="190" t="s">
        <v>1444</v>
      </c>
      <c r="C184" s="199">
        <v>2600</v>
      </c>
      <c r="D184" s="199">
        <v>3060</v>
      </c>
      <c r="E184" s="199">
        <v>3888</v>
      </c>
      <c r="F184" s="190" t="s">
        <v>602</v>
      </c>
      <c r="G184" s="190" t="s">
        <v>1346</v>
      </c>
      <c r="H184" s="200">
        <v>2600</v>
      </c>
      <c r="I184" s="200">
        <v>3060</v>
      </c>
      <c r="J184" s="200">
        <v>3888</v>
      </c>
      <c r="K184" s="201" t="s">
        <v>1383</v>
      </c>
      <c r="L184" s="260"/>
    </row>
    <row r="185" spans="1:12" s="193" customFormat="1">
      <c r="A185" s="190"/>
      <c r="B185" s="190"/>
      <c r="C185" s="199"/>
      <c r="D185" s="199"/>
      <c r="E185" s="199"/>
      <c r="F185" s="190"/>
      <c r="G185" s="190"/>
      <c r="H185" s="200"/>
      <c r="I185" s="200"/>
      <c r="J185" s="200"/>
      <c r="K185" s="201"/>
      <c r="L185" s="260"/>
    </row>
    <row r="186" spans="1:12" s="193" customFormat="1">
      <c r="A186" s="190"/>
      <c r="B186" s="190"/>
      <c r="C186" s="199"/>
      <c r="D186" s="199"/>
      <c r="E186" s="199"/>
      <c r="F186" s="190" t="s">
        <v>113</v>
      </c>
      <c r="G186" s="190" t="s">
        <v>114</v>
      </c>
      <c r="H186" s="200">
        <v>1487</v>
      </c>
      <c r="I186" s="200">
        <v>1533</v>
      </c>
      <c r="J186" s="200">
        <v>1899</v>
      </c>
      <c r="K186" s="201" t="s">
        <v>1289</v>
      </c>
      <c r="L186" s="260"/>
    </row>
    <row r="187" spans="1:12" s="193" customFormat="1">
      <c r="A187" s="190"/>
      <c r="B187" s="190"/>
      <c r="C187" s="199"/>
      <c r="D187" s="199"/>
      <c r="E187" s="199"/>
      <c r="F187" s="190" t="s">
        <v>113</v>
      </c>
      <c r="G187" s="190" t="s">
        <v>116</v>
      </c>
      <c r="H187" s="200">
        <v>1644</v>
      </c>
      <c r="I187" s="200">
        <v>1695</v>
      </c>
      <c r="J187" s="200">
        <v>2099</v>
      </c>
      <c r="K187" s="201" t="s">
        <v>1289</v>
      </c>
      <c r="L187" s="260"/>
    </row>
    <row r="188" spans="1:12" s="193" customFormat="1">
      <c r="A188" s="190"/>
      <c r="B188" s="190"/>
      <c r="C188" s="199"/>
      <c r="D188" s="199"/>
      <c r="E188" s="199"/>
      <c r="F188" s="190" t="s">
        <v>118</v>
      </c>
      <c r="G188" s="190" t="s">
        <v>119</v>
      </c>
      <c r="H188" s="200">
        <v>1800</v>
      </c>
      <c r="I188" s="200">
        <v>1856</v>
      </c>
      <c r="J188" s="200">
        <v>2299</v>
      </c>
      <c r="K188" s="201" t="s">
        <v>1289</v>
      </c>
      <c r="L188" s="260"/>
    </row>
    <row r="189" spans="1:12" s="193" customFormat="1">
      <c r="A189" s="190"/>
      <c r="B189" s="190"/>
      <c r="C189" s="199"/>
      <c r="D189" s="199"/>
      <c r="E189" s="199"/>
      <c r="F189" s="190"/>
      <c r="G189" s="190"/>
      <c r="H189" s="200"/>
      <c r="I189" s="200"/>
      <c r="J189" s="200"/>
      <c r="K189" s="201"/>
      <c r="L189" s="260"/>
    </row>
    <row r="190" spans="1:12" s="193" customFormat="1">
      <c r="A190" s="190" t="s">
        <v>1445</v>
      </c>
      <c r="B190" s="190" t="s">
        <v>1446</v>
      </c>
      <c r="C190" s="199">
        <v>1382</v>
      </c>
      <c r="D190" s="199">
        <v>1425</v>
      </c>
      <c r="E190" s="199">
        <v>1765</v>
      </c>
      <c r="F190" s="190" t="s">
        <v>131</v>
      </c>
      <c r="G190" s="190" t="s">
        <v>132</v>
      </c>
      <c r="H190" s="200">
        <v>1276</v>
      </c>
      <c r="I190" s="200">
        <v>1315</v>
      </c>
      <c r="J190" s="200">
        <v>1629</v>
      </c>
      <c r="K190" s="201"/>
      <c r="L190" s="260"/>
    </row>
    <row r="191" spans="1:12" s="193" customFormat="1">
      <c r="A191" s="190" t="s">
        <v>1445</v>
      </c>
      <c r="B191" s="190" t="s">
        <v>1447</v>
      </c>
      <c r="C191" s="199">
        <v>1540</v>
      </c>
      <c r="D191" s="199">
        <v>1588</v>
      </c>
      <c r="E191" s="199">
        <v>1967</v>
      </c>
      <c r="F191" s="190" t="s">
        <v>131</v>
      </c>
      <c r="G191" s="190" t="s">
        <v>134</v>
      </c>
      <c r="H191" s="200">
        <v>1432</v>
      </c>
      <c r="I191" s="200">
        <v>1477</v>
      </c>
      <c r="J191" s="200">
        <v>1829</v>
      </c>
      <c r="K191" s="201"/>
      <c r="L191" s="260"/>
    </row>
    <row r="192" spans="1:12" s="193" customFormat="1">
      <c r="A192" s="190"/>
      <c r="B192" s="190"/>
      <c r="C192" s="199"/>
      <c r="D192" s="199"/>
      <c r="E192" s="199"/>
      <c r="F192" s="190" t="s">
        <v>131</v>
      </c>
      <c r="G192" s="190" t="s">
        <v>136</v>
      </c>
      <c r="H192" s="200">
        <v>1511</v>
      </c>
      <c r="I192" s="200">
        <v>1557</v>
      </c>
      <c r="J192" s="200">
        <v>1929</v>
      </c>
      <c r="K192" s="201" t="s">
        <v>1289</v>
      </c>
      <c r="L192" s="260"/>
    </row>
    <row r="193" spans="1:12" s="193" customFormat="1">
      <c r="A193" s="190"/>
      <c r="B193" s="190"/>
      <c r="C193" s="199"/>
      <c r="D193" s="199"/>
      <c r="E193" s="199"/>
      <c r="F193" s="190" t="s">
        <v>131</v>
      </c>
      <c r="G193" s="190" t="s">
        <v>138</v>
      </c>
      <c r="H193" s="200">
        <v>1628</v>
      </c>
      <c r="I193" s="200">
        <v>1678</v>
      </c>
      <c r="J193" s="200">
        <v>2079</v>
      </c>
      <c r="K193" s="201" t="s">
        <v>1289</v>
      </c>
      <c r="L193" s="260"/>
    </row>
    <row r="194" spans="1:12" s="193" customFormat="1">
      <c r="A194" s="190"/>
      <c r="B194" s="190"/>
      <c r="C194" s="199"/>
      <c r="D194" s="199"/>
      <c r="E194" s="199"/>
      <c r="F194" s="190"/>
      <c r="G194" s="190"/>
      <c r="H194" s="200"/>
      <c r="I194" s="200"/>
      <c r="J194" s="200"/>
      <c r="K194" s="201"/>
      <c r="L194" s="260"/>
    </row>
    <row r="195" spans="1:12" s="193" customFormat="1">
      <c r="A195" s="190" t="s">
        <v>1448</v>
      </c>
      <c r="B195" s="190" t="s">
        <v>1449</v>
      </c>
      <c r="C195" s="199">
        <v>1580</v>
      </c>
      <c r="D195" s="199">
        <v>1629</v>
      </c>
      <c r="E195" s="199">
        <v>2018</v>
      </c>
      <c r="F195" s="190" t="s">
        <v>1450</v>
      </c>
      <c r="G195" s="190" t="s">
        <v>146</v>
      </c>
      <c r="H195" s="200">
        <v>1550</v>
      </c>
      <c r="I195" s="200">
        <v>1598</v>
      </c>
      <c r="J195" s="200">
        <v>1979</v>
      </c>
      <c r="K195" s="201"/>
      <c r="L195" s="260"/>
    </row>
    <row r="196" spans="1:12" s="193" customFormat="1">
      <c r="A196" s="190" t="s">
        <v>1448</v>
      </c>
      <c r="B196" s="190" t="s">
        <v>1451</v>
      </c>
      <c r="C196" s="199">
        <v>1738</v>
      </c>
      <c r="D196" s="199">
        <v>1792</v>
      </c>
      <c r="E196" s="199">
        <v>2219</v>
      </c>
      <c r="F196" s="190" t="s">
        <v>1450</v>
      </c>
      <c r="G196" s="190" t="s">
        <v>149</v>
      </c>
      <c r="H196" s="200">
        <v>1667</v>
      </c>
      <c r="I196" s="200">
        <v>1719</v>
      </c>
      <c r="J196" s="200">
        <v>2129</v>
      </c>
      <c r="K196" s="201"/>
      <c r="L196" s="260"/>
    </row>
    <row r="197" spans="1:12" s="193" customFormat="1">
      <c r="A197" s="190"/>
      <c r="B197" s="190"/>
      <c r="C197" s="199"/>
      <c r="D197" s="199"/>
      <c r="E197" s="199"/>
      <c r="F197" s="190" t="s">
        <v>1450</v>
      </c>
      <c r="G197" s="190" t="s">
        <v>151</v>
      </c>
      <c r="H197" s="200">
        <v>1824</v>
      </c>
      <c r="I197" s="200">
        <v>1880</v>
      </c>
      <c r="J197" s="200">
        <v>2329</v>
      </c>
      <c r="K197" s="201" t="s">
        <v>1289</v>
      </c>
      <c r="L197" s="260"/>
    </row>
    <row r="198" spans="1:12" s="193" customFormat="1">
      <c r="A198" s="190"/>
      <c r="B198" s="190"/>
      <c r="C198" s="199"/>
      <c r="D198" s="199"/>
      <c r="E198" s="199"/>
      <c r="F198" s="190"/>
      <c r="G198" s="190"/>
      <c r="H198" s="200"/>
      <c r="I198" s="200"/>
      <c r="J198" s="200"/>
      <c r="K198" s="201"/>
      <c r="L198" s="260"/>
    </row>
    <row r="199" spans="1:12" s="193" customFormat="1">
      <c r="A199" s="190" t="s">
        <v>1452</v>
      </c>
      <c r="B199" s="190" t="s">
        <v>1453</v>
      </c>
      <c r="C199" s="199">
        <v>1817</v>
      </c>
      <c r="D199" s="199">
        <v>1873</v>
      </c>
      <c r="E199" s="199">
        <v>2320</v>
      </c>
      <c r="F199" s="190" t="s">
        <v>1454</v>
      </c>
      <c r="G199" s="190" t="s">
        <v>155</v>
      </c>
      <c r="H199" s="200">
        <v>1706</v>
      </c>
      <c r="I199" s="200">
        <v>1759</v>
      </c>
      <c r="J199" s="200">
        <v>2179</v>
      </c>
      <c r="K199" s="201"/>
      <c r="L199" s="260"/>
    </row>
    <row r="200" spans="1:12" s="193" customFormat="1">
      <c r="A200" s="190"/>
      <c r="B200" s="190"/>
      <c r="C200" s="199"/>
      <c r="D200" s="199"/>
      <c r="E200" s="199"/>
      <c r="F200" s="190"/>
      <c r="G200" s="190"/>
      <c r="H200" s="200"/>
      <c r="I200" s="200"/>
      <c r="J200" s="200"/>
      <c r="K200" s="201"/>
      <c r="L200" s="260"/>
    </row>
    <row r="201" spans="1:12" s="193" customFormat="1">
      <c r="C201" s="258"/>
      <c r="D201" s="258"/>
      <c r="E201" s="258"/>
      <c r="H201" s="259"/>
      <c r="I201" s="259"/>
      <c r="J201" s="259"/>
      <c r="K201" s="260"/>
      <c r="L201" s="260"/>
    </row>
    <row r="202" spans="1:12" s="193" customFormat="1">
      <c r="A202" s="190" t="s">
        <v>1455</v>
      </c>
      <c r="B202" s="190" t="s">
        <v>1456</v>
      </c>
      <c r="C202" s="199">
        <v>1501</v>
      </c>
      <c r="D202" s="199">
        <v>1548</v>
      </c>
      <c r="E202" s="199">
        <v>1917</v>
      </c>
      <c r="F202" s="190"/>
      <c r="G202" s="190"/>
      <c r="H202" s="200"/>
      <c r="I202" s="200"/>
      <c r="J202" s="200"/>
      <c r="K202" s="201" t="s">
        <v>1347</v>
      </c>
      <c r="L202" s="260"/>
    </row>
    <row r="203" spans="1:12" s="193" customFormat="1">
      <c r="A203" s="190"/>
      <c r="B203" s="190"/>
      <c r="C203" s="199"/>
      <c r="D203" s="199"/>
      <c r="E203" s="199"/>
      <c r="F203" s="190"/>
      <c r="G203" s="190"/>
      <c r="H203" s="200"/>
      <c r="I203" s="200"/>
      <c r="J203" s="200"/>
      <c r="K203" s="201"/>
      <c r="L203" s="260"/>
    </row>
    <row r="204" spans="1:12" s="193" customFormat="1">
      <c r="A204" s="190" t="s">
        <v>1457</v>
      </c>
      <c r="B204" s="190" t="s">
        <v>1458</v>
      </c>
      <c r="C204" s="199">
        <v>837</v>
      </c>
      <c r="D204" s="199">
        <v>863</v>
      </c>
      <c r="E204" s="199">
        <v>1050</v>
      </c>
      <c r="F204" s="190" t="s">
        <v>1457</v>
      </c>
      <c r="G204" s="190" t="s">
        <v>1459</v>
      </c>
      <c r="H204" s="200">
        <v>782</v>
      </c>
      <c r="I204" s="200">
        <v>807</v>
      </c>
      <c r="J204" s="200">
        <v>999</v>
      </c>
      <c r="K204" s="201"/>
      <c r="L204" s="260"/>
    </row>
    <row r="205" spans="1:12" s="193" customFormat="1">
      <c r="A205" s="190"/>
      <c r="B205" s="190"/>
      <c r="C205" s="199"/>
      <c r="D205" s="199"/>
      <c r="E205" s="199"/>
      <c r="F205" s="190"/>
      <c r="G205" s="190"/>
      <c r="H205" s="200"/>
      <c r="I205" s="200"/>
      <c r="J205" s="200"/>
      <c r="K205" s="201"/>
      <c r="L205" s="260"/>
    </row>
    <row r="206" spans="1:12" s="193" customFormat="1">
      <c r="A206" s="190"/>
      <c r="B206" s="190"/>
      <c r="C206" s="199"/>
      <c r="D206" s="199"/>
      <c r="E206" s="199"/>
      <c r="F206" s="190" t="s">
        <v>359</v>
      </c>
      <c r="G206" s="190" t="s">
        <v>1392</v>
      </c>
      <c r="H206" s="200">
        <v>4533</v>
      </c>
      <c r="I206" s="200">
        <v>4674</v>
      </c>
      <c r="J206" s="200">
        <v>5789</v>
      </c>
      <c r="K206" s="201"/>
      <c r="L206" s="260"/>
    </row>
    <row r="207" spans="1:12" s="193" customFormat="1">
      <c r="A207" s="190"/>
      <c r="B207" s="190"/>
      <c r="C207" s="199"/>
      <c r="D207" s="199"/>
      <c r="E207" s="199"/>
      <c r="F207" s="190" t="s">
        <v>359</v>
      </c>
      <c r="G207" s="190" t="s">
        <v>1460</v>
      </c>
      <c r="H207" s="200">
        <v>5951</v>
      </c>
      <c r="I207" s="200">
        <v>6135</v>
      </c>
      <c r="J207" s="200">
        <v>7599</v>
      </c>
      <c r="K207" s="201"/>
      <c r="L207" s="260"/>
    </row>
    <row r="208" spans="1:12" s="193" customFormat="1">
      <c r="A208" s="190"/>
      <c r="B208" s="190"/>
      <c r="C208" s="199"/>
      <c r="D208" s="199"/>
      <c r="E208" s="199"/>
      <c r="F208" s="190" t="s">
        <v>359</v>
      </c>
      <c r="G208" s="190" t="s">
        <v>1461</v>
      </c>
      <c r="H208" s="200">
        <v>8661</v>
      </c>
      <c r="I208" s="200">
        <v>8928</v>
      </c>
      <c r="J208" s="200">
        <v>11059</v>
      </c>
      <c r="K208" s="201"/>
      <c r="L208" s="260"/>
    </row>
    <row r="209" spans="1:12" s="193" customFormat="1">
      <c r="A209" s="190"/>
      <c r="B209" s="190"/>
      <c r="C209" s="199"/>
      <c r="D209" s="199"/>
      <c r="E209" s="199"/>
      <c r="F209" s="190" t="s">
        <v>359</v>
      </c>
      <c r="G209" s="190" t="s">
        <v>1462</v>
      </c>
      <c r="H209" s="200">
        <v>14753</v>
      </c>
      <c r="I209" s="200">
        <v>15209</v>
      </c>
      <c r="J209" s="200">
        <v>18839</v>
      </c>
      <c r="K209" s="201"/>
      <c r="L209" s="260"/>
    </row>
    <row r="210" spans="1:12" s="193" customFormat="1">
      <c r="A210" s="190"/>
      <c r="B210" s="190"/>
      <c r="C210" s="199"/>
      <c r="D210" s="199"/>
      <c r="E210" s="199"/>
      <c r="F210" s="190" t="s">
        <v>359</v>
      </c>
      <c r="G210" s="190" t="s">
        <v>1463</v>
      </c>
      <c r="H210" s="200">
        <v>21488</v>
      </c>
      <c r="I210" s="200">
        <v>22153</v>
      </c>
      <c r="J210" s="200">
        <v>27439</v>
      </c>
      <c r="K210" s="201"/>
      <c r="L210" s="260"/>
    </row>
    <row r="211" spans="1:12" s="193" customFormat="1">
      <c r="A211" s="190"/>
      <c r="B211" s="190"/>
      <c r="C211" s="199"/>
      <c r="D211" s="199"/>
      <c r="E211" s="199"/>
      <c r="F211" s="190"/>
      <c r="G211" s="190"/>
      <c r="H211" s="200"/>
      <c r="I211" s="200"/>
      <c r="J211" s="200"/>
      <c r="K211" s="201"/>
      <c r="L211" s="260"/>
    </row>
    <row r="212" spans="1:12" s="193" customFormat="1">
      <c r="A212" s="190" t="s">
        <v>1464</v>
      </c>
      <c r="B212" s="190" t="s">
        <v>387</v>
      </c>
      <c r="C212" s="199">
        <v>1778</v>
      </c>
      <c r="D212" s="199">
        <v>1833</v>
      </c>
      <c r="E212" s="199">
        <v>2270</v>
      </c>
      <c r="F212" s="190" t="s">
        <v>389</v>
      </c>
      <c r="G212" s="190" t="s">
        <v>390</v>
      </c>
      <c r="H212" s="200">
        <v>1785</v>
      </c>
      <c r="I212" s="200">
        <v>1840</v>
      </c>
      <c r="J212" s="200">
        <v>2279</v>
      </c>
      <c r="K212" s="201"/>
      <c r="L212" s="260"/>
    </row>
    <row r="213" spans="1:12" s="193" customFormat="1">
      <c r="A213" s="190" t="s">
        <v>1465</v>
      </c>
      <c r="B213" s="190" t="s">
        <v>379</v>
      </c>
      <c r="C213" s="199">
        <v>1896</v>
      </c>
      <c r="D213" s="199">
        <v>1955</v>
      </c>
      <c r="E213" s="199">
        <v>2422</v>
      </c>
      <c r="F213" s="190" t="s">
        <v>1466</v>
      </c>
      <c r="G213" s="190" t="s">
        <v>383</v>
      </c>
      <c r="H213" s="200">
        <v>1902</v>
      </c>
      <c r="I213" s="200">
        <v>1961</v>
      </c>
      <c r="J213" s="200">
        <v>2429</v>
      </c>
      <c r="K213" s="201"/>
      <c r="L213" s="260"/>
    </row>
    <row r="214" spans="1:12" s="193" customFormat="1">
      <c r="A214" s="190" t="s">
        <v>1467</v>
      </c>
      <c r="B214" s="190" t="s">
        <v>1468</v>
      </c>
      <c r="C214" s="199">
        <v>1975</v>
      </c>
      <c r="D214" s="199">
        <v>2036</v>
      </c>
      <c r="E214" s="199">
        <v>2522</v>
      </c>
      <c r="F214" s="190" t="s">
        <v>1469</v>
      </c>
      <c r="G214" s="190" t="s">
        <v>394</v>
      </c>
      <c r="H214" s="200">
        <v>1981</v>
      </c>
      <c r="I214" s="200">
        <v>2041</v>
      </c>
      <c r="J214" s="200">
        <v>2529</v>
      </c>
      <c r="K214" s="201"/>
      <c r="L214" s="260"/>
    </row>
    <row r="215" spans="1:12" s="193" customFormat="1">
      <c r="A215" s="190" t="s">
        <v>1470</v>
      </c>
      <c r="B215" s="190" t="s">
        <v>416</v>
      </c>
      <c r="C215" s="199">
        <v>3161</v>
      </c>
      <c r="D215" s="199">
        <v>3258</v>
      </c>
      <c r="E215" s="199">
        <v>4036</v>
      </c>
      <c r="F215" s="190" t="s">
        <v>1471</v>
      </c>
      <c r="G215" s="190" t="s">
        <v>420</v>
      </c>
      <c r="H215" s="200">
        <v>3163</v>
      </c>
      <c r="I215" s="200">
        <v>3261</v>
      </c>
      <c r="J215" s="200">
        <v>4039</v>
      </c>
      <c r="K215" s="201"/>
      <c r="L215" s="260"/>
    </row>
    <row r="216" spans="1:12" s="193" customFormat="1">
      <c r="A216" s="190"/>
      <c r="B216" s="190"/>
      <c r="C216" s="199"/>
      <c r="D216" s="199"/>
      <c r="E216" s="199"/>
      <c r="F216" s="190"/>
      <c r="G216" s="190"/>
      <c r="H216" s="200"/>
      <c r="I216" s="200"/>
      <c r="J216" s="200"/>
      <c r="K216" s="201"/>
      <c r="L216" s="260"/>
    </row>
    <row r="217" spans="1:12" s="193" customFormat="1">
      <c r="A217" s="190"/>
      <c r="B217" s="190"/>
      <c r="C217" s="199"/>
      <c r="D217" s="199"/>
      <c r="E217" s="199"/>
      <c r="F217" s="190" t="s">
        <v>1354</v>
      </c>
      <c r="G217" s="190" t="s">
        <v>1385</v>
      </c>
      <c r="H217" s="200">
        <v>1981</v>
      </c>
      <c r="I217" s="200">
        <v>2042</v>
      </c>
      <c r="J217" s="200">
        <v>2529</v>
      </c>
      <c r="K217" s="201"/>
      <c r="L217" s="260"/>
    </row>
    <row r="218" spans="1:12" s="193" customFormat="1">
      <c r="A218" s="190"/>
      <c r="B218" s="190"/>
      <c r="C218" s="199"/>
      <c r="D218" s="199"/>
      <c r="E218" s="199"/>
      <c r="F218" s="190" t="s">
        <v>1354</v>
      </c>
      <c r="G218" s="190" t="s">
        <v>1472</v>
      </c>
      <c r="H218" s="200">
        <v>2020</v>
      </c>
      <c r="I218" s="200">
        <v>2082</v>
      </c>
      <c r="J218" s="200">
        <v>2579</v>
      </c>
      <c r="K218" s="201"/>
      <c r="L218" s="260"/>
    </row>
    <row r="219" spans="1:12" s="193" customFormat="1">
      <c r="A219" s="190"/>
      <c r="B219" s="190"/>
      <c r="C219" s="199"/>
      <c r="D219" s="199"/>
      <c r="E219" s="199"/>
      <c r="F219" s="190" t="s">
        <v>1354</v>
      </c>
      <c r="G219" s="190" t="s">
        <v>1386</v>
      </c>
      <c r="H219" s="200">
        <v>2897</v>
      </c>
      <c r="I219" s="200">
        <v>2986</v>
      </c>
      <c r="J219" s="200">
        <v>3699</v>
      </c>
      <c r="K219" s="201"/>
      <c r="L219" s="260"/>
    </row>
    <row r="220" spans="1:12" s="193" customFormat="1">
      <c r="A220" s="190"/>
      <c r="B220" s="190"/>
      <c r="C220" s="199"/>
      <c r="D220" s="199"/>
      <c r="E220" s="199"/>
      <c r="F220" s="190" t="s">
        <v>1354</v>
      </c>
      <c r="G220" s="190" t="s">
        <v>1387</v>
      </c>
      <c r="H220" s="200">
        <v>1244</v>
      </c>
      <c r="I220" s="200">
        <v>1283</v>
      </c>
      <c r="J220" s="200">
        <v>1589</v>
      </c>
      <c r="K220" s="201"/>
      <c r="L220" s="260"/>
    </row>
    <row r="221" spans="1:12" s="193" customFormat="1">
      <c r="A221" s="190"/>
      <c r="B221" s="190"/>
      <c r="C221" s="199"/>
      <c r="D221" s="199"/>
      <c r="E221" s="199"/>
      <c r="F221" s="190" t="s">
        <v>1354</v>
      </c>
      <c r="G221" s="190" t="s">
        <v>1388</v>
      </c>
      <c r="H221" s="200">
        <v>1409</v>
      </c>
      <c r="I221" s="200">
        <v>1452</v>
      </c>
      <c r="J221" s="200">
        <v>1799</v>
      </c>
      <c r="K221" s="201"/>
      <c r="L221" s="260"/>
    </row>
    <row r="222" spans="1:12" s="193" customFormat="1">
      <c r="A222" s="190"/>
      <c r="B222" s="190"/>
      <c r="C222" s="199"/>
      <c r="D222" s="199"/>
      <c r="E222" s="199"/>
      <c r="F222" s="190" t="s">
        <v>1354</v>
      </c>
      <c r="G222" s="190" t="s">
        <v>1473</v>
      </c>
      <c r="H222" s="200">
        <v>1691</v>
      </c>
      <c r="I222" s="200">
        <v>1743</v>
      </c>
      <c r="J222" s="200">
        <v>2159</v>
      </c>
      <c r="K222" s="201"/>
      <c r="L222" s="260"/>
    </row>
    <row r="223" spans="1:12" s="193" customFormat="1">
      <c r="A223" s="190"/>
      <c r="B223" s="190"/>
      <c r="C223" s="199"/>
      <c r="D223" s="199"/>
      <c r="E223" s="199"/>
      <c r="F223" s="190" t="s">
        <v>1354</v>
      </c>
      <c r="G223" s="190" t="s">
        <v>1389</v>
      </c>
      <c r="H223" s="200">
        <v>2051</v>
      </c>
      <c r="I223" s="200">
        <v>2114</v>
      </c>
      <c r="J223" s="200">
        <v>2619</v>
      </c>
      <c r="K223" s="201"/>
      <c r="L223" s="260"/>
    </row>
    <row r="224" spans="1:12" s="193" customFormat="1">
      <c r="A224" s="190"/>
      <c r="B224" s="190"/>
      <c r="C224" s="199"/>
      <c r="D224" s="199"/>
      <c r="E224" s="199"/>
      <c r="F224" s="190" t="s">
        <v>1354</v>
      </c>
      <c r="G224" s="190" t="s">
        <v>1474</v>
      </c>
      <c r="H224" s="200">
        <v>2168</v>
      </c>
      <c r="I224" s="200">
        <v>2236</v>
      </c>
      <c r="J224" s="200">
        <v>2769</v>
      </c>
      <c r="K224" s="201"/>
      <c r="L224" s="260"/>
    </row>
    <row r="225" spans="1:12" s="193" customFormat="1">
      <c r="A225" s="190"/>
      <c r="B225" s="190"/>
      <c r="C225" s="199"/>
      <c r="D225" s="199"/>
      <c r="E225" s="199"/>
      <c r="F225" s="190" t="s">
        <v>1354</v>
      </c>
      <c r="G225" s="190" t="s">
        <v>1390</v>
      </c>
      <c r="H225" s="200">
        <v>2732</v>
      </c>
      <c r="I225" s="200">
        <v>2817</v>
      </c>
      <c r="J225" s="200">
        <v>3489</v>
      </c>
      <c r="K225" s="201"/>
      <c r="L225" s="260"/>
    </row>
    <row r="226" spans="1:12" s="193" customFormat="1">
      <c r="A226" s="190"/>
      <c r="B226" s="190"/>
      <c r="C226" s="199"/>
      <c r="D226" s="199"/>
      <c r="E226" s="199"/>
      <c r="F226" s="190" t="s">
        <v>1354</v>
      </c>
      <c r="G226" s="190" t="s">
        <v>1391</v>
      </c>
      <c r="H226" s="200">
        <v>3085</v>
      </c>
      <c r="I226" s="200">
        <v>3180</v>
      </c>
      <c r="J226" s="200">
        <v>3939</v>
      </c>
      <c r="K226" s="201"/>
      <c r="L226" s="260"/>
    </row>
    <row r="227" spans="1:12" s="193" customFormat="1">
      <c r="A227" s="190"/>
      <c r="B227" s="190"/>
      <c r="C227" s="199"/>
      <c r="D227" s="199"/>
      <c r="E227" s="199"/>
      <c r="F227" s="190"/>
      <c r="G227" s="190"/>
      <c r="H227" s="200"/>
      <c r="I227" s="200"/>
      <c r="J227" s="200"/>
      <c r="K227" s="201"/>
      <c r="L227" s="260"/>
    </row>
    <row r="228" spans="1:12" s="193" customFormat="1">
      <c r="A228" s="190" t="s">
        <v>1370</v>
      </c>
      <c r="B228" s="190" t="s">
        <v>1371</v>
      </c>
      <c r="C228" s="199">
        <v>1196</v>
      </c>
      <c r="D228" s="199">
        <v>1233</v>
      </c>
      <c r="E228" s="199">
        <v>1527</v>
      </c>
      <c r="F228" s="190" t="s">
        <v>1373</v>
      </c>
      <c r="G228" s="190" t="s">
        <v>1374</v>
      </c>
      <c r="H228" s="200">
        <v>1213</v>
      </c>
      <c r="I228" s="200">
        <v>1251</v>
      </c>
      <c r="J228" s="200">
        <v>1549</v>
      </c>
      <c r="K228" s="201"/>
      <c r="L228" s="260"/>
    </row>
    <row r="229" spans="1:12" s="193" customFormat="1">
      <c r="A229" s="190" t="s">
        <v>1370</v>
      </c>
      <c r="B229" s="190" t="s">
        <v>1372</v>
      </c>
      <c r="C229" s="199">
        <v>1355</v>
      </c>
      <c r="D229" s="199">
        <v>1397</v>
      </c>
      <c r="E229" s="199">
        <v>1730</v>
      </c>
      <c r="F229" s="190" t="s">
        <v>1373</v>
      </c>
      <c r="G229" s="190" t="s">
        <v>1375</v>
      </c>
      <c r="H229" s="200">
        <v>1370</v>
      </c>
      <c r="I229" s="200">
        <v>1412</v>
      </c>
      <c r="J229" s="200">
        <v>1749</v>
      </c>
      <c r="K229" s="201"/>
      <c r="L229" s="260"/>
    </row>
    <row r="230" spans="1:12" s="193" customFormat="1">
      <c r="A230" s="190"/>
      <c r="B230" s="190"/>
      <c r="C230" s="199"/>
      <c r="D230" s="199"/>
      <c r="E230" s="199"/>
      <c r="F230" s="190" t="s">
        <v>1376</v>
      </c>
      <c r="G230" s="190" t="s">
        <v>1377</v>
      </c>
      <c r="H230" s="200">
        <v>1260</v>
      </c>
      <c r="I230" s="200">
        <v>1299</v>
      </c>
      <c r="J230" s="200">
        <v>1699</v>
      </c>
      <c r="K230" s="201"/>
      <c r="L230" s="260"/>
    </row>
    <row r="231" spans="1:12" s="193" customFormat="1">
      <c r="A231" s="190"/>
      <c r="B231" s="190"/>
      <c r="C231" s="199"/>
      <c r="D231" s="199"/>
      <c r="E231" s="199"/>
      <c r="F231" s="190" t="s">
        <v>1376</v>
      </c>
      <c r="G231" s="190" t="s">
        <v>1378</v>
      </c>
      <c r="H231" s="200">
        <v>1417</v>
      </c>
      <c r="I231" s="200">
        <v>1460</v>
      </c>
      <c r="J231" s="200">
        <v>1809</v>
      </c>
      <c r="K231" s="201"/>
      <c r="L231" s="260"/>
    </row>
    <row r="232" spans="1:12" s="193" customFormat="1">
      <c r="A232" s="190"/>
      <c r="B232" s="190"/>
      <c r="C232" s="199"/>
      <c r="D232" s="199"/>
      <c r="E232" s="199"/>
      <c r="F232" s="190" t="s">
        <v>1376</v>
      </c>
      <c r="G232" s="190" t="s">
        <v>1379</v>
      </c>
      <c r="H232" s="200">
        <v>1299</v>
      </c>
      <c r="I232" s="200">
        <v>1339</v>
      </c>
      <c r="J232" s="200">
        <v>1659</v>
      </c>
      <c r="K232" s="201"/>
      <c r="L232" s="260"/>
    </row>
    <row r="233" spans="1:12" s="193" customFormat="1">
      <c r="A233" s="190"/>
      <c r="B233" s="190"/>
      <c r="C233" s="199"/>
      <c r="D233" s="199"/>
      <c r="E233" s="199"/>
      <c r="F233" s="190" t="s">
        <v>1376</v>
      </c>
      <c r="G233" s="190" t="s">
        <v>1380</v>
      </c>
      <c r="H233" s="200">
        <v>1456</v>
      </c>
      <c r="I233" s="200">
        <v>1501</v>
      </c>
      <c r="J233" s="200">
        <v>1859</v>
      </c>
      <c r="K233" s="201"/>
      <c r="L233" s="260"/>
    </row>
    <row r="234" spans="1:12" s="193" customFormat="1">
      <c r="A234" s="190" t="s">
        <v>1475</v>
      </c>
      <c r="B234" s="190" t="s">
        <v>1476</v>
      </c>
      <c r="C234" s="199">
        <v>1224</v>
      </c>
      <c r="D234" s="199">
        <v>1262</v>
      </c>
      <c r="E234" s="199">
        <v>1563</v>
      </c>
      <c r="F234" s="190" t="s">
        <v>75</v>
      </c>
      <c r="G234" s="190" t="s">
        <v>76</v>
      </c>
      <c r="H234" s="200">
        <v>1197</v>
      </c>
      <c r="I234" s="200">
        <v>1234</v>
      </c>
      <c r="J234" s="200">
        <v>1529</v>
      </c>
      <c r="K234" s="201"/>
      <c r="L234" s="260"/>
    </row>
    <row r="235" spans="1:12" s="193" customFormat="1">
      <c r="A235" s="190" t="s">
        <v>1475</v>
      </c>
      <c r="B235" s="190" t="s">
        <v>1477</v>
      </c>
      <c r="C235" s="199">
        <v>1382</v>
      </c>
      <c r="D235" s="199">
        <v>1425</v>
      </c>
      <c r="E235" s="199">
        <v>1765</v>
      </c>
      <c r="F235" s="190" t="s">
        <v>75</v>
      </c>
      <c r="G235" s="190" t="s">
        <v>81</v>
      </c>
      <c r="H235" s="200">
        <v>1315</v>
      </c>
      <c r="I235" s="200">
        <v>1356</v>
      </c>
      <c r="J235" s="200">
        <v>1679</v>
      </c>
      <c r="K235" s="201"/>
      <c r="L235" s="260"/>
    </row>
    <row r="236" spans="1:12" s="193" customFormat="1">
      <c r="A236" s="190"/>
      <c r="B236" s="190"/>
      <c r="C236" s="199"/>
      <c r="D236" s="199"/>
      <c r="E236" s="199"/>
      <c r="F236" s="190" t="s">
        <v>75</v>
      </c>
      <c r="G236" s="190" t="s">
        <v>83</v>
      </c>
      <c r="H236" s="200">
        <v>1237</v>
      </c>
      <c r="I236" s="200">
        <v>1275</v>
      </c>
      <c r="J236" s="200">
        <v>1579</v>
      </c>
      <c r="K236" s="201" t="s">
        <v>1347</v>
      </c>
      <c r="L236" s="260"/>
    </row>
    <row r="237" spans="1:12" s="193" customFormat="1">
      <c r="A237" s="190"/>
      <c r="B237" s="190"/>
      <c r="C237" s="199"/>
      <c r="D237" s="199"/>
      <c r="E237" s="199"/>
      <c r="F237" s="190" t="s">
        <v>75</v>
      </c>
      <c r="G237" s="190" t="s">
        <v>85</v>
      </c>
      <c r="H237" s="200">
        <v>1354</v>
      </c>
      <c r="I237" s="200">
        <v>1396</v>
      </c>
      <c r="J237" s="200">
        <v>1729</v>
      </c>
      <c r="K237" s="201" t="s">
        <v>1347</v>
      </c>
      <c r="L237" s="260"/>
    </row>
    <row r="238" spans="1:12" s="193" customFormat="1">
      <c r="A238" s="190" t="s">
        <v>1478</v>
      </c>
      <c r="B238" s="190" t="s">
        <v>1479</v>
      </c>
      <c r="C238" s="199">
        <v>1342</v>
      </c>
      <c r="D238" s="199">
        <v>1384</v>
      </c>
      <c r="E238" s="199">
        <v>1714</v>
      </c>
      <c r="F238" s="190" t="s">
        <v>104</v>
      </c>
      <c r="G238" s="190" t="s">
        <v>105</v>
      </c>
      <c r="H238" s="200">
        <v>1354</v>
      </c>
      <c r="I238" s="200">
        <v>1396</v>
      </c>
      <c r="J238" s="200">
        <v>1729</v>
      </c>
      <c r="K238" s="201"/>
      <c r="L238" s="260"/>
    </row>
    <row r="239" spans="1:12" s="193" customFormat="1">
      <c r="A239" s="190"/>
      <c r="B239" s="190"/>
      <c r="C239" s="199"/>
      <c r="D239" s="199"/>
      <c r="E239" s="199"/>
      <c r="F239" s="190" t="s">
        <v>104</v>
      </c>
      <c r="G239" s="190" t="s">
        <v>107</v>
      </c>
      <c r="H239" s="200">
        <v>1393</v>
      </c>
      <c r="I239" s="200">
        <v>1436</v>
      </c>
      <c r="J239" s="200">
        <v>1779</v>
      </c>
      <c r="K239" s="201"/>
      <c r="L239" s="260"/>
    </row>
    <row r="240" spans="1:12" s="193" customFormat="1">
      <c r="A240" s="190" t="s">
        <v>1480</v>
      </c>
      <c r="B240" s="190" t="s">
        <v>1481</v>
      </c>
      <c r="C240" s="199">
        <v>2204</v>
      </c>
      <c r="D240" s="199">
        <v>2273</v>
      </c>
      <c r="E240" s="199">
        <v>2815</v>
      </c>
      <c r="F240" s="190" t="s">
        <v>187</v>
      </c>
      <c r="G240" s="190" t="s">
        <v>188</v>
      </c>
      <c r="H240" s="200">
        <v>2059</v>
      </c>
      <c r="I240" s="200">
        <v>2123</v>
      </c>
      <c r="J240" s="200">
        <v>2629</v>
      </c>
      <c r="K240" s="201"/>
      <c r="L240" s="260"/>
    </row>
    <row r="241" spans="1:13" s="193" customFormat="1">
      <c r="A241" s="190"/>
      <c r="B241" s="190"/>
      <c r="C241" s="199"/>
      <c r="D241" s="199"/>
      <c r="E241" s="199"/>
      <c r="F241" s="190" t="s">
        <v>190</v>
      </c>
      <c r="G241" s="190" t="s">
        <v>191</v>
      </c>
      <c r="H241" s="200">
        <v>2450</v>
      </c>
      <c r="I241" s="200">
        <v>2526</v>
      </c>
      <c r="J241" s="200">
        <v>3129</v>
      </c>
      <c r="K241" s="201"/>
      <c r="L241" s="260"/>
    </row>
    <row r="242" spans="1:13" s="193" customFormat="1">
      <c r="A242" s="190" t="s">
        <v>1482</v>
      </c>
      <c r="B242" s="190" t="s">
        <v>1483</v>
      </c>
      <c r="C242" s="199">
        <v>2700</v>
      </c>
      <c r="D242" s="199">
        <v>2783</v>
      </c>
      <c r="E242" s="199">
        <v>3448</v>
      </c>
      <c r="F242" s="190"/>
      <c r="G242" s="190"/>
      <c r="H242" s="200"/>
      <c r="I242" s="200"/>
      <c r="J242" s="200"/>
      <c r="K242" s="201"/>
      <c r="L242" s="260"/>
    </row>
    <row r="243" spans="1:13" s="193" customFormat="1">
      <c r="A243" s="190" t="s">
        <v>1482</v>
      </c>
      <c r="B243" s="190" t="s">
        <v>1484</v>
      </c>
      <c r="C243" s="199">
        <v>2800</v>
      </c>
      <c r="D243" s="199">
        <v>2887</v>
      </c>
      <c r="E243" s="199">
        <v>3576</v>
      </c>
      <c r="F243" s="190"/>
      <c r="G243" s="190"/>
      <c r="H243" s="200"/>
      <c r="I243" s="200"/>
      <c r="J243" s="200"/>
      <c r="K243" s="201"/>
      <c r="L243" s="260"/>
    </row>
    <row r="244" spans="1:13" s="193" customFormat="1">
      <c r="A244" s="190" t="s">
        <v>1482</v>
      </c>
      <c r="B244" s="190" t="s">
        <v>1485</v>
      </c>
      <c r="C244" s="199">
        <v>2924</v>
      </c>
      <c r="D244" s="199">
        <v>3014</v>
      </c>
      <c r="E244" s="199">
        <v>3733</v>
      </c>
      <c r="F244" s="190" t="s">
        <v>209</v>
      </c>
      <c r="G244" s="190" t="s">
        <v>212</v>
      </c>
      <c r="H244" s="200">
        <v>2372</v>
      </c>
      <c r="I244" s="200">
        <v>2445</v>
      </c>
      <c r="J244" s="200">
        <v>3029</v>
      </c>
      <c r="K244" s="201"/>
      <c r="L244" s="260"/>
    </row>
    <row r="245" spans="1:13" s="193" customFormat="1">
      <c r="A245" s="190"/>
      <c r="B245" s="190"/>
      <c r="C245" s="199"/>
      <c r="D245" s="199"/>
      <c r="E245" s="199"/>
      <c r="F245" s="190" t="s">
        <v>209</v>
      </c>
      <c r="G245" s="190" t="s">
        <v>214</v>
      </c>
      <c r="H245" s="200">
        <v>2529</v>
      </c>
      <c r="I245" s="200">
        <v>2607</v>
      </c>
      <c r="J245" s="200">
        <v>3229</v>
      </c>
      <c r="K245" s="201"/>
      <c r="L245" s="260"/>
    </row>
    <row r="246" spans="1:13" s="193" customFormat="1">
      <c r="A246" s="190" t="s">
        <v>1486</v>
      </c>
      <c r="B246" s="190" t="s">
        <v>1487</v>
      </c>
      <c r="C246" s="199">
        <v>3082</v>
      </c>
      <c r="D246" s="199">
        <v>3177</v>
      </c>
      <c r="E246" s="199">
        <v>3935</v>
      </c>
      <c r="F246" s="190" t="s">
        <v>236</v>
      </c>
      <c r="G246" s="190" t="s">
        <v>237</v>
      </c>
      <c r="H246" s="200">
        <v>2764</v>
      </c>
      <c r="I246" s="200">
        <v>2849</v>
      </c>
      <c r="J246" s="200">
        <v>3529</v>
      </c>
      <c r="K246" s="201"/>
      <c r="L246" s="260"/>
    </row>
    <row r="247" spans="1:13" s="193" customFormat="1">
      <c r="C247" s="258"/>
      <c r="D247" s="258"/>
      <c r="E247" s="258"/>
      <c r="H247" s="259"/>
      <c r="I247" s="259"/>
      <c r="J247" s="259"/>
      <c r="K247" s="260"/>
      <c r="L247" s="260"/>
    </row>
    <row r="248" spans="1:13">
      <c r="A248" s="190" t="s">
        <v>1488</v>
      </c>
      <c r="B248" s="190" t="s">
        <v>1489</v>
      </c>
      <c r="C248" s="199">
        <v>1737</v>
      </c>
      <c r="D248" s="199">
        <v>1791</v>
      </c>
      <c r="E248" s="199">
        <v>2218</v>
      </c>
      <c r="F248" s="190" t="s">
        <v>292</v>
      </c>
      <c r="G248" s="190" t="s">
        <v>293</v>
      </c>
      <c r="H248" s="200">
        <v>1737</v>
      </c>
      <c r="I248" s="200">
        <v>1791</v>
      </c>
      <c r="J248" s="200">
        <v>2218</v>
      </c>
      <c r="K248" s="201"/>
      <c r="L248" s="201"/>
      <c r="M248" s="190"/>
    </row>
    <row r="249" spans="1:13">
      <c r="C249" s="199"/>
      <c r="D249" s="199"/>
      <c r="E249" s="199"/>
      <c r="H249" s="200"/>
      <c r="I249" s="200"/>
      <c r="J249" s="200"/>
      <c r="K249" s="201"/>
      <c r="L249" s="201"/>
      <c r="M249" s="190"/>
    </row>
    <row r="250" spans="1:13">
      <c r="C250" s="199"/>
      <c r="D250" s="199"/>
      <c r="E250" s="199"/>
      <c r="F250" s="190" t="s">
        <v>301</v>
      </c>
      <c r="G250" s="190" t="s">
        <v>302</v>
      </c>
      <c r="H250" s="200">
        <v>930</v>
      </c>
      <c r="I250" s="200">
        <v>958</v>
      </c>
      <c r="J250" s="200">
        <v>1187</v>
      </c>
      <c r="K250" s="201"/>
      <c r="L250" s="201"/>
      <c r="M250" s="190"/>
    </row>
    <row r="251" spans="1:13">
      <c r="C251" s="199"/>
      <c r="D251" s="199"/>
      <c r="E251" s="199"/>
      <c r="F251" s="190" t="s">
        <v>301</v>
      </c>
      <c r="G251" s="190" t="s">
        <v>304</v>
      </c>
      <c r="H251" s="200">
        <v>969</v>
      </c>
      <c r="I251" s="200">
        <v>999</v>
      </c>
      <c r="J251" s="200">
        <v>1237</v>
      </c>
      <c r="K251" s="201"/>
      <c r="L251" s="201"/>
      <c r="M251" s="190"/>
    </row>
    <row r="252" spans="1:13">
      <c r="C252" s="199"/>
      <c r="D252" s="199"/>
      <c r="E252" s="199"/>
      <c r="F252" s="190" t="s">
        <v>301</v>
      </c>
      <c r="G252" s="190" t="s">
        <v>306</v>
      </c>
      <c r="H252" s="200">
        <v>1086</v>
      </c>
      <c r="I252" s="200">
        <v>1120</v>
      </c>
      <c r="J252" s="200">
        <v>1387</v>
      </c>
      <c r="K252" s="201"/>
      <c r="L252" s="201"/>
      <c r="M252" s="190"/>
    </row>
    <row r="253" spans="1:13">
      <c r="C253" s="199"/>
      <c r="D253" s="199"/>
      <c r="E253" s="199"/>
      <c r="H253" s="200"/>
      <c r="I253" s="200"/>
      <c r="J253" s="200"/>
      <c r="K253" s="201"/>
      <c r="L253" s="201"/>
      <c r="M253" s="190"/>
    </row>
    <row r="254" spans="1:13">
      <c r="C254" s="199"/>
      <c r="D254" s="199"/>
      <c r="E254" s="199"/>
      <c r="F254" s="190" t="s">
        <v>308</v>
      </c>
      <c r="G254" s="190" t="s">
        <v>309</v>
      </c>
      <c r="H254" s="200">
        <v>1086</v>
      </c>
      <c r="I254" s="200">
        <v>1120</v>
      </c>
      <c r="J254" s="200">
        <v>1387</v>
      </c>
      <c r="K254" s="201"/>
      <c r="L254" s="201"/>
      <c r="M254" s="190"/>
    </row>
    <row r="255" spans="1:13">
      <c r="C255" s="199"/>
      <c r="D255" s="199"/>
      <c r="E255" s="199"/>
      <c r="F255" s="190" t="s">
        <v>308</v>
      </c>
      <c r="G255" s="190" t="s">
        <v>311</v>
      </c>
      <c r="H255" s="200">
        <v>1125</v>
      </c>
      <c r="I255" s="200">
        <v>1160</v>
      </c>
      <c r="J255" s="200">
        <v>1437</v>
      </c>
      <c r="K255" s="201"/>
      <c r="L255" s="201"/>
      <c r="M255" s="190"/>
    </row>
    <row r="256" spans="1:13">
      <c r="C256" s="199"/>
      <c r="D256" s="199"/>
      <c r="E256" s="199"/>
      <c r="F256" s="190" t="s">
        <v>308</v>
      </c>
      <c r="G256" s="190" t="s">
        <v>313</v>
      </c>
      <c r="H256" s="200">
        <v>1243</v>
      </c>
      <c r="I256" s="200">
        <v>1281</v>
      </c>
      <c r="J256" s="200">
        <v>1587</v>
      </c>
      <c r="K256" s="201"/>
      <c r="L256" s="201"/>
      <c r="M256" s="190"/>
    </row>
    <row r="257" spans="1:13">
      <c r="C257" s="199"/>
      <c r="D257" s="199"/>
      <c r="E257" s="199"/>
      <c r="H257" s="200"/>
      <c r="I257" s="200"/>
      <c r="J257" s="200"/>
      <c r="K257" s="201"/>
      <c r="L257" s="201"/>
      <c r="M257" s="190"/>
    </row>
    <row r="258" spans="1:13">
      <c r="A258" s="190" t="s">
        <v>1490</v>
      </c>
      <c r="B258" s="190" t="s">
        <v>1458</v>
      </c>
      <c r="C258" s="199">
        <v>837</v>
      </c>
      <c r="D258" s="199">
        <v>863</v>
      </c>
      <c r="E258" s="199">
        <v>1050</v>
      </c>
      <c r="F258" s="190" t="s">
        <v>1490</v>
      </c>
      <c r="G258" s="190" t="s">
        <v>1491</v>
      </c>
      <c r="H258" s="200">
        <v>837</v>
      </c>
      <c r="I258" s="200">
        <v>863</v>
      </c>
      <c r="J258" s="200">
        <v>1050</v>
      </c>
      <c r="K258" s="201"/>
      <c r="L258" s="201"/>
      <c r="M258" s="190"/>
    </row>
    <row r="259" spans="1:13">
      <c r="C259" s="199"/>
      <c r="D259" s="199"/>
      <c r="E259" s="199"/>
      <c r="H259" s="200"/>
      <c r="I259" s="200"/>
      <c r="J259" s="200"/>
      <c r="K259" s="201"/>
      <c r="L259" s="201"/>
      <c r="M259" s="190"/>
    </row>
    <row r="260" spans="1:13">
      <c r="A260" s="190" t="s">
        <v>1482</v>
      </c>
      <c r="B260" s="190" t="s">
        <v>1492</v>
      </c>
      <c r="C260" s="199">
        <v>2770</v>
      </c>
      <c r="D260" s="199">
        <v>2856</v>
      </c>
      <c r="E260" s="199">
        <v>3537</v>
      </c>
      <c r="H260" s="200"/>
      <c r="I260" s="200"/>
      <c r="J260" s="200"/>
      <c r="K260" s="201" t="s">
        <v>1347</v>
      </c>
      <c r="L260" s="201"/>
      <c r="M260" s="190"/>
    </row>
    <row r="261" spans="1:13" s="193" customFormat="1">
      <c r="C261" s="258"/>
      <c r="D261" s="258"/>
      <c r="E261" s="258"/>
      <c r="H261" s="259"/>
      <c r="I261" s="259"/>
      <c r="J261" s="259"/>
      <c r="K261" s="260"/>
      <c r="L261" s="260"/>
    </row>
    <row r="262" spans="1:13" s="193" customFormat="1">
      <c r="C262" s="258"/>
      <c r="D262" s="258"/>
      <c r="E262" s="258"/>
      <c r="H262" s="259"/>
      <c r="I262" s="259"/>
      <c r="J262" s="259"/>
      <c r="K262" s="260"/>
      <c r="L262" s="260"/>
    </row>
    <row r="263" spans="1:13" s="193" customFormat="1">
      <c r="A263" s="190" t="s">
        <v>1493</v>
      </c>
      <c r="B263" s="190" t="s">
        <v>1494</v>
      </c>
      <c r="C263" s="199">
        <v>1355</v>
      </c>
      <c r="D263" s="199">
        <f>ROUNDUP((C263/0.97),0)</f>
        <v>1397</v>
      </c>
      <c r="E263" s="308">
        <f>(D263/0.88)*1.09</f>
        <v>1730.3750000000002</v>
      </c>
      <c r="F263" s="190" t="s">
        <v>1495</v>
      </c>
      <c r="G263" s="190" t="s">
        <v>1418</v>
      </c>
      <c r="H263" s="200">
        <v>1342</v>
      </c>
      <c r="I263" s="296">
        <f>ROUNDUP((H263/0.97),0)</f>
        <v>1384</v>
      </c>
      <c r="J263" s="296">
        <f>ROUND(((I263/0.88)*1.09),0)</f>
        <v>1714</v>
      </c>
      <c r="K263" s="201" t="s">
        <v>1496</v>
      </c>
      <c r="L263" s="260"/>
    </row>
    <row r="264" spans="1:13" s="193" customFormat="1">
      <c r="A264" s="190"/>
      <c r="B264" s="190"/>
      <c r="C264" s="199"/>
      <c r="D264" s="199"/>
      <c r="E264" s="199"/>
      <c r="F264" s="190"/>
      <c r="G264" s="190"/>
      <c r="H264" s="200"/>
      <c r="I264" s="200"/>
      <c r="J264" s="200"/>
      <c r="K264" s="201"/>
      <c r="L264" s="260"/>
    </row>
    <row r="265" spans="1:13" s="193" customFormat="1">
      <c r="A265" s="190" t="s">
        <v>1497</v>
      </c>
      <c r="B265" s="190" t="s">
        <v>1498</v>
      </c>
      <c r="C265" s="199">
        <v>1896</v>
      </c>
      <c r="D265" s="199">
        <v>1955</v>
      </c>
      <c r="E265" s="199">
        <v>2422</v>
      </c>
      <c r="F265" s="190"/>
      <c r="G265" s="190"/>
      <c r="H265" s="200"/>
      <c r="I265" s="200"/>
      <c r="J265" s="200"/>
      <c r="K265" s="201" t="s">
        <v>1347</v>
      </c>
      <c r="L265" s="260"/>
    </row>
    <row r="266" spans="1:13" s="193" customFormat="1">
      <c r="A266" s="190" t="s">
        <v>1499</v>
      </c>
      <c r="B266" s="190" t="s">
        <v>1500</v>
      </c>
      <c r="C266" s="199">
        <v>2204</v>
      </c>
      <c r="D266" s="199">
        <v>2273</v>
      </c>
      <c r="E266" s="199">
        <v>2815</v>
      </c>
      <c r="F266" s="190"/>
      <c r="G266" s="190"/>
      <c r="H266" s="200"/>
      <c r="I266" s="200"/>
      <c r="J266" s="200"/>
      <c r="K266" s="201" t="s">
        <v>1347</v>
      </c>
      <c r="L266" s="260"/>
    </row>
    <row r="267" spans="1:13" s="193" customFormat="1">
      <c r="A267" s="190"/>
      <c r="B267" s="190" t="s">
        <v>1501</v>
      </c>
      <c r="C267" s="199">
        <v>2204</v>
      </c>
      <c r="D267" s="199">
        <v>2273</v>
      </c>
      <c r="E267" s="199">
        <v>2815</v>
      </c>
      <c r="F267" s="190"/>
      <c r="G267" s="190"/>
      <c r="H267" s="200"/>
      <c r="I267" s="200"/>
      <c r="J267" s="200"/>
      <c r="K267" s="201" t="s">
        <v>1347</v>
      </c>
      <c r="L267" s="260"/>
    </row>
    <row r="268" spans="1:13" s="193" customFormat="1">
      <c r="A268" s="190" t="s">
        <v>1502</v>
      </c>
      <c r="B268" s="190" t="s">
        <v>1503</v>
      </c>
      <c r="C268" s="199">
        <v>1196</v>
      </c>
      <c r="D268" s="199">
        <v>1233</v>
      </c>
      <c r="E268" s="199">
        <v>1527</v>
      </c>
      <c r="F268" s="190"/>
      <c r="G268" s="190"/>
      <c r="H268" s="200"/>
      <c r="I268" s="200"/>
      <c r="J268" s="200"/>
      <c r="K268" s="201" t="s">
        <v>1347</v>
      </c>
      <c r="L268" s="260"/>
    </row>
    <row r="269" spans="1:13" s="193" customFormat="1">
      <c r="A269" s="190" t="s">
        <v>1502</v>
      </c>
      <c r="B269" s="190" t="s">
        <v>1504</v>
      </c>
      <c r="C269" s="199">
        <v>1355</v>
      </c>
      <c r="D269" s="199">
        <v>1397</v>
      </c>
      <c r="E269" s="199">
        <v>1730</v>
      </c>
      <c r="F269" s="190"/>
      <c r="G269" s="190"/>
      <c r="H269" s="200"/>
      <c r="I269" s="200"/>
      <c r="J269" s="200"/>
      <c r="K269" s="201" t="s">
        <v>1347</v>
      </c>
      <c r="L269" s="260"/>
    </row>
    <row r="270" spans="1:13" s="193" customFormat="1">
      <c r="A270" s="190" t="s">
        <v>1502</v>
      </c>
      <c r="B270" s="190" t="s">
        <v>1505</v>
      </c>
      <c r="C270" s="199">
        <v>1196</v>
      </c>
      <c r="D270" s="199">
        <v>1233</v>
      </c>
      <c r="E270" s="199">
        <v>1527</v>
      </c>
      <c r="F270" s="190" t="s">
        <v>1502</v>
      </c>
      <c r="G270" s="190" t="s">
        <v>1371</v>
      </c>
      <c r="H270" s="200">
        <v>1196</v>
      </c>
      <c r="I270" s="200">
        <v>1233</v>
      </c>
      <c r="J270" s="296">
        <v>1527</v>
      </c>
      <c r="K270" s="201" t="s">
        <v>1506</v>
      </c>
      <c r="L270" s="260"/>
    </row>
    <row r="271" spans="1:13" s="193" customFormat="1">
      <c r="A271" s="190" t="s">
        <v>1502</v>
      </c>
      <c r="B271" s="190" t="s">
        <v>1507</v>
      </c>
      <c r="C271" s="199">
        <v>1355</v>
      </c>
      <c r="D271" s="199">
        <v>1397</v>
      </c>
      <c r="E271" s="199">
        <v>1730</v>
      </c>
      <c r="F271" s="190" t="s">
        <v>1502</v>
      </c>
      <c r="G271" s="190" t="s">
        <v>1372</v>
      </c>
      <c r="H271" s="200">
        <v>1355</v>
      </c>
      <c r="I271" s="200">
        <v>1397</v>
      </c>
      <c r="J271" s="200">
        <v>1730</v>
      </c>
      <c r="K271" s="201" t="s">
        <v>1506</v>
      </c>
      <c r="L271" s="260"/>
    </row>
    <row r="272" spans="1:13" s="193" customFormat="1">
      <c r="C272" s="258"/>
      <c r="D272" s="258"/>
      <c r="E272" s="258"/>
      <c r="H272" s="259"/>
      <c r="I272" s="259"/>
      <c r="J272" s="259"/>
      <c r="K272" s="260"/>
      <c r="L272" s="260"/>
    </row>
    <row r="273" spans="1:12" s="193" customFormat="1">
      <c r="C273" s="258"/>
      <c r="D273" s="258"/>
      <c r="E273" s="258"/>
      <c r="H273" s="259"/>
      <c r="I273" s="259"/>
      <c r="J273" s="259"/>
      <c r="K273" s="260"/>
      <c r="L273" s="260"/>
    </row>
    <row r="274" spans="1:12" s="193" customFormat="1">
      <c r="A274" s="190" t="s">
        <v>1499</v>
      </c>
      <c r="B274" s="190" t="s">
        <v>1501</v>
      </c>
      <c r="C274" s="199">
        <v>2204</v>
      </c>
      <c r="D274" s="199">
        <v>2272</v>
      </c>
      <c r="E274" s="199">
        <v>2789</v>
      </c>
      <c r="F274" s="190" t="s">
        <v>1499</v>
      </c>
      <c r="G274" s="190" t="s">
        <v>1481</v>
      </c>
      <c r="H274" s="200">
        <v>2204</v>
      </c>
      <c r="I274" s="200">
        <v>2272</v>
      </c>
      <c r="J274" s="200">
        <v>2789</v>
      </c>
      <c r="K274" s="201" t="s">
        <v>1508</v>
      </c>
      <c r="L274" s="260"/>
    </row>
    <row r="275" spans="1:12" s="193" customFormat="1">
      <c r="A275" s="190"/>
      <c r="B275" s="190"/>
      <c r="C275" s="199"/>
      <c r="D275" s="199"/>
      <c r="E275" s="199"/>
      <c r="F275" s="190"/>
      <c r="G275" s="190"/>
      <c r="H275" s="200"/>
      <c r="I275" s="200"/>
      <c r="J275" s="200"/>
      <c r="K275" s="201"/>
      <c r="L275" s="260"/>
    </row>
    <row r="276" spans="1:12" s="193" customFormat="1">
      <c r="A276" s="190"/>
      <c r="B276" s="190"/>
      <c r="C276" s="199"/>
      <c r="D276" s="199"/>
      <c r="E276" s="199"/>
      <c r="F276" s="244" t="s">
        <v>1509</v>
      </c>
      <c r="G276" s="190" t="s">
        <v>387</v>
      </c>
      <c r="H276" s="200">
        <v>1778</v>
      </c>
      <c r="I276" s="200">
        <v>1833</v>
      </c>
      <c r="J276" s="200">
        <v>2249</v>
      </c>
      <c r="K276" s="201" t="s">
        <v>1381</v>
      </c>
      <c r="L276" s="260"/>
    </row>
    <row r="277" spans="1:12" s="193" customFormat="1">
      <c r="A277" s="190"/>
      <c r="B277" s="190"/>
      <c r="C277" s="199"/>
      <c r="D277" s="199"/>
      <c r="E277" s="199"/>
      <c r="F277" s="190" t="s">
        <v>1510</v>
      </c>
      <c r="G277" s="190" t="s">
        <v>398</v>
      </c>
      <c r="H277" s="200">
        <v>1857</v>
      </c>
      <c r="I277" s="200">
        <v>1914</v>
      </c>
      <c r="J277" s="200">
        <v>2349</v>
      </c>
      <c r="K277" s="201" t="s">
        <v>1381</v>
      </c>
      <c r="L277" s="260"/>
    </row>
    <row r="278" spans="1:12" s="193" customFormat="1">
      <c r="A278" s="190"/>
      <c r="B278" s="190"/>
      <c r="C278" s="199"/>
      <c r="D278" s="199"/>
      <c r="E278" s="199"/>
      <c r="F278" s="190" t="s">
        <v>1511</v>
      </c>
      <c r="G278" s="190" t="s">
        <v>408</v>
      </c>
      <c r="H278" s="200">
        <v>2607</v>
      </c>
      <c r="I278" s="200">
        <v>2688</v>
      </c>
      <c r="J278" s="200">
        <v>3299</v>
      </c>
      <c r="K278" s="201" t="s">
        <v>1381</v>
      </c>
      <c r="L278" s="260"/>
    </row>
    <row r="279" spans="1:12" s="193" customFormat="1">
      <c r="A279" s="190"/>
      <c r="B279" s="190"/>
      <c r="C279" s="199"/>
      <c r="D279" s="199"/>
      <c r="E279" s="199"/>
      <c r="F279" s="190" t="s">
        <v>1511</v>
      </c>
      <c r="G279" s="190" t="s">
        <v>411</v>
      </c>
      <c r="H279" s="200">
        <v>2212</v>
      </c>
      <c r="I279" s="200">
        <v>2281</v>
      </c>
      <c r="J279" s="200">
        <v>2799</v>
      </c>
      <c r="K279" s="201" t="s">
        <v>1381</v>
      </c>
      <c r="L279" s="260"/>
    </row>
    <row r="280" spans="1:12" s="193" customFormat="1">
      <c r="A280" s="190"/>
      <c r="B280" s="190"/>
      <c r="C280" s="199"/>
      <c r="D280" s="199"/>
      <c r="E280" s="199"/>
      <c r="F280" s="190"/>
      <c r="G280" s="190"/>
      <c r="H280" s="200"/>
      <c r="I280" s="200"/>
      <c r="J280" s="200"/>
      <c r="K280" s="201"/>
      <c r="L280" s="260"/>
    </row>
    <row r="281" spans="1:12" s="193" customFormat="1">
      <c r="A281" s="190" t="s">
        <v>1512</v>
      </c>
      <c r="B281" s="190" t="s">
        <v>1513</v>
      </c>
      <c r="C281" s="199">
        <v>2850</v>
      </c>
      <c r="D281" s="199">
        <v>3135</v>
      </c>
      <c r="E281" s="199">
        <v>4280</v>
      </c>
      <c r="F281" s="190"/>
      <c r="G281" s="190"/>
      <c r="H281" s="200"/>
      <c r="I281" s="200"/>
      <c r="J281" s="200"/>
      <c r="K281" s="201" t="s">
        <v>1347</v>
      </c>
      <c r="L281" s="260"/>
    </row>
    <row r="282" spans="1:12" s="193" customFormat="1">
      <c r="A282" s="190" t="s">
        <v>1514</v>
      </c>
      <c r="B282" s="190" t="s">
        <v>1515</v>
      </c>
      <c r="C282" s="199">
        <v>2850</v>
      </c>
      <c r="D282" s="199">
        <v>3135</v>
      </c>
      <c r="E282" s="199">
        <v>4280</v>
      </c>
      <c r="F282" s="190"/>
      <c r="G282" s="190"/>
      <c r="H282" s="200"/>
      <c r="I282" s="200"/>
      <c r="J282" s="200"/>
      <c r="K282" s="201" t="s">
        <v>1347</v>
      </c>
      <c r="L282" s="260"/>
    </row>
    <row r="283" spans="1:12" s="193" customFormat="1">
      <c r="A283" s="190" t="s">
        <v>1516</v>
      </c>
      <c r="B283" s="190" t="s">
        <v>1517</v>
      </c>
      <c r="C283" s="199">
        <v>3700</v>
      </c>
      <c r="D283" s="199">
        <v>4070</v>
      </c>
      <c r="E283" s="199">
        <v>5618</v>
      </c>
      <c r="F283" s="190"/>
      <c r="G283" s="190"/>
      <c r="H283" s="200"/>
      <c r="I283" s="200"/>
      <c r="J283" s="200"/>
      <c r="K283" s="201" t="s">
        <v>1347</v>
      </c>
      <c r="L283" s="260"/>
    </row>
    <row r="284" spans="1:12" s="193" customFormat="1">
      <c r="A284" s="190" t="s">
        <v>1518</v>
      </c>
      <c r="B284" s="190" t="s">
        <v>1519</v>
      </c>
      <c r="C284" s="199">
        <v>3700</v>
      </c>
      <c r="D284" s="199">
        <v>4070</v>
      </c>
      <c r="E284" s="199">
        <v>5618</v>
      </c>
      <c r="F284" s="190"/>
      <c r="G284" s="190"/>
      <c r="H284" s="200"/>
      <c r="I284" s="200"/>
      <c r="J284" s="200"/>
      <c r="K284" s="201" t="s">
        <v>1347</v>
      </c>
      <c r="L284" s="260"/>
    </row>
    <row r="285" spans="1:12" s="193" customFormat="1">
      <c r="A285" s="190" t="s">
        <v>1520</v>
      </c>
      <c r="B285" s="190" t="s">
        <v>1521</v>
      </c>
      <c r="C285" s="199"/>
      <c r="D285" s="199"/>
      <c r="E285" s="199"/>
      <c r="F285" s="190"/>
      <c r="G285" s="190"/>
      <c r="H285" s="200"/>
      <c r="I285" s="200"/>
      <c r="J285" s="200"/>
      <c r="K285" s="201" t="s">
        <v>1347</v>
      </c>
      <c r="L285" s="260"/>
    </row>
    <row r="286" spans="1:12" s="193" customFormat="1">
      <c r="A286" s="190" t="s">
        <v>1522</v>
      </c>
      <c r="B286" s="190" t="s">
        <v>1523</v>
      </c>
      <c r="C286" s="199">
        <v>1224</v>
      </c>
      <c r="D286" s="199">
        <v>1262</v>
      </c>
      <c r="E286" s="199">
        <v>1549</v>
      </c>
      <c r="F286" s="190"/>
      <c r="G286" s="190"/>
      <c r="H286" s="200"/>
      <c r="I286" s="200"/>
      <c r="J286" s="200"/>
      <c r="K286" s="201" t="s">
        <v>1347</v>
      </c>
      <c r="L286" s="260"/>
    </row>
    <row r="287" spans="1:12" s="193" customFormat="1">
      <c r="C287" s="258"/>
      <c r="D287" s="258"/>
      <c r="E287" s="258"/>
      <c r="H287" s="259"/>
      <c r="I287" s="259"/>
      <c r="J287" s="259"/>
      <c r="K287" s="260"/>
      <c r="L287" s="260"/>
    </row>
    <row r="288" spans="1:12" s="193" customFormat="1">
      <c r="C288" s="258"/>
      <c r="D288" s="258"/>
      <c r="E288" s="258"/>
      <c r="H288" s="259"/>
      <c r="I288" s="259"/>
      <c r="J288" s="259"/>
      <c r="K288" s="260"/>
      <c r="L288" s="260"/>
    </row>
    <row r="289" spans="1:12" s="193" customFormat="1">
      <c r="A289" s="190" t="s">
        <v>1524</v>
      </c>
      <c r="B289" s="190" t="s">
        <v>1525</v>
      </c>
      <c r="C289" s="199">
        <v>2718</v>
      </c>
      <c r="D289" s="199">
        <v>2802</v>
      </c>
      <c r="E289" s="199">
        <v>3439</v>
      </c>
      <c r="F289" s="190" t="s">
        <v>1526</v>
      </c>
      <c r="G289" s="190" t="s">
        <v>1527</v>
      </c>
      <c r="H289" s="200">
        <v>2694</v>
      </c>
      <c r="I289" s="200">
        <v>2777</v>
      </c>
      <c r="J289" s="200">
        <v>3408</v>
      </c>
      <c r="K289" s="260"/>
      <c r="L289" s="260"/>
    </row>
    <row r="290" spans="1:12" s="193" customFormat="1">
      <c r="A290" s="190" t="s">
        <v>1528</v>
      </c>
      <c r="B290" s="190" t="s">
        <v>1529</v>
      </c>
      <c r="C290" s="199">
        <v>2718</v>
      </c>
      <c r="D290" s="199">
        <v>2802</v>
      </c>
      <c r="E290" s="199">
        <v>3439</v>
      </c>
      <c r="F290" s="190" t="s">
        <v>1530</v>
      </c>
      <c r="G290" s="190" t="s">
        <v>1531</v>
      </c>
      <c r="H290" s="200">
        <v>2694</v>
      </c>
      <c r="I290" s="200">
        <v>2777</v>
      </c>
      <c r="J290" s="200">
        <v>3408</v>
      </c>
      <c r="K290" s="260"/>
      <c r="L290" s="260"/>
    </row>
    <row r="291" spans="1:12" s="193" customFormat="1">
      <c r="C291" s="258"/>
      <c r="D291" s="258"/>
      <c r="E291" s="258"/>
      <c r="H291" s="259"/>
      <c r="I291" s="259"/>
      <c r="J291" s="259"/>
      <c r="K291" s="260"/>
      <c r="L291" s="260"/>
    </row>
    <row r="292" spans="1:12" s="193" customFormat="1">
      <c r="C292" s="258"/>
      <c r="D292" s="258"/>
      <c r="E292" s="258"/>
      <c r="H292" s="259"/>
      <c r="I292" s="259"/>
      <c r="J292" s="259"/>
      <c r="K292" s="260"/>
      <c r="L292" s="260"/>
    </row>
    <row r="293" spans="1:12" s="193" customFormat="1">
      <c r="A293" s="190" t="s">
        <v>1532</v>
      </c>
      <c r="B293" s="190" t="s">
        <v>1533</v>
      </c>
      <c r="C293" s="199">
        <v>2712</v>
      </c>
      <c r="D293" s="199">
        <v>2794</v>
      </c>
      <c r="E293" s="199">
        <v>3398</v>
      </c>
      <c r="F293" s="190"/>
      <c r="G293" s="190"/>
      <c r="H293" s="200"/>
      <c r="I293" s="200"/>
      <c r="J293" s="200"/>
      <c r="K293" s="201" t="s">
        <v>1347</v>
      </c>
      <c r="L293" s="260"/>
    </row>
    <row r="294" spans="1:12" s="193" customFormat="1">
      <c r="A294" s="190" t="s">
        <v>1534</v>
      </c>
      <c r="B294" s="190" t="s">
        <v>1535</v>
      </c>
      <c r="C294" s="199">
        <v>2552</v>
      </c>
      <c r="D294" s="199">
        <v>2629</v>
      </c>
      <c r="E294" s="199">
        <v>3197</v>
      </c>
      <c r="F294" s="190"/>
      <c r="G294" s="190"/>
      <c r="H294" s="200"/>
      <c r="I294" s="200"/>
      <c r="J294" s="200"/>
      <c r="K294" s="201" t="s">
        <v>1347</v>
      </c>
      <c r="L294" s="260"/>
    </row>
    <row r="295" spans="1:12" s="193" customFormat="1">
      <c r="A295" s="190" t="s">
        <v>1536</v>
      </c>
      <c r="B295" s="190" t="s">
        <v>1537</v>
      </c>
      <c r="C295" s="199">
        <v>3190</v>
      </c>
      <c r="D295" s="199">
        <v>3286</v>
      </c>
      <c r="E295" s="199">
        <v>3996</v>
      </c>
      <c r="F295" s="190"/>
      <c r="G295" s="190"/>
      <c r="H295" s="200"/>
      <c r="I295" s="200"/>
      <c r="J295" s="200"/>
      <c r="K295" s="201" t="s">
        <v>1347</v>
      </c>
      <c r="L295" s="260"/>
    </row>
    <row r="296" spans="1:12" s="193" customFormat="1">
      <c r="A296" s="190"/>
      <c r="B296" s="190"/>
      <c r="C296" s="199"/>
      <c r="D296" s="199"/>
      <c r="E296" s="199"/>
      <c r="F296" s="190"/>
      <c r="G296" s="190"/>
      <c r="H296" s="200"/>
      <c r="I296" s="200"/>
      <c r="J296" s="200"/>
      <c r="K296" s="201"/>
      <c r="L296" s="260"/>
    </row>
    <row r="297" spans="1:12" s="193" customFormat="1">
      <c r="A297" s="190"/>
      <c r="B297" s="190"/>
      <c r="C297" s="199"/>
      <c r="D297" s="199"/>
      <c r="E297" s="199"/>
      <c r="F297" s="190" t="s">
        <v>1538</v>
      </c>
      <c r="G297" s="190" t="s">
        <v>1492</v>
      </c>
      <c r="H297" s="200">
        <v>2770</v>
      </c>
      <c r="I297" s="296">
        <v>2855.6701030927834</v>
      </c>
      <c r="J297" s="200">
        <v>3499</v>
      </c>
      <c r="K297" s="201"/>
      <c r="L297" s="260"/>
    </row>
    <row r="298" spans="1:12" s="193" customFormat="1">
      <c r="A298" s="190"/>
      <c r="B298" s="190"/>
      <c r="C298" s="199"/>
      <c r="D298" s="199"/>
      <c r="E298" s="199"/>
      <c r="F298" s="190" t="s">
        <v>1538</v>
      </c>
      <c r="G298" s="190" t="s">
        <v>1483</v>
      </c>
      <c r="H298" s="200">
        <v>2700</v>
      </c>
      <c r="I298" s="296">
        <v>2783.5051546391755</v>
      </c>
      <c r="J298" s="200">
        <v>3419</v>
      </c>
      <c r="K298" s="201"/>
      <c r="L298" s="260"/>
    </row>
    <row r="299" spans="1:12" s="193" customFormat="1">
      <c r="A299" s="190"/>
      <c r="B299" s="190"/>
      <c r="C299" s="199"/>
      <c r="D299" s="199"/>
      <c r="E299" s="199"/>
      <c r="F299" s="190" t="s">
        <v>1538</v>
      </c>
      <c r="G299" s="190" t="s">
        <v>1484</v>
      </c>
      <c r="H299" s="200">
        <v>2800</v>
      </c>
      <c r="I299" s="296">
        <v>2886.5979381443299</v>
      </c>
      <c r="J299" s="200">
        <v>3549</v>
      </c>
      <c r="K299" s="201"/>
      <c r="L299" s="260"/>
    </row>
    <row r="300" spans="1:12" s="193" customFormat="1">
      <c r="A300" s="190"/>
      <c r="B300" s="190"/>
      <c r="C300" s="199"/>
      <c r="D300" s="199"/>
      <c r="E300" s="199"/>
      <c r="F300" s="190"/>
      <c r="G300" s="190"/>
      <c r="H300" s="200"/>
      <c r="I300" s="200"/>
      <c r="J300" s="200"/>
      <c r="K300" s="201"/>
      <c r="L300" s="260"/>
    </row>
    <row r="301" spans="1:12" s="193" customFormat="1">
      <c r="A301" s="190"/>
      <c r="B301" s="190"/>
      <c r="C301" s="199"/>
      <c r="D301" s="199"/>
      <c r="E301" s="199"/>
      <c r="F301" s="190" t="s">
        <v>1539</v>
      </c>
      <c r="G301" s="190" t="s">
        <v>1433</v>
      </c>
      <c r="H301" s="200">
        <v>1700</v>
      </c>
      <c r="I301" s="296">
        <v>1752.5773195876288</v>
      </c>
      <c r="J301" s="200">
        <v>2149</v>
      </c>
      <c r="K301" s="201"/>
      <c r="L301" s="260"/>
    </row>
    <row r="302" spans="1:12" s="193" customFormat="1">
      <c r="A302" s="190"/>
      <c r="B302" s="190"/>
      <c r="C302" s="199"/>
      <c r="D302" s="199"/>
      <c r="E302" s="199"/>
      <c r="F302" s="190" t="s">
        <v>1539</v>
      </c>
      <c r="G302" s="190" t="s">
        <v>1435</v>
      </c>
      <c r="H302" s="200">
        <v>1850</v>
      </c>
      <c r="I302" s="296">
        <v>1907.2164948453608</v>
      </c>
      <c r="J302" s="200">
        <v>2339</v>
      </c>
      <c r="K302" s="201"/>
      <c r="L302" s="260"/>
    </row>
    <row r="303" spans="1:12" s="193" customFormat="1">
      <c r="A303" s="190"/>
      <c r="B303" s="190"/>
      <c r="C303" s="199"/>
      <c r="D303" s="199"/>
      <c r="E303" s="199"/>
      <c r="F303" s="190"/>
      <c r="G303" s="190"/>
      <c r="H303" s="200"/>
      <c r="I303" s="200"/>
      <c r="J303" s="200"/>
      <c r="K303" s="201"/>
      <c r="L303" s="260"/>
    </row>
    <row r="304" spans="1:12" s="193" customFormat="1">
      <c r="A304" s="190"/>
      <c r="B304" s="190"/>
      <c r="C304" s="199"/>
      <c r="D304" s="199"/>
      <c r="E304" s="199"/>
      <c r="F304" s="244" t="s">
        <v>1540</v>
      </c>
      <c r="G304" s="190" t="s">
        <v>1503</v>
      </c>
      <c r="H304" s="200">
        <v>1196</v>
      </c>
      <c r="I304" s="200">
        <v>1401</v>
      </c>
      <c r="J304" s="200">
        <v>1519</v>
      </c>
      <c r="K304" s="201"/>
      <c r="L304" s="260"/>
    </row>
    <row r="305" spans="1:12" s="193" customFormat="1">
      <c r="A305" s="190"/>
      <c r="B305" s="190"/>
      <c r="C305" s="199"/>
      <c r="D305" s="199"/>
      <c r="E305" s="199"/>
      <c r="F305" s="244" t="s">
        <v>1540</v>
      </c>
      <c r="G305" s="190" t="s">
        <v>1504</v>
      </c>
      <c r="H305" s="200">
        <v>1355</v>
      </c>
      <c r="I305" s="200">
        <v>1587</v>
      </c>
      <c r="J305" s="200">
        <v>1719</v>
      </c>
      <c r="K305" s="201"/>
      <c r="L305" s="260"/>
    </row>
    <row r="306" spans="1:12" s="193" customFormat="1">
      <c r="A306" s="190"/>
      <c r="B306" s="190"/>
      <c r="C306" s="199"/>
      <c r="D306" s="199"/>
      <c r="E306" s="199"/>
      <c r="F306" s="244" t="s">
        <v>1540</v>
      </c>
      <c r="G306" s="190" t="s">
        <v>1541</v>
      </c>
      <c r="H306" s="200">
        <v>1400</v>
      </c>
      <c r="I306" s="200">
        <v>1640</v>
      </c>
      <c r="J306" s="200">
        <v>1769</v>
      </c>
      <c r="K306" s="201"/>
      <c r="L306" s="260"/>
    </row>
    <row r="307" spans="1:12" s="193" customFormat="1">
      <c r="C307" s="258"/>
      <c r="D307" s="258"/>
      <c r="E307" s="258"/>
      <c r="H307" s="259"/>
      <c r="I307" s="259"/>
      <c r="J307" s="259"/>
      <c r="K307" s="260"/>
      <c r="L307" s="260"/>
    </row>
    <row r="308" spans="1:12" s="193" customFormat="1">
      <c r="C308" s="258"/>
      <c r="D308" s="258"/>
      <c r="E308" s="258"/>
      <c r="H308" s="259"/>
      <c r="I308" s="259"/>
      <c r="J308" s="259"/>
      <c r="K308" s="260"/>
      <c r="L308" s="260"/>
    </row>
    <row r="309" spans="1:12" s="193" customFormat="1">
      <c r="A309" s="190" t="s">
        <v>1486</v>
      </c>
      <c r="B309" s="190" t="s">
        <v>1487</v>
      </c>
      <c r="C309" s="199">
        <v>2531</v>
      </c>
      <c r="D309" s="199">
        <v>2607</v>
      </c>
      <c r="E309" s="199">
        <v>3199</v>
      </c>
      <c r="F309" s="190" t="s">
        <v>1486</v>
      </c>
      <c r="G309" s="190" t="s">
        <v>1487</v>
      </c>
      <c r="H309" s="200">
        <v>3082</v>
      </c>
      <c r="I309" s="200">
        <v>3610</v>
      </c>
      <c r="J309" s="200">
        <v>3899</v>
      </c>
      <c r="K309" s="201"/>
      <c r="L309" s="260"/>
    </row>
    <row r="310" spans="1:12" s="193" customFormat="1">
      <c r="A310" s="190"/>
      <c r="B310" s="190"/>
      <c r="C310" s="199"/>
      <c r="D310" s="199"/>
      <c r="E310" s="199"/>
      <c r="F310" s="190"/>
      <c r="G310" s="190"/>
      <c r="H310" s="200"/>
      <c r="I310" s="200"/>
      <c r="J310" s="200"/>
      <c r="K310" s="201"/>
      <c r="L310" s="260"/>
    </row>
    <row r="311" spans="1:12" s="193" customFormat="1">
      <c r="A311" s="190"/>
      <c r="B311" s="190"/>
      <c r="C311" s="199"/>
      <c r="D311" s="199"/>
      <c r="E311" s="199"/>
      <c r="F311" s="190"/>
      <c r="G311" s="190"/>
      <c r="H311" s="200"/>
      <c r="I311" s="200"/>
      <c r="J311" s="200"/>
      <c r="K311" s="201"/>
      <c r="L311" s="260"/>
    </row>
    <row r="312" spans="1:12" s="193" customFormat="1">
      <c r="A312" s="190" t="s">
        <v>1542</v>
      </c>
      <c r="B312" s="190" t="s">
        <v>1543</v>
      </c>
      <c r="C312" s="199">
        <v>1116</v>
      </c>
      <c r="D312" s="199">
        <v>1150</v>
      </c>
      <c r="E312" s="199">
        <v>1399</v>
      </c>
      <c r="F312" s="190" t="s">
        <v>1544</v>
      </c>
      <c r="G312" s="190" t="s">
        <v>1409</v>
      </c>
      <c r="H312" s="200">
        <v>1116</v>
      </c>
      <c r="I312" s="200">
        <v>1150</v>
      </c>
      <c r="J312" s="200">
        <v>1399</v>
      </c>
      <c r="K312" s="201"/>
      <c r="L312" s="260"/>
    </row>
    <row r="313" spans="1:12" s="193" customFormat="1">
      <c r="A313" s="190" t="s">
        <v>1545</v>
      </c>
      <c r="B313" s="190" t="s">
        <v>1546</v>
      </c>
      <c r="C313" s="199">
        <v>1276</v>
      </c>
      <c r="D313" s="199">
        <v>1315</v>
      </c>
      <c r="E313" s="199">
        <v>1599</v>
      </c>
      <c r="F313" s="190" t="s">
        <v>1544</v>
      </c>
      <c r="G313" s="190" t="s">
        <v>1412</v>
      </c>
      <c r="H313" s="200">
        <v>1276</v>
      </c>
      <c r="I313" s="200">
        <v>1315</v>
      </c>
      <c r="J313" s="200">
        <v>1599</v>
      </c>
      <c r="K313" s="201"/>
      <c r="L313" s="260"/>
    </row>
    <row r="314" spans="1:12" s="193" customFormat="1">
      <c r="A314" s="190"/>
      <c r="B314" s="190"/>
      <c r="C314" s="199"/>
      <c r="D314" s="199"/>
      <c r="E314" s="199"/>
      <c r="F314" s="190"/>
      <c r="G314" s="190"/>
      <c r="H314" s="200"/>
      <c r="I314" s="200"/>
      <c r="J314" s="200"/>
      <c r="K314" s="201"/>
      <c r="L314" s="260"/>
    </row>
    <row r="315" spans="1:12" s="193" customFormat="1">
      <c r="A315" s="190"/>
      <c r="B315" s="190"/>
      <c r="C315" s="199"/>
      <c r="D315" s="199"/>
      <c r="E315" s="199"/>
      <c r="F315" s="190" t="s">
        <v>1547</v>
      </c>
      <c r="G315" s="190" t="s">
        <v>1446</v>
      </c>
      <c r="H315" s="200">
        <v>1382</v>
      </c>
      <c r="I315" s="200">
        <v>1425</v>
      </c>
      <c r="J315" s="200">
        <v>1749</v>
      </c>
      <c r="K315" s="201"/>
      <c r="L315" s="260"/>
    </row>
    <row r="316" spans="1:12" s="193" customFormat="1">
      <c r="A316" s="190"/>
      <c r="B316" s="190"/>
      <c r="C316" s="199"/>
      <c r="D316" s="199"/>
      <c r="E316" s="199"/>
      <c r="F316" s="190" t="s">
        <v>1547</v>
      </c>
      <c r="G316" s="190" t="s">
        <v>1447</v>
      </c>
      <c r="H316" s="200">
        <v>1540</v>
      </c>
      <c r="I316" s="200">
        <v>1588</v>
      </c>
      <c r="J316" s="200">
        <v>1949</v>
      </c>
      <c r="K316" s="201"/>
      <c r="L316" s="260"/>
    </row>
    <row r="317" spans="1:12" s="193" customFormat="1">
      <c r="A317" s="190"/>
      <c r="B317" s="190"/>
      <c r="C317" s="199"/>
      <c r="D317" s="199"/>
      <c r="E317" s="199"/>
      <c r="F317" s="190"/>
      <c r="G317" s="190"/>
      <c r="H317" s="200"/>
      <c r="I317" s="200"/>
      <c r="J317" s="200"/>
      <c r="K317" s="201"/>
      <c r="L317" s="260"/>
    </row>
    <row r="318" spans="1:12" s="193" customFormat="1">
      <c r="A318" s="190"/>
      <c r="B318" s="190"/>
      <c r="C318" s="199"/>
      <c r="D318" s="199"/>
      <c r="E318" s="199"/>
      <c r="F318" s="190"/>
      <c r="G318" s="190"/>
      <c r="H318" s="200"/>
      <c r="I318" s="200"/>
      <c r="J318" s="200"/>
      <c r="K318" s="201"/>
      <c r="L318" s="260"/>
    </row>
    <row r="319" spans="1:12" s="193" customFormat="1">
      <c r="A319" s="190"/>
      <c r="B319" s="190"/>
      <c r="C319" s="199"/>
      <c r="D319" s="199"/>
      <c r="E319" s="199"/>
      <c r="F319" s="190"/>
      <c r="G319" s="190"/>
      <c r="H319" s="200"/>
      <c r="I319" s="200"/>
      <c r="J319" s="200"/>
      <c r="K319" s="201"/>
      <c r="L319" s="260"/>
    </row>
    <row r="320" spans="1:12" s="193" customFormat="1">
      <c r="A320" s="190" t="s">
        <v>1548</v>
      </c>
      <c r="B320" s="190" t="s">
        <v>1549</v>
      </c>
      <c r="C320" s="199">
        <v>1235</v>
      </c>
      <c r="D320" s="199">
        <v>1273</v>
      </c>
      <c r="E320" s="199">
        <v>1548</v>
      </c>
      <c r="F320" s="190" t="s">
        <v>1550</v>
      </c>
      <c r="G320" s="190" t="s">
        <v>1476</v>
      </c>
      <c r="H320" s="200">
        <v>1224</v>
      </c>
      <c r="I320" s="200">
        <v>1262</v>
      </c>
      <c r="J320" s="200">
        <v>1549</v>
      </c>
      <c r="K320" s="201" t="s">
        <v>1551</v>
      </c>
      <c r="L320" s="260"/>
    </row>
    <row r="321" spans="1:12" s="193" customFormat="1">
      <c r="A321" s="190" t="s">
        <v>1548</v>
      </c>
      <c r="B321" s="190" t="s">
        <v>1552</v>
      </c>
      <c r="C321" s="199">
        <v>1395</v>
      </c>
      <c r="D321" s="199">
        <v>1437</v>
      </c>
      <c r="E321" s="199">
        <v>1748</v>
      </c>
      <c r="F321" s="190" t="s">
        <v>1550</v>
      </c>
      <c r="G321" s="190" t="s">
        <v>1477</v>
      </c>
      <c r="H321" s="200">
        <v>1382</v>
      </c>
      <c r="I321" s="200">
        <v>1425</v>
      </c>
      <c r="J321" s="200">
        <v>1749</v>
      </c>
      <c r="K321" s="201" t="s">
        <v>1551</v>
      </c>
      <c r="L321" s="260"/>
    </row>
    <row r="322" spans="1:12" s="193" customFormat="1">
      <c r="A322" s="190" t="s">
        <v>1553</v>
      </c>
      <c r="B322" s="190" t="s">
        <v>1554</v>
      </c>
      <c r="C322" s="199">
        <v>1475</v>
      </c>
      <c r="D322" s="199">
        <v>1520</v>
      </c>
      <c r="E322" s="199">
        <v>1849</v>
      </c>
      <c r="F322" s="190" t="s">
        <v>1555</v>
      </c>
      <c r="G322" s="190" t="s">
        <v>1479</v>
      </c>
      <c r="H322" s="200">
        <v>1342</v>
      </c>
      <c r="I322" s="200">
        <v>1384</v>
      </c>
      <c r="J322" s="200">
        <v>1698</v>
      </c>
      <c r="K322" s="201" t="s">
        <v>1556</v>
      </c>
      <c r="L322" s="260"/>
    </row>
    <row r="323" spans="1:12" s="193" customFormat="1">
      <c r="A323" s="190"/>
      <c r="B323" s="190"/>
      <c r="C323" s="199"/>
      <c r="D323" s="199"/>
      <c r="E323" s="199"/>
      <c r="F323" s="190"/>
      <c r="G323" s="190"/>
      <c r="H323" s="200"/>
      <c r="I323" s="200"/>
      <c r="J323" s="200"/>
      <c r="K323" s="201"/>
      <c r="L323" s="260"/>
    </row>
    <row r="324" spans="1:12" s="193" customFormat="1">
      <c r="A324" s="190" t="s">
        <v>1557</v>
      </c>
      <c r="B324" s="190" t="s">
        <v>1558</v>
      </c>
      <c r="C324" s="199">
        <v>1395</v>
      </c>
      <c r="D324" s="199">
        <v>1437</v>
      </c>
      <c r="E324" s="199">
        <v>1748</v>
      </c>
      <c r="F324" s="190"/>
      <c r="G324" s="190"/>
      <c r="H324" s="200"/>
      <c r="I324" s="200"/>
      <c r="J324" s="200"/>
      <c r="K324" s="201" t="s">
        <v>1347</v>
      </c>
      <c r="L324" s="260"/>
    </row>
    <row r="325" spans="1:12" s="193" customFormat="1">
      <c r="A325" s="190" t="s">
        <v>1557</v>
      </c>
      <c r="B325" s="190" t="s">
        <v>1559</v>
      </c>
      <c r="C325" s="199">
        <v>1554</v>
      </c>
      <c r="D325" s="199">
        <v>1601</v>
      </c>
      <c r="E325" s="199">
        <v>1947</v>
      </c>
      <c r="F325" s="190"/>
      <c r="G325" s="190"/>
      <c r="H325" s="200"/>
      <c r="I325" s="200"/>
      <c r="J325" s="200"/>
      <c r="K325" s="201" t="s">
        <v>1347</v>
      </c>
      <c r="L325" s="260"/>
    </row>
    <row r="326" spans="1:12" s="193" customFormat="1">
      <c r="A326" s="190"/>
      <c r="B326" s="190"/>
      <c r="C326" s="199"/>
      <c r="D326" s="199"/>
      <c r="E326" s="199"/>
      <c r="F326" s="190"/>
      <c r="G326" s="190"/>
      <c r="H326" s="200"/>
      <c r="I326" s="200"/>
      <c r="J326" s="200"/>
      <c r="K326" s="201"/>
      <c r="L326" s="260"/>
    </row>
    <row r="327" spans="1:12" s="193" customFormat="1">
      <c r="A327" s="190" t="s">
        <v>1560</v>
      </c>
      <c r="B327" s="190" t="s">
        <v>1561</v>
      </c>
      <c r="C327" s="199">
        <v>1634</v>
      </c>
      <c r="D327" s="199">
        <v>1684</v>
      </c>
      <c r="E327" s="199">
        <v>2048</v>
      </c>
      <c r="F327" s="190" t="s">
        <v>1448</v>
      </c>
      <c r="G327" s="190" t="s">
        <v>1449</v>
      </c>
      <c r="H327" s="200">
        <v>1580</v>
      </c>
      <c r="I327" s="200">
        <v>1629</v>
      </c>
      <c r="J327" s="200">
        <v>1999</v>
      </c>
      <c r="K327" s="201" t="s">
        <v>1551</v>
      </c>
      <c r="L327" s="260"/>
    </row>
    <row r="328" spans="1:12" s="193" customFormat="1">
      <c r="A328" s="190" t="s">
        <v>1560</v>
      </c>
      <c r="B328" s="190" t="s">
        <v>1561</v>
      </c>
      <c r="C328" s="199">
        <v>1794</v>
      </c>
      <c r="D328" s="199">
        <v>1848</v>
      </c>
      <c r="E328" s="199">
        <v>2247</v>
      </c>
      <c r="F328" s="190" t="s">
        <v>1448</v>
      </c>
      <c r="G328" s="190" t="s">
        <v>1451</v>
      </c>
      <c r="H328" s="200">
        <v>1738</v>
      </c>
      <c r="I328" s="200">
        <v>1792</v>
      </c>
      <c r="J328" s="200">
        <v>2199</v>
      </c>
      <c r="K328" s="201" t="s">
        <v>1551</v>
      </c>
      <c r="L328" s="260"/>
    </row>
    <row r="329" spans="1:12" s="193" customFormat="1">
      <c r="A329" s="190" t="s">
        <v>1562</v>
      </c>
      <c r="B329" s="190" t="s">
        <v>1563</v>
      </c>
      <c r="C329" s="199">
        <v>1873</v>
      </c>
      <c r="D329" s="199">
        <v>1930</v>
      </c>
      <c r="E329" s="199">
        <v>2347</v>
      </c>
      <c r="F329" s="190" t="s">
        <v>1452</v>
      </c>
      <c r="G329" s="190" t="s">
        <v>1453</v>
      </c>
      <c r="H329" s="200">
        <v>1817</v>
      </c>
      <c r="I329" s="200">
        <v>1873</v>
      </c>
      <c r="J329" s="200">
        <v>2299</v>
      </c>
      <c r="K329" s="201" t="s">
        <v>1551</v>
      </c>
      <c r="L329" s="260"/>
    </row>
    <row r="330" spans="1:12" s="193" customFormat="1">
      <c r="A330" s="190"/>
      <c r="B330" s="190"/>
      <c r="C330" s="199"/>
      <c r="D330" s="199"/>
      <c r="E330" s="199"/>
      <c r="F330" s="190"/>
      <c r="G330" s="190"/>
      <c r="H330" s="200"/>
      <c r="I330" s="200"/>
      <c r="J330" s="200"/>
      <c r="K330" s="201"/>
      <c r="L330" s="260"/>
    </row>
    <row r="331" spans="1:12" s="193" customFormat="1">
      <c r="A331" s="190" t="s">
        <v>1564</v>
      </c>
      <c r="B331" s="190" t="s">
        <v>1565</v>
      </c>
      <c r="C331" s="199">
        <v>1666</v>
      </c>
      <c r="D331" s="199">
        <v>1716</v>
      </c>
      <c r="E331" s="199">
        <v>2087</v>
      </c>
      <c r="F331" s="190"/>
      <c r="G331" s="190"/>
      <c r="H331" s="200"/>
      <c r="I331" s="200"/>
      <c r="J331" s="200"/>
      <c r="K331" s="201" t="s">
        <v>1347</v>
      </c>
      <c r="L331" s="260"/>
    </row>
    <row r="332" spans="1:12" s="193" customFormat="1">
      <c r="A332" s="190" t="s">
        <v>1564</v>
      </c>
      <c r="B332" s="190" t="s">
        <v>1566</v>
      </c>
      <c r="C332" s="199">
        <v>1873</v>
      </c>
      <c r="D332" s="199">
        <v>1930</v>
      </c>
      <c r="E332" s="199">
        <v>2347</v>
      </c>
      <c r="F332" s="190"/>
      <c r="G332" s="190"/>
      <c r="H332" s="200"/>
      <c r="I332" s="200"/>
      <c r="J332" s="200"/>
      <c r="K332" s="201" t="s">
        <v>1347</v>
      </c>
      <c r="L332" s="260"/>
    </row>
    <row r="333" spans="1:12" s="193" customFormat="1">
      <c r="A333" s="190" t="s">
        <v>1567</v>
      </c>
      <c r="B333" s="190" t="s">
        <v>1568</v>
      </c>
      <c r="C333" s="199">
        <v>2322</v>
      </c>
      <c r="D333" s="199">
        <v>2392</v>
      </c>
      <c r="E333" s="199">
        <v>2909</v>
      </c>
      <c r="F333" s="190"/>
      <c r="G333" s="190"/>
      <c r="H333" s="200"/>
      <c r="I333" s="200"/>
      <c r="J333" s="200"/>
      <c r="K333" s="201" t="s">
        <v>1347</v>
      </c>
      <c r="L333" s="260"/>
    </row>
    <row r="334" spans="1:12" s="193" customFormat="1">
      <c r="A334" s="190"/>
      <c r="B334" s="190"/>
      <c r="C334" s="199"/>
      <c r="D334" s="199"/>
      <c r="E334" s="199"/>
      <c r="F334" s="190"/>
      <c r="G334" s="190"/>
      <c r="H334" s="200"/>
      <c r="I334" s="200"/>
      <c r="J334" s="200"/>
      <c r="K334" s="201"/>
      <c r="L334" s="260"/>
    </row>
    <row r="335" spans="1:12" s="193" customFormat="1">
      <c r="A335" s="190"/>
      <c r="B335" s="190"/>
      <c r="C335" s="199"/>
      <c r="D335" s="199"/>
      <c r="E335" s="199"/>
      <c r="F335" s="190" t="s">
        <v>1499</v>
      </c>
      <c r="G335" s="190" t="s">
        <v>1498</v>
      </c>
      <c r="H335" s="200">
        <v>1896</v>
      </c>
      <c r="I335" s="200">
        <v>1955</v>
      </c>
      <c r="J335" s="200">
        <v>2399</v>
      </c>
      <c r="K335" s="201" t="s">
        <v>1569</v>
      </c>
      <c r="L335" s="260"/>
    </row>
    <row r="336" spans="1:12" s="193" customFormat="1">
      <c r="A336" s="190"/>
      <c r="B336" s="190"/>
      <c r="C336" s="199"/>
      <c r="D336" s="199"/>
      <c r="E336" s="199"/>
      <c r="F336" s="190"/>
      <c r="G336" s="190"/>
      <c r="H336" s="200"/>
      <c r="I336" s="200"/>
      <c r="J336" s="200"/>
      <c r="K336" s="201"/>
      <c r="L336" s="260"/>
    </row>
    <row r="337" spans="1:12" s="193" customFormat="1">
      <c r="A337" s="190" t="s">
        <v>1570</v>
      </c>
      <c r="B337" s="190" t="s">
        <v>1571</v>
      </c>
      <c r="C337" s="199">
        <v>2711</v>
      </c>
      <c r="D337" s="199">
        <v>2793</v>
      </c>
      <c r="E337" s="199">
        <v>3397</v>
      </c>
      <c r="F337" s="190"/>
      <c r="G337" s="190"/>
      <c r="H337" s="200"/>
      <c r="I337" s="200"/>
      <c r="J337" s="200"/>
      <c r="K337" s="201" t="s">
        <v>1347</v>
      </c>
      <c r="L337" s="260"/>
    </row>
    <row r="338" spans="1:12" s="193" customFormat="1">
      <c r="A338" s="190" t="s">
        <v>1570</v>
      </c>
      <c r="B338" s="190" t="s">
        <v>1572</v>
      </c>
      <c r="C338" s="199">
        <v>2591</v>
      </c>
      <c r="D338" s="199">
        <v>2669</v>
      </c>
      <c r="E338" s="199">
        <v>3246</v>
      </c>
      <c r="F338" s="190"/>
      <c r="G338" s="190"/>
      <c r="H338" s="200"/>
      <c r="I338" s="200"/>
      <c r="J338" s="200"/>
      <c r="K338" s="201" t="s">
        <v>1347</v>
      </c>
      <c r="L338" s="260"/>
    </row>
    <row r="339" spans="1:12" s="193" customFormat="1">
      <c r="A339" s="190" t="s">
        <v>1573</v>
      </c>
      <c r="B339" s="190" t="s">
        <v>1574</v>
      </c>
      <c r="C339" s="199">
        <v>2871</v>
      </c>
      <c r="D339" s="199">
        <v>2958</v>
      </c>
      <c r="E339" s="199">
        <v>3597</v>
      </c>
      <c r="F339" s="190"/>
      <c r="G339" s="190"/>
      <c r="H339" s="200"/>
      <c r="I339" s="200"/>
      <c r="J339" s="200"/>
      <c r="K339" s="201" t="s">
        <v>1347</v>
      </c>
      <c r="L339" s="260"/>
    </row>
    <row r="340" spans="1:12" s="193" customFormat="1">
      <c r="A340" s="190"/>
      <c r="B340" s="190"/>
      <c r="C340" s="199"/>
      <c r="D340" s="199"/>
      <c r="E340" s="199"/>
      <c r="F340" s="190"/>
      <c r="G340" s="190"/>
      <c r="H340" s="200"/>
      <c r="I340" s="200"/>
      <c r="J340" s="200"/>
      <c r="K340" s="201"/>
      <c r="L340" s="260"/>
    </row>
    <row r="341" spans="1:12" s="193" customFormat="1">
      <c r="A341" s="190"/>
      <c r="B341" s="190"/>
      <c r="C341" s="199"/>
      <c r="D341" s="199"/>
      <c r="E341" s="199"/>
      <c r="F341" s="190" t="s">
        <v>1482</v>
      </c>
      <c r="G341" s="190" t="s">
        <v>207</v>
      </c>
      <c r="H341" s="200">
        <v>2373</v>
      </c>
      <c r="I341" s="200">
        <v>2444</v>
      </c>
      <c r="J341" s="200">
        <v>2999</v>
      </c>
      <c r="K341" s="201" t="s">
        <v>1575</v>
      </c>
      <c r="L341" s="260"/>
    </row>
    <row r="342" spans="1:12" s="193" customFormat="1">
      <c r="A342" s="190"/>
      <c r="B342" s="190"/>
      <c r="C342" s="199"/>
      <c r="D342" s="199"/>
      <c r="E342" s="199"/>
      <c r="F342" s="190" t="s">
        <v>1486</v>
      </c>
      <c r="G342" s="190" t="s">
        <v>1487</v>
      </c>
      <c r="H342" s="200">
        <v>2531</v>
      </c>
      <c r="I342" s="200">
        <v>2607</v>
      </c>
      <c r="J342" s="200">
        <v>3199</v>
      </c>
      <c r="K342" s="201" t="s">
        <v>1575</v>
      </c>
      <c r="L342" s="260"/>
    </row>
    <row r="343" spans="1:12" s="193" customFormat="1">
      <c r="A343" s="190"/>
      <c r="B343" s="190"/>
      <c r="C343" s="199"/>
      <c r="D343" s="199"/>
      <c r="E343" s="199"/>
      <c r="F343" s="190"/>
      <c r="G343" s="190"/>
      <c r="H343" s="200"/>
      <c r="I343" s="200"/>
      <c r="J343" s="200"/>
      <c r="K343" s="201"/>
      <c r="L343" s="260"/>
    </row>
    <row r="344" spans="1:12" s="193" customFormat="1">
      <c r="A344" s="190" t="s">
        <v>1576</v>
      </c>
      <c r="B344" s="190" t="s">
        <v>1577</v>
      </c>
      <c r="C344" s="199">
        <v>1275</v>
      </c>
      <c r="D344" s="199">
        <v>1314</v>
      </c>
      <c r="E344" s="199">
        <v>1598</v>
      </c>
      <c r="F344" s="190"/>
      <c r="G344" s="190"/>
      <c r="H344" s="200"/>
      <c r="I344" s="200"/>
      <c r="J344" s="200"/>
      <c r="K344" s="201" t="s">
        <v>1347</v>
      </c>
      <c r="L344" s="260"/>
    </row>
    <row r="345" spans="1:12" s="193" customFormat="1">
      <c r="A345" s="190" t="s">
        <v>1578</v>
      </c>
      <c r="B345" s="190" t="s">
        <v>1579</v>
      </c>
      <c r="C345" s="199">
        <v>916</v>
      </c>
      <c r="D345" s="199">
        <v>944</v>
      </c>
      <c r="E345" s="199">
        <v>1148</v>
      </c>
      <c r="F345" s="190"/>
      <c r="G345" s="190"/>
      <c r="H345" s="200"/>
      <c r="I345" s="200"/>
      <c r="J345" s="200"/>
      <c r="K345" s="201" t="s">
        <v>1347</v>
      </c>
      <c r="L345" s="260"/>
    </row>
    <row r="346" spans="1:12" s="193" customFormat="1">
      <c r="A346" s="190"/>
      <c r="B346" s="190"/>
      <c r="C346" s="199"/>
      <c r="D346" s="199"/>
      <c r="E346" s="199"/>
      <c r="F346" s="190" t="s">
        <v>1580</v>
      </c>
      <c r="G346" s="245" t="s">
        <v>1581</v>
      </c>
      <c r="H346" s="200">
        <v>987</v>
      </c>
      <c r="I346" s="200">
        <v>1018</v>
      </c>
      <c r="J346" s="200">
        <v>1249</v>
      </c>
      <c r="K346" s="201"/>
      <c r="L346" s="260"/>
    </row>
    <row r="347" spans="1:12" s="193" customFormat="1">
      <c r="A347" s="190"/>
      <c r="B347" s="190"/>
      <c r="C347" s="199"/>
      <c r="D347" s="199"/>
      <c r="E347" s="199"/>
      <c r="F347" s="190" t="s">
        <v>1580</v>
      </c>
      <c r="G347" s="190" t="s">
        <v>1582</v>
      </c>
      <c r="H347" s="200">
        <v>1264</v>
      </c>
      <c r="I347" s="200">
        <v>1303</v>
      </c>
      <c r="J347" s="200">
        <v>1599</v>
      </c>
      <c r="K347" s="201"/>
      <c r="L347" s="260"/>
    </row>
    <row r="348" spans="1:12" s="193" customFormat="1">
      <c r="A348" s="190"/>
      <c r="B348" s="190"/>
      <c r="C348" s="199"/>
      <c r="D348" s="199"/>
      <c r="E348" s="199"/>
      <c r="F348" s="190"/>
      <c r="G348" s="190"/>
      <c r="H348" s="200"/>
      <c r="I348" s="200"/>
      <c r="J348" s="200"/>
      <c r="K348" s="201"/>
      <c r="L348" s="260"/>
    </row>
    <row r="349" spans="1:12" s="193" customFormat="1">
      <c r="A349" s="190" t="s">
        <v>1583</v>
      </c>
      <c r="B349" s="190" t="s">
        <v>1584</v>
      </c>
      <c r="C349" s="264">
        <v>2950</v>
      </c>
      <c r="D349" s="263">
        <f t="shared" ref="D349:D355" si="0">ROUNDUP(C349*(1+3%),0)</f>
        <v>3039</v>
      </c>
      <c r="E349" s="263">
        <f t="shared" ref="E349:E355" si="1">ROUNDUP(D349/0.88*1.07,0)</f>
        <v>3696</v>
      </c>
      <c r="F349" s="190"/>
      <c r="G349" s="190"/>
      <c r="H349" s="200"/>
      <c r="I349" s="200"/>
      <c r="J349" s="200"/>
      <c r="K349" s="201" t="s">
        <v>1347</v>
      </c>
      <c r="L349" s="260"/>
    </row>
    <row r="350" spans="1:12" s="193" customFormat="1">
      <c r="A350" s="190" t="s">
        <v>1583</v>
      </c>
      <c r="B350" s="190" t="s">
        <v>1585</v>
      </c>
      <c r="C350" s="264">
        <v>2312</v>
      </c>
      <c r="D350" s="263">
        <f t="shared" si="0"/>
        <v>2382</v>
      </c>
      <c r="E350" s="263">
        <f t="shared" si="1"/>
        <v>2897</v>
      </c>
      <c r="F350" s="190" t="s">
        <v>1583</v>
      </c>
      <c r="G350" s="190" t="s">
        <v>1384</v>
      </c>
      <c r="H350" s="200">
        <v>2135</v>
      </c>
      <c r="I350" s="200">
        <v>2199</v>
      </c>
      <c r="J350" s="200">
        <v>2699</v>
      </c>
      <c r="K350" s="201" t="s">
        <v>1347</v>
      </c>
      <c r="L350" s="260"/>
    </row>
    <row r="351" spans="1:12" s="193" customFormat="1">
      <c r="A351" s="190" t="s">
        <v>1586</v>
      </c>
      <c r="B351" s="190" t="s">
        <v>1587</v>
      </c>
      <c r="C351" s="263">
        <v>1995</v>
      </c>
      <c r="D351" s="263">
        <f t="shared" si="0"/>
        <v>2055</v>
      </c>
      <c r="E351" s="263">
        <f t="shared" si="1"/>
        <v>2499</v>
      </c>
      <c r="F351" s="190"/>
      <c r="G351" s="190"/>
      <c r="H351" s="200"/>
      <c r="I351" s="200"/>
      <c r="J351" s="200"/>
      <c r="K351" s="201" t="s">
        <v>1347</v>
      </c>
      <c r="L351" s="260"/>
    </row>
    <row r="352" spans="1:12" s="193" customFormat="1">
      <c r="A352" s="190" t="s">
        <v>1588</v>
      </c>
      <c r="B352" s="190" t="s">
        <v>1589</v>
      </c>
      <c r="C352" s="264">
        <v>2512</v>
      </c>
      <c r="D352" s="264">
        <f t="shared" si="0"/>
        <v>2588</v>
      </c>
      <c r="E352" s="264">
        <f t="shared" si="1"/>
        <v>3147</v>
      </c>
      <c r="F352" s="190"/>
      <c r="G352" s="190"/>
      <c r="H352" s="200"/>
      <c r="I352" s="200"/>
      <c r="J352" s="200"/>
      <c r="K352" s="201" t="s">
        <v>1347</v>
      </c>
      <c r="L352" s="260"/>
    </row>
    <row r="353" spans="1:12" s="193" customFormat="1">
      <c r="A353" s="190" t="s">
        <v>1588</v>
      </c>
      <c r="B353" s="190" t="s">
        <v>1590</v>
      </c>
      <c r="C353" s="264">
        <v>2871</v>
      </c>
      <c r="D353" s="264">
        <f t="shared" si="0"/>
        <v>2958</v>
      </c>
      <c r="E353" s="264">
        <f t="shared" si="1"/>
        <v>3597</v>
      </c>
      <c r="F353" s="190"/>
      <c r="G353" s="190"/>
      <c r="H353" s="200"/>
      <c r="I353" s="200"/>
      <c r="J353" s="200"/>
      <c r="K353" s="201" t="s">
        <v>1347</v>
      </c>
      <c r="L353" s="260"/>
    </row>
    <row r="354" spans="1:12" s="193" customFormat="1">
      <c r="A354" s="190" t="s">
        <v>1591</v>
      </c>
      <c r="B354" s="190" t="s">
        <v>1592</v>
      </c>
      <c r="C354" s="264">
        <v>2791</v>
      </c>
      <c r="D354" s="264">
        <f t="shared" si="0"/>
        <v>2875</v>
      </c>
      <c r="E354" s="264">
        <f t="shared" si="1"/>
        <v>3496</v>
      </c>
      <c r="F354" s="190"/>
      <c r="G354" s="190"/>
      <c r="H354" s="200"/>
      <c r="I354" s="200"/>
      <c r="J354" s="200"/>
      <c r="K354" s="201" t="s">
        <v>1347</v>
      </c>
      <c r="L354" s="260"/>
    </row>
    <row r="355" spans="1:12" s="193" customFormat="1">
      <c r="A355" s="190" t="s">
        <v>1591</v>
      </c>
      <c r="B355" s="190" t="s">
        <v>1593</v>
      </c>
      <c r="C355" s="264">
        <v>3589</v>
      </c>
      <c r="D355" s="264">
        <f t="shared" si="0"/>
        <v>3697</v>
      </c>
      <c r="E355" s="264">
        <f t="shared" si="1"/>
        <v>4496</v>
      </c>
      <c r="F355" s="190"/>
      <c r="G355" s="190"/>
      <c r="H355" s="200"/>
      <c r="I355" s="200"/>
      <c r="J355" s="200"/>
      <c r="K355" s="201" t="s">
        <v>1347</v>
      </c>
      <c r="L355" s="260"/>
    </row>
    <row r="356" spans="1:12" s="193" customFormat="1">
      <c r="A356" s="190"/>
      <c r="B356" s="190"/>
      <c r="C356" s="264"/>
      <c r="D356" s="264"/>
      <c r="E356" s="264"/>
      <c r="F356" s="190" t="s">
        <v>1350</v>
      </c>
      <c r="G356" s="190" t="s">
        <v>1382</v>
      </c>
      <c r="H356" s="200">
        <v>2135</v>
      </c>
      <c r="I356" s="200">
        <v>2199</v>
      </c>
      <c r="J356" s="200">
        <v>2699</v>
      </c>
      <c r="K356" s="201"/>
      <c r="L356" s="260"/>
    </row>
    <row r="357" spans="1:12" s="193" customFormat="1">
      <c r="A357" s="190"/>
      <c r="B357" s="190"/>
      <c r="C357" s="264"/>
      <c r="D357" s="264"/>
      <c r="E357" s="264"/>
      <c r="F357" s="190" t="s">
        <v>351</v>
      </c>
      <c r="G357" s="190" t="s">
        <v>1393</v>
      </c>
      <c r="H357" s="200">
        <v>3559</v>
      </c>
      <c r="I357" s="200">
        <v>3666</v>
      </c>
      <c r="J357" s="200">
        <v>4499</v>
      </c>
      <c r="K357" s="201"/>
      <c r="L357" s="260"/>
    </row>
    <row r="358" spans="1:12" s="193" customFormat="1">
      <c r="A358" s="190"/>
      <c r="B358" s="190"/>
      <c r="C358" s="199"/>
      <c r="D358" s="199"/>
      <c r="E358" s="199"/>
      <c r="F358" s="190"/>
      <c r="G358" s="190"/>
      <c r="H358" s="200"/>
      <c r="I358" s="200"/>
      <c r="J358" s="200"/>
      <c r="K358" s="201"/>
      <c r="L358" s="260"/>
    </row>
    <row r="359" spans="1:12" s="193" customFormat="1">
      <c r="A359" s="190" t="s">
        <v>1594</v>
      </c>
      <c r="B359" s="190" t="s">
        <v>1595</v>
      </c>
      <c r="C359" s="264">
        <v>1994</v>
      </c>
      <c r="D359" s="263">
        <f>ROUNDUP(C359*(1+3%),0)</f>
        <v>2054</v>
      </c>
      <c r="E359" s="263">
        <f>ROUNDUP(D359/0.88*1.07,0)</f>
        <v>2498</v>
      </c>
      <c r="F359" s="190" t="s">
        <v>1596</v>
      </c>
      <c r="G359" s="190" t="s">
        <v>379</v>
      </c>
      <c r="H359" s="200">
        <v>1898</v>
      </c>
      <c r="I359" s="200">
        <v>1955</v>
      </c>
      <c r="J359" s="200">
        <v>2399</v>
      </c>
      <c r="K359" s="201"/>
      <c r="L359" s="260"/>
    </row>
    <row r="360" spans="1:12" s="193" customFormat="1">
      <c r="A360" s="190" t="s">
        <v>1597</v>
      </c>
      <c r="B360" s="190" t="s">
        <v>1598</v>
      </c>
      <c r="C360" s="264">
        <v>2073</v>
      </c>
      <c r="D360" s="263">
        <f>ROUNDUP(C360*(1+3%),0)</f>
        <v>2136</v>
      </c>
      <c r="E360" s="263">
        <f>ROUNDUP(D360/0.88*1.07,0)</f>
        <v>2598</v>
      </c>
      <c r="F360" s="190" t="s">
        <v>1599</v>
      </c>
      <c r="G360" s="190" t="s">
        <v>1468</v>
      </c>
      <c r="H360" s="200">
        <v>1977</v>
      </c>
      <c r="I360" s="200">
        <v>2036</v>
      </c>
      <c r="J360" s="200">
        <v>2499</v>
      </c>
      <c r="K360" s="201"/>
      <c r="L360" s="260"/>
    </row>
    <row r="361" spans="1:12" s="193" customFormat="1">
      <c r="A361" s="190" t="s">
        <v>1600</v>
      </c>
      <c r="B361" s="190" t="s">
        <v>1601</v>
      </c>
      <c r="C361" s="264">
        <v>2871</v>
      </c>
      <c r="D361" s="263">
        <f>ROUNDUP(C361*(1+3%),0)</f>
        <v>2958</v>
      </c>
      <c r="E361" s="263">
        <f>ROUNDUP(D361/0.88*1.07,0)</f>
        <v>3597</v>
      </c>
      <c r="F361" s="190"/>
      <c r="G361" s="190"/>
      <c r="H361" s="200"/>
      <c r="I361" s="200"/>
      <c r="J361" s="200"/>
      <c r="K361" s="201" t="s">
        <v>1347</v>
      </c>
      <c r="L361" s="260"/>
    </row>
    <row r="362" spans="1:12" s="193" customFormat="1">
      <c r="A362" s="190" t="s">
        <v>1602</v>
      </c>
      <c r="B362" s="190" t="s">
        <v>1603</v>
      </c>
      <c r="C362" s="264">
        <v>3190</v>
      </c>
      <c r="D362" s="263">
        <f>ROUNDUP(C362*(1+3%),0)</f>
        <v>3286</v>
      </c>
      <c r="E362" s="263">
        <f>ROUNDUP(D362/0.88*1.07,0)</f>
        <v>3996</v>
      </c>
      <c r="F362" s="190" t="s">
        <v>1604</v>
      </c>
      <c r="G362" s="190" t="s">
        <v>416</v>
      </c>
      <c r="H362" s="200">
        <v>3163</v>
      </c>
      <c r="I362" s="200">
        <v>3258</v>
      </c>
      <c r="J362" s="200">
        <v>3999</v>
      </c>
      <c r="K362" s="201"/>
      <c r="L362" s="260"/>
    </row>
    <row r="363" spans="1:12" s="193" customFormat="1">
      <c r="A363" s="190" t="s">
        <v>1602</v>
      </c>
      <c r="B363" s="190" t="s">
        <v>1605</v>
      </c>
      <c r="C363" s="264">
        <v>3987</v>
      </c>
      <c r="D363" s="263">
        <f>ROUNDUP(C363*(1+3%),0)</f>
        <v>4107</v>
      </c>
      <c r="E363" s="263">
        <f>ROUNDUP(D363/0.88*1.07,0)</f>
        <v>4994</v>
      </c>
      <c r="F363" s="190"/>
      <c r="G363" s="190"/>
      <c r="H363" s="200"/>
      <c r="I363" s="200"/>
      <c r="J363" s="200"/>
      <c r="K363" s="201" t="s">
        <v>1347</v>
      </c>
      <c r="L363" s="260"/>
    </row>
    <row r="364" spans="1:12" s="193" customFormat="1">
      <c r="A364" s="190"/>
      <c r="B364" s="190"/>
      <c r="C364" s="264"/>
      <c r="D364" s="263"/>
      <c r="E364" s="263"/>
      <c r="F364" s="190" t="s">
        <v>1606</v>
      </c>
      <c r="G364" s="190" t="s">
        <v>403</v>
      </c>
      <c r="H364" s="200">
        <v>2966</v>
      </c>
      <c r="I364" s="200">
        <v>3055</v>
      </c>
      <c r="J364" s="200">
        <v>3749</v>
      </c>
      <c r="K364" s="201"/>
      <c r="L364" s="260"/>
    </row>
    <row r="365" spans="1:12" s="193" customFormat="1">
      <c r="A365" s="190"/>
      <c r="B365" s="190"/>
      <c r="C365" s="264"/>
      <c r="D365" s="263"/>
      <c r="E365" s="263"/>
      <c r="F365" s="190"/>
      <c r="G365" s="190"/>
      <c r="H365" s="200"/>
      <c r="I365" s="200"/>
      <c r="J365" s="200"/>
      <c r="K365" s="201"/>
      <c r="L365" s="260"/>
    </row>
    <row r="366" spans="1:12" s="193" customFormat="1">
      <c r="A366" s="190" t="s">
        <v>1607</v>
      </c>
      <c r="B366" s="190" t="s">
        <v>1608</v>
      </c>
      <c r="C366" s="264">
        <v>808</v>
      </c>
      <c r="D366" s="263">
        <v>857</v>
      </c>
      <c r="E366" s="263">
        <v>1147</v>
      </c>
      <c r="F366" s="190" t="s">
        <v>484</v>
      </c>
      <c r="G366" s="190" t="s">
        <v>485</v>
      </c>
      <c r="H366" s="200">
        <v>677</v>
      </c>
      <c r="I366" s="200">
        <v>717</v>
      </c>
      <c r="J366" s="200">
        <v>969</v>
      </c>
      <c r="K366" s="201"/>
      <c r="L366" s="260"/>
    </row>
    <row r="367" spans="1:12" s="193" customFormat="1">
      <c r="A367" s="190" t="s">
        <v>1609</v>
      </c>
      <c r="B367" s="190" t="s">
        <v>1610</v>
      </c>
      <c r="C367" s="264">
        <v>702</v>
      </c>
      <c r="D367" s="263">
        <v>745</v>
      </c>
      <c r="E367" s="263">
        <v>997</v>
      </c>
      <c r="F367" s="190" t="s">
        <v>542</v>
      </c>
      <c r="G367" s="190" t="s">
        <v>543</v>
      </c>
      <c r="H367" s="200">
        <v>565</v>
      </c>
      <c r="I367" s="200">
        <v>599</v>
      </c>
      <c r="J367" s="200">
        <v>809</v>
      </c>
      <c r="K367" s="201"/>
      <c r="L367" s="260"/>
    </row>
    <row r="368" spans="1:12" s="193" customFormat="1">
      <c r="A368" s="190" t="s">
        <v>1611</v>
      </c>
      <c r="B368" s="190" t="s">
        <v>1612</v>
      </c>
      <c r="C368" s="264">
        <v>632</v>
      </c>
      <c r="D368" s="263">
        <v>670</v>
      </c>
      <c r="E368" s="263">
        <v>897</v>
      </c>
      <c r="F368" s="190" t="s">
        <v>545</v>
      </c>
      <c r="G368" s="190" t="s">
        <v>546</v>
      </c>
      <c r="H368" s="200">
        <v>502</v>
      </c>
      <c r="I368" s="200">
        <v>532</v>
      </c>
      <c r="J368" s="200">
        <v>719</v>
      </c>
      <c r="K368" s="201"/>
      <c r="L368" s="260"/>
    </row>
    <row r="369" spans="1:12" s="193" customFormat="1">
      <c r="A369" s="190" t="s">
        <v>1613</v>
      </c>
      <c r="B369" s="190" t="s">
        <v>1614</v>
      </c>
      <c r="C369" s="264">
        <v>526</v>
      </c>
      <c r="D369" s="263">
        <v>558</v>
      </c>
      <c r="E369" s="263">
        <v>747</v>
      </c>
      <c r="F369" s="190" t="s">
        <v>472</v>
      </c>
      <c r="G369" s="190" t="s">
        <v>473</v>
      </c>
      <c r="H369" s="200">
        <v>432</v>
      </c>
      <c r="I369" s="200">
        <v>458</v>
      </c>
      <c r="J369" s="200">
        <v>619</v>
      </c>
      <c r="K369" s="201"/>
      <c r="L369" s="260"/>
    </row>
    <row r="370" spans="1:12" s="193" customFormat="1">
      <c r="A370" s="190" t="s">
        <v>1615</v>
      </c>
      <c r="B370" s="190" t="s">
        <v>1616</v>
      </c>
      <c r="C370" s="264">
        <v>512</v>
      </c>
      <c r="D370" s="263">
        <v>543</v>
      </c>
      <c r="E370" s="263">
        <v>727</v>
      </c>
      <c r="F370" s="190" t="s">
        <v>527</v>
      </c>
      <c r="G370" s="190" t="s">
        <v>528</v>
      </c>
      <c r="H370" s="200">
        <v>411</v>
      </c>
      <c r="I370" s="200">
        <v>436</v>
      </c>
      <c r="J370" s="200">
        <v>589</v>
      </c>
      <c r="K370" s="201"/>
      <c r="L370" s="260"/>
    </row>
    <row r="371" spans="1:12" s="193" customFormat="1">
      <c r="A371" s="190" t="s">
        <v>1617</v>
      </c>
      <c r="B371" s="190" t="s">
        <v>1618</v>
      </c>
      <c r="C371" s="264">
        <v>491</v>
      </c>
      <c r="D371" s="263">
        <v>521</v>
      </c>
      <c r="E371" s="263">
        <v>697</v>
      </c>
      <c r="F371" s="190" t="s">
        <v>539</v>
      </c>
      <c r="G371" s="190" t="s">
        <v>540</v>
      </c>
      <c r="H371" s="200">
        <v>425</v>
      </c>
      <c r="I371" s="200">
        <v>451</v>
      </c>
      <c r="J371" s="200">
        <v>609</v>
      </c>
      <c r="K371" s="201"/>
      <c r="L371" s="260"/>
    </row>
    <row r="372" spans="1:12" s="193" customFormat="1">
      <c r="A372" s="190" t="s">
        <v>1619</v>
      </c>
      <c r="B372" s="190" t="s">
        <v>1620</v>
      </c>
      <c r="C372" s="264">
        <v>442</v>
      </c>
      <c r="D372" s="263">
        <v>469</v>
      </c>
      <c r="E372" s="263">
        <v>628</v>
      </c>
      <c r="F372" s="190" t="s">
        <v>524</v>
      </c>
      <c r="G372" s="190" t="s">
        <v>525</v>
      </c>
      <c r="H372" s="200">
        <v>362</v>
      </c>
      <c r="I372" s="200">
        <v>384</v>
      </c>
      <c r="J372" s="200">
        <v>519</v>
      </c>
      <c r="K372" s="201"/>
      <c r="L372" s="260"/>
    </row>
    <row r="373" spans="1:12" s="193" customFormat="1">
      <c r="A373" s="190" t="s">
        <v>1621</v>
      </c>
      <c r="B373" s="190" t="s">
        <v>1622</v>
      </c>
      <c r="C373" s="264">
        <v>302</v>
      </c>
      <c r="D373" s="263">
        <v>321</v>
      </c>
      <c r="E373" s="263">
        <v>430</v>
      </c>
      <c r="F373" s="190" t="s">
        <v>521</v>
      </c>
      <c r="G373" s="190" t="s">
        <v>522</v>
      </c>
      <c r="H373" s="200">
        <v>222</v>
      </c>
      <c r="I373" s="200">
        <v>236</v>
      </c>
      <c r="J373" s="200">
        <v>319</v>
      </c>
      <c r="K373" s="201"/>
      <c r="L373" s="260"/>
    </row>
    <row r="374" spans="1:12" s="193" customFormat="1">
      <c r="A374" s="190" t="s">
        <v>1623</v>
      </c>
      <c r="B374" s="190" t="s">
        <v>1624</v>
      </c>
      <c r="C374" s="264">
        <v>273</v>
      </c>
      <c r="D374" s="263">
        <v>290</v>
      </c>
      <c r="E374" s="263">
        <v>388</v>
      </c>
      <c r="F374" s="190" t="s">
        <v>509</v>
      </c>
      <c r="G374" s="190" t="s">
        <v>510</v>
      </c>
      <c r="H374" s="200">
        <v>174</v>
      </c>
      <c r="I374" s="200">
        <v>184</v>
      </c>
      <c r="J374" s="200">
        <v>249</v>
      </c>
      <c r="K374" s="201"/>
      <c r="L374" s="260"/>
    </row>
    <row r="375" spans="1:12" s="193" customFormat="1">
      <c r="A375" s="190" t="s">
        <v>1625</v>
      </c>
      <c r="B375" s="190" t="s">
        <v>1626</v>
      </c>
      <c r="C375" s="264">
        <v>266</v>
      </c>
      <c r="D375" s="263">
        <v>282</v>
      </c>
      <c r="E375" s="263">
        <v>378</v>
      </c>
      <c r="F375" s="190"/>
      <c r="G375" s="190"/>
      <c r="H375" s="200"/>
      <c r="I375" s="200"/>
      <c r="J375" s="200"/>
      <c r="K375" s="201" t="s">
        <v>1347</v>
      </c>
      <c r="L375" s="260"/>
    </row>
    <row r="376" spans="1:12" s="193" customFormat="1">
      <c r="A376" s="190" t="s">
        <v>1627</v>
      </c>
      <c r="B376" s="190" t="s">
        <v>1628</v>
      </c>
      <c r="C376" s="264">
        <v>456</v>
      </c>
      <c r="D376" s="263">
        <v>484</v>
      </c>
      <c r="E376" s="263">
        <v>648</v>
      </c>
      <c r="F376" s="190" t="s">
        <v>586</v>
      </c>
      <c r="G376" s="190" t="s">
        <v>587</v>
      </c>
      <c r="H376" s="200">
        <v>348</v>
      </c>
      <c r="I376" s="200">
        <v>369</v>
      </c>
      <c r="J376" s="200">
        <v>499</v>
      </c>
      <c r="K376" s="201"/>
      <c r="L376" s="260"/>
    </row>
    <row r="377" spans="1:12" s="193" customFormat="1">
      <c r="A377" s="190" t="s">
        <v>1629</v>
      </c>
      <c r="B377" s="190" t="s">
        <v>1630</v>
      </c>
      <c r="C377" s="264">
        <v>386</v>
      </c>
      <c r="D377" s="263">
        <v>410</v>
      </c>
      <c r="E377" s="263">
        <v>549</v>
      </c>
      <c r="F377" s="190" t="s">
        <v>583</v>
      </c>
      <c r="G377" s="190" t="s">
        <v>584</v>
      </c>
      <c r="H377" s="200">
        <v>250</v>
      </c>
      <c r="I377" s="200">
        <v>265</v>
      </c>
      <c r="J377" s="200">
        <v>359</v>
      </c>
      <c r="K377" s="201"/>
      <c r="L377" s="260"/>
    </row>
    <row r="378" spans="1:12" s="193" customFormat="1">
      <c r="A378" s="190" t="s">
        <v>1631</v>
      </c>
      <c r="B378" s="190" t="s">
        <v>1632</v>
      </c>
      <c r="C378" s="264">
        <v>386</v>
      </c>
      <c r="D378" s="263">
        <v>410</v>
      </c>
      <c r="E378" s="263">
        <v>549</v>
      </c>
      <c r="F378" s="190" t="s">
        <v>580</v>
      </c>
      <c r="G378" s="190" t="s">
        <v>581</v>
      </c>
      <c r="H378" s="200">
        <v>327</v>
      </c>
      <c r="I378" s="200">
        <v>347</v>
      </c>
      <c r="J378" s="200">
        <v>469</v>
      </c>
      <c r="K378" s="201"/>
      <c r="L378" s="260"/>
    </row>
    <row r="379" spans="1:12" s="193" customFormat="1">
      <c r="A379" s="190" t="s">
        <v>1633</v>
      </c>
      <c r="B379" s="190" t="s">
        <v>1634</v>
      </c>
      <c r="C379" s="264">
        <v>316</v>
      </c>
      <c r="D379" s="263">
        <v>335</v>
      </c>
      <c r="E379" s="263">
        <v>449</v>
      </c>
      <c r="F379" s="190" t="s">
        <v>577</v>
      </c>
      <c r="G379" s="190" t="s">
        <v>578</v>
      </c>
      <c r="H379" s="200">
        <v>236</v>
      </c>
      <c r="I379" s="200">
        <v>251</v>
      </c>
      <c r="J379" s="200">
        <v>339</v>
      </c>
      <c r="K379" s="201"/>
      <c r="L379" s="260"/>
    </row>
    <row r="380" spans="1:12" s="193" customFormat="1">
      <c r="A380" s="190"/>
      <c r="B380" s="190"/>
      <c r="C380" s="264"/>
      <c r="D380" s="263"/>
      <c r="E380" s="263"/>
      <c r="F380" s="190"/>
      <c r="G380" s="190"/>
      <c r="H380" s="200"/>
      <c r="I380" s="200"/>
      <c r="J380" s="200"/>
      <c r="K380" s="201"/>
      <c r="L380" s="260"/>
    </row>
    <row r="381" spans="1:12" s="193" customFormat="1">
      <c r="A381" s="190"/>
      <c r="B381" s="190"/>
      <c r="C381" s="199"/>
      <c r="D381" s="199"/>
      <c r="E381" s="199"/>
      <c r="F381" s="190" t="s">
        <v>1635</v>
      </c>
      <c r="G381" s="190" t="s">
        <v>1442</v>
      </c>
      <c r="H381" s="200">
        <v>5940</v>
      </c>
      <c r="I381" s="200">
        <v>6990</v>
      </c>
      <c r="J381" s="200">
        <v>8888</v>
      </c>
      <c r="K381" s="201" t="s">
        <v>592</v>
      </c>
      <c r="L381" s="260"/>
    </row>
    <row r="382" spans="1:12" s="193" customFormat="1">
      <c r="A382" s="190"/>
      <c r="B382" s="190"/>
      <c r="C382" s="199"/>
      <c r="D382" s="199"/>
      <c r="E382" s="199"/>
      <c r="F382" s="190" t="s">
        <v>1636</v>
      </c>
      <c r="G382" s="190" t="s">
        <v>1443</v>
      </c>
      <c r="H382" s="200">
        <v>4600</v>
      </c>
      <c r="I382" s="200">
        <v>5420</v>
      </c>
      <c r="J382" s="200">
        <v>6888</v>
      </c>
      <c r="K382" s="201" t="s">
        <v>592</v>
      </c>
      <c r="L382" s="260"/>
    </row>
    <row r="383" spans="1:12" s="193" customFormat="1">
      <c r="A383" s="190"/>
      <c r="B383" s="190"/>
      <c r="C383" s="199"/>
      <c r="D383" s="199"/>
      <c r="E383" s="199"/>
      <c r="F383" s="190" t="s">
        <v>1637</v>
      </c>
      <c r="G383" s="190" t="s">
        <v>1444</v>
      </c>
      <c r="H383" s="200">
        <v>2600</v>
      </c>
      <c r="I383" s="200">
        <v>3060</v>
      </c>
      <c r="J383" s="200">
        <v>3888</v>
      </c>
      <c r="K383" s="201" t="s">
        <v>592</v>
      </c>
      <c r="L383" s="260"/>
    </row>
    <row r="384" spans="1:12" s="193" customFormat="1">
      <c r="A384" s="190"/>
      <c r="B384" s="190"/>
      <c r="C384" s="199"/>
      <c r="D384" s="199"/>
      <c r="E384" s="199"/>
      <c r="F384" s="190"/>
      <c r="G384" s="190"/>
      <c r="H384" s="200"/>
      <c r="I384" s="200"/>
      <c r="J384" s="200"/>
      <c r="K384" s="201"/>
      <c r="L384" s="260"/>
    </row>
    <row r="385" spans="1:12" s="193" customFormat="1">
      <c r="A385" s="190" t="s">
        <v>1499</v>
      </c>
      <c r="B385" s="190" t="s">
        <v>1498</v>
      </c>
      <c r="C385" s="199">
        <v>1896</v>
      </c>
      <c r="D385" s="199">
        <v>1955</v>
      </c>
      <c r="E385" s="199">
        <v>2399</v>
      </c>
      <c r="F385" s="190" t="s">
        <v>1499</v>
      </c>
      <c r="G385" s="190" t="s">
        <v>1500</v>
      </c>
      <c r="H385" s="200">
        <v>2200</v>
      </c>
      <c r="I385" s="200">
        <v>2272</v>
      </c>
      <c r="J385" s="200">
        <v>2789</v>
      </c>
      <c r="K385" s="201"/>
      <c r="L385" s="260"/>
    </row>
    <row r="386" spans="1:12" s="193" customFormat="1">
      <c r="A386" s="190" t="s">
        <v>1482</v>
      </c>
      <c r="B386" s="190" t="s">
        <v>207</v>
      </c>
      <c r="C386" s="199">
        <v>2373</v>
      </c>
      <c r="D386" s="199">
        <v>2444</v>
      </c>
      <c r="E386" s="199">
        <v>2999</v>
      </c>
      <c r="F386" s="190" t="s">
        <v>1482</v>
      </c>
      <c r="G386" s="190" t="s">
        <v>1485</v>
      </c>
      <c r="H386" s="200">
        <v>2926</v>
      </c>
      <c r="I386" s="200">
        <v>3014</v>
      </c>
      <c r="J386" s="200">
        <v>3699</v>
      </c>
      <c r="K386" s="201"/>
      <c r="L386" s="260"/>
    </row>
    <row r="387" spans="1:12" s="193" customFormat="1">
      <c r="A387" s="190"/>
      <c r="B387" s="190"/>
      <c r="C387" s="199"/>
      <c r="D387" s="199"/>
      <c r="E387" s="199"/>
      <c r="F387" s="190"/>
      <c r="G387" s="190"/>
      <c r="H387" s="200"/>
      <c r="I387" s="200"/>
      <c r="J387" s="200"/>
      <c r="K387" s="201"/>
      <c r="L387" s="260"/>
    </row>
    <row r="388" spans="1:12" s="193" customFormat="1">
      <c r="A388" s="190"/>
      <c r="B388" s="190"/>
      <c r="C388" s="199"/>
      <c r="D388" s="199"/>
      <c r="E388" s="199"/>
      <c r="F388" s="190" t="s">
        <v>1638</v>
      </c>
      <c r="G388" s="190" t="s">
        <v>1639</v>
      </c>
      <c r="H388" s="200">
        <v>139</v>
      </c>
      <c r="I388" s="200">
        <v>148</v>
      </c>
      <c r="J388" s="200">
        <v>199</v>
      </c>
      <c r="K388" s="201"/>
      <c r="L388" s="260"/>
    </row>
    <row r="389" spans="1:12" s="193" customFormat="1">
      <c r="C389" s="258"/>
      <c r="D389" s="258"/>
      <c r="E389" s="258"/>
      <c r="H389" s="259"/>
      <c r="I389" s="259"/>
      <c r="J389" s="259"/>
      <c r="K389" s="260"/>
      <c r="L389" s="260"/>
    </row>
    <row r="390" spans="1:12" s="193" customFormat="1">
      <c r="C390" s="258"/>
      <c r="D390" s="258"/>
      <c r="E390" s="258"/>
      <c r="H390" s="259"/>
      <c r="I390" s="259"/>
      <c r="J390" s="259"/>
      <c r="K390" s="260"/>
      <c r="L390" s="260"/>
    </row>
    <row r="391" spans="1:12" s="193" customFormat="1">
      <c r="C391" s="258"/>
      <c r="D391" s="258"/>
      <c r="E391" s="258"/>
      <c r="H391" s="259"/>
      <c r="I391" s="259"/>
      <c r="J391" s="259"/>
      <c r="K391" s="260"/>
      <c r="L391" s="260"/>
    </row>
    <row r="392" spans="1:12" s="193" customFormat="1">
      <c r="A392" s="190"/>
      <c r="B392" s="190"/>
      <c r="C392" s="264"/>
      <c r="D392" s="263"/>
      <c r="E392" s="263"/>
      <c r="H392" s="259"/>
      <c r="I392" s="259"/>
      <c r="J392" s="259"/>
      <c r="K392" s="260"/>
      <c r="L392" s="260"/>
    </row>
    <row r="393" spans="1:12" s="193" customFormat="1">
      <c r="A393" s="190" t="s">
        <v>1640</v>
      </c>
      <c r="B393" s="190" t="s">
        <v>1641</v>
      </c>
      <c r="C393" s="199">
        <v>1197</v>
      </c>
      <c r="D393" s="188">
        <f t="shared" ref="D393:D400" si="2">ROUNDUP(C393*(1+3%),0)</f>
        <v>1233</v>
      </c>
      <c r="E393" s="188">
        <f t="shared" ref="E393:E400" si="3">ROUNDUP(D393/0.88*1.07,0)</f>
        <v>1500</v>
      </c>
      <c r="F393" s="190"/>
      <c r="G393" s="190"/>
      <c r="H393" s="200"/>
      <c r="I393" s="200"/>
      <c r="J393" s="200"/>
      <c r="K393" s="190" t="s">
        <v>1347</v>
      </c>
      <c r="L393" s="260"/>
    </row>
    <row r="394" spans="1:12" s="193" customFormat="1">
      <c r="A394" s="190" t="s">
        <v>1640</v>
      </c>
      <c r="B394" s="190" t="s">
        <v>1642</v>
      </c>
      <c r="C394" s="199">
        <v>1355</v>
      </c>
      <c r="D394" s="188">
        <f t="shared" si="2"/>
        <v>1396</v>
      </c>
      <c r="E394" s="188">
        <f t="shared" si="3"/>
        <v>1698</v>
      </c>
      <c r="F394" s="190"/>
      <c r="G394" s="190"/>
      <c r="H394" s="200"/>
      <c r="I394" s="200"/>
      <c r="J394" s="200"/>
      <c r="K394" s="190" t="s">
        <v>1347</v>
      </c>
      <c r="L394" s="260"/>
    </row>
    <row r="395" spans="1:12" s="193" customFormat="1">
      <c r="A395" s="190" t="s">
        <v>1643</v>
      </c>
      <c r="B395" s="190" t="s">
        <v>1644</v>
      </c>
      <c r="C395" s="199">
        <v>1556</v>
      </c>
      <c r="D395" s="188">
        <f t="shared" si="2"/>
        <v>1603</v>
      </c>
      <c r="E395" s="188">
        <f t="shared" si="3"/>
        <v>1950</v>
      </c>
      <c r="F395" s="190"/>
      <c r="G395" s="190"/>
      <c r="H395" s="200"/>
      <c r="I395" s="200"/>
      <c r="J395" s="200"/>
      <c r="K395" s="190" t="s">
        <v>1347</v>
      </c>
      <c r="L395" s="260"/>
    </row>
    <row r="396" spans="1:12" s="193" customFormat="1">
      <c r="A396" s="190" t="s">
        <v>1645</v>
      </c>
      <c r="B396" s="190" t="s">
        <v>1646</v>
      </c>
      <c r="C396" s="199">
        <v>1916</v>
      </c>
      <c r="D396" s="188">
        <f t="shared" si="2"/>
        <v>1974</v>
      </c>
      <c r="E396" s="188">
        <f t="shared" si="3"/>
        <v>2401</v>
      </c>
      <c r="F396" s="190"/>
      <c r="G396" s="190"/>
      <c r="H396" s="200"/>
      <c r="I396" s="200"/>
      <c r="J396" s="200"/>
      <c r="K396" s="190" t="s">
        <v>1347</v>
      </c>
      <c r="L396" s="260"/>
    </row>
    <row r="397" spans="1:12" s="193" customFormat="1">
      <c r="A397" s="190" t="s">
        <v>1647</v>
      </c>
      <c r="B397" s="190" t="s">
        <v>1648</v>
      </c>
      <c r="C397" s="199">
        <v>1476</v>
      </c>
      <c r="D397" s="188">
        <f t="shared" si="2"/>
        <v>1521</v>
      </c>
      <c r="E397" s="188">
        <f t="shared" si="3"/>
        <v>1850</v>
      </c>
      <c r="F397" s="190"/>
      <c r="G397" s="190"/>
      <c r="H397" s="200"/>
      <c r="I397" s="200"/>
      <c r="J397" s="200"/>
      <c r="K397" s="190" t="s">
        <v>1347</v>
      </c>
      <c r="L397" s="260"/>
    </row>
    <row r="398" spans="1:12" s="193" customFormat="1">
      <c r="A398" s="190" t="s">
        <v>1647</v>
      </c>
      <c r="B398" s="190" t="s">
        <v>1649</v>
      </c>
      <c r="C398" s="199">
        <v>1715</v>
      </c>
      <c r="D398" s="188">
        <f t="shared" si="2"/>
        <v>1767</v>
      </c>
      <c r="E398" s="188">
        <f t="shared" si="3"/>
        <v>2149</v>
      </c>
      <c r="F398" s="190"/>
      <c r="G398" s="190"/>
      <c r="H398" s="200"/>
      <c r="I398" s="200"/>
      <c r="J398" s="200"/>
      <c r="K398" s="190" t="s">
        <v>1347</v>
      </c>
      <c r="L398" s="260"/>
    </row>
    <row r="399" spans="1:12" s="193" customFormat="1">
      <c r="A399" s="190" t="s">
        <v>1650</v>
      </c>
      <c r="B399" s="190" t="s">
        <v>1651</v>
      </c>
      <c r="C399" s="199">
        <v>1476</v>
      </c>
      <c r="D399" s="188">
        <f t="shared" si="2"/>
        <v>1521</v>
      </c>
      <c r="E399" s="188">
        <f t="shared" si="3"/>
        <v>1850</v>
      </c>
      <c r="F399" s="190"/>
      <c r="G399" s="190"/>
      <c r="H399" s="200"/>
      <c r="I399" s="200"/>
      <c r="J399" s="200"/>
      <c r="K399" s="190" t="s">
        <v>1347</v>
      </c>
      <c r="L399" s="260"/>
    </row>
    <row r="400" spans="1:12" s="193" customFormat="1">
      <c r="A400" s="190" t="s">
        <v>1650</v>
      </c>
      <c r="B400" s="190" t="s">
        <v>1652</v>
      </c>
      <c r="C400" s="199">
        <v>1795</v>
      </c>
      <c r="D400" s="188">
        <f t="shared" si="2"/>
        <v>1849</v>
      </c>
      <c r="E400" s="188">
        <f t="shared" si="3"/>
        <v>2249</v>
      </c>
      <c r="F400" s="190"/>
      <c r="G400" s="190"/>
      <c r="H400" s="200"/>
      <c r="I400" s="200"/>
      <c r="J400" s="200"/>
      <c r="K400" s="190" t="s">
        <v>1347</v>
      </c>
      <c r="L400" s="260"/>
    </row>
    <row r="401" spans="1:12" s="193" customFormat="1">
      <c r="A401" s="190"/>
      <c r="B401" s="190"/>
      <c r="C401" s="199"/>
      <c r="D401" s="188"/>
      <c r="E401" s="188"/>
      <c r="F401" s="190"/>
      <c r="G401" s="190"/>
      <c r="H401" s="200"/>
      <c r="I401" s="200"/>
      <c r="J401" s="200"/>
      <c r="K401" s="190"/>
      <c r="L401" s="260"/>
    </row>
    <row r="402" spans="1:12" s="193" customFormat="1">
      <c r="A402" s="190" t="s">
        <v>1653</v>
      </c>
      <c r="B402" s="190" t="s">
        <v>1654</v>
      </c>
      <c r="C402" s="199">
        <v>1156</v>
      </c>
      <c r="D402" s="188">
        <f t="shared" ref="D402:D407" si="4">ROUNDUP(C402*(1+3%),0)</f>
        <v>1191</v>
      </c>
      <c r="E402" s="188">
        <f t="shared" ref="E402:E407" si="5">ROUNDUP(D402/0.88*1.07,0)</f>
        <v>1449</v>
      </c>
      <c r="F402" s="190"/>
      <c r="G402" s="190"/>
      <c r="H402" s="200"/>
      <c r="I402" s="200"/>
      <c r="J402" s="200"/>
      <c r="K402" s="190" t="s">
        <v>1347</v>
      </c>
      <c r="L402" s="260"/>
    </row>
    <row r="403" spans="1:12" s="193" customFormat="1">
      <c r="A403" s="190" t="s">
        <v>1548</v>
      </c>
      <c r="B403" s="190" t="s">
        <v>1655</v>
      </c>
      <c r="C403" s="199">
        <v>1316</v>
      </c>
      <c r="D403" s="188">
        <f t="shared" si="4"/>
        <v>1356</v>
      </c>
      <c r="E403" s="188">
        <f t="shared" si="5"/>
        <v>1649</v>
      </c>
      <c r="F403" s="190" t="s">
        <v>1548</v>
      </c>
      <c r="G403" s="190" t="s">
        <v>1549</v>
      </c>
      <c r="H403" s="200">
        <v>1235</v>
      </c>
      <c r="I403" s="214">
        <f>ROUNDUP(H403*(1+3%),0)</f>
        <v>1273</v>
      </c>
      <c r="J403" s="214">
        <f>ROUNDUP(I403/0.88*1.07,0)</f>
        <v>1548</v>
      </c>
      <c r="K403" s="190" t="s">
        <v>1656</v>
      </c>
      <c r="L403" s="260"/>
    </row>
    <row r="404" spans="1:12" s="193" customFormat="1">
      <c r="A404" s="190" t="s">
        <v>1548</v>
      </c>
      <c r="B404" s="190" t="s">
        <v>1657</v>
      </c>
      <c r="C404" s="199">
        <v>1395</v>
      </c>
      <c r="D404" s="188">
        <f t="shared" si="4"/>
        <v>1437</v>
      </c>
      <c r="E404" s="188">
        <f t="shared" si="5"/>
        <v>1748</v>
      </c>
      <c r="F404" s="190"/>
      <c r="G404" s="190"/>
      <c r="H404" s="200"/>
      <c r="I404" s="200"/>
      <c r="J404" s="200"/>
      <c r="K404" s="190" t="s">
        <v>1347</v>
      </c>
      <c r="L404" s="260"/>
    </row>
    <row r="405" spans="1:12" s="193" customFormat="1">
      <c r="A405" s="190" t="s">
        <v>1548</v>
      </c>
      <c r="B405" s="190" t="s">
        <v>1658</v>
      </c>
      <c r="C405" s="199">
        <v>1475</v>
      </c>
      <c r="D405" s="188">
        <f t="shared" si="4"/>
        <v>1520</v>
      </c>
      <c r="E405" s="188">
        <f t="shared" si="5"/>
        <v>1849</v>
      </c>
      <c r="F405" s="190" t="s">
        <v>1548</v>
      </c>
      <c r="G405" s="190" t="s">
        <v>1552</v>
      </c>
      <c r="H405" s="200">
        <v>1395</v>
      </c>
      <c r="I405" s="214">
        <f>ROUNDUP(H405*(1+3%),0)</f>
        <v>1437</v>
      </c>
      <c r="J405" s="214">
        <f>ROUNDUP(I405/0.88*1.07,0)</f>
        <v>1748</v>
      </c>
      <c r="K405" s="190" t="s">
        <v>1656</v>
      </c>
      <c r="L405" s="260"/>
    </row>
    <row r="406" spans="1:12" s="193" customFormat="1">
      <c r="A406" s="190" t="s">
        <v>1548</v>
      </c>
      <c r="B406" s="190" t="s">
        <v>1659</v>
      </c>
      <c r="C406" s="199">
        <v>1555</v>
      </c>
      <c r="D406" s="188">
        <f t="shared" si="4"/>
        <v>1602</v>
      </c>
      <c r="E406" s="188">
        <f t="shared" si="5"/>
        <v>1948</v>
      </c>
      <c r="F406" s="190"/>
      <c r="G406" s="190"/>
      <c r="H406" s="200"/>
      <c r="I406" s="200"/>
      <c r="J406" s="200"/>
      <c r="K406" s="190" t="s">
        <v>1347</v>
      </c>
      <c r="L406" s="260"/>
    </row>
    <row r="407" spans="1:12" s="193" customFormat="1">
      <c r="A407" s="190" t="s">
        <v>1553</v>
      </c>
      <c r="B407" s="245" t="s">
        <v>1660</v>
      </c>
      <c r="C407" s="199">
        <v>1355</v>
      </c>
      <c r="D407" s="199">
        <f t="shared" si="4"/>
        <v>1396</v>
      </c>
      <c r="E407" s="199">
        <f t="shared" si="5"/>
        <v>1698</v>
      </c>
      <c r="F407" s="190" t="s">
        <v>1553</v>
      </c>
      <c r="G407" s="245" t="s">
        <v>1554</v>
      </c>
      <c r="H407" s="200">
        <v>1475</v>
      </c>
      <c r="I407" s="214">
        <f>ROUNDUP(H407*(1+3%),0)</f>
        <v>1520</v>
      </c>
      <c r="J407" s="214">
        <f>ROUNDUP(I407/0.88*1.07,0)</f>
        <v>1849</v>
      </c>
      <c r="K407" s="190" t="s">
        <v>1661</v>
      </c>
      <c r="L407" s="260"/>
    </row>
    <row r="408" spans="1:12" s="193" customFormat="1">
      <c r="A408" s="190"/>
      <c r="B408" s="190"/>
      <c r="C408" s="199"/>
      <c r="D408" s="199"/>
      <c r="E408" s="199"/>
      <c r="F408" s="190"/>
      <c r="G408" s="190"/>
      <c r="H408" s="200"/>
      <c r="I408" s="200"/>
      <c r="J408" s="200"/>
      <c r="K408" s="190"/>
      <c r="L408" s="260"/>
    </row>
    <row r="409" spans="1:12" s="193" customFormat="1">
      <c r="A409" s="190" t="s">
        <v>1557</v>
      </c>
      <c r="B409" s="190" t="s">
        <v>1662</v>
      </c>
      <c r="C409" s="199">
        <v>1515</v>
      </c>
      <c r="D409" s="199">
        <f>ROUNDUP(C409*(1+3%),0)</f>
        <v>1561</v>
      </c>
      <c r="E409" s="199">
        <f>ROUNDUP(D409/0.88*1.07,0)</f>
        <v>1899</v>
      </c>
      <c r="F409" s="190" t="s">
        <v>1557</v>
      </c>
      <c r="G409" s="190" t="s">
        <v>1558</v>
      </c>
      <c r="H409" s="200">
        <v>1395</v>
      </c>
      <c r="I409" s="214">
        <f>ROUNDUP(H409*(1+3%),0)</f>
        <v>1437</v>
      </c>
      <c r="J409" s="214">
        <f>ROUNDUP(I409/0.88*1.07,0)</f>
        <v>1748</v>
      </c>
      <c r="K409" s="190" t="s">
        <v>1663</v>
      </c>
      <c r="L409" s="260"/>
    </row>
    <row r="410" spans="1:12" s="193" customFormat="1">
      <c r="A410" s="190" t="s">
        <v>1557</v>
      </c>
      <c r="B410" s="190" t="s">
        <v>1664</v>
      </c>
      <c r="C410" s="199">
        <v>1674</v>
      </c>
      <c r="D410" s="199">
        <f>ROUNDUP(C410*(1+3%),0)</f>
        <v>1725</v>
      </c>
      <c r="E410" s="199">
        <f>ROUNDUP(D410/0.88*1.07,0)</f>
        <v>2098</v>
      </c>
      <c r="F410" s="190" t="s">
        <v>1557</v>
      </c>
      <c r="G410" s="190" t="s">
        <v>1559</v>
      </c>
      <c r="H410" s="200">
        <v>1554</v>
      </c>
      <c r="I410" s="214">
        <f>ROUNDUP(H410*(1+3%),0)</f>
        <v>1601</v>
      </c>
      <c r="J410" s="214">
        <f>ROUNDUP(I410/0.88*1.07,0)</f>
        <v>1947</v>
      </c>
      <c r="K410" s="190" t="s">
        <v>1663</v>
      </c>
      <c r="L410" s="260"/>
    </row>
    <row r="411" spans="1:12" s="193" customFormat="1">
      <c r="A411" s="190" t="s">
        <v>1665</v>
      </c>
      <c r="B411" s="190" t="s">
        <v>1666</v>
      </c>
      <c r="C411" s="199">
        <v>1595</v>
      </c>
      <c r="D411" s="199">
        <f>ROUNDUP(C411*(1+3%),0)</f>
        <v>1643</v>
      </c>
      <c r="E411" s="199">
        <f>ROUNDUP(D411/0.88*1.07,0)</f>
        <v>1998</v>
      </c>
      <c r="F411" s="190"/>
      <c r="G411" s="190"/>
      <c r="H411" s="200"/>
      <c r="I411" s="200"/>
      <c r="J411" s="200"/>
      <c r="K411" s="190" t="s">
        <v>1347</v>
      </c>
      <c r="L411" s="260"/>
    </row>
    <row r="412" spans="1:12" s="193" customFormat="1">
      <c r="A412" s="190" t="s">
        <v>1665</v>
      </c>
      <c r="B412" s="190" t="s">
        <v>1667</v>
      </c>
      <c r="C412" s="199">
        <v>1754</v>
      </c>
      <c r="D412" s="199">
        <f>ROUNDUP(C412*(1+3%),0)</f>
        <v>1807</v>
      </c>
      <c r="E412" s="199">
        <f>ROUNDUP(D412/0.88*1.07,0)</f>
        <v>2198</v>
      </c>
      <c r="F412" s="190"/>
      <c r="G412" s="190"/>
      <c r="H412" s="200"/>
      <c r="I412" s="200"/>
      <c r="J412" s="200"/>
      <c r="K412" s="190" t="s">
        <v>1347</v>
      </c>
      <c r="L412" s="260"/>
    </row>
    <row r="413" spans="1:12" s="193" customFormat="1">
      <c r="A413" s="190"/>
      <c r="B413" s="190"/>
      <c r="C413" s="199"/>
      <c r="D413" s="199"/>
      <c r="E413" s="199"/>
      <c r="F413" s="190"/>
      <c r="G413" s="190"/>
      <c r="H413" s="200"/>
      <c r="I413" s="200"/>
      <c r="J413" s="200"/>
      <c r="K413" s="190"/>
      <c r="L413" s="260"/>
    </row>
    <row r="414" spans="1:12" s="193" customFormat="1">
      <c r="A414" s="190" t="s">
        <v>1560</v>
      </c>
      <c r="B414" s="190" t="s">
        <v>1668</v>
      </c>
      <c r="C414" s="199">
        <v>1834</v>
      </c>
      <c r="D414" s="199">
        <f>ROUNDUP(C414*(1+3%),0)</f>
        <v>1890</v>
      </c>
      <c r="E414" s="199">
        <f>ROUNDUP(D414/0.88*1.07,0)</f>
        <v>2299</v>
      </c>
      <c r="F414" s="190" t="s">
        <v>1560</v>
      </c>
      <c r="G414" s="190" t="s">
        <v>1561</v>
      </c>
      <c r="H414" s="200">
        <v>1634</v>
      </c>
      <c r="I414" s="214">
        <f>ROUNDUP(H414*(1+3%),0)</f>
        <v>1684</v>
      </c>
      <c r="J414" s="214">
        <f>ROUNDUP(I414/0.88*1.07,0)</f>
        <v>2048</v>
      </c>
      <c r="K414" s="190" t="s">
        <v>1669</v>
      </c>
      <c r="L414" s="260"/>
    </row>
    <row r="415" spans="1:12" s="193" customFormat="1">
      <c r="A415" s="190" t="s">
        <v>1560</v>
      </c>
      <c r="B415" s="190" t="s">
        <v>1670</v>
      </c>
      <c r="C415" s="199">
        <v>2073</v>
      </c>
      <c r="D415" s="199">
        <f>ROUNDUP(C415*(1+3%),0)</f>
        <v>2136</v>
      </c>
      <c r="E415" s="199">
        <f>ROUNDUP(D415/0.88*1.07,0)</f>
        <v>2598</v>
      </c>
      <c r="F415" s="190" t="s">
        <v>1560</v>
      </c>
      <c r="G415" s="190" t="s">
        <v>1671</v>
      </c>
      <c r="H415" s="200">
        <v>1794</v>
      </c>
      <c r="I415" s="214">
        <f>ROUNDUP(H415*(1+3%),0)</f>
        <v>1848</v>
      </c>
      <c r="J415" s="214">
        <f>ROUNDUP(I415/0.88*1.07,0)</f>
        <v>2247</v>
      </c>
      <c r="K415" s="190" t="s">
        <v>1669</v>
      </c>
      <c r="L415" s="260"/>
    </row>
    <row r="416" spans="1:12" s="193" customFormat="1">
      <c r="A416" s="190"/>
      <c r="B416" s="190"/>
      <c r="C416" s="199"/>
      <c r="D416" s="199"/>
      <c r="E416" s="199"/>
      <c r="F416" s="190"/>
      <c r="G416" s="190"/>
      <c r="H416" s="200"/>
      <c r="I416" s="200"/>
      <c r="J416" s="200"/>
      <c r="K416" s="190"/>
      <c r="L416" s="260"/>
    </row>
    <row r="417" spans="1:12" s="193" customFormat="1">
      <c r="A417" s="190" t="s">
        <v>1672</v>
      </c>
      <c r="B417" s="190" t="s">
        <v>1673</v>
      </c>
      <c r="C417" s="199">
        <v>2193</v>
      </c>
      <c r="D417" s="199">
        <f>ROUNDUP(C417*(1+3%),0)</f>
        <v>2259</v>
      </c>
      <c r="E417" s="199">
        <f>ROUNDUP(D417/0.88*1.07,0)</f>
        <v>2747</v>
      </c>
      <c r="F417" s="190"/>
      <c r="G417" s="190"/>
      <c r="H417" s="200"/>
      <c r="I417" s="200"/>
      <c r="J417" s="200"/>
      <c r="K417" s="190" t="s">
        <v>1347</v>
      </c>
      <c r="L417" s="260"/>
    </row>
    <row r="418" spans="1:12" s="193" customFormat="1">
      <c r="A418" s="190"/>
      <c r="B418" s="190"/>
      <c r="C418" s="199"/>
      <c r="D418" s="199"/>
      <c r="E418" s="199"/>
      <c r="F418" s="190"/>
      <c r="G418" s="190"/>
      <c r="H418" s="200"/>
      <c r="I418" s="200"/>
      <c r="J418" s="200"/>
      <c r="K418" s="190"/>
      <c r="L418" s="260"/>
    </row>
    <row r="419" spans="1:12" s="193" customFormat="1">
      <c r="A419" s="190" t="s">
        <v>1562</v>
      </c>
      <c r="B419" s="190" t="s">
        <v>1674</v>
      </c>
      <c r="C419" s="199">
        <v>1754</v>
      </c>
      <c r="D419" s="199">
        <f>ROUNDUP(C419*(1+3%),0)</f>
        <v>1807</v>
      </c>
      <c r="E419" s="199">
        <f>ROUNDUP(D419/0.88*1.07,0)</f>
        <v>2198</v>
      </c>
      <c r="F419" s="190"/>
      <c r="G419" s="190"/>
      <c r="H419" s="200"/>
      <c r="I419" s="200"/>
      <c r="J419" s="200"/>
      <c r="K419" s="190" t="s">
        <v>1347</v>
      </c>
      <c r="L419" s="260"/>
    </row>
    <row r="420" spans="1:12" s="193" customFormat="1">
      <c r="A420" s="190" t="s">
        <v>1562</v>
      </c>
      <c r="B420" s="190" t="s">
        <v>1675</v>
      </c>
      <c r="C420" s="199">
        <v>2113</v>
      </c>
      <c r="D420" s="199">
        <f>ROUNDUP(C420*(1+3%),0)</f>
        <v>2177</v>
      </c>
      <c r="E420" s="199">
        <f>ROUNDUP(D420/0.88*1.07,0)</f>
        <v>2648</v>
      </c>
      <c r="F420" s="190" t="s">
        <v>1562</v>
      </c>
      <c r="G420" s="190" t="s">
        <v>1563</v>
      </c>
      <c r="H420" s="200">
        <v>1873</v>
      </c>
      <c r="I420" s="214">
        <f>ROUNDUP(H420*(1+3%),0)</f>
        <v>1930</v>
      </c>
      <c r="J420" s="214">
        <f>ROUNDUP(I420/0.88*1.07,0)</f>
        <v>2347</v>
      </c>
      <c r="K420" s="190" t="s">
        <v>1669</v>
      </c>
      <c r="L420" s="260"/>
    </row>
    <row r="421" spans="1:12" s="193" customFormat="1">
      <c r="A421" s="190"/>
      <c r="B421" s="190"/>
      <c r="C421" s="199"/>
      <c r="D421" s="199"/>
      <c r="E421" s="199"/>
      <c r="F421" s="190"/>
      <c r="G421" s="190"/>
      <c r="H421" s="200"/>
      <c r="I421" s="200"/>
      <c r="J421" s="200"/>
      <c r="K421" s="190"/>
      <c r="L421" s="260"/>
    </row>
    <row r="422" spans="1:12" s="193" customFormat="1">
      <c r="A422" s="190" t="s">
        <v>1564</v>
      </c>
      <c r="B422" s="190" t="s">
        <v>1676</v>
      </c>
      <c r="C422" s="199">
        <v>1874</v>
      </c>
      <c r="D422" s="199">
        <f>ROUNDUP(C422*(1+3%),0)</f>
        <v>1931</v>
      </c>
      <c r="E422" s="199">
        <f>ROUNDUP(D422/0.88*1.07,0)</f>
        <v>2348</v>
      </c>
      <c r="F422" s="190" t="s">
        <v>1564</v>
      </c>
      <c r="G422" s="190" t="s">
        <v>1565</v>
      </c>
      <c r="H422" s="200">
        <v>1666</v>
      </c>
      <c r="I422" s="214">
        <f>ROUNDUP(H422*(1+3%),0)</f>
        <v>1716</v>
      </c>
      <c r="J422" s="214">
        <f>ROUNDUP(I422/0.88*1.07,0)</f>
        <v>2087</v>
      </c>
      <c r="K422" s="190" t="s">
        <v>1669</v>
      </c>
      <c r="L422" s="260"/>
    </row>
    <row r="423" spans="1:12" s="193" customFormat="1">
      <c r="A423" s="190" t="s">
        <v>1564</v>
      </c>
      <c r="B423" s="190" t="s">
        <v>1677</v>
      </c>
      <c r="C423" s="199">
        <v>2033</v>
      </c>
      <c r="D423" s="199">
        <f>ROUNDUP(C423*(1+3%),0)</f>
        <v>2094</v>
      </c>
      <c r="E423" s="199">
        <f>ROUNDUP(D423/0.88*1.07,0)</f>
        <v>2547</v>
      </c>
      <c r="F423" s="190" t="s">
        <v>1564</v>
      </c>
      <c r="G423" s="190" t="s">
        <v>1566</v>
      </c>
      <c r="H423" s="200">
        <v>1873</v>
      </c>
      <c r="I423" s="214">
        <f>ROUNDUP(H423*(1+3%),0)</f>
        <v>1930</v>
      </c>
      <c r="J423" s="214">
        <f>ROUNDUP(I423/0.88*1.07,0)</f>
        <v>2347</v>
      </c>
      <c r="K423" s="190" t="s">
        <v>1669</v>
      </c>
      <c r="L423" s="260"/>
    </row>
    <row r="424" spans="1:12" s="193" customFormat="1">
      <c r="A424" s="190" t="s">
        <v>1564</v>
      </c>
      <c r="B424" s="190" t="s">
        <v>1678</v>
      </c>
      <c r="C424" s="199">
        <v>2306</v>
      </c>
      <c r="D424" s="199">
        <f>ROUNDUP(C424*(1+3%),0)</f>
        <v>2376</v>
      </c>
      <c r="E424" s="199">
        <f>ROUNDUP(D424/0.88*1.07,0)</f>
        <v>2889</v>
      </c>
      <c r="F424" s="190"/>
      <c r="G424" s="190"/>
      <c r="H424" s="200"/>
      <c r="I424" s="200"/>
      <c r="J424" s="200"/>
      <c r="K424" s="190" t="s">
        <v>1347</v>
      </c>
      <c r="L424" s="260"/>
    </row>
    <row r="425" spans="1:12" s="193" customFormat="1">
      <c r="A425" s="190"/>
      <c r="B425" s="190"/>
      <c r="C425" s="199"/>
      <c r="D425" s="199"/>
      <c r="E425" s="199"/>
      <c r="F425" s="190"/>
      <c r="G425" s="190"/>
      <c r="H425" s="200"/>
      <c r="I425" s="200"/>
      <c r="J425" s="200"/>
      <c r="K425" s="190"/>
      <c r="L425" s="260"/>
    </row>
    <row r="426" spans="1:12" s="193" customFormat="1">
      <c r="A426" s="190" t="s">
        <v>1567</v>
      </c>
      <c r="B426" s="190" t="s">
        <v>1679</v>
      </c>
      <c r="C426" s="199">
        <v>2033</v>
      </c>
      <c r="D426" s="199">
        <f>ROUNDUP(C426*(1+3%),0)</f>
        <v>2094</v>
      </c>
      <c r="E426" s="199">
        <f>ROUNDUP(D426/0.88*1.07,0)</f>
        <v>2547</v>
      </c>
      <c r="F426" s="190" t="s">
        <v>1567</v>
      </c>
      <c r="G426" s="190"/>
      <c r="H426" s="200"/>
      <c r="I426" s="200"/>
      <c r="J426" s="200"/>
      <c r="K426" s="190" t="s">
        <v>1347</v>
      </c>
      <c r="L426" s="260"/>
    </row>
    <row r="427" spans="1:12" s="193" customFormat="1">
      <c r="A427" s="190" t="s">
        <v>1567</v>
      </c>
      <c r="B427" s="190" t="s">
        <v>1680</v>
      </c>
      <c r="C427" s="199">
        <v>2193</v>
      </c>
      <c r="D427" s="199">
        <f>ROUNDUP(C427*(1+3%),0)</f>
        <v>2259</v>
      </c>
      <c r="E427" s="199">
        <f>ROUNDUP(D427/0.88*1.07,0)</f>
        <v>2747</v>
      </c>
      <c r="F427" s="190" t="s">
        <v>1567</v>
      </c>
      <c r="G427" s="190" t="s">
        <v>1568</v>
      </c>
      <c r="H427" s="200">
        <v>2322</v>
      </c>
      <c r="I427" s="214">
        <f>ROUNDUP(H427*(1+3%),0)</f>
        <v>2392</v>
      </c>
      <c r="J427" s="214">
        <f>ROUNDUP(I427/0.88*1.07,0)</f>
        <v>2909</v>
      </c>
      <c r="K427" s="190" t="s">
        <v>1669</v>
      </c>
      <c r="L427" s="260"/>
    </row>
    <row r="428" spans="1:12" s="193" customFormat="1">
      <c r="A428" s="190"/>
      <c r="B428" s="190"/>
      <c r="C428" s="199"/>
      <c r="D428" s="199"/>
      <c r="E428" s="199"/>
      <c r="F428" s="190"/>
      <c r="G428" s="190"/>
      <c r="H428" s="200"/>
      <c r="I428" s="200"/>
      <c r="J428" s="200"/>
      <c r="K428" s="201"/>
      <c r="L428" s="260"/>
    </row>
    <row r="429" spans="1:12" s="193" customFormat="1">
      <c r="A429" s="190" t="s">
        <v>1681</v>
      </c>
      <c r="B429" s="190" t="s">
        <v>1682</v>
      </c>
      <c r="C429" s="199">
        <v>4133</v>
      </c>
      <c r="D429" s="199">
        <f>ROUNDUP(C429*(1+3%),0)</f>
        <v>4257</v>
      </c>
      <c r="E429" s="199">
        <f>ROUNDUP(D429/0.88*1.07,0)</f>
        <v>5177</v>
      </c>
      <c r="F429" s="190"/>
      <c r="G429" s="190"/>
      <c r="H429" s="200"/>
      <c r="I429" s="200"/>
      <c r="J429" s="200"/>
      <c r="K429" s="201" t="s">
        <v>1347</v>
      </c>
      <c r="L429" s="260"/>
    </row>
    <row r="430" spans="1:12" s="193" customFormat="1">
      <c r="A430" s="190"/>
      <c r="B430" s="190"/>
      <c r="C430" s="199"/>
      <c r="D430" s="199"/>
      <c r="E430" s="199"/>
      <c r="F430" s="190"/>
      <c r="G430" s="190"/>
      <c r="H430" s="200"/>
      <c r="I430" s="200"/>
      <c r="J430" s="200"/>
      <c r="K430" s="201"/>
      <c r="L430" s="260"/>
    </row>
    <row r="431" spans="1:12" s="193" customFormat="1">
      <c r="A431" s="190" t="s">
        <v>1570</v>
      </c>
      <c r="B431" s="190" t="s">
        <v>1683</v>
      </c>
      <c r="C431" s="199">
        <v>2751</v>
      </c>
      <c r="D431" s="199">
        <f>ROUNDUP(C431*(1+3%),0)</f>
        <v>2834</v>
      </c>
      <c r="E431" s="199">
        <f>ROUNDUP(D431/0.88*1.07,0)</f>
        <v>3446</v>
      </c>
      <c r="F431" s="190"/>
      <c r="G431" s="190"/>
      <c r="H431" s="200"/>
      <c r="I431" s="200"/>
      <c r="J431" s="200"/>
      <c r="K431" s="201" t="s">
        <v>1347</v>
      </c>
      <c r="L431" s="260"/>
    </row>
    <row r="432" spans="1:12" s="193" customFormat="1">
      <c r="A432" s="190" t="s">
        <v>1570</v>
      </c>
      <c r="B432" s="190" t="s">
        <v>1684</v>
      </c>
      <c r="C432" s="199">
        <v>2991</v>
      </c>
      <c r="D432" s="199">
        <f>ROUNDUP(C432*(1+3%),0)</f>
        <v>3081</v>
      </c>
      <c r="E432" s="199">
        <f>ROUNDUP(D432/0.88*1.07,0)</f>
        <v>3747</v>
      </c>
      <c r="F432" s="190"/>
      <c r="G432" s="190"/>
      <c r="H432" s="200"/>
      <c r="I432" s="200"/>
      <c r="J432" s="200"/>
      <c r="K432" s="201" t="s">
        <v>1347</v>
      </c>
      <c r="L432" s="260"/>
    </row>
    <row r="433" spans="1:12" s="193" customFormat="1">
      <c r="A433" s="190"/>
      <c r="B433" s="190"/>
      <c r="C433" s="199"/>
      <c r="D433" s="199"/>
      <c r="E433" s="199"/>
      <c r="F433" s="190" t="s">
        <v>1570</v>
      </c>
      <c r="G433" s="190" t="s">
        <v>1571</v>
      </c>
      <c r="H433" s="200">
        <v>2711</v>
      </c>
      <c r="I433" s="214">
        <f>ROUNDUP(H433*(1+3%),0)</f>
        <v>2793</v>
      </c>
      <c r="J433" s="214">
        <f>ROUNDUP(I433/0.88*1.07,0)</f>
        <v>3397</v>
      </c>
      <c r="K433" s="201" t="s">
        <v>1685</v>
      </c>
      <c r="L433" s="260"/>
    </row>
    <row r="434" spans="1:12" s="193" customFormat="1">
      <c r="A434" s="190"/>
      <c r="B434" s="190"/>
      <c r="C434" s="199"/>
      <c r="D434" s="199"/>
      <c r="E434" s="199"/>
      <c r="F434" s="190" t="s">
        <v>1570</v>
      </c>
      <c r="G434" s="190" t="s">
        <v>1572</v>
      </c>
      <c r="H434" s="200">
        <v>2591</v>
      </c>
      <c r="I434" s="214">
        <f>ROUNDUP(H434*(1+3%),0)</f>
        <v>2669</v>
      </c>
      <c r="J434" s="214">
        <f>ROUNDUP(I434/0.88*1.07,0)</f>
        <v>3246</v>
      </c>
      <c r="K434" s="201" t="s">
        <v>1686</v>
      </c>
      <c r="L434" s="260"/>
    </row>
    <row r="435" spans="1:12" s="193" customFormat="1">
      <c r="A435" s="190"/>
      <c r="B435" s="190"/>
      <c r="C435" s="199"/>
      <c r="D435" s="199"/>
      <c r="E435" s="199"/>
      <c r="F435" s="190"/>
      <c r="G435" s="190"/>
      <c r="H435" s="200"/>
      <c r="I435" s="200"/>
      <c r="J435" s="200"/>
      <c r="K435" s="201"/>
      <c r="L435" s="260"/>
    </row>
    <row r="436" spans="1:12" s="193" customFormat="1">
      <c r="A436" s="190" t="s">
        <v>1573</v>
      </c>
      <c r="B436" s="190" t="s">
        <v>1687</v>
      </c>
      <c r="C436" s="199">
        <v>2911</v>
      </c>
      <c r="D436" s="199">
        <f>ROUNDUP(C436*(1+3%),0)</f>
        <v>2999</v>
      </c>
      <c r="E436" s="199">
        <f>ROUNDUP(D436/0.88*1.07,0)</f>
        <v>3647</v>
      </c>
      <c r="F436" s="190"/>
      <c r="G436" s="190"/>
      <c r="H436" s="200"/>
      <c r="I436" s="200"/>
      <c r="J436" s="200"/>
      <c r="K436" s="201" t="s">
        <v>1347</v>
      </c>
      <c r="L436" s="260"/>
    </row>
    <row r="437" spans="1:12" s="193" customFormat="1">
      <c r="A437" s="190" t="s">
        <v>1573</v>
      </c>
      <c r="B437" s="190" t="s">
        <v>1688</v>
      </c>
      <c r="C437" s="199">
        <v>3150</v>
      </c>
      <c r="D437" s="199">
        <f>ROUNDUP(C437*(1+3%),0)</f>
        <v>3245</v>
      </c>
      <c r="E437" s="199">
        <f>ROUNDUP(D437/0.88*1.07,0)</f>
        <v>3946</v>
      </c>
      <c r="F437" s="190"/>
      <c r="G437" s="190"/>
      <c r="H437" s="200"/>
      <c r="I437" s="200"/>
      <c r="J437" s="200"/>
      <c r="K437" s="201" t="s">
        <v>1347</v>
      </c>
      <c r="L437" s="260"/>
    </row>
    <row r="438" spans="1:12" s="193" customFormat="1">
      <c r="A438" s="190"/>
      <c r="B438" s="190"/>
      <c r="C438" s="199"/>
      <c r="D438" s="199"/>
      <c r="E438" s="199"/>
      <c r="F438" s="190" t="s">
        <v>1573</v>
      </c>
      <c r="G438" s="190" t="s">
        <v>1574</v>
      </c>
      <c r="H438" s="200">
        <v>2871</v>
      </c>
      <c r="I438" s="214">
        <f>ROUNDUP(H438*(1+3%),0)</f>
        <v>2958</v>
      </c>
      <c r="J438" s="214">
        <f>ROUNDUP(I438/0.88*1.07,0)</f>
        <v>3597</v>
      </c>
      <c r="K438" s="201" t="s">
        <v>1686</v>
      </c>
      <c r="L438" s="260"/>
    </row>
    <row r="439" spans="1:12" s="193" customFormat="1">
      <c r="A439" s="190"/>
      <c r="B439" s="190"/>
      <c r="C439" s="199"/>
      <c r="D439" s="199"/>
      <c r="E439" s="199"/>
      <c r="F439" s="190"/>
      <c r="G439" s="190"/>
      <c r="H439" s="200"/>
      <c r="I439" s="200"/>
      <c r="J439" s="200"/>
      <c r="K439" s="201"/>
      <c r="L439" s="260"/>
    </row>
    <row r="440" spans="1:12" s="193" customFormat="1">
      <c r="A440" s="190" t="s">
        <v>1689</v>
      </c>
      <c r="B440" s="190" t="s">
        <v>1690</v>
      </c>
      <c r="C440" s="199">
        <v>2791</v>
      </c>
      <c r="D440" s="199">
        <f>ROUNDUP(C440*(1+3%),0)</f>
        <v>2875</v>
      </c>
      <c r="E440" s="199">
        <f>ROUNDUP(D440/0.88*1.07,0)</f>
        <v>3496</v>
      </c>
      <c r="F440" s="190"/>
      <c r="G440" s="190"/>
      <c r="H440" s="200"/>
      <c r="I440" s="200"/>
      <c r="J440" s="200"/>
      <c r="K440" s="201" t="s">
        <v>1347</v>
      </c>
      <c r="L440" s="260"/>
    </row>
    <row r="441" spans="1:12" s="193" customFormat="1">
      <c r="A441" s="190" t="s">
        <v>1689</v>
      </c>
      <c r="B441" s="190" t="s">
        <v>1691</v>
      </c>
      <c r="C441" s="199">
        <v>3031</v>
      </c>
      <c r="D441" s="199">
        <f>ROUNDUP(C441*(1+3%),0)</f>
        <v>3122</v>
      </c>
      <c r="E441" s="199">
        <f>ROUNDUP(D441/0.88*1.07,0)</f>
        <v>3797</v>
      </c>
      <c r="F441" s="190"/>
      <c r="G441" s="190"/>
      <c r="H441" s="200"/>
      <c r="I441" s="200"/>
      <c r="J441" s="200"/>
      <c r="K441" s="201" t="s">
        <v>1347</v>
      </c>
      <c r="L441" s="260"/>
    </row>
    <row r="442" spans="1:12" s="193" customFormat="1">
      <c r="A442" s="190"/>
      <c r="B442" s="190"/>
      <c r="C442" s="199"/>
      <c r="D442" s="199"/>
      <c r="E442" s="199"/>
      <c r="F442" s="190"/>
      <c r="G442" s="190"/>
      <c r="H442" s="200"/>
      <c r="I442" s="200"/>
      <c r="J442" s="200"/>
      <c r="K442" s="201"/>
      <c r="L442" s="260"/>
    </row>
    <row r="443" spans="1:12" s="193" customFormat="1">
      <c r="A443" s="190" t="s">
        <v>1692</v>
      </c>
      <c r="B443" s="190" t="s">
        <v>1693</v>
      </c>
      <c r="C443" s="199">
        <v>3350</v>
      </c>
      <c r="D443" s="199">
        <f>ROUNDUP(C443*(1+3%),0)</f>
        <v>3451</v>
      </c>
      <c r="E443" s="199">
        <f>ROUNDUP(D443/0.88*1.07,0)</f>
        <v>4197</v>
      </c>
      <c r="F443" s="190"/>
      <c r="G443" s="190"/>
      <c r="H443" s="200"/>
      <c r="I443" s="200"/>
      <c r="J443" s="200"/>
      <c r="K443" s="201" t="s">
        <v>1347</v>
      </c>
      <c r="L443" s="260"/>
    </row>
    <row r="444" spans="1:12" s="193" customFormat="1">
      <c r="A444" s="190" t="s">
        <v>1692</v>
      </c>
      <c r="B444" s="190" t="s">
        <v>1694</v>
      </c>
      <c r="C444" s="199">
        <v>3589</v>
      </c>
      <c r="D444" s="199">
        <f>ROUNDUP(C444*(1+3%),0)</f>
        <v>3697</v>
      </c>
      <c r="E444" s="199">
        <f>ROUNDUP(D444/0.88*1.07,0)</f>
        <v>4496</v>
      </c>
      <c r="F444" s="190"/>
      <c r="G444" s="190"/>
      <c r="H444" s="200"/>
      <c r="I444" s="200"/>
      <c r="J444" s="200"/>
      <c r="K444" s="201" t="s">
        <v>1347</v>
      </c>
      <c r="L444" s="260"/>
    </row>
    <row r="445" spans="1:12" s="193" customFormat="1">
      <c r="A445" s="190" t="s">
        <v>1695</v>
      </c>
      <c r="B445" s="190" t="s">
        <v>1696</v>
      </c>
      <c r="C445" s="199">
        <v>3908</v>
      </c>
      <c r="D445" s="199">
        <f>ROUNDUP(C445*(1+3%),0)</f>
        <v>4026</v>
      </c>
      <c r="E445" s="199">
        <f>ROUNDUP(D445/0.88*1.07,0)</f>
        <v>4896</v>
      </c>
      <c r="F445" s="190"/>
      <c r="G445" s="190"/>
      <c r="H445" s="200"/>
      <c r="I445" s="200"/>
      <c r="J445" s="200"/>
      <c r="K445" s="201" t="s">
        <v>1347</v>
      </c>
      <c r="L445" s="260"/>
    </row>
    <row r="446" spans="1:12" s="193" customFormat="1">
      <c r="A446" s="190"/>
      <c r="B446" s="190"/>
      <c r="C446" s="199"/>
      <c r="D446" s="199"/>
      <c r="E446" s="199"/>
      <c r="F446" s="190"/>
      <c r="G446" s="190"/>
      <c r="H446" s="200"/>
      <c r="I446" s="200"/>
      <c r="J446" s="200"/>
      <c r="K446" s="201"/>
      <c r="L446" s="260"/>
    </row>
    <row r="447" spans="1:12" s="193" customFormat="1">
      <c r="A447" s="190" t="s">
        <v>1560</v>
      </c>
      <c r="B447" s="190" t="s">
        <v>1697</v>
      </c>
      <c r="C447" s="199">
        <v>1914</v>
      </c>
      <c r="D447" s="199">
        <f>ROUNDUP(C447*(1+3%),0)</f>
        <v>1972</v>
      </c>
      <c r="E447" s="199">
        <f>ROUNDUP(D447/0.88*1.07,0)</f>
        <v>2398</v>
      </c>
      <c r="F447" s="190"/>
      <c r="G447" s="190"/>
      <c r="H447" s="200"/>
      <c r="I447" s="200"/>
      <c r="J447" s="200"/>
      <c r="K447" s="201" t="s">
        <v>1347</v>
      </c>
      <c r="L447" s="260"/>
    </row>
    <row r="448" spans="1:12" s="193" customFormat="1">
      <c r="A448" s="190" t="s">
        <v>1672</v>
      </c>
      <c r="B448" s="190" t="s">
        <v>1698</v>
      </c>
      <c r="C448" s="199">
        <v>2113</v>
      </c>
      <c r="D448" s="199">
        <f>ROUNDUP(C448*(1+3%),0)</f>
        <v>2177</v>
      </c>
      <c r="E448" s="199">
        <f>ROUNDUP(D448/0.88*1.07,0)</f>
        <v>2648</v>
      </c>
      <c r="F448" s="190"/>
      <c r="G448" s="190"/>
      <c r="H448" s="200"/>
      <c r="I448" s="200"/>
      <c r="J448" s="200"/>
      <c r="K448" s="201" t="s">
        <v>1347</v>
      </c>
      <c r="L448" s="260"/>
    </row>
    <row r="449" spans="1:12" s="193" customFormat="1">
      <c r="A449" s="190" t="s">
        <v>1570</v>
      </c>
      <c r="B449" s="190" t="s">
        <v>1699</v>
      </c>
      <c r="C449" s="199">
        <v>2712</v>
      </c>
      <c r="D449" s="199">
        <f>ROUNDUP(C449*(1+3%),0)</f>
        <v>2794</v>
      </c>
      <c r="E449" s="199">
        <f>ROUNDUP(D449/0.88*1.07,0)</f>
        <v>3398</v>
      </c>
      <c r="F449" s="190"/>
      <c r="G449" s="190"/>
      <c r="H449" s="200"/>
      <c r="I449" s="200"/>
      <c r="J449" s="200"/>
      <c r="K449" s="201" t="s">
        <v>1347</v>
      </c>
      <c r="L449" s="260"/>
    </row>
    <row r="450" spans="1:12" s="193" customFormat="1">
      <c r="A450" s="190" t="s">
        <v>1570</v>
      </c>
      <c r="B450" s="190" t="s">
        <v>1700</v>
      </c>
      <c r="C450" s="199">
        <v>3193</v>
      </c>
      <c r="D450" s="199">
        <f>ROUNDUP(C450*(1+3%),0)</f>
        <v>3289</v>
      </c>
      <c r="E450" s="199">
        <f>ROUNDUP(D450/0.88*1.07,0)</f>
        <v>4000</v>
      </c>
      <c r="F450" s="190"/>
      <c r="G450" s="190"/>
      <c r="H450" s="200"/>
      <c r="I450" s="200"/>
      <c r="J450" s="200"/>
      <c r="K450" s="201" t="s">
        <v>1347</v>
      </c>
      <c r="L450" s="260"/>
    </row>
    <row r="451" spans="1:12" s="193" customFormat="1">
      <c r="A451" s="190" t="s">
        <v>1570</v>
      </c>
      <c r="B451" s="190" t="s">
        <v>1701</v>
      </c>
      <c r="C451" s="199">
        <v>3432</v>
      </c>
      <c r="D451" s="199">
        <f>ROUNDUP(C451*(1+3%),0)</f>
        <v>3535</v>
      </c>
      <c r="E451" s="199">
        <f>ROUNDUP(D451/0.88*1.07,0)</f>
        <v>4299</v>
      </c>
      <c r="F451" s="190"/>
      <c r="G451" s="190"/>
      <c r="H451" s="200"/>
      <c r="I451" s="200"/>
      <c r="J451" s="200"/>
      <c r="K451" s="201" t="s">
        <v>1347</v>
      </c>
      <c r="L451" s="260"/>
    </row>
    <row r="452" spans="1:12" s="193" customFormat="1">
      <c r="C452" s="258"/>
      <c r="D452" s="258"/>
      <c r="E452" s="258"/>
      <c r="H452" s="259"/>
      <c r="I452" s="259"/>
      <c r="J452" s="259"/>
      <c r="K452" s="260"/>
      <c r="L452" s="260"/>
    </row>
    <row r="453" spans="1:12" s="193" customFormat="1">
      <c r="A453" s="193" t="s">
        <v>1702</v>
      </c>
      <c r="C453" s="258"/>
      <c r="D453" s="258"/>
      <c r="E453" s="258"/>
      <c r="H453" s="259"/>
      <c r="I453" s="259"/>
      <c r="J453" s="259"/>
      <c r="K453" s="260"/>
      <c r="L453" s="260"/>
    </row>
    <row r="454" spans="1:12" s="193" customFormat="1">
      <c r="C454" s="258"/>
      <c r="D454" s="258"/>
      <c r="E454" s="258"/>
      <c r="H454" s="259"/>
      <c r="I454" s="259"/>
      <c r="J454" s="259"/>
      <c r="K454" s="260"/>
      <c r="L454" s="260"/>
    </row>
    <row r="455" spans="1:12" s="193" customFormat="1">
      <c r="C455" s="258"/>
      <c r="D455" s="258"/>
      <c r="E455" s="258"/>
      <c r="H455" s="259"/>
      <c r="I455" s="259"/>
      <c r="J455" s="259"/>
      <c r="K455" s="260"/>
      <c r="L455" s="260"/>
    </row>
    <row r="456" spans="1:12" s="193" customFormat="1">
      <c r="A456" s="190" t="s">
        <v>1490</v>
      </c>
      <c r="B456" s="190" t="s">
        <v>1458</v>
      </c>
      <c r="C456" s="199">
        <v>837</v>
      </c>
      <c r="D456" s="199">
        <f>ROUNDUP(C456*(1+3%),0)</f>
        <v>863</v>
      </c>
      <c r="E456" s="199">
        <f>ROUNDUP(D456/0.88*1.07,0)</f>
        <v>1050</v>
      </c>
      <c r="F456" s="190" t="s">
        <v>1490</v>
      </c>
      <c r="G456" s="190" t="s">
        <v>1703</v>
      </c>
      <c r="H456" s="200">
        <v>837</v>
      </c>
      <c r="I456" s="214">
        <f>ROUNDUP(H456*(1+3%),0)</f>
        <v>863</v>
      </c>
      <c r="J456" s="214">
        <f>ROUNDUP(I456/0.88*1.07,0)</f>
        <v>1050</v>
      </c>
      <c r="K456" s="201" t="s">
        <v>1704</v>
      </c>
      <c r="L456" s="260"/>
    </row>
    <row r="457" spans="1:12" s="193" customFormat="1">
      <c r="A457" s="190"/>
      <c r="B457" s="190"/>
      <c r="C457" s="199"/>
      <c r="D457" s="199"/>
      <c r="E457" s="199"/>
      <c r="F457" s="190"/>
      <c r="G457" s="190"/>
      <c r="H457" s="200"/>
      <c r="I457" s="200"/>
      <c r="J457" s="200"/>
      <c r="K457" s="201"/>
      <c r="L457" s="260"/>
    </row>
    <row r="458" spans="1:12" s="193" customFormat="1">
      <c r="A458" s="190" t="s">
        <v>1705</v>
      </c>
      <c r="B458" s="190" t="s">
        <v>1706</v>
      </c>
      <c r="C458" s="199">
        <v>957</v>
      </c>
      <c r="D458" s="199">
        <f>ROUNDUP(C458*(1+3%),0)</f>
        <v>986</v>
      </c>
      <c r="E458" s="199">
        <f>ROUNDUP(D458/0.88*1.07,0)</f>
        <v>1199</v>
      </c>
      <c r="F458" s="190"/>
      <c r="G458" s="190"/>
      <c r="H458" s="200"/>
      <c r="I458" s="200"/>
      <c r="J458" s="200"/>
      <c r="K458" s="201" t="s">
        <v>1347</v>
      </c>
      <c r="L458" s="260"/>
    </row>
    <row r="459" spans="1:12" s="193" customFormat="1">
      <c r="A459" s="190" t="s">
        <v>1705</v>
      </c>
      <c r="B459" s="190" t="s">
        <v>1707</v>
      </c>
      <c r="C459" s="199">
        <v>1077</v>
      </c>
      <c r="D459" s="199">
        <f>ROUNDUP(C459*(1+3%),0)</f>
        <v>1110</v>
      </c>
      <c r="E459" s="199">
        <f>ROUNDUP(D459/0.88*1.07,0)</f>
        <v>1350</v>
      </c>
      <c r="F459" s="190" t="s">
        <v>1705</v>
      </c>
      <c r="G459" s="190" t="s">
        <v>1543</v>
      </c>
      <c r="H459" s="200">
        <v>1116</v>
      </c>
      <c r="I459" s="214">
        <f>ROUNDUP(H459*(1+3%),0)</f>
        <v>1150</v>
      </c>
      <c r="J459" s="214">
        <f>ROUNDUP(I459/0.88*1.07,0)</f>
        <v>1399</v>
      </c>
      <c r="K459" s="201"/>
      <c r="L459" s="260"/>
    </row>
    <row r="460" spans="1:12" s="193" customFormat="1">
      <c r="A460" s="190"/>
      <c r="B460" s="190"/>
      <c r="C460" s="199"/>
      <c r="D460" s="199"/>
      <c r="E460" s="199"/>
      <c r="F460" s="190"/>
      <c r="G460" s="190"/>
      <c r="H460" s="200"/>
      <c r="I460" s="200"/>
      <c r="J460" s="200"/>
      <c r="K460" s="201"/>
      <c r="L460" s="260"/>
    </row>
    <row r="461" spans="1:12" s="193" customFormat="1">
      <c r="A461" s="190" t="s">
        <v>1708</v>
      </c>
      <c r="B461" s="190" t="s">
        <v>1494</v>
      </c>
      <c r="C461" s="199">
        <v>1395</v>
      </c>
      <c r="D461" s="199">
        <f>ROUNDUP(C461*(1+3%),0)</f>
        <v>1437</v>
      </c>
      <c r="E461" s="199">
        <f>ROUNDUP(D461/0.88*1.07,0)</f>
        <v>1748</v>
      </c>
      <c r="F461" s="190" t="s">
        <v>1708</v>
      </c>
      <c r="G461" s="190" t="s">
        <v>1494</v>
      </c>
      <c r="H461" s="200">
        <v>1355</v>
      </c>
      <c r="I461" s="214">
        <f>ROUNDUP(H461*(1+3%),0)</f>
        <v>1396</v>
      </c>
      <c r="J461" s="214">
        <f>ROUNDUP(I461/0.88*1.07,0)</f>
        <v>1698</v>
      </c>
      <c r="K461" s="201" t="s">
        <v>1709</v>
      </c>
      <c r="L461" s="260"/>
    </row>
    <row r="462" spans="1:12" s="193" customFormat="1">
      <c r="A462" s="190"/>
      <c r="B462" s="190"/>
      <c r="C462" s="199"/>
      <c r="D462" s="199"/>
      <c r="E462" s="199"/>
      <c r="F462" s="190"/>
      <c r="G462" s="190"/>
      <c r="H462" s="200"/>
      <c r="I462" s="200"/>
      <c r="J462" s="200"/>
      <c r="K462" s="201"/>
      <c r="L462" s="260"/>
    </row>
    <row r="463" spans="1:12" s="193" customFormat="1">
      <c r="A463" s="190" t="s">
        <v>1578</v>
      </c>
      <c r="B463" s="190" t="s">
        <v>1579</v>
      </c>
      <c r="C463" s="199">
        <v>996</v>
      </c>
      <c r="D463" s="199">
        <f>ROUNDUP(C463*(1+3%),0)</f>
        <v>1026</v>
      </c>
      <c r="E463" s="199">
        <f>ROUNDUP(D463/0.88*1.07,0)</f>
        <v>1248</v>
      </c>
      <c r="F463" s="190" t="s">
        <v>1578</v>
      </c>
      <c r="G463" s="190" t="s">
        <v>1579</v>
      </c>
      <c r="H463" s="200">
        <v>916</v>
      </c>
      <c r="I463" s="214">
        <f>ROUNDUP(H463*(1+3%),0)</f>
        <v>944</v>
      </c>
      <c r="J463" s="214">
        <f>ROUNDUP(I463/0.88*1.07,0)</f>
        <v>1148</v>
      </c>
      <c r="K463" s="201" t="s">
        <v>1709</v>
      </c>
      <c r="L463" s="260"/>
    </row>
    <row r="464" spans="1:12" s="193" customFormat="1">
      <c r="A464" s="190" t="s">
        <v>1576</v>
      </c>
      <c r="B464" s="190" t="s">
        <v>1577</v>
      </c>
      <c r="C464" s="199">
        <v>1435</v>
      </c>
      <c r="D464" s="199">
        <f>ROUNDUP(C464*(1+3%),0)</f>
        <v>1479</v>
      </c>
      <c r="E464" s="199">
        <f>ROUNDUP(D464/0.88*1.07,0)</f>
        <v>1799</v>
      </c>
      <c r="F464" s="190" t="s">
        <v>1576</v>
      </c>
      <c r="G464" s="190" t="s">
        <v>1577</v>
      </c>
      <c r="H464" s="200">
        <v>1275</v>
      </c>
      <c r="I464" s="214">
        <f>ROUNDUP(H464*(1+3%),0)</f>
        <v>1314</v>
      </c>
      <c r="J464" s="214">
        <f>ROUNDUP(I464/0.88*1.07,0)</f>
        <v>1598</v>
      </c>
      <c r="K464" s="201" t="s">
        <v>1709</v>
      </c>
      <c r="L464" s="260"/>
    </row>
    <row r="465" spans="1:12" s="193" customFormat="1">
      <c r="A465" s="190"/>
      <c r="B465" s="190"/>
      <c r="C465" s="199"/>
      <c r="D465" s="199"/>
      <c r="E465" s="199"/>
      <c r="F465" s="190"/>
      <c r="G465" s="190"/>
      <c r="H465" s="200"/>
      <c r="I465" s="200"/>
      <c r="J465" s="200"/>
      <c r="K465" s="201"/>
      <c r="L465" s="260"/>
    </row>
    <row r="466" spans="1:12" s="193" customFormat="1">
      <c r="A466" s="190" t="s">
        <v>1710</v>
      </c>
      <c r="B466" s="190" t="s">
        <v>1456</v>
      </c>
      <c r="C466" s="199">
        <v>1475</v>
      </c>
      <c r="D466" s="199">
        <f>ROUNDUP(C466*(1+3%),0)</f>
        <v>1520</v>
      </c>
      <c r="E466" s="199">
        <f>ROUNDUP(D466/0.88*1.07,0)</f>
        <v>1849</v>
      </c>
      <c r="F466" s="190" t="s">
        <v>1710</v>
      </c>
      <c r="G466" s="190" t="s">
        <v>1456</v>
      </c>
      <c r="H466" s="200">
        <v>1514</v>
      </c>
      <c r="I466" s="214">
        <f>ROUNDUP(H466*(1+3%),0)</f>
        <v>1560</v>
      </c>
      <c r="J466" s="214">
        <f>ROUNDUP(I466/0.88*1.07,0)</f>
        <v>1897</v>
      </c>
      <c r="K466" s="201" t="s">
        <v>1711</v>
      </c>
      <c r="L466" s="260"/>
    </row>
    <row r="467" spans="1:12" s="193" customFormat="1">
      <c r="A467" s="190" t="s">
        <v>1712</v>
      </c>
      <c r="B467" s="190" t="s">
        <v>1713</v>
      </c>
      <c r="C467" s="199">
        <v>1754</v>
      </c>
      <c r="D467" s="199">
        <f>ROUNDUP(C467*(1+3%),0)</f>
        <v>1807</v>
      </c>
      <c r="E467" s="199">
        <f>ROUNDUP(D467/0.88*1.07,0)</f>
        <v>2198</v>
      </c>
      <c r="F467" s="190" t="s">
        <v>1712</v>
      </c>
      <c r="G467" s="190" t="s">
        <v>1489</v>
      </c>
      <c r="H467" s="200">
        <v>1754</v>
      </c>
      <c r="I467" s="214">
        <f>ROUNDUP(H467*(1+3%),0)</f>
        <v>1807</v>
      </c>
      <c r="J467" s="214">
        <f>ROUNDUP(I467/0.88*1.07,0)</f>
        <v>2198</v>
      </c>
      <c r="K467" s="201" t="s">
        <v>1714</v>
      </c>
      <c r="L467" s="260"/>
    </row>
    <row r="468" spans="1:12" s="193" customFormat="1">
      <c r="C468" s="258"/>
      <c r="D468" s="258"/>
      <c r="E468" s="258"/>
      <c r="H468" s="259"/>
      <c r="I468" s="259"/>
      <c r="J468" s="259"/>
      <c r="K468" s="260"/>
      <c r="L468" s="260"/>
    </row>
    <row r="469" spans="1:12" s="193" customFormat="1">
      <c r="A469" s="193" t="s">
        <v>1715</v>
      </c>
      <c r="C469" s="258"/>
      <c r="D469" s="258"/>
      <c r="E469" s="258"/>
      <c r="H469" s="259"/>
      <c r="I469" s="259"/>
      <c r="J469" s="259"/>
      <c r="K469" s="260"/>
      <c r="L469" s="260"/>
    </row>
    <row r="470" spans="1:12" s="193" customFormat="1">
      <c r="A470" s="190" t="s">
        <v>1583</v>
      </c>
      <c r="B470" s="190" t="s">
        <v>1716</v>
      </c>
      <c r="C470" s="199">
        <v>1899</v>
      </c>
      <c r="D470" s="199">
        <f>ROUNDUP(C470*(1+3%),0)</f>
        <v>1956</v>
      </c>
      <c r="E470" s="199">
        <f>ROUNDUP(D470/0.88*1.07,0)</f>
        <v>2379</v>
      </c>
      <c r="F470" s="190"/>
      <c r="G470" s="190"/>
      <c r="H470" s="200"/>
      <c r="I470" s="200"/>
      <c r="J470" s="200"/>
      <c r="K470" s="201" t="s">
        <v>1347</v>
      </c>
      <c r="L470" s="260"/>
    </row>
    <row r="471" spans="1:12" s="193" customFormat="1">
      <c r="A471" s="190" t="s">
        <v>1583</v>
      </c>
      <c r="B471" s="190" t="s">
        <v>1585</v>
      </c>
      <c r="C471" s="199">
        <v>2155</v>
      </c>
      <c r="D471" s="199">
        <f>ROUNDUP(C471*(1+3%),0)</f>
        <v>2220</v>
      </c>
      <c r="E471" s="199">
        <f>ROUNDUP(D471/0.88*1.07,0)</f>
        <v>2700</v>
      </c>
      <c r="F471" s="190" t="s">
        <v>1583</v>
      </c>
      <c r="G471" s="190" t="s">
        <v>1585</v>
      </c>
      <c r="H471" s="200">
        <v>2312</v>
      </c>
      <c r="I471" s="214">
        <f>ROUNDUP(H471*(1+3%),0)</f>
        <v>2382</v>
      </c>
      <c r="J471" s="214">
        <f>ROUNDUP(I471/0.88*1.07,0)</f>
        <v>2897</v>
      </c>
      <c r="K471" s="201" t="s">
        <v>1711</v>
      </c>
      <c r="L471" s="260"/>
    </row>
    <row r="472" spans="1:12" s="193" customFormat="1">
      <c r="A472" s="190"/>
      <c r="B472" s="190"/>
      <c r="C472" s="199"/>
      <c r="D472" s="199"/>
      <c r="E472" s="199"/>
      <c r="F472" s="190" t="s">
        <v>1583</v>
      </c>
      <c r="G472" s="190" t="s">
        <v>1584</v>
      </c>
      <c r="H472" s="200">
        <v>2950</v>
      </c>
      <c r="I472" s="214">
        <f>ROUNDUP(H472*(1+3%),0)</f>
        <v>3039</v>
      </c>
      <c r="J472" s="214">
        <f>ROUNDUP(I472/0.88*1.07,0)</f>
        <v>3696</v>
      </c>
      <c r="K472" s="201"/>
      <c r="L472" s="260"/>
    </row>
    <row r="473" spans="1:12" s="193" customFormat="1">
      <c r="A473" s="190"/>
      <c r="B473" s="190"/>
      <c r="C473" s="199"/>
      <c r="D473" s="199"/>
      <c r="E473" s="199"/>
      <c r="F473" s="190"/>
      <c r="G473" s="190"/>
      <c r="H473" s="200"/>
      <c r="I473" s="214"/>
      <c r="J473" s="214"/>
      <c r="K473" s="201"/>
      <c r="L473" s="260"/>
    </row>
    <row r="474" spans="1:12" s="193" customFormat="1">
      <c r="A474" s="190" t="s">
        <v>1594</v>
      </c>
      <c r="B474" s="190" t="s">
        <v>1717</v>
      </c>
      <c r="C474" s="199">
        <v>1834</v>
      </c>
      <c r="D474" s="199">
        <f>ROUNDUP(C474*(1+3%),0)</f>
        <v>1890</v>
      </c>
      <c r="E474" s="199">
        <f>ROUNDUP(D474/0.88*1.07,0)</f>
        <v>2299</v>
      </c>
      <c r="F474" s="190"/>
      <c r="G474" s="190"/>
      <c r="H474" s="200"/>
      <c r="I474" s="200"/>
      <c r="J474" s="200"/>
      <c r="K474" s="201" t="s">
        <v>1347</v>
      </c>
      <c r="L474" s="260"/>
    </row>
    <row r="475" spans="1:12" s="193" customFormat="1">
      <c r="A475" s="190" t="s">
        <v>1594</v>
      </c>
      <c r="B475" s="190" t="s">
        <v>1718</v>
      </c>
      <c r="C475" s="199">
        <v>1994</v>
      </c>
      <c r="D475" s="199">
        <f>ROUNDUP(C475*(1+3%),0)</f>
        <v>2054</v>
      </c>
      <c r="E475" s="199">
        <f>ROUNDUP(D475/0.88*1.07,0)</f>
        <v>2498</v>
      </c>
      <c r="F475" s="190" t="s">
        <v>1594</v>
      </c>
      <c r="G475" s="190" t="s">
        <v>1595</v>
      </c>
      <c r="H475" s="200">
        <v>1994</v>
      </c>
      <c r="I475" s="214">
        <f>ROUNDUP(H475*(1+3%),0)</f>
        <v>2054</v>
      </c>
      <c r="J475" s="214">
        <f>ROUNDUP(I475/0.88*1.07,0)</f>
        <v>2498</v>
      </c>
      <c r="K475" s="201" t="s">
        <v>1719</v>
      </c>
      <c r="L475" s="260"/>
    </row>
    <row r="476" spans="1:12" s="193" customFormat="1">
      <c r="A476" s="190"/>
      <c r="B476" s="190"/>
      <c r="C476" s="199"/>
      <c r="D476" s="199"/>
      <c r="E476" s="199"/>
      <c r="F476" s="190"/>
      <c r="G476" s="190"/>
      <c r="H476" s="200"/>
      <c r="I476" s="200"/>
      <c r="J476" s="200"/>
      <c r="K476" s="201"/>
      <c r="L476" s="260"/>
    </row>
    <row r="477" spans="1:12" s="193" customFormat="1">
      <c r="A477" s="190" t="s">
        <v>1597</v>
      </c>
      <c r="B477" s="190" t="s">
        <v>1720</v>
      </c>
      <c r="C477" s="199">
        <v>2153</v>
      </c>
      <c r="D477" s="199">
        <f>ROUNDUP(C477*(1+3%),0)</f>
        <v>2218</v>
      </c>
      <c r="E477" s="199">
        <f>ROUNDUP(D477/0.88*1.07,0)</f>
        <v>2697</v>
      </c>
      <c r="F477" s="190" t="s">
        <v>1597</v>
      </c>
      <c r="G477" s="190" t="s">
        <v>1598</v>
      </c>
      <c r="H477" s="200">
        <v>2073</v>
      </c>
      <c r="I477" s="214">
        <f>ROUNDUP(H477*(1+3%),0)</f>
        <v>2136</v>
      </c>
      <c r="J477" s="214">
        <f>ROUNDUP(I477/0.88*1.07,0)</f>
        <v>2598</v>
      </c>
      <c r="K477" s="201" t="s">
        <v>1719</v>
      </c>
      <c r="L477" s="260"/>
    </row>
    <row r="478" spans="1:12" s="193" customFormat="1">
      <c r="A478" s="190"/>
      <c r="B478" s="190"/>
      <c r="C478" s="199"/>
      <c r="D478" s="199"/>
      <c r="E478" s="199"/>
      <c r="F478" s="190"/>
      <c r="G478" s="190"/>
      <c r="H478" s="200"/>
      <c r="I478" s="200"/>
      <c r="J478" s="200"/>
      <c r="K478" s="201"/>
      <c r="L478" s="260"/>
    </row>
    <row r="479" spans="1:12" s="193" customFormat="1">
      <c r="A479" s="190" t="s">
        <v>1721</v>
      </c>
      <c r="B479" s="190" t="s">
        <v>1722</v>
      </c>
      <c r="C479" s="199">
        <v>2095</v>
      </c>
      <c r="D479" s="199">
        <f>ROUNDUP(C479*(1+3%),0)</f>
        <v>2158</v>
      </c>
      <c r="E479" s="199">
        <f>ROUNDUP(D479/0.88*1.07,0)</f>
        <v>2624</v>
      </c>
      <c r="F479" s="190" t="s">
        <v>1600</v>
      </c>
      <c r="G479" s="190" t="s">
        <v>1601</v>
      </c>
      <c r="H479" s="200">
        <v>2871</v>
      </c>
      <c r="I479" s="214">
        <f>ROUNDUP(H479*(1+3%),0)</f>
        <v>2958</v>
      </c>
      <c r="J479" s="214">
        <f>ROUNDUP(I479/0.88*1.07,0)</f>
        <v>3597</v>
      </c>
      <c r="K479" s="201"/>
      <c r="L479" s="260"/>
    </row>
    <row r="480" spans="1:12" s="193" customFormat="1">
      <c r="A480" s="190"/>
      <c r="B480" s="190"/>
      <c r="C480" s="199"/>
      <c r="D480" s="199"/>
      <c r="E480" s="199"/>
      <c r="F480" s="190"/>
      <c r="G480" s="190"/>
      <c r="H480" s="200"/>
      <c r="I480" s="200"/>
      <c r="J480" s="200"/>
      <c r="K480" s="201"/>
      <c r="L480" s="260"/>
    </row>
    <row r="481" spans="1:12" s="193" customFormat="1">
      <c r="A481" s="190" t="s">
        <v>1723</v>
      </c>
      <c r="B481" s="190" t="s">
        <v>1724</v>
      </c>
      <c r="C481" s="199">
        <v>2632</v>
      </c>
      <c r="D481" s="199">
        <f>ROUNDUP(C481*(1+3%),0)</f>
        <v>2711</v>
      </c>
      <c r="E481" s="199">
        <f>ROUNDUP(D481/0.88*1.07,0)</f>
        <v>3297</v>
      </c>
      <c r="F481" s="190"/>
      <c r="G481" s="190"/>
      <c r="H481" s="200"/>
      <c r="I481" s="200"/>
      <c r="J481" s="200"/>
      <c r="K481" s="201" t="s">
        <v>1347</v>
      </c>
      <c r="L481" s="260"/>
    </row>
    <row r="482" spans="1:12" s="193" customFormat="1">
      <c r="A482" s="190" t="s">
        <v>1723</v>
      </c>
      <c r="B482" s="190" t="s">
        <v>1725</v>
      </c>
      <c r="C482" s="199">
        <v>3190</v>
      </c>
      <c r="D482" s="199">
        <f>ROUNDUP(C482*(1+3%),0)</f>
        <v>3286</v>
      </c>
      <c r="E482" s="199">
        <f>ROUNDUP(D482/0.88*1.07,0)</f>
        <v>3996</v>
      </c>
      <c r="F482" s="190"/>
      <c r="G482" s="190"/>
      <c r="H482" s="200"/>
      <c r="I482" s="200"/>
      <c r="J482" s="200"/>
      <c r="K482" s="201" t="s">
        <v>1347</v>
      </c>
      <c r="L482" s="260"/>
    </row>
    <row r="483" spans="1:12" s="193" customFormat="1">
      <c r="A483" s="190"/>
      <c r="B483" s="190"/>
      <c r="C483" s="199"/>
      <c r="D483" s="199"/>
      <c r="E483" s="199"/>
      <c r="F483" s="190" t="s">
        <v>1602</v>
      </c>
      <c r="G483" s="190" t="s">
        <v>1603</v>
      </c>
      <c r="H483" s="200">
        <v>3190</v>
      </c>
      <c r="I483" s="214">
        <f>ROUNDUP(H483*(1+3%),0)</f>
        <v>3286</v>
      </c>
      <c r="J483" s="214">
        <f>ROUNDUP(I483/0.88*1.07,0)</f>
        <v>3996</v>
      </c>
      <c r="K483" s="201" t="s">
        <v>1726</v>
      </c>
      <c r="L483" s="260"/>
    </row>
    <row r="484" spans="1:12" s="193" customFormat="1">
      <c r="A484" s="190"/>
      <c r="B484" s="190"/>
      <c r="C484" s="199"/>
      <c r="D484" s="199"/>
      <c r="E484" s="199"/>
      <c r="F484" s="190" t="s">
        <v>1602</v>
      </c>
      <c r="G484" s="190" t="s">
        <v>1605</v>
      </c>
      <c r="H484" s="200">
        <v>3987</v>
      </c>
      <c r="I484" s="214">
        <f>ROUNDUP(H484*(1+3%),0)</f>
        <v>4107</v>
      </c>
      <c r="J484" s="214">
        <f>ROUNDUP(I484/0.88*1.07,0)</f>
        <v>4994</v>
      </c>
      <c r="K484" s="201" t="s">
        <v>1727</v>
      </c>
      <c r="L484" s="260"/>
    </row>
    <row r="485" spans="1:12" s="193" customFormat="1">
      <c r="A485" s="190"/>
      <c r="B485" s="190"/>
      <c r="C485" s="199"/>
      <c r="D485" s="199"/>
      <c r="E485" s="199"/>
      <c r="F485" s="190"/>
      <c r="G485" s="190"/>
      <c r="H485" s="200"/>
      <c r="I485" s="214"/>
      <c r="J485" s="214"/>
      <c r="K485" s="201"/>
      <c r="L485" s="260"/>
    </row>
    <row r="486" spans="1:12" s="193" customFormat="1">
      <c r="A486" s="190" t="s">
        <v>1723</v>
      </c>
      <c r="B486" s="190" t="s">
        <v>1728</v>
      </c>
      <c r="C486" s="199">
        <v>3749</v>
      </c>
      <c r="D486" s="199">
        <f>ROUNDUP(C486*(1+3%),0)</f>
        <v>3862</v>
      </c>
      <c r="E486" s="199">
        <f>ROUNDUP(D486/0.88*1.07,0)</f>
        <v>4696</v>
      </c>
      <c r="F486" s="190"/>
      <c r="G486" s="190"/>
      <c r="H486" s="200"/>
      <c r="I486" s="214"/>
      <c r="J486" s="214"/>
      <c r="K486" s="201" t="s">
        <v>1347</v>
      </c>
      <c r="L486" s="260"/>
    </row>
    <row r="487" spans="1:12" s="193" customFormat="1">
      <c r="A487" s="190" t="s">
        <v>1729</v>
      </c>
      <c r="B487" s="190" t="s">
        <v>1730</v>
      </c>
      <c r="C487" s="199">
        <v>2791</v>
      </c>
      <c r="D487" s="199">
        <f>ROUNDUP(C487*(1+3%),0)</f>
        <v>2875</v>
      </c>
      <c r="E487" s="199">
        <f>ROUNDUP(D487/0.88*1.07,0)</f>
        <v>3496</v>
      </c>
      <c r="F487" s="190"/>
      <c r="G487" s="190"/>
      <c r="H487" s="200"/>
      <c r="I487" s="214"/>
      <c r="J487" s="214"/>
      <c r="K487" s="201"/>
      <c r="L487" s="260"/>
    </row>
    <row r="488" spans="1:12" s="193" customFormat="1">
      <c r="A488" s="190" t="s">
        <v>1729</v>
      </c>
      <c r="B488" s="190" t="s">
        <v>1731</v>
      </c>
      <c r="C488" s="199">
        <v>4905</v>
      </c>
      <c r="D488" s="199">
        <f>ROUNDUP(C488*(1+3%),0)</f>
        <v>5053</v>
      </c>
      <c r="E488" s="199">
        <f>ROUNDUP(D488/0.88*1.07,0)</f>
        <v>6144</v>
      </c>
      <c r="F488" s="190"/>
      <c r="G488" s="190"/>
      <c r="H488" s="200"/>
      <c r="I488" s="214"/>
      <c r="J488" s="214"/>
      <c r="K488" s="201"/>
      <c r="L488" s="260"/>
    </row>
    <row r="489" spans="1:12" s="193" customFormat="1">
      <c r="A489" s="190"/>
      <c r="B489" s="190"/>
      <c r="C489" s="199"/>
      <c r="D489" s="199"/>
      <c r="E489" s="199"/>
      <c r="F489" s="190"/>
      <c r="H489" s="200"/>
      <c r="I489" s="214"/>
      <c r="J489" s="214"/>
      <c r="K489" s="201"/>
      <c r="L489" s="260"/>
    </row>
    <row r="490" spans="1:12" s="193" customFormat="1">
      <c r="A490" s="190"/>
      <c r="B490" s="190"/>
      <c r="C490" s="199"/>
      <c r="D490" s="199"/>
      <c r="E490" s="199"/>
      <c r="F490" s="190"/>
      <c r="H490" s="200"/>
      <c r="I490" s="214"/>
      <c r="J490" s="214"/>
      <c r="K490" s="201"/>
      <c r="L490" s="260"/>
    </row>
    <row r="491" spans="1:12" s="193" customFormat="1">
      <c r="A491" s="190"/>
      <c r="B491" s="190"/>
      <c r="C491" s="199"/>
      <c r="D491" s="199"/>
      <c r="E491" s="199"/>
      <c r="F491" s="190"/>
      <c r="H491" s="200"/>
      <c r="I491" s="214"/>
      <c r="J491" s="214"/>
      <c r="K491" s="201"/>
      <c r="L491" s="260"/>
    </row>
    <row r="492" spans="1:12" s="193" customFormat="1">
      <c r="A492" s="193" t="s">
        <v>12</v>
      </c>
      <c r="C492" s="258"/>
      <c r="D492" s="258"/>
      <c r="E492" s="258"/>
      <c r="H492" s="259"/>
      <c r="I492" s="214"/>
      <c r="J492" s="214"/>
      <c r="K492" s="260"/>
      <c r="L492" s="260"/>
    </row>
    <row r="493" spans="1:12" s="193" customFormat="1">
      <c r="A493" s="190" t="s">
        <v>1524</v>
      </c>
      <c r="B493" s="190" t="s">
        <v>1732</v>
      </c>
      <c r="C493" s="199">
        <v>1982</v>
      </c>
      <c r="D493" s="199">
        <f>ROUNDUP(C493*(1+3%),0)</f>
        <v>2042</v>
      </c>
      <c r="E493" s="199">
        <f>ROUNDUP(D493/0.88*1.07,0)</f>
        <v>2483</v>
      </c>
      <c r="F493" s="190" t="s">
        <v>1524</v>
      </c>
      <c r="G493" s="190" t="s">
        <v>1525</v>
      </c>
      <c r="H493" s="200">
        <v>1800</v>
      </c>
      <c r="I493" s="214">
        <v>1980</v>
      </c>
      <c r="J493" s="214">
        <v>2674</v>
      </c>
      <c r="K493" s="201" t="s">
        <v>1733</v>
      </c>
      <c r="L493" s="260"/>
    </row>
    <row r="494" spans="1:12" s="193" customFormat="1">
      <c r="A494" s="190" t="s">
        <v>1528</v>
      </c>
      <c r="B494" s="190" t="s">
        <v>1734</v>
      </c>
      <c r="C494" s="199">
        <v>1982</v>
      </c>
      <c r="D494" s="199">
        <f>ROUNDUP(C494*(1+3%),0)</f>
        <v>2042</v>
      </c>
      <c r="E494" s="199">
        <f>ROUNDUP(D494/0.88*1.07,0)</f>
        <v>2483</v>
      </c>
      <c r="F494" s="190" t="s">
        <v>1528</v>
      </c>
      <c r="G494" s="190" t="s">
        <v>1529</v>
      </c>
      <c r="H494" s="200">
        <v>1800</v>
      </c>
      <c r="I494" s="214">
        <v>1980</v>
      </c>
      <c r="J494" s="214">
        <v>2674</v>
      </c>
      <c r="K494" s="201" t="s">
        <v>1733</v>
      </c>
      <c r="L494" s="260"/>
    </row>
    <row r="495" spans="1:12" s="193" customFormat="1">
      <c r="A495" s="190"/>
      <c r="B495" s="190"/>
      <c r="C495" s="199"/>
      <c r="D495" s="199"/>
      <c r="E495" s="199"/>
      <c r="F495" s="190"/>
      <c r="G495" s="190"/>
      <c r="H495" s="200"/>
      <c r="I495" s="214"/>
      <c r="J495" s="214"/>
      <c r="K495" s="201"/>
      <c r="L495" s="260"/>
    </row>
    <row r="496" spans="1:12" s="193" customFormat="1">
      <c r="A496" s="190" t="s">
        <v>1735</v>
      </c>
      <c r="B496" s="190" t="s">
        <v>1513</v>
      </c>
      <c r="C496" s="199">
        <v>2472</v>
      </c>
      <c r="D496" s="199">
        <f>ROUNDUP(C496*(1+3%),0)</f>
        <v>2547</v>
      </c>
      <c r="E496" s="199">
        <f>ROUNDUP(D496/0.88*1.07,0)</f>
        <v>3097</v>
      </c>
      <c r="F496" s="190" t="s">
        <v>1736</v>
      </c>
      <c r="G496" s="190" t="s">
        <v>1513</v>
      </c>
      <c r="H496" s="200">
        <v>2850</v>
      </c>
      <c r="I496" s="214">
        <v>3135</v>
      </c>
      <c r="J496" s="214">
        <v>4280</v>
      </c>
      <c r="K496" s="201" t="s">
        <v>1711</v>
      </c>
      <c r="L496" s="260"/>
    </row>
    <row r="497" spans="1:12" s="193" customFormat="1">
      <c r="A497" s="190"/>
      <c r="B497" s="190"/>
      <c r="C497" s="199"/>
      <c r="D497" s="199"/>
      <c r="E497" s="199"/>
      <c r="F497" s="190" t="s">
        <v>1514</v>
      </c>
      <c r="G497" s="190" t="s">
        <v>1515</v>
      </c>
      <c r="H497" s="200">
        <v>2850</v>
      </c>
      <c r="I497" s="214">
        <v>3135</v>
      </c>
      <c r="J497" s="214">
        <v>4280</v>
      </c>
      <c r="K497" s="201"/>
      <c r="L497" s="260"/>
    </row>
    <row r="498" spans="1:12" s="193" customFormat="1" ht="24">
      <c r="A498" s="190" t="s">
        <v>1735</v>
      </c>
      <c r="B498" s="190" t="s">
        <v>1517</v>
      </c>
      <c r="C498" s="199">
        <v>3270</v>
      </c>
      <c r="D498" s="199">
        <f>ROUNDUP(C498*(1+3%),0)</f>
        <v>3369</v>
      </c>
      <c r="E498" s="199">
        <f>ROUNDUP(D498/0.88*1.07,0)</f>
        <v>4097</v>
      </c>
      <c r="F498" s="244" t="s">
        <v>1737</v>
      </c>
      <c r="G498" s="190" t="s">
        <v>1517</v>
      </c>
      <c r="H498" s="200">
        <v>3700</v>
      </c>
      <c r="I498" s="214">
        <v>4070</v>
      </c>
      <c r="J498" s="214">
        <v>5618</v>
      </c>
      <c r="K498" s="201" t="s">
        <v>1711</v>
      </c>
      <c r="L498" s="260"/>
    </row>
    <row r="499" spans="1:12" s="193" customFormat="1">
      <c r="A499" s="190"/>
      <c r="B499" s="190"/>
      <c r="C499" s="199"/>
      <c r="D499" s="199"/>
      <c r="E499" s="199"/>
      <c r="F499" s="190" t="s">
        <v>1738</v>
      </c>
      <c r="G499" s="190" t="s">
        <v>1519</v>
      </c>
      <c r="H499" s="200">
        <v>3700</v>
      </c>
      <c r="I499" s="214">
        <v>4070</v>
      </c>
      <c r="J499" s="214">
        <v>5618</v>
      </c>
      <c r="K499" s="201"/>
      <c r="L499" s="260"/>
    </row>
    <row r="500" spans="1:12" s="193" customFormat="1">
      <c r="A500" s="190"/>
      <c r="B500" s="190"/>
      <c r="C500" s="199"/>
      <c r="D500" s="199"/>
      <c r="E500" s="199"/>
      <c r="F500" s="190"/>
      <c r="G500" s="190"/>
      <c r="H500" s="200"/>
      <c r="I500" s="214"/>
      <c r="J500" s="214"/>
      <c r="K500" s="201"/>
      <c r="L500" s="260"/>
    </row>
    <row r="501" spans="1:12" s="193" customFormat="1">
      <c r="A501" s="190" t="s">
        <v>1739</v>
      </c>
      <c r="B501" s="190" t="s">
        <v>1740</v>
      </c>
      <c r="C501" s="199">
        <v>3589</v>
      </c>
      <c r="D501" s="199">
        <f t="shared" ref="D501:D506" si="6">ROUNDUP(C501*(1+3%),0)</f>
        <v>3697</v>
      </c>
      <c r="E501" s="199">
        <f t="shared" ref="E501:E506" si="7">ROUNDUP(D501/0.88*1.07,0)</f>
        <v>4496</v>
      </c>
      <c r="F501" s="190" t="s">
        <v>1739</v>
      </c>
      <c r="G501" s="190" t="s">
        <v>1740</v>
      </c>
      <c r="H501" s="200">
        <v>3500</v>
      </c>
      <c r="I501" s="214">
        <v>3850</v>
      </c>
      <c r="J501" s="214">
        <v>5136</v>
      </c>
      <c r="K501" s="190" t="s">
        <v>1337</v>
      </c>
      <c r="L501" s="260"/>
    </row>
    <row r="502" spans="1:12" s="193" customFormat="1">
      <c r="A502" s="190" t="s">
        <v>1739</v>
      </c>
      <c r="B502" s="190" t="s">
        <v>1741</v>
      </c>
      <c r="C502" s="199">
        <v>3589</v>
      </c>
      <c r="D502" s="199">
        <f t="shared" si="6"/>
        <v>3697</v>
      </c>
      <c r="E502" s="199">
        <f t="shared" si="7"/>
        <v>4496</v>
      </c>
      <c r="F502" s="190"/>
      <c r="G502" s="190"/>
      <c r="H502" s="200"/>
      <c r="I502" s="214"/>
      <c r="J502" s="214"/>
      <c r="K502" s="201" t="s">
        <v>1347</v>
      </c>
      <c r="L502" s="260"/>
    </row>
    <row r="503" spans="1:12" s="193" customFormat="1">
      <c r="A503" s="190" t="s">
        <v>1742</v>
      </c>
      <c r="B503" s="190" t="s">
        <v>1743</v>
      </c>
      <c r="C503" s="199">
        <v>4436</v>
      </c>
      <c r="D503" s="199">
        <f t="shared" si="6"/>
        <v>4570</v>
      </c>
      <c r="E503" s="199">
        <f t="shared" si="7"/>
        <v>5557</v>
      </c>
      <c r="F503" s="190" t="s">
        <v>1742</v>
      </c>
      <c r="G503" s="190" t="s">
        <v>1743</v>
      </c>
      <c r="H503" s="200">
        <v>4400</v>
      </c>
      <c r="I503" s="214">
        <v>4840</v>
      </c>
      <c r="J503" s="214">
        <v>6527</v>
      </c>
      <c r="K503" s="190" t="s">
        <v>1337</v>
      </c>
      <c r="L503" s="260"/>
    </row>
    <row r="504" spans="1:12" s="193" customFormat="1">
      <c r="A504" s="190" t="s">
        <v>1742</v>
      </c>
      <c r="B504" s="190" t="s">
        <v>1744</v>
      </c>
      <c r="C504" s="199">
        <v>4436</v>
      </c>
      <c r="D504" s="199">
        <f t="shared" si="6"/>
        <v>4570</v>
      </c>
      <c r="E504" s="199">
        <f t="shared" si="7"/>
        <v>5557</v>
      </c>
      <c r="F504" s="190"/>
      <c r="G504" s="190"/>
      <c r="H504" s="200"/>
      <c r="I504" s="214"/>
      <c r="J504" s="214"/>
      <c r="K504" s="201" t="s">
        <v>1347</v>
      </c>
      <c r="L504" s="260"/>
    </row>
    <row r="505" spans="1:12" s="193" customFormat="1">
      <c r="A505" s="190" t="s">
        <v>1745</v>
      </c>
      <c r="B505" s="190" t="s">
        <v>1746</v>
      </c>
      <c r="C505" s="199">
        <v>5503</v>
      </c>
      <c r="D505" s="199">
        <f t="shared" si="6"/>
        <v>5669</v>
      </c>
      <c r="E505" s="199">
        <f t="shared" si="7"/>
        <v>6893</v>
      </c>
      <c r="F505" s="190" t="s">
        <v>1745</v>
      </c>
      <c r="G505" s="190" t="s">
        <v>1746</v>
      </c>
      <c r="H505" s="200">
        <v>5800</v>
      </c>
      <c r="I505" s="214">
        <v>6380</v>
      </c>
      <c r="J505" s="214">
        <v>8560</v>
      </c>
      <c r="K505" s="190" t="s">
        <v>1337</v>
      </c>
      <c r="L505" s="260"/>
    </row>
    <row r="506" spans="1:12" s="193" customFormat="1">
      <c r="A506" s="190" t="s">
        <v>1745</v>
      </c>
      <c r="B506" s="190" t="s">
        <v>1747</v>
      </c>
      <c r="C506" s="199">
        <v>5503</v>
      </c>
      <c r="D506" s="199">
        <f t="shared" si="6"/>
        <v>5669</v>
      </c>
      <c r="E506" s="199">
        <f t="shared" si="7"/>
        <v>6893</v>
      </c>
      <c r="F506" s="190"/>
      <c r="G506" s="190"/>
      <c r="H506" s="200"/>
      <c r="I506" s="214"/>
      <c r="J506" s="214"/>
      <c r="K506" s="201" t="s">
        <v>1347</v>
      </c>
      <c r="L506" s="260"/>
    </row>
    <row r="507" spans="1:12" s="193" customFormat="1">
      <c r="A507" s="190"/>
      <c r="B507" s="190"/>
      <c r="C507" s="199"/>
      <c r="D507" s="199"/>
      <c r="E507" s="199"/>
      <c r="F507" s="190" t="s">
        <v>1748</v>
      </c>
      <c r="G507" s="190" t="s">
        <v>1523</v>
      </c>
      <c r="H507" s="200">
        <v>1236</v>
      </c>
      <c r="I507" s="214">
        <v>1359.6000000000001</v>
      </c>
      <c r="J507" s="214">
        <v>1550.43</v>
      </c>
      <c r="K507" s="201"/>
      <c r="L507" s="260"/>
    </row>
    <row r="508" spans="1:12" s="193" customFormat="1">
      <c r="A508" s="190"/>
      <c r="B508" s="190"/>
      <c r="C508" s="199"/>
      <c r="D508" s="199"/>
      <c r="E508" s="199"/>
      <c r="F508" s="190" t="s">
        <v>1749</v>
      </c>
      <c r="G508" s="190" t="s">
        <v>1750</v>
      </c>
      <c r="H508" s="200">
        <v>560</v>
      </c>
      <c r="I508" s="214">
        <v>616</v>
      </c>
      <c r="J508" s="214">
        <v>865.63</v>
      </c>
      <c r="K508" s="260"/>
      <c r="L508" s="260"/>
    </row>
    <row r="509" spans="1:12" s="193" customFormat="1">
      <c r="A509" s="190"/>
      <c r="B509" s="190"/>
      <c r="C509" s="199"/>
      <c r="D509" s="199"/>
      <c r="E509" s="199"/>
      <c r="F509" s="190" t="s">
        <v>1751</v>
      </c>
      <c r="G509" s="190" t="s">
        <v>1752</v>
      </c>
      <c r="H509" s="200">
        <v>700</v>
      </c>
      <c r="I509" s="214">
        <v>770.00000000000011</v>
      </c>
      <c r="J509" s="214">
        <v>1068.93</v>
      </c>
      <c r="K509" s="260"/>
      <c r="L509" s="260"/>
    </row>
    <row r="510" spans="1:12" s="193" customFormat="1">
      <c r="A510" s="190"/>
      <c r="B510" s="190"/>
      <c r="C510" s="199"/>
      <c r="D510" s="199"/>
      <c r="E510" s="199"/>
      <c r="F510" s="190" t="s">
        <v>1753</v>
      </c>
      <c r="G510" s="190" t="s">
        <v>1754</v>
      </c>
      <c r="H510" s="200">
        <v>450</v>
      </c>
      <c r="I510" s="214">
        <v>495.00000000000006</v>
      </c>
      <c r="J510" s="214">
        <v>695.5</v>
      </c>
      <c r="K510" s="260"/>
      <c r="L510" s="260"/>
    </row>
    <row r="511" spans="1:12" s="193" customFormat="1">
      <c r="A511" s="190"/>
      <c r="B511" s="190"/>
      <c r="C511" s="199"/>
      <c r="D511" s="199"/>
      <c r="E511" s="199"/>
      <c r="F511" s="190" t="s">
        <v>1755</v>
      </c>
      <c r="G511" s="190" t="s">
        <v>1756</v>
      </c>
      <c r="H511" s="200">
        <v>52</v>
      </c>
      <c r="I511" s="214">
        <v>57.2</v>
      </c>
      <c r="J511" s="214">
        <v>80.25</v>
      </c>
      <c r="K511" s="260"/>
      <c r="L511" s="260"/>
    </row>
    <row r="512" spans="1:12" s="193" customFormat="1">
      <c r="A512" s="190"/>
      <c r="B512" s="190"/>
      <c r="C512" s="199"/>
      <c r="D512" s="199"/>
      <c r="E512" s="199"/>
      <c r="F512" s="190" t="s">
        <v>1757</v>
      </c>
      <c r="G512" s="190" t="s">
        <v>1758</v>
      </c>
      <c r="H512" s="200">
        <v>72</v>
      </c>
      <c r="I512" s="214">
        <v>79.2</v>
      </c>
      <c r="J512" s="214">
        <v>108.9795</v>
      </c>
      <c r="K512" s="260"/>
      <c r="L512" s="260"/>
    </row>
    <row r="513" spans="1:12" s="193" customFormat="1">
      <c r="A513" s="190"/>
      <c r="B513" s="190"/>
      <c r="C513" s="199"/>
      <c r="D513" s="199"/>
      <c r="E513" s="199"/>
      <c r="F513" s="190" t="s">
        <v>1759</v>
      </c>
      <c r="G513" s="190" t="s">
        <v>1760</v>
      </c>
      <c r="H513" s="200">
        <v>26</v>
      </c>
      <c r="I513" s="214">
        <v>28.6</v>
      </c>
      <c r="J513" s="214">
        <v>39.001500000000007</v>
      </c>
      <c r="K513" s="260"/>
      <c r="L513" s="260"/>
    </row>
    <row r="514" spans="1:12" s="193" customFormat="1">
      <c r="A514" s="190"/>
      <c r="B514" s="190"/>
      <c r="C514" s="199"/>
      <c r="D514" s="199"/>
      <c r="E514" s="199"/>
      <c r="F514" s="190" t="s">
        <v>1761</v>
      </c>
      <c r="G514" s="190" t="s">
        <v>1762</v>
      </c>
      <c r="H514" s="200">
        <v>236</v>
      </c>
      <c r="I514" s="214">
        <v>259.60000000000002</v>
      </c>
      <c r="J514" s="214">
        <v>359.52000000000004</v>
      </c>
      <c r="K514" s="260"/>
      <c r="L514" s="260"/>
    </row>
    <row r="515" spans="1:12" s="193" customFormat="1">
      <c r="A515" s="190"/>
      <c r="B515" s="190"/>
      <c r="C515" s="199"/>
      <c r="D515" s="199"/>
      <c r="E515" s="199"/>
      <c r="F515" s="190" t="s">
        <v>1763</v>
      </c>
      <c r="G515" s="190" t="s">
        <v>1764</v>
      </c>
      <c r="H515" s="200">
        <v>499</v>
      </c>
      <c r="I515" s="214">
        <v>548.90000000000009</v>
      </c>
      <c r="J515" s="214">
        <v>758.63</v>
      </c>
      <c r="K515" s="260"/>
      <c r="L515" s="260"/>
    </row>
    <row r="516" spans="1:12" s="193" customFormat="1">
      <c r="A516" s="190"/>
      <c r="B516" s="190"/>
      <c r="C516" s="199"/>
      <c r="D516" s="199"/>
      <c r="E516" s="199"/>
      <c r="F516" s="190" t="s">
        <v>1765</v>
      </c>
      <c r="G516" s="190" t="s">
        <v>1766</v>
      </c>
      <c r="H516" s="200">
        <v>1052</v>
      </c>
      <c r="I516" s="214">
        <v>1157.2</v>
      </c>
      <c r="J516" s="214">
        <v>1598.5800000000002</v>
      </c>
      <c r="K516" s="260"/>
      <c r="L516" s="260"/>
    </row>
    <row r="517" spans="1:12" s="193" customFormat="1">
      <c r="A517" s="190"/>
      <c r="B517" s="190"/>
      <c r="C517" s="199"/>
      <c r="D517" s="199"/>
      <c r="E517" s="199"/>
      <c r="F517" s="190" t="s">
        <v>1767</v>
      </c>
      <c r="G517" s="190" t="s">
        <v>1768</v>
      </c>
      <c r="H517" s="200">
        <v>789</v>
      </c>
      <c r="I517" s="214">
        <v>867.90000000000009</v>
      </c>
      <c r="J517" s="214">
        <v>1199.47</v>
      </c>
      <c r="K517" s="260"/>
      <c r="L517" s="260"/>
    </row>
    <row r="518" spans="1:12" s="193" customFormat="1">
      <c r="A518" s="190"/>
      <c r="B518" s="190"/>
      <c r="C518" s="199"/>
      <c r="D518" s="199"/>
      <c r="E518" s="199"/>
      <c r="F518" s="190" t="s">
        <v>1769</v>
      </c>
      <c r="G518" s="190" t="s">
        <v>1770</v>
      </c>
      <c r="H518" s="200">
        <v>1513</v>
      </c>
      <c r="I518" s="214">
        <v>1664.3000000000002</v>
      </c>
      <c r="J518" s="214">
        <v>2299.4300000000003</v>
      </c>
      <c r="K518" s="260"/>
      <c r="L518" s="260"/>
    </row>
    <row r="519" spans="1:12" s="193" customFormat="1">
      <c r="A519" s="190"/>
      <c r="B519" s="190"/>
      <c r="C519" s="199"/>
      <c r="D519" s="199"/>
      <c r="E519" s="199"/>
      <c r="F519" s="190" t="s">
        <v>1771</v>
      </c>
      <c r="G519" s="190" t="s">
        <v>1772</v>
      </c>
      <c r="H519" s="200">
        <v>789</v>
      </c>
      <c r="I519" s="214">
        <v>867.90000000000009</v>
      </c>
      <c r="J519" s="214">
        <v>1199.47</v>
      </c>
      <c r="K519" s="260"/>
      <c r="L519" s="260"/>
    </row>
    <row r="520" spans="1:12" s="193" customFormat="1">
      <c r="A520" s="190"/>
      <c r="B520" s="190"/>
      <c r="C520" s="199"/>
      <c r="D520" s="199"/>
      <c r="E520" s="199"/>
      <c r="F520" s="190" t="s">
        <v>1773</v>
      </c>
      <c r="G520" s="190" t="s">
        <v>1774</v>
      </c>
      <c r="H520" s="200">
        <v>85</v>
      </c>
      <c r="I520" s="214">
        <v>93.500000000000014</v>
      </c>
      <c r="J520" s="214">
        <v>129.47</v>
      </c>
      <c r="K520" s="260"/>
      <c r="L520" s="260"/>
    </row>
    <row r="521" spans="1:12" s="193" customFormat="1">
      <c r="A521" s="190"/>
      <c r="B521" s="190"/>
      <c r="C521" s="199"/>
      <c r="D521" s="199"/>
      <c r="E521" s="199"/>
      <c r="F521" s="190" t="s">
        <v>1775</v>
      </c>
      <c r="G521" s="190" t="s">
        <v>1776</v>
      </c>
      <c r="H521" s="200">
        <v>2959</v>
      </c>
      <c r="I521" s="214">
        <v>3255</v>
      </c>
      <c r="J521" s="214">
        <v>4279</v>
      </c>
      <c r="K521" s="260"/>
      <c r="L521" s="260"/>
    </row>
    <row r="522" spans="1:12" s="193" customFormat="1">
      <c r="A522" s="193" t="s">
        <v>16</v>
      </c>
      <c r="C522" s="258"/>
      <c r="D522" s="258"/>
      <c r="E522" s="258"/>
      <c r="H522" s="259"/>
      <c r="I522" s="214"/>
      <c r="J522" s="214"/>
      <c r="K522" s="260"/>
      <c r="L522" s="260"/>
    </row>
    <row r="523" spans="1:12" s="193" customFormat="1">
      <c r="A523" s="190" t="s">
        <v>1777</v>
      </c>
      <c r="B523" s="190" t="s">
        <v>1778</v>
      </c>
      <c r="C523" s="199">
        <v>175</v>
      </c>
      <c r="D523" s="199">
        <v>186</v>
      </c>
      <c r="E523" s="199">
        <v>249</v>
      </c>
      <c r="F523" s="190" t="s">
        <v>551</v>
      </c>
      <c r="G523" s="190" t="s">
        <v>1779</v>
      </c>
      <c r="H523" s="200">
        <v>161</v>
      </c>
      <c r="I523" s="214">
        <v>171</v>
      </c>
      <c r="J523" s="214">
        <v>229</v>
      </c>
      <c r="K523" s="201"/>
      <c r="L523" s="260"/>
    </row>
    <row r="524" spans="1:12" s="193" customFormat="1">
      <c r="A524" s="190" t="s">
        <v>1780</v>
      </c>
      <c r="B524" s="190" t="s">
        <v>1781</v>
      </c>
      <c r="C524" s="199">
        <v>309</v>
      </c>
      <c r="D524" s="199">
        <v>328</v>
      </c>
      <c r="E524" s="199">
        <v>439</v>
      </c>
      <c r="F524" s="190" t="s">
        <v>532</v>
      </c>
      <c r="G524" s="190" t="s">
        <v>531</v>
      </c>
      <c r="H524" s="200">
        <v>309</v>
      </c>
      <c r="I524" s="214">
        <v>328</v>
      </c>
      <c r="J524" s="214">
        <v>439</v>
      </c>
      <c r="K524" s="201"/>
      <c r="L524" s="260"/>
    </row>
    <row r="525" spans="1:12" s="193" customFormat="1">
      <c r="A525" s="190" t="s">
        <v>1782</v>
      </c>
      <c r="B525" s="190" t="s">
        <v>1783</v>
      </c>
      <c r="C525" s="199">
        <v>245</v>
      </c>
      <c r="D525" s="199">
        <v>260</v>
      </c>
      <c r="E525" s="199">
        <v>348</v>
      </c>
      <c r="F525" s="190" t="s">
        <v>502</v>
      </c>
      <c r="G525" s="190" t="s">
        <v>1784</v>
      </c>
      <c r="H525" s="200">
        <v>245</v>
      </c>
      <c r="I525" s="214">
        <v>260</v>
      </c>
      <c r="J525" s="214">
        <v>348</v>
      </c>
      <c r="K525" s="201"/>
      <c r="L525" s="260"/>
    </row>
    <row r="526" spans="1:12" s="193" customFormat="1">
      <c r="A526" s="190" t="s">
        <v>1785</v>
      </c>
      <c r="B526" s="190" t="s">
        <v>1786</v>
      </c>
      <c r="C526" s="199">
        <v>470</v>
      </c>
      <c r="D526" s="199">
        <v>499</v>
      </c>
      <c r="E526" s="199">
        <v>668</v>
      </c>
      <c r="F526" s="190" t="s">
        <v>480</v>
      </c>
      <c r="G526" s="190" t="s">
        <v>479</v>
      </c>
      <c r="H526" s="200">
        <v>449</v>
      </c>
      <c r="I526" s="214">
        <v>478</v>
      </c>
      <c r="J526" s="214">
        <v>639</v>
      </c>
      <c r="K526" s="201"/>
      <c r="L526" s="260"/>
    </row>
    <row r="527" spans="1:12" s="193" customFormat="1">
      <c r="A527" s="190" t="s">
        <v>1787</v>
      </c>
      <c r="B527" s="190" t="s">
        <v>1788</v>
      </c>
      <c r="C527" s="199">
        <v>351</v>
      </c>
      <c r="D527" s="199">
        <v>373</v>
      </c>
      <c r="E527" s="199">
        <v>499</v>
      </c>
      <c r="F527" s="190" t="s">
        <v>468</v>
      </c>
      <c r="G527" s="190" t="s">
        <v>467</v>
      </c>
      <c r="H527" s="200">
        <v>351</v>
      </c>
      <c r="I527" s="214">
        <v>373</v>
      </c>
      <c r="J527" s="214">
        <v>499</v>
      </c>
      <c r="K527" s="201"/>
      <c r="L527" s="260"/>
    </row>
    <row r="528" spans="1:12" s="193" customFormat="1">
      <c r="C528" s="258"/>
      <c r="D528" s="258"/>
      <c r="E528" s="258"/>
      <c r="H528" s="259"/>
      <c r="I528" s="214"/>
      <c r="J528" s="214"/>
      <c r="L528" s="260"/>
    </row>
    <row r="529" spans="1:13" s="193" customFormat="1">
      <c r="A529" s="252"/>
      <c r="B529" s="252"/>
      <c r="C529" s="253"/>
      <c r="D529" s="253"/>
      <c r="E529" s="253"/>
      <c r="F529" s="252"/>
      <c r="G529" s="252"/>
      <c r="H529" s="254"/>
      <c r="I529" s="255"/>
      <c r="J529" s="255"/>
      <c r="K529" s="256"/>
      <c r="L529" s="256"/>
    </row>
    <row r="530" spans="1:13" s="193" customFormat="1">
      <c r="C530" s="258"/>
      <c r="D530" s="258"/>
      <c r="E530" s="258"/>
      <c r="H530" s="259"/>
      <c r="I530" s="214"/>
      <c r="J530" s="214"/>
      <c r="K530" s="260"/>
      <c r="L530" s="260"/>
    </row>
    <row r="531" spans="1:13" s="193" customFormat="1">
      <c r="C531" s="258"/>
      <c r="D531" s="258"/>
      <c r="E531" s="258"/>
      <c r="H531" s="259"/>
      <c r="I531" s="214"/>
      <c r="J531" s="214"/>
      <c r="K531" s="260"/>
      <c r="L531" s="260"/>
    </row>
    <row r="532" spans="1:13" s="193" customFormat="1">
      <c r="C532" s="258"/>
      <c r="D532" s="258"/>
      <c r="E532" s="258"/>
      <c r="H532" s="259"/>
      <c r="I532" s="259"/>
      <c r="J532" s="259"/>
      <c r="K532" s="260"/>
      <c r="L532" s="260"/>
    </row>
    <row r="533" spans="1:13" s="193" customFormat="1">
      <c r="A533" s="193" t="s">
        <v>6</v>
      </c>
      <c r="C533" s="258"/>
      <c r="D533" s="258"/>
      <c r="E533" s="258"/>
      <c r="H533" s="259"/>
      <c r="I533" s="259"/>
      <c r="J533" s="259"/>
      <c r="K533" s="260"/>
      <c r="L533" s="260"/>
    </row>
    <row r="534" spans="1:13">
      <c r="A534" s="190" t="s">
        <v>1789</v>
      </c>
      <c r="B534" s="190" t="s">
        <v>1790</v>
      </c>
      <c r="C534" s="199">
        <v>1316</v>
      </c>
      <c r="D534" s="188">
        <f t="shared" ref="D534:D540" si="8">ROUNDUP(C534*(1+3%),0)</f>
        <v>1356</v>
      </c>
      <c r="E534" s="188">
        <f t="shared" ref="E534:E540" si="9">ROUNDUP(D534/0.88*1.07,0)</f>
        <v>1649</v>
      </c>
      <c r="F534" s="190" t="s">
        <v>1548</v>
      </c>
      <c r="G534" s="190" t="s">
        <v>1655</v>
      </c>
      <c r="H534" s="200">
        <v>1316</v>
      </c>
      <c r="I534" s="214">
        <f>ROUNDUP(H534*(1+3%),0)</f>
        <v>1356</v>
      </c>
      <c r="J534" s="214">
        <f>ROUNDUP(I534/0.88*1.07,0)</f>
        <v>1649</v>
      </c>
      <c r="K534" s="201" t="s">
        <v>1791</v>
      </c>
      <c r="L534" s="201"/>
      <c r="M534" s="190"/>
    </row>
    <row r="535" spans="1:13">
      <c r="A535" s="190" t="s">
        <v>1789</v>
      </c>
      <c r="B535" s="190" t="s">
        <v>1792</v>
      </c>
      <c r="C535" s="199">
        <v>1475</v>
      </c>
      <c r="D535" s="188">
        <f t="shared" si="8"/>
        <v>1520</v>
      </c>
      <c r="E535" s="188">
        <f t="shared" si="9"/>
        <v>1849</v>
      </c>
      <c r="F535" s="190" t="s">
        <v>1548</v>
      </c>
      <c r="G535" s="190" t="s">
        <v>1657</v>
      </c>
      <c r="H535" s="200">
        <v>1475</v>
      </c>
      <c r="I535" s="214">
        <f>ROUNDUP(H535*(1+3%),0)</f>
        <v>1520</v>
      </c>
      <c r="J535" s="214">
        <f>ROUNDUP(I535/0.88*1.07,0)</f>
        <v>1849</v>
      </c>
      <c r="K535" s="201" t="s">
        <v>1791</v>
      </c>
      <c r="L535" s="201"/>
      <c r="M535" s="190"/>
    </row>
    <row r="536" spans="1:13">
      <c r="A536" s="190" t="s">
        <v>1789</v>
      </c>
      <c r="B536" s="190" t="s">
        <v>1793</v>
      </c>
      <c r="C536" s="199">
        <v>1395</v>
      </c>
      <c r="D536" s="188">
        <f t="shared" si="8"/>
        <v>1437</v>
      </c>
      <c r="E536" s="188">
        <f t="shared" si="9"/>
        <v>1748</v>
      </c>
      <c r="F536" s="190" t="s">
        <v>1548</v>
      </c>
      <c r="G536" s="190" t="s">
        <v>1658</v>
      </c>
      <c r="H536" s="200">
        <v>1395</v>
      </c>
      <c r="I536" s="214">
        <f>ROUNDUP(H536*(1+3%),0)</f>
        <v>1437</v>
      </c>
      <c r="J536" s="214">
        <f>ROUNDUP(I536/0.88*1.07,0)</f>
        <v>1748</v>
      </c>
      <c r="K536" s="201" t="s">
        <v>1791</v>
      </c>
      <c r="L536" s="201"/>
      <c r="M536" s="190"/>
    </row>
    <row r="537" spans="1:13">
      <c r="A537" s="190" t="s">
        <v>1789</v>
      </c>
      <c r="B537" s="190" t="s">
        <v>1794</v>
      </c>
      <c r="C537" s="199">
        <v>1555</v>
      </c>
      <c r="D537" s="188">
        <f t="shared" si="8"/>
        <v>1602</v>
      </c>
      <c r="E537" s="188">
        <f t="shared" si="9"/>
        <v>1948</v>
      </c>
      <c r="F537" s="190" t="s">
        <v>1548</v>
      </c>
      <c r="G537" s="190" t="s">
        <v>1659</v>
      </c>
      <c r="H537" s="200">
        <v>1555</v>
      </c>
      <c r="I537" s="214">
        <f>ROUNDUP(H537*(1+3%),0)</f>
        <v>1602</v>
      </c>
      <c r="J537" s="214">
        <f>ROUNDUP(I537/0.88*1.07,0)</f>
        <v>1948</v>
      </c>
      <c r="K537" s="201" t="s">
        <v>1791</v>
      </c>
      <c r="L537" s="201"/>
      <c r="M537" s="190"/>
    </row>
    <row r="538" spans="1:13">
      <c r="C538" s="199"/>
      <c r="D538" s="188">
        <f t="shared" si="8"/>
        <v>0</v>
      </c>
      <c r="E538" s="188">
        <f t="shared" si="9"/>
        <v>0</v>
      </c>
      <c r="H538" s="200"/>
      <c r="I538" s="200"/>
      <c r="J538" s="200"/>
      <c r="K538" s="201"/>
      <c r="L538" s="201"/>
      <c r="M538" s="190"/>
    </row>
    <row r="539" spans="1:13" s="193" customFormat="1">
      <c r="A539" s="190" t="s">
        <v>1795</v>
      </c>
      <c r="B539" s="190" t="s">
        <v>1796</v>
      </c>
      <c r="C539" s="199">
        <v>1754</v>
      </c>
      <c r="D539" s="188">
        <f t="shared" si="8"/>
        <v>1807</v>
      </c>
      <c r="E539" s="188">
        <f t="shared" si="9"/>
        <v>2198</v>
      </c>
      <c r="F539" s="190" t="s">
        <v>1797</v>
      </c>
      <c r="G539" s="190" t="s">
        <v>1798</v>
      </c>
      <c r="H539" s="200">
        <v>1834</v>
      </c>
      <c r="I539" s="214">
        <f>ROUNDUP(H539*(1+3%),0)</f>
        <v>1890</v>
      </c>
      <c r="J539" s="214">
        <f>ROUNDUP(I539/0.88*1.07,0)</f>
        <v>2299</v>
      </c>
      <c r="K539" s="201" t="s">
        <v>1791</v>
      </c>
      <c r="L539" s="260"/>
      <c r="M539" s="193" t="s">
        <v>1668</v>
      </c>
    </row>
    <row r="540" spans="1:13" s="193" customFormat="1">
      <c r="A540" s="190" t="s">
        <v>1795</v>
      </c>
      <c r="B540" s="190" t="s">
        <v>1799</v>
      </c>
      <c r="C540" s="199">
        <v>1994</v>
      </c>
      <c r="D540" s="188">
        <f t="shared" si="8"/>
        <v>2054</v>
      </c>
      <c r="E540" s="188">
        <f t="shared" si="9"/>
        <v>2498</v>
      </c>
      <c r="F540" s="190" t="s">
        <v>1797</v>
      </c>
      <c r="G540" s="190" t="s">
        <v>1800</v>
      </c>
      <c r="H540" s="200">
        <v>2073</v>
      </c>
      <c r="I540" s="214">
        <f>ROUNDUP(H540*(1+3%),0)</f>
        <v>2136</v>
      </c>
      <c r="J540" s="214">
        <f>ROUNDUP(I540/0.88*1.07,0)</f>
        <v>2598</v>
      </c>
      <c r="K540" s="201" t="s">
        <v>1791</v>
      </c>
      <c r="L540" s="260"/>
      <c r="M540" s="193" t="s">
        <v>1670</v>
      </c>
    </row>
    <row r="541" spans="1:13" s="193" customFormat="1">
      <c r="A541" s="190"/>
      <c r="B541" s="190"/>
      <c r="C541" s="199"/>
      <c r="D541" s="199"/>
      <c r="E541" s="199"/>
      <c r="F541" s="190"/>
      <c r="G541" s="190"/>
      <c r="H541" s="200"/>
      <c r="I541" s="214"/>
      <c r="J541" s="214"/>
      <c r="K541" s="201"/>
      <c r="L541" s="260"/>
    </row>
    <row r="542" spans="1:13" s="193" customFormat="1">
      <c r="A542" s="190" t="s">
        <v>1801</v>
      </c>
      <c r="B542" s="190" t="s">
        <v>1802</v>
      </c>
      <c r="C542" s="199">
        <v>2113</v>
      </c>
      <c r="D542" s="188">
        <f>ROUNDUP(C542*(1+3%),0)</f>
        <v>2177</v>
      </c>
      <c r="E542" s="188">
        <f>ROUNDUP(D542/0.88*1.07,0)</f>
        <v>2648</v>
      </c>
      <c r="F542" s="190" t="s">
        <v>1803</v>
      </c>
      <c r="G542" s="190" t="s">
        <v>1673</v>
      </c>
      <c r="H542" s="200">
        <v>2193</v>
      </c>
      <c r="I542" s="214">
        <f>ROUNDUP(H542*(1+3%),0)</f>
        <v>2259</v>
      </c>
      <c r="J542" s="214">
        <f>ROUNDUP(I542/0.88*1.07,0)</f>
        <v>2747</v>
      </c>
      <c r="K542" s="201" t="s">
        <v>1791</v>
      </c>
      <c r="L542" s="260"/>
    </row>
    <row r="543" spans="1:13" s="193" customFormat="1">
      <c r="A543" s="190"/>
      <c r="B543" s="190"/>
      <c r="C543" s="199"/>
      <c r="D543" s="199"/>
      <c r="E543" s="199"/>
      <c r="F543" s="190"/>
      <c r="G543" s="190"/>
      <c r="H543" s="200"/>
      <c r="I543" s="214"/>
      <c r="J543" s="214"/>
      <c r="K543" s="201"/>
      <c r="L543" s="260"/>
    </row>
    <row r="544" spans="1:13" s="193" customFormat="1">
      <c r="A544" s="190" t="s">
        <v>1804</v>
      </c>
      <c r="B544" s="190" t="s">
        <v>1805</v>
      </c>
      <c r="C544" s="199">
        <v>1874</v>
      </c>
      <c r="D544" s="188">
        <f>ROUNDUP(C544*(1+3%),0)</f>
        <v>1931</v>
      </c>
      <c r="E544" s="188">
        <f>ROUNDUP(D544/0.88*1.07,0)</f>
        <v>2348</v>
      </c>
      <c r="F544" s="190" t="s">
        <v>1806</v>
      </c>
      <c r="G544" s="190" t="s">
        <v>1807</v>
      </c>
      <c r="H544" s="200">
        <v>1874</v>
      </c>
      <c r="I544" s="214">
        <f>ROUNDUP(H544*(1+3%),0)</f>
        <v>1931</v>
      </c>
      <c r="J544" s="214">
        <f>ROUNDUP(I544/0.88*1.07,0)</f>
        <v>2348</v>
      </c>
      <c r="K544" s="201" t="s">
        <v>1791</v>
      </c>
      <c r="L544" s="260"/>
      <c r="M544" s="193" t="s">
        <v>1676</v>
      </c>
    </row>
    <row r="545" spans="1:13" s="193" customFormat="1">
      <c r="A545" s="190" t="s">
        <v>1804</v>
      </c>
      <c r="B545" s="190" t="s">
        <v>1808</v>
      </c>
      <c r="C545" s="199">
        <v>2034</v>
      </c>
      <c r="D545" s="188">
        <f>ROUNDUP(C545*(1+3%),0)</f>
        <v>2096</v>
      </c>
      <c r="E545" s="188">
        <f>ROUNDUP(D545/0.88*1.07,0)</f>
        <v>2549</v>
      </c>
      <c r="F545" s="190" t="s">
        <v>1806</v>
      </c>
      <c r="G545" s="190" t="s">
        <v>1809</v>
      </c>
      <c r="H545" s="200">
        <v>2034</v>
      </c>
      <c r="I545" s="214">
        <f>ROUNDUP(H545*(1+3%),0)</f>
        <v>2096</v>
      </c>
      <c r="J545" s="214">
        <f>ROUNDUP(I545/0.88*1.07,0)</f>
        <v>2549</v>
      </c>
      <c r="K545" s="201" t="s">
        <v>1791</v>
      </c>
      <c r="L545" s="260"/>
      <c r="M545" s="193" t="s">
        <v>1677</v>
      </c>
    </row>
    <row r="546" spans="1:13" s="193" customFormat="1">
      <c r="A546" s="190"/>
      <c r="B546" s="190"/>
      <c r="C546" s="199"/>
      <c r="D546" s="199"/>
      <c r="E546" s="199"/>
      <c r="F546" s="190"/>
      <c r="G546" s="190"/>
      <c r="H546" s="200"/>
      <c r="I546" s="200"/>
      <c r="J546" s="200"/>
      <c r="K546" s="201"/>
      <c r="L546" s="260"/>
    </row>
    <row r="547" spans="1:13" s="193" customFormat="1">
      <c r="A547" s="190" t="s">
        <v>1810</v>
      </c>
      <c r="B547" s="190" t="s">
        <v>1811</v>
      </c>
      <c r="C547" s="199">
        <v>2712</v>
      </c>
      <c r="D547" s="188">
        <f>ROUNDUP(C547*(1+3%),0)</f>
        <v>2794</v>
      </c>
      <c r="E547" s="188">
        <f>ROUNDUP(D547/0.88*1.07,0)</f>
        <v>3398</v>
      </c>
      <c r="F547" s="190" t="s">
        <v>1812</v>
      </c>
      <c r="G547" s="190" t="s">
        <v>1813</v>
      </c>
      <c r="H547" s="200">
        <v>2712</v>
      </c>
      <c r="I547" s="214">
        <f>ROUNDUP(H547*(1+3%),0)</f>
        <v>2794</v>
      </c>
      <c r="J547" s="214">
        <f>ROUNDUP(I547/0.88*1.07,0)</f>
        <v>3398</v>
      </c>
      <c r="K547" s="201" t="s">
        <v>1791</v>
      </c>
      <c r="L547" s="260"/>
      <c r="M547" s="193" t="s">
        <v>1683</v>
      </c>
    </row>
    <row r="548" spans="1:13" s="193" customFormat="1">
      <c r="A548" s="190" t="s">
        <v>1810</v>
      </c>
      <c r="B548" s="190" t="s">
        <v>1814</v>
      </c>
      <c r="C548" s="199">
        <v>2951</v>
      </c>
      <c r="D548" s="188">
        <f>ROUNDUP(C548*(1+3%),0)</f>
        <v>3040</v>
      </c>
      <c r="E548" s="188">
        <f>ROUNDUP(D548/0.88*1.07,0)</f>
        <v>3697</v>
      </c>
      <c r="F548" s="190" t="s">
        <v>1812</v>
      </c>
      <c r="G548" s="190" t="s">
        <v>1815</v>
      </c>
      <c r="H548" s="200">
        <v>2951</v>
      </c>
      <c r="I548" s="214">
        <f>ROUNDUP(H548*(1+3%),0)</f>
        <v>3040</v>
      </c>
      <c r="J548" s="214">
        <f>ROUNDUP(I548/0.88*1.07,0)</f>
        <v>3697</v>
      </c>
      <c r="K548" s="201" t="s">
        <v>1791</v>
      </c>
      <c r="L548" s="260"/>
      <c r="M548" s="193" t="s">
        <v>1684</v>
      </c>
    </row>
    <row r="549" spans="1:13" s="193" customFormat="1">
      <c r="A549" s="190"/>
      <c r="B549" s="190"/>
      <c r="C549" s="199"/>
      <c r="D549" s="199"/>
      <c r="E549" s="199"/>
      <c r="F549" s="190"/>
      <c r="G549" s="190"/>
      <c r="H549" s="200"/>
      <c r="I549" s="200"/>
      <c r="J549" s="200"/>
      <c r="K549" s="201"/>
      <c r="L549" s="260"/>
    </row>
    <row r="550" spans="1:13" s="193" customFormat="1">
      <c r="A550" s="190" t="s">
        <v>1816</v>
      </c>
      <c r="B550" s="190" t="s">
        <v>1817</v>
      </c>
      <c r="C550" s="199">
        <v>2871</v>
      </c>
      <c r="D550" s="188">
        <f>ROUNDUP(C550*(1+3%),0)</f>
        <v>2958</v>
      </c>
      <c r="E550" s="188">
        <f>ROUNDUP(D550/0.88*1.07,0)</f>
        <v>3597</v>
      </c>
      <c r="F550" s="190" t="s">
        <v>1818</v>
      </c>
      <c r="G550" s="190" t="s">
        <v>1819</v>
      </c>
      <c r="H550" s="200">
        <v>2871</v>
      </c>
      <c r="I550" s="214">
        <f>ROUNDUP(H550*(1+3%),0)</f>
        <v>2958</v>
      </c>
      <c r="J550" s="214">
        <f>ROUNDUP(I550/0.88*1.07,0)</f>
        <v>3597</v>
      </c>
      <c r="K550" s="201" t="s">
        <v>1791</v>
      </c>
      <c r="L550" s="260"/>
      <c r="M550" s="193" t="s">
        <v>1687</v>
      </c>
    </row>
    <row r="551" spans="1:13" s="193" customFormat="1">
      <c r="A551" s="190" t="s">
        <v>1816</v>
      </c>
      <c r="B551" s="190" t="s">
        <v>1820</v>
      </c>
      <c r="C551" s="199">
        <v>3110</v>
      </c>
      <c r="D551" s="188">
        <f>ROUNDUP(C551*(1+3%),0)</f>
        <v>3204</v>
      </c>
      <c r="E551" s="188">
        <f>ROUNDUP(D551/0.88*1.07,0)</f>
        <v>3896</v>
      </c>
      <c r="F551" s="190" t="s">
        <v>1818</v>
      </c>
      <c r="G551" s="190" t="s">
        <v>1821</v>
      </c>
      <c r="H551" s="200">
        <v>3111</v>
      </c>
      <c r="I551" s="214">
        <f>ROUNDUP(H551*(1+3%),0)</f>
        <v>3205</v>
      </c>
      <c r="J551" s="214">
        <f>ROUNDUP(I551/0.88*1.07,0)</f>
        <v>3897</v>
      </c>
      <c r="K551" s="201" t="s">
        <v>1791</v>
      </c>
      <c r="L551" s="260"/>
      <c r="M551" s="193" t="s">
        <v>1688</v>
      </c>
    </row>
    <row r="552" spans="1:13" s="193" customFormat="1">
      <c r="A552" s="190"/>
      <c r="B552" s="190"/>
      <c r="C552" s="199"/>
      <c r="D552" s="199"/>
      <c r="E552" s="199"/>
      <c r="F552" s="190"/>
      <c r="G552" s="190"/>
      <c r="H552" s="200"/>
      <c r="I552" s="200"/>
      <c r="J552" s="200"/>
      <c r="K552" s="201"/>
      <c r="L552" s="260"/>
    </row>
    <row r="553" spans="1:13" s="193" customFormat="1">
      <c r="A553" s="190" t="s">
        <v>1822</v>
      </c>
      <c r="B553" s="190" t="s">
        <v>1823</v>
      </c>
      <c r="C553" s="199">
        <v>2712</v>
      </c>
      <c r="D553" s="188">
        <f>ROUNDUP(C553*(1+3%),0)</f>
        <v>2794</v>
      </c>
      <c r="E553" s="188">
        <f>ROUNDUP(D553/0.88*1.07,0)</f>
        <v>3398</v>
      </c>
      <c r="F553" s="190" t="s">
        <v>1824</v>
      </c>
      <c r="G553" s="190" t="s">
        <v>1690</v>
      </c>
      <c r="H553" s="200">
        <v>2791</v>
      </c>
      <c r="I553" s="214">
        <f>ROUNDUP(H553*(1+3%),0)</f>
        <v>2875</v>
      </c>
      <c r="J553" s="214">
        <f>ROUNDUP(I553/0.88*1.07,0)</f>
        <v>3496</v>
      </c>
      <c r="K553" s="201" t="s">
        <v>1791</v>
      </c>
      <c r="L553" s="260"/>
    </row>
    <row r="554" spans="1:13" s="193" customFormat="1">
      <c r="A554" s="190" t="s">
        <v>1822</v>
      </c>
      <c r="B554" s="190" t="s">
        <v>1825</v>
      </c>
      <c r="C554" s="199">
        <v>2951</v>
      </c>
      <c r="D554" s="188">
        <f>ROUNDUP(C554*(1+3%),0)</f>
        <v>3040</v>
      </c>
      <c r="E554" s="188">
        <f>ROUNDUP(D554/0.88*1.07,0)</f>
        <v>3697</v>
      </c>
      <c r="F554" s="190" t="s">
        <v>1824</v>
      </c>
      <c r="G554" s="190" t="s">
        <v>1691</v>
      </c>
      <c r="H554" s="200">
        <v>3031</v>
      </c>
      <c r="I554" s="214">
        <f>ROUNDUP(H554*(1+3%),0)</f>
        <v>3122</v>
      </c>
      <c r="J554" s="214">
        <f>ROUNDUP(I554/0.88*1.07,0)</f>
        <v>3797</v>
      </c>
      <c r="K554" s="201" t="s">
        <v>1791</v>
      </c>
      <c r="L554" s="260"/>
    </row>
    <row r="555" spans="1:13" s="193" customFormat="1">
      <c r="C555" s="258"/>
      <c r="D555" s="258"/>
      <c r="E555" s="258"/>
      <c r="H555" s="259"/>
      <c r="I555" s="259"/>
      <c r="J555" s="259"/>
      <c r="K555" s="260"/>
      <c r="L555" s="260"/>
    </row>
    <row r="556" spans="1:13" s="193" customFormat="1">
      <c r="A556" s="190" t="s">
        <v>1826</v>
      </c>
      <c r="B556" s="190" t="s">
        <v>1827</v>
      </c>
      <c r="C556" s="199">
        <v>1475</v>
      </c>
      <c r="D556" s="188">
        <f t="shared" ref="D556:D562" si="10">ROUNDUP(C556*(1+3%),0)</f>
        <v>1520</v>
      </c>
      <c r="E556" s="188">
        <f t="shared" ref="E556:E562" si="11">ROUNDUP(D556/0.88*1.07,0)</f>
        <v>1849</v>
      </c>
      <c r="F556" s="190" t="s">
        <v>1828</v>
      </c>
      <c r="G556" s="190" t="s">
        <v>1648</v>
      </c>
      <c r="H556" s="200">
        <v>1475</v>
      </c>
      <c r="I556" s="214">
        <f t="shared" ref="I556:I563" si="12">ROUNDUP(H556*(1+3%),0)</f>
        <v>1520</v>
      </c>
      <c r="J556" s="214">
        <f t="shared" ref="J556:J563" si="13">ROUNDUP(I556/0.88*1.07,0)</f>
        <v>1849</v>
      </c>
      <c r="K556" s="201" t="s">
        <v>1791</v>
      </c>
      <c r="L556" s="260"/>
    </row>
    <row r="557" spans="1:13" s="193" customFormat="1">
      <c r="A557" s="190" t="s">
        <v>1826</v>
      </c>
      <c r="B557" s="190" t="s">
        <v>1829</v>
      </c>
      <c r="C557" s="199">
        <v>1714</v>
      </c>
      <c r="D557" s="188">
        <f t="shared" si="10"/>
        <v>1766</v>
      </c>
      <c r="E557" s="188">
        <f t="shared" si="11"/>
        <v>2148</v>
      </c>
      <c r="F557" s="190" t="s">
        <v>1828</v>
      </c>
      <c r="G557" s="190" t="s">
        <v>1649</v>
      </c>
      <c r="H557" s="200">
        <v>1714</v>
      </c>
      <c r="I557" s="214">
        <f t="shared" si="12"/>
        <v>1766</v>
      </c>
      <c r="J557" s="214">
        <f t="shared" si="13"/>
        <v>2148</v>
      </c>
      <c r="K557" s="201" t="s">
        <v>1791</v>
      </c>
      <c r="L557" s="260"/>
    </row>
    <row r="558" spans="1:13" s="193" customFormat="1">
      <c r="A558" s="190" t="s">
        <v>1830</v>
      </c>
      <c r="B558" s="190" t="s">
        <v>1831</v>
      </c>
      <c r="C558" s="199">
        <v>1196</v>
      </c>
      <c r="D558" s="188">
        <f t="shared" si="10"/>
        <v>1232</v>
      </c>
      <c r="E558" s="188">
        <f t="shared" si="11"/>
        <v>1498</v>
      </c>
      <c r="F558" s="190" t="s">
        <v>1832</v>
      </c>
      <c r="G558" s="190" t="s">
        <v>1641</v>
      </c>
      <c r="H558" s="200">
        <v>1196</v>
      </c>
      <c r="I558" s="214">
        <f t="shared" si="12"/>
        <v>1232</v>
      </c>
      <c r="J558" s="214">
        <f t="shared" si="13"/>
        <v>1498</v>
      </c>
      <c r="K558" s="201" t="s">
        <v>1791</v>
      </c>
      <c r="L558" s="260"/>
    </row>
    <row r="559" spans="1:13" s="193" customFormat="1">
      <c r="A559" s="190" t="s">
        <v>1830</v>
      </c>
      <c r="B559" s="190" t="s">
        <v>1833</v>
      </c>
      <c r="C559" s="199">
        <v>1355</v>
      </c>
      <c r="D559" s="188">
        <f t="shared" si="10"/>
        <v>1396</v>
      </c>
      <c r="E559" s="188">
        <f t="shared" si="11"/>
        <v>1698</v>
      </c>
      <c r="F559" s="190" t="s">
        <v>1832</v>
      </c>
      <c r="G559" s="190" t="s">
        <v>1834</v>
      </c>
      <c r="H559" s="200">
        <v>1355</v>
      </c>
      <c r="I559" s="214">
        <f t="shared" si="12"/>
        <v>1396</v>
      </c>
      <c r="J559" s="214">
        <f t="shared" si="13"/>
        <v>1698</v>
      </c>
      <c r="K559" s="201" t="s">
        <v>1791</v>
      </c>
      <c r="L559" s="260"/>
    </row>
    <row r="560" spans="1:13" s="193" customFormat="1">
      <c r="A560" s="190" t="s">
        <v>1835</v>
      </c>
      <c r="B560" s="190" t="s">
        <v>1836</v>
      </c>
      <c r="C560" s="199">
        <v>1475</v>
      </c>
      <c r="D560" s="188">
        <f t="shared" si="10"/>
        <v>1520</v>
      </c>
      <c r="E560" s="188">
        <f t="shared" si="11"/>
        <v>1849</v>
      </c>
      <c r="F560" s="190" t="s">
        <v>1837</v>
      </c>
      <c r="G560" s="190" t="s">
        <v>1651</v>
      </c>
      <c r="H560" s="200">
        <v>1475</v>
      </c>
      <c r="I560" s="214">
        <f t="shared" si="12"/>
        <v>1520</v>
      </c>
      <c r="J560" s="214">
        <f t="shared" si="13"/>
        <v>1849</v>
      </c>
      <c r="K560" s="201" t="s">
        <v>1791</v>
      </c>
      <c r="L560" s="260"/>
    </row>
    <row r="561" spans="1:12" s="193" customFormat="1">
      <c r="A561" s="190" t="s">
        <v>1835</v>
      </c>
      <c r="B561" s="190" t="s">
        <v>1838</v>
      </c>
      <c r="C561" s="199">
        <v>1794</v>
      </c>
      <c r="D561" s="188">
        <f t="shared" si="10"/>
        <v>1848</v>
      </c>
      <c r="E561" s="188">
        <f t="shared" si="11"/>
        <v>2247</v>
      </c>
      <c r="F561" s="190" t="s">
        <v>1837</v>
      </c>
      <c r="G561" s="190" t="s">
        <v>1839</v>
      </c>
      <c r="H561" s="200">
        <v>1794</v>
      </c>
      <c r="I561" s="214">
        <f t="shared" si="12"/>
        <v>1848</v>
      </c>
      <c r="J561" s="214">
        <f t="shared" si="13"/>
        <v>2247</v>
      </c>
      <c r="K561" s="201" t="s">
        <v>1791</v>
      </c>
      <c r="L561" s="260"/>
    </row>
    <row r="562" spans="1:12" s="193" customFormat="1">
      <c r="A562" s="190" t="s">
        <v>1840</v>
      </c>
      <c r="B562" s="190" t="s">
        <v>1841</v>
      </c>
      <c r="C562" s="199">
        <v>1555</v>
      </c>
      <c r="D562" s="188">
        <f t="shared" si="10"/>
        <v>1602</v>
      </c>
      <c r="E562" s="188">
        <f t="shared" si="11"/>
        <v>1948</v>
      </c>
      <c r="F562" s="190" t="s">
        <v>1842</v>
      </c>
      <c r="G562" s="190" t="s">
        <v>1644</v>
      </c>
      <c r="H562" s="200">
        <v>1555</v>
      </c>
      <c r="I562" s="214">
        <f t="shared" si="12"/>
        <v>1602</v>
      </c>
      <c r="J562" s="214">
        <f t="shared" si="13"/>
        <v>1948</v>
      </c>
      <c r="K562" s="201" t="s">
        <v>1791</v>
      </c>
      <c r="L562" s="260"/>
    </row>
    <row r="563" spans="1:12" s="193" customFormat="1">
      <c r="A563" s="190" t="s">
        <v>1843</v>
      </c>
      <c r="B563" s="190" t="s">
        <v>1844</v>
      </c>
      <c r="C563" s="199">
        <v>1834</v>
      </c>
      <c r="D563" s="199">
        <v>1890</v>
      </c>
      <c r="E563" s="188">
        <v>2299</v>
      </c>
      <c r="F563" s="190" t="s">
        <v>1845</v>
      </c>
      <c r="G563" s="190" t="s">
        <v>1646</v>
      </c>
      <c r="H563" s="200">
        <v>1916</v>
      </c>
      <c r="I563" s="214">
        <f t="shared" si="12"/>
        <v>1974</v>
      </c>
      <c r="J563" s="214">
        <f t="shared" si="13"/>
        <v>2401</v>
      </c>
      <c r="K563" s="201" t="s">
        <v>1791</v>
      </c>
      <c r="L563" s="260"/>
    </row>
    <row r="564" spans="1:12" s="193" customFormat="1">
      <c r="A564" s="190"/>
      <c r="B564" s="190"/>
      <c r="C564" s="199"/>
      <c r="D564" s="199"/>
      <c r="E564" s="188"/>
      <c r="F564" s="190"/>
      <c r="G564" s="190"/>
      <c r="H564" s="200"/>
      <c r="I564" s="214"/>
      <c r="J564" s="214"/>
      <c r="K564" s="201"/>
      <c r="L564" s="260"/>
    </row>
    <row r="565" spans="1:12" s="193" customFormat="1">
      <c r="A565" s="190" t="s">
        <v>1846</v>
      </c>
      <c r="B565" s="190" t="s">
        <v>1847</v>
      </c>
      <c r="C565" s="199">
        <v>1435</v>
      </c>
      <c r="D565" s="188">
        <f>ROUNDUP(C565*(1+3%),0)</f>
        <v>1479</v>
      </c>
      <c r="E565" s="188">
        <f>ROUNDUP(D565/0.88*1.07,0)</f>
        <v>1799</v>
      </c>
      <c r="F565" s="190" t="s">
        <v>1557</v>
      </c>
      <c r="G565" s="190" t="s">
        <v>1662</v>
      </c>
      <c r="H565" s="200">
        <v>1515</v>
      </c>
      <c r="I565" s="214">
        <f>ROUNDUP(H565*(1+3%),0)</f>
        <v>1561</v>
      </c>
      <c r="J565" s="214">
        <f>ROUNDUP(I565/0.88*1.07,0)</f>
        <v>1899</v>
      </c>
      <c r="K565" s="201" t="s">
        <v>1791</v>
      </c>
      <c r="L565" s="260"/>
    </row>
    <row r="566" spans="1:12" s="193" customFormat="1">
      <c r="A566" s="190" t="s">
        <v>1846</v>
      </c>
      <c r="B566" s="190" t="s">
        <v>1848</v>
      </c>
      <c r="C566" s="199">
        <v>1595</v>
      </c>
      <c r="D566" s="188">
        <f>ROUNDUP(C566*(1+3%),0)</f>
        <v>1643</v>
      </c>
      <c r="E566" s="188">
        <f>ROUNDUP(D566/0.88*1.07,0)</f>
        <v>1998</v>
      </c>
      <c r="F566" s="190" t="s">
        <v>1557</v>
      </c>
      <c r="G566" s="190" t="s">
        <v>1664</v>
      </c>
      <c r="H566" s="200">
        <v>1675</v>
      </c>
      <c r="I566" s="214">
        <f>ROUNDUP(H566*(1+3%),0)</f>
        <v>1726</v>
      </c>
      <c r="J566" s="214">
        <f>ROUNDUP(I566/0.88*1.07,0)</f>
        <v>2099</v>
      </c>
      <c r="K566" s="201" t="s">
        <v>1791</v>
      </c>
      <c r="L566" s="260"/>
    </row>
    <row r="567" spans="1:12" s="193" customFormat="1">
      <c r="A567" s="190" t="s">
        <v>1849</v>
      </c>
      <c r="B567" s="190" t="s">
        <v>1850</v>
      </c>
      <c r="C567" s="199">
        <v>1515</v>
      </c>
      <c r="D567" s="188">
        <f>ROUNDUP(C567*(1+3%),0)</f>
        <v>1561</v>
      </c>
      <c r="E567" s="188">
        <f>ROUNDUP(D567/0.88*1.07,0)</f>
        <v>1899</v>
      </c>
      <c r="F567" s="190" t="s">
        <v>1665</v>
      </c>
      <c r="G567" s="190" t="s">
        <v>1666</v>
      </c>
      <c r="H567" s="200">
        <v>1596</v>
      </c>
      <c r="I567" s="214">
        <f>ROUNDUP(H567*(1+3%),0)</f>
        <v>1644</v>
      </c>
      <c r="J567" s="214">
        <f>ROUNDUP(I567/0.88*1.07,0)</f>
        <v>1999</v>
      </c>
      <c r="K567" s="201" t="s">
        <v>1791</v>
      </c>
      <c r="L567" s="260"/>
    </row>
    <row r="568" spans="1:12" s="193" customFormat="1">
      <c r="A568" s="190" t="s">
        <v>1849</v>
      </c>
      <c r="B568" s="190" t="s">
        <v>1851</v>
      </c>
      <c r="C568" s="199">
        <v>1675</v>
      </c>
      <c r="D568" s="188">
        <f>ROUNDUP(C568*(1+3%),0)</f>
        <v>1726</v>
      </c>
      <c r="E568" s="188">
        <f>ROUNDUP(D568/0.88*1.07,0)</f>
        <v>2099</v>
      </c>
      <c r="F568" s="190" t="s">
        <v>1665</v>
      </c>
      <c r="G568" s="190" t="s">
        <v>1667</v>
      </c>
      <c r="H568" s="200">
        <v>1755</v>
      </c>
      <c r="I568" s="214">
        <f>ROUNDUP(H568*(1+3%),0)</f>
        <v>1808</v>
      </c>
      <c r="J568" s="214">
        <f>ROUNDUP(I568/0.88*1.07,0)</f>
        <v>2199</v>
      </c>
      <c r="K568" s="201" t="s">
        <v>1791</v>
      </c>
      <c r="L568" s="260"/>
    </row>
    <row r="569" spans="1:12" s="193" customFormat="1">
      <c r="C569" s="258"/>
      <c r="D569" s="258"/>
      <c r="E569" s="258"/>
      <c r="H569" s="259"/>
      <c r="I569" s="259"/>
      <c r="J569" s="259"/>
      <c r="K569" s="260"/>
      <c r="L569" s="260"/>
    </row>
    <row r="570" spans="1:12" s="193" customFormat="1">
      <c r="A570" s="190" t="s">
        <v>1852</v>
      </c>
      <c r="B570" s="190" t="s">
        <v>1853</v>
      </c>
      <c r="C570" s="199">
        <v>1714</v>
      </c>
      <c r="D570" s="188">
        <f>ROUNDUP(C570*(1+3%),0)</f>
        <v>1766</v>
      </c>
      <c r="E570" s="188">
        <f>ROUNDUP(D570/0.88*1.07,0)</f>
        <v>2148</v>
      </c>
      <c r="F570" s="190" t="s">
        <v>1854</v>
      </c>
      <c r="G570" s="190" t="s">
        <v>1674</v>
      </c>
      <c r="H570" s="200">
        <v>1756</v>
      </c>
      <c r="I570" s="214">
        <f>ROUNDUP(H570*(1+3%),0)</f>
        <v>1809</v>
      </c>
      <c r="J570" s="214">
        <f>ROUNDUP(I570/0.88*1.07,0)</f>
        <v>2200</v>
      </c>
      <c r="K570" s="201" t="s">
        <v>1791</v>
      </c>
      <c r="L570" s="260"/>
    </row>
    <row r="571" spans="1:12" s="193" customFormat="1">
      <c r="A571" s="190" t="s">
        <v>1852</v>
      </c>
      <c r="B571" s="190" t="s">
        <v>1855</v>
      </c>
      <c r="C571" s="199">
        <v>2073</v>
      </c>
      <c r="D571" s="188">
        <f>ROUNDUP(C571*(1+3%),0)</f>
        <v>2136</v>
      </c>
      <c r="E571" s="188">
        <f>ROUNDUP(D571/0.88*1.07,0)</f>
        <v>2598</v>
      </c>
      <c r="F571" s="190" t="s">
        <v>1854</v>
      </c>
      <c r="G571" s="190" t="s">
        <v>1675</v>
      </c>
      <c r="H571" s="200">
        <v>2115</v>
      </c>
      <c r="I571" s="214">
        <f>ROUNDUP(H571*(1+3%),0)</f>
        <v>2179</v>
      </c>
      <c r="J571" s="214">
        <f>ROUNDUP(I571/0.88*1.07,0)</f>
        <v>2650</v>
      </c>
      <c r="K571" s="201" t="s">
        <v>1791</v>
      </c>
      <c r="L571" s="260"/>
    </row>
    <row r="572" spans="1:12" s="193" customFormat="1">
      <c r="A572" s="190"/>
      <c r="B572" s="190"/>
      <c r="C572" s="199"/>
      <c r="D572" s="199"/>
      <c r="E572" s="199"/>
      <c r="F572" s="190"/>
      <c r="G572" s="190"/>
      <c r="H572" s="200"/>
      <c r="I572" s="200"/>
      <c r="J572" s="200"/>
      <c r="K572" s="260"/>
      <c r="L572" s="260"/>
    </row>
    <row r="573" spans="1:12" s="193" customFormat="1">
      <c r="A573" s="190" t="s">
        <v>1856</v>
      </c>
      <c r="B573" s="190" t="s">
        <v>1857</v>
      </c>
      <c r="C573" s="199">
        <v>917</v>
      </c>
      <c r="D573" s="188">
        <f>ROUNDUP(C573*(1+3%),0)</f>
        <v>945</v>
      </c>
      <c r="E573" s="188">
        <f>ROUNDUP(D573/0.88*1.07,0)</f>
        <v>1150</v>
      </c>
      <c r="F573" s="190" t="s">
        <v>1542</v>
      </c>
      <c r="G573" s="190" t="s">
        <v>1858</v>
      </c>
      <c r="H573" s="200">
        <v>917</v>
      </c>
      <c r="I573" s="214">
        <f>ROUNDUP(H573*(1+3%),0)</f>
        <v>945</v>
      </c>
      <c r="J573" s="214">
        <f>ROUNDUP(I573/0.88*1.07,0)</f>
        <v>1150</v>
      </c>
      <c r="K573" s="201" t="s">
        <v>1791</v>
      </c>
      <c r="L573" s="260"/>
    </row>
    <row r="574" spans="1:12" s="193" customFormat="1">
      <c r="A574" s="190" t="s">
        <v>1856</v>
      </c>
      <c r="B574" s="190" t="s">
        <v>1859</v>
      </c>
      <c r="C574" s="199">
        <v>1036</v>
      </c>
      <c r="D574" s="188">
        <f>ROUNDUP(C574*(1+3%),0)</f>
        <v>1068</v>
      </c>
      <c r="E574" s="188">
        <f>ROUNDUP(D574/0.88*1.07,0)</f>
        <v>1299</v>
      </c>
      <c r="F574" s="190" t="s">
        <v>1542</v>
      </c>
      <c r="G574" s="190" t="s">
        <v>1860</v>
      </c>
      <c r="H574" s="200">
        <v>1036</v>
      </c>
      <c r="I574" s="214">
        <f>ROUNDUP(H574*(1+3%),0)</f>
        <v>1068</v>
      </c>
      <c r="J574" s="214">
        <f>ROUNDUP(I574/0.88*1.07,0)</f>
        <v>1299</v>
      </c>
      <c r="K574" s="201" t="s">
        <v>1791</v>
      </c>
      <c r="L574" s="260"/>
    </row>
    <row r="575" spans="1:12" s="193" customFormat="1">
      <c r="A575" s="190" t="s">
        <v>1856</v>
      </c>
      <c r="B575" s="190" t="s">
        <v>1861</v>
      </c>
      <c r="C575" s="199">
        <v>1236</v>
      </c>
      <c r="D575" s="188">
        <f>ROUNDUP(C575*(1+3%),0)</f>
        <v>1274</v>
      </c>
      <c r="E575" s="188">
        <f>ROUNDUP(D575/0.88*1.07,0)</f>
        <v>1550</v>
      </c>
      <c r="F575" s="190" t="s">
        <v>1542</v>
      </c>
      <c r="G575" s="190" t="s">
        <v>1862</v>
      </c>
      <c r="H575" s="200">
        <v>1236</v>
      </c>
      <c r="I575" s="214">
        <f>ROUNDUP(H575*(1+3%),0)</f>
        <v>1274</v>
      </c>
      <c r="J575" s="214">
        <f>ROUNDUP(I575/0.88*1.07,0)</f>
        <v>1550</v>
      </c>
      <c r="K575" s="201" t="s">
        <v>1791</v>
      </c>
      <c r="L575" s="260"/>
    </row>
    <row r="576" spans="1:12" s="193" customFormat="1">
      <c r="A576" s="190"/>
      <c r="B576" s="190"/>
      <c r="C576" s="199"/>
      <c r="D576" s="199"/>
      <c r="E576" s="199"/>
      <c r="F576" s="190"/>
      <c r="G576" s="190"/>
      <c r="H576" s="200"/>
      <c r="I576" s="200"/>
      <c r="J576" s="200"/>
      <c r="K576" s="260"/>
      <c r="L576" s="260"/>
    </row>
    <row r="577" spans="1:13" s="193" customFormat="1">
      <c r="A577" s="190" t="s">
        <v>1863</v>
      </c>
      <c r="B577" s="190" t="s">
        <v>1864</v>
      </c>
      <c r="C577" s="199">
        <v>1355</v>
      </c>
      <c r="D577" s="188">
        <f>ROUNDUP(C577*(1+3%),0)</f>
        <v>1396</v>
      </c>
      <c r="E577" s="188">
        <f>ROUNDUP(D577/0.88*1.07,0)</f>
        <v>1698</v>
      </c>
      <c r="F577" s="190" t="s">
        <v>1865</v>
      </c>
      <c r="G577" s="190" t="s">
        <v>1577</v>
      </c>
      <c r="H577" s="200">
        <v>1355</v>
      </c>
      <c r="I577" s="214">
        <f>ROUNDUP(H577*(1+3%),0)</f>
        <v>1396</v>
      </c>
      <c r="J577" s="214">
        <f>ROUNDUP(I577/0.88*1.07,0)</f>
        <v>1698</v>
      </c>
      <c r="K577" s="201" t="s">
        <v>1791</v>
      </c>
      <c r="L577" s="260"/>
    </row>
    <row r="578" spans="1:13" s="193" customFormat="1">
      <c r="A578" s="190" t="s">
        <v>1866</v>
      </c>
      <c r="B578" s="190" t="s">
        <v>1867</v>
      </c>
      <c r="C578" s="199">
        <v>1435</v>
      </c>
      <c r="D578" s="199">
        <f>ROUNDUP(C578*(1+3%),0)</f>
        <v>1479</v>
      </c>
      <c r="E578" s="199">
        <f>ROUNDUP(D578/0.88*1.07,0)</f>
        <v>1799</v>
      </c>
      <c r="F578" s="190" t="s">
        <v>1868</v>
      </c>
      <c r="G578" s="190" t="s">
        <v>1456</v>
      </c>
      <c r="H578" s="200">
        <v>1435</v>
      </c>
      <c r="I578" s="214">
        <f>ROUNDUP(H578*(1+3%),0)</f>
        <v>1479</v>
      </c>
      <c r="J578" s="214">
        <f>ROUNDUP(I578/0.88*1.07,0)</f>
        <v>1799</v>
      </c>
      <c r="K578" s="201" t="s">
        <v>1791</v>
      </c>
      <c r="L578" s="260"/>
    </row>
    <row r="579" spans="1:13" s="193" customFormat="1">
      <c r="A579" s="190"/>
      <c r="B579" s="190"/>
      <c r="C579" s="199"/>
      <c r="D579" s="199"/>
      <c r="E579" s="199"/>
      <c r="F579" s="190"/>
      <c r="G579" s="190"/>
      <c r="H579" s="200"/>
      <c r="I579" s="200"/>
      <c r="J579" s="200"/>
      <c r="K579" s="201"/>
      <c r="L579" s="260"/>
    </row>
    <row r="580" spans="1:13" s="193" customFormat="1">
      <c r="A580" s="190" t="s">
        <v>1869</v>
      </c>
      <c r="B580" s="190" t="s">
        <v>1870</v>
      </c>
      <c r="C580" s="199">
        <v>1834</v>
      </c>
      <c r="D580" s="199">
        <f>ROUNDUP(C580*(1+3%),0)</f>
        <v>1890</v>
      </c>
      <c r="E580" s="199">
        <f>ROUNDUP(D580/0.88*1.07,0)</f>
        <v>2299</v>
      </c>
      <c r="F580" s="190" t="s">
        <v>1871</v>
      </c>
      <c r="G580" s="190" t="s">
        <v>1717</v>
      </c>
      <c r="H580" s="200">
        <v>1834</v>
      </c>
      <c r="I580" s="214">
        <f>ROUNDUP(H580*(1+3%),0)</f>
        <v>1890</v>
      </c>
      <c r="J580" s="214">
        <f>ROUNDUP(I580/0.88*1.07,0)</f>
        <v>2299</v>
      </c>
      <c r="K580" s="201" t="s">
        <v>1791</v>
      </c>
      <c r="L580" s="260"/>
    </row>
    <row r="581" spans="1:13" s="193" customFormat="1">
      <c r="A581" s="190" t="s">
        <v>1869</v>
      </c>
      <c r="B581" s="190" t="s">
        <v>1872</v>
      </c>
      <c r="C581" s="199">
        <v>1994</v>
      </c>
      <c r="D581" s="199">
        <f>ROUNDUP(C581*(1+3%),0)</f>
        <v>2054</v>
      </c>
      <c r="E581" s="199">
        <f>ROUNDUP(D581/0.88*1.07,0)</f>
        <v>2498</v>
      </c>
      <c r="F581" s="190" t="s">
        <v>1871</v>
      </c>
      <c r="G581" s="190" t="s">
        <v>1718</v>
      </c>
      <c r="H581" s="200">
        <v>1994</v>
      </c>
      <c r="I581" s="214">
        <f>ROUNDUP(H581*(1+3%),0)</f>
        <v>2054</v>
      </c>
      <c r="J581" s="214">
        <f>ROUNDUP(I581/0.88*1.07,0)</f>
        <v>2498</v>
      </c>
      <c r="K581" s="201" t="s">
        <v>1791</v>
      </c>
      <c r="L581" s="260"/>
    </row>
    <row r="582" spans="1:13" s="193" customFormat="1">
      <c r="C582" s="258"/>
      <c r="D582" s="258"/>
      <c r="E582" s="258"/>
      <c r="H582" s="259"/>
      <c r="I582" s="259"/>
      <c r="J582" s="259"/>
      <c r="K582" s="260"/>
      <c r="L582" s="260"/>
    </row>
    <row r="583" spans="1:13" s="193" customFormat="1">
      <c r="C583" s="258"/>
      <c r="D583" s="258"/>
      <c r="E583" s="258"/>
      <c r="F583" s="190" t="s">
        <v>1532</v>
      </c>
      <c r="G583" s="190" t="s">
        <v>1533</v>
      </c>
      <c r="H583" s="200">
        <v>2713</v>
      </c>
      <c r="I583" s="214">
        <f>ROUNDUP(H583*(1+3%),0)</f>
        <v>2795</v>
      </c>
      <c r="J583" s="214">
        <f>ROUNDUP(I583/0.88*1.07,0)</f>
        <v>3399</v>
      </c>
      <c r="K583" s="260"/>
      <c r="L583" s="260"/>
    </row>
    <row r="584" spans="1:13" s="193" customFormat="1">
      <c r="C584" s="258"/>
      <c r="D584" s="258"/>
      <c r="E584" s="258"/>
      <c r="F584" s="190" t="s">
        <v>1873</v>
      </c>
      <c r="G584" s="190" t="s">
        <v>1535</v>
      </c>
      <c r="H584" s="200">
        <v>2553</v>
      </c>
      <c r="I584" s="214">
        <f>ROUNDUP(H584*(1+3%),0)</f>
        <v>2630</v>
      </c>
      <c r="J584" s="214">
        <f>ROUNDUP(I584/0.88*1.07,0)</f>
        <v>3198</v>
      </c>
      <c r="K584" s="260"/>
      <c r="L584" s="260"/>
    </row>
    <row r="585" spans="1:13" s="193" customFormat="1">
      <c r="C585" s="258"/>
      <c r="D585" s="258"/>
      <c r="E585" s="258"/>
      <c r="F585" s="190" t="s">
        <v>1536</v>
      </c>
      <c r="G585" s="190" t="s">
        <v>1537</v>
      </c>
      <c r="H585" s="200">
        <v>3192</v>
      </c>
      <c r="I585" s="214">
        <f>ROUNDUP(H585*(1+3%),0)</f>
        <v>3288</v>
      </c>
      <c r="J585" s="214">
        <f>ROUNDUP(I585/0.88*1.07,0)</f>
        <v>3998</v>
      </c>
      <c r="K585" s="260"/>
      <c r="L585" s="260"/>
    </row>
    <row r="586" spans="1:13" s="193" customFormat="1">
      <c r="C586" s="258"/>
      <c r="D586" s="258"/>
      <c r="E586" s="258"/>
      <c r="F586" s="190"/>
      <c r="G586" s="190"/>
      <c r="H586" s="200"/>
      <c r="I586" s="214"/>
      <c r="J586" s="214"/>
      <c r="K586" s="260"/>
      <c r="L586" s="260"/>
    </row>
    <row r="587" spans="1:13">
      <c r="A587" s="190" t="s">
        <v>1874</v>
      </c>
      <c r="B587" s="190" t="s">
        <v>1875</v>
      </c>
      <c r="C587" s="199">
        <v>1754</v>
      </c>
      <c r="D587" s="199">
        <f>ROUNDUP(C587*(1+3%),0)</f>
        <v>1807</v>
      </c>
      <c r="E587" s="199">
        <f>ROUNDUP(D587/0.88*1.07,0)</f>
        <v>2198</v>
      </c>
      <c r="F587" s="190" t="s">
        <v>1876</v>
      </c>
      <c r="G587" s="190" t="s">
        <v>1713</v>
      </c>
      <c r="H587" s="200">
        <v>1754</v>
      </c>
      <c r="I587" s="214">
        <f>ROUNDUP(H587*(1+3%),0)</f>
        <v>1807</v>
      </c>
      <c r="J587" s="214">
        <f>ROUNDUP(I587/0.88*1.07,0)</f>
        <v>2198</v>
      </c>
      <c r="K587" s="201" t="s">
        <v>1791</v>
      </c>
      <c r="L587" s="201"/>
      <c r="M587" s="190"/>
    </row>
    <row r="588" spans="1:13">
      <c r="A588" s="190" t="s">
        <v>1877</v>
      </c>
      <c r="B588" s="190" t="s">
        <v>1878</v>
      </c>
      <c r="C588" s="199">
        <v>996</v>
      </c>
      <c r="D588" s="199">
        <f>ROUNDUP(C588*(1+3%),0)</f>
        <v>1026</v>
      </c>
      <c r="E588" s="199">
        <f>ROUNDUP(D588/0.88*1.07,0)</f>
        <v>1248</v>
      </c>
      <c r="F588" s="190" t="s">
        <v>1879</v>
      </c>
      <c r="G588" s="190" t="s">
        <v>1579</v>
      </c>
      <c r="H588" s="200">
        <v>996</v>
      </c>
      <c r="I588" s="214">
        <f>ROUNDUP(H588*(1+3%),0)</f>
        <v>1026</v>
      </c>
      <c r="J588" s="214">
        <f>ROUNDUP(I588/0.88*1.07,0)</f>
        <v>1248</v>
      </c>
      <c r="K588" s="201" t="s">
        <v>1791</v>
      </c>
      <c r="L588" s="201"/>
      <c r="M588" s="190"/>
    </row>
    <row r="589" spans="1:13" s="193" customFormat="1">
      <c r="C589" s="258"/>
      <c r="D589" s="199"/>
      <c r="E589" s="199"/>
      <c r="F589" s="190"/>
      <c r="G589" s="190"/>
      <c r="H589" s="200"/>
      <c r="I589" s="214"/>
      <c r="J589" s="214"/>
      <c r="K589" s="260"/>
      <c r="L589" s="260"/>
    </row>
    <row r="590" spans="1:13">
      <c r="A590" s="190" t="s">
        <v>1880</v>
      </c>
      <c r="B590" s="190" t="s">
        <v>1807</v>
      </c>
      <c r="C590" s="199">
        <v>2034</v>
      </c>
      <c r="D590" s="199">
        <f>ROUNDUP(C590*(1+3%),0)</f>
        <v>2096</v>
      </c>
      <c r="E590" s="199">
        <f>ROUNDUP(D590/0.88*1.07,0)</f>
        <v>2549</v>
      </c>
      <c r="F590" s="190" t="s">
        <v>1880</v>
      </c>
      <c r="G590" s="190" t="s">
        <v>1679</v>
      </c>
      <c r="H590" s="200">
        <v>2034</v>
      </c>
      <c r="I590" s="214">
        <f>ROUNDUP(H590*(1+3%),0)</f>
        <v>2096</v>
      </c>
      <c r="J590" s="214">
        <f>ROUNDUP(I590/0.88*1.07,0)</f>
        <v>2549</v>
      </c>
      <c r="K590" s="201" t="s">
        <v>1791</v>
      </c>
      <c r="L590" s="201"/>
      <c r="M590" s="190"/>
    </row>
    <row r="591" spans="1:13">
      <c r="A591" s="190" t="s">
        <v>1880</v>
      </c>
      <c r="B591" s="190" t="s">
        <v>1809</v>
      </c>
      <c r="C591" s="199">
        <v>2193</v>
      </c>
      <c r="D591" s="199">
        <f>ROUNDUP(C591*(1+3%),0)</f>
        <v>2259</v>
      </c>
      <c r="E591" s="199">
        <f>ROUNDUP(D591/0.88*1.07,0)</f>
        <v>2747</v>
      </c>
      <c r="F591" s="190" t="s">
        <v>1880</v>
      </c>
      <c r="G591" s="190" t="s">
        <v>1680</v>
      </c>
      <c r="H591" s="200">
        <v>2193</v>
      </c>
      <c r="I591" s="214">
        <f>ROUNDUP(H591*(1+3%),0)</f>
        <v>2259</v>
      </c>
      <c r="J591" s="214">
        <f>ROUNDUP(I591/0.88*1.07,0)</f>
        <v>2747</v>
      </c>
      <c r="K591" s="201" t="s">
        <v>1791</v>
      </c>
      <c r="L591" s="201"/>
      <c r="M591" s="190"/>
    </row>
    <row r="592" spans="1:13" s="193" customFormat="1">
      <c r="C592" s="258"/>
      <c r="D592" s="258"/>
      <c r="E592" s="258"/>
      <c r="H592" s="259"/>
      <c r="I592" s="259"/>
      <c r="J592" s="259"/>
      <c r="K592" s="260"/>
      <c r="L592" s="260"/>
    </row>
    <row r="593" spans="1:16" s="193" customFormat="1">
      <c r="A593" s="190" t="s">
        <v>1795</v>
      </c>
      <c r="B593" s="190" t="s">
        <v>1881</v>
      </c>
      <c r="C593" s="199">
        <v>1834</v>
      </c>
      <c r="D593" s="199">
        <f>ROUNDUP(C593*(1+3%),0)</f>
        <v>1890</v>
      </c>
      <c r="E593" s="199">
        <f>ROUNDUP(D593/0.88*1.07,0)</f>
        <v>2299</v>
      </c>
      <c r="F593" s="244" t="s">
        <v>1797</v>
      </c>
      <c r="G593" s="190" t="s">
        <v>1882</v>
      </c>
      <c r="H593" s="200">
        <v>1914</v>
      </c>
      <c r="I593" s="214">
        <f>ROUNDUP(H593*(1+3%),0)</f>
        <v>1972</v>
      </c>
      <c r="J593" s="214">
        <f>ROUNDUP(I593/0.88*1.07,0)</f>
        <v>2398</v>
      </c>
      <c r="K593" s="201" t="s">
        <v>1791</v>
      </c>
      <c r="L593" s="260"/>
    </row>
    <row r="594" spans="1:16" s="193" customFormat="1">
      <c r="A594" s="190"/>
      <c r="B594" s="190"/>
      <c r="C594" s="199"/>
      <c r="D594" s="199"/>
      <c r="E594" s="199"/>
      <c r="F594" s="190"/>
      <c r="G594" s="190"/>
      <c r="H594" s="200"/>
      <c r="I594" s="200"/>
      <c r="J594" s="200"/>
      <c r="K594" s="260"/>
      <c r="L594" s="260"/>
    </row>
    <row r="595" spans="1:16" s="193" customFormat="1">
      <c r="A595" s="190" t="s">
        <v>1883</v>
      </c>
      <c r="B595" s="190" t="s">
        <v>1884</v>
      </c>
      <c r="C595" s="199">
        <v>1395</v>
      </c>
      <c r="D595" s="199">
        <f>ROUNDUP(C595*(1+3%),0)</f>
        <v>1437</v>
      </c>
      <c r="E595" s="199">
        <f>ROUNDUP(D595/0.88*1.07,0)</f>
        <v>1748</v>
      </c>
      <c r="F595" s="190" t="s">
        <v>1885</v>
      </c>
      <c r="G595" s="190" t="s">
        <v>1494</v>
      </c>
      <c r="H595" s="200">
        <v>1395</v>
      </c>
      <c r="I595" s="214">
        <f>ROUNDUP(H595*(1+3%),0)</f>
        <v>1437</v>
      </c>
      <c r="J595" s="214">
        <f>ROUNDUP(I595/0.88*1.07,0)</f>
        <v>1748</v>
      </c>
      <c r="K595" s="201" t="s">
        <v>1791</v>
      </c>
      <c r="L595" s="260"/>
    </row>
    <row r="596" spans="1:16" s="193" customFormat="1">
      <c r="A596" s="190" t="s">
        <v>1886</v>
      </c>
      <c r="B596" s="190" t="s">
        <v>1887</v>
      </c>
      <c r="C596" s="199">
        <v>1355</v>
      </c>
      <c r="D596" s="199">
        <f>ROUNDUP(C596*(1+3%),0)</f>
        <v>1396</v>
      </c>
      <c r="E596" s="199">
        <f>ROUNDUP(D596/0.88*1.07,0)</f>
        <v>1698</v>
      </c>
      <c r="F596" s="190" t="s">
        <v>1888</v>
      </c>
      <c r="G596" s="245" t="s">
        <v>1660</v>
      </c>
      <c r="H596" s="200">
        <v>1355</v>
      </c>
      <c r="I596" s="214">
        <f>ROUNDUP(H596*(1+3%),0)</f>
        <v>1396</v>
      </c>
      <c r="J596" s="214">
        <f>ROUNDUP(I596/0.88*1.07,0)</f>
        <v>1698</v>
      </c>
      <c r="K596" s="201" t="s">
        <v>1791</v>
      </c>
      <c r="L596" s="260"/>
    </row>
    <row r="597" spans="1:16" s="193" customFormat="1">
      <c r="A597" s="190" t="s">
        <v>1889</v>
      </c>
      <c r="B597" s="190" t="s">
        <v>1890</v>
      </c>
      <c r="C597" s="199">
        <v>2871</v>
      </c>
      <c r="D597" s="199">
        <f>ROUNDUP(C597*(1+3%),0)</f>
        <v>2958</v>
      </c>
      <c r="E597" s="199">
        <f>ROUNDUP(D597/0.88*1.07,0)</f>
        <v>3597</v>
      </c>
      <c r="F597" s="190" t="s">
        <v>1891</v>
      </c>
      <c r="G597" s="190" t="s">
        <v>1682</v>
      </c>
      <c r="H597" s="200">
        <v>3033</v>
      </c>
      <c r="I597" s="214">
        <f>ROUNDUP(H597*(1+3%),0)</f>
        <v>3124</v>
      </c>
      <c r="J597" s="214">
        <f>ROUNDUP(I597/0.88*1.07,0)</f>
        <v>3799</v>
      </c>
      <c r="K597" s="201" t="s">
        <v>1791</v>
      </c>
      <c r="L597" s="260"/>
    </row>
    <row r="598" spans="1:16" s="193" customFormat="1">
      <c r="C598" s="258"/>
      <c r="D598" s="258"/>
      <c r="E598" s="258"/>
      <c r="H598" s="259"/>
      <c r="I598" s="259"/>
      <c r="J598" s="259"/>
      <c r="K598" s="260"/>
      <c r="L598" s="260"/>
    </row>
    <row r="599" spans="1:16" s="193" customFormat="1">
      <c r="A599" s="190" t="s">
        <v>1892</v>
      </c>
      <c r="B599" s="190" t="s">
        <v>1893</v>
      </c>
      <c r="C599" s="258">
        <v>2911</v>
      </c>
      <c r="D599" s="199">
        <f>ROUNDUP(C599*(1+3%),0)</f>
        <v>2999</v>
      </c>
      <c r="E599" s="199">
        <f>ROUNDUP(D599/0.88*1.07,0)</f>
        <v>3647</v>
      </c>
      <c r="F599" s="193" t="s">
        <v>1602</v>
      </c>
      <c r="G599" s="193" t="s">
        <v>1894</v>
      </c>
      <c r="H599" s="259">
        <v>3629</v>
      </c>
      <c r="I599" s="214">
        <f>ROUNDUP(H599*(1+3%),0)</f>
        <v>3738</v>
      </c>
      <c r="J599" s="214">
        <f>ROUNDUP(I599/0.88*1.07,0)</f>
        <v>4546</v>
      </c>
      <c r="K599" s="201" t="s">
        <v>1791</v>
      </c>
      <c r="L599" s="260"/>
    </row>
    <row r="600" spans="1:16" s="193" customFormat="1">
      <c r="A600" s="190" t="s">
        <v>1892</v>
      </c>
      <c r="B600" s="190" t="s">
        <v>1895</v>
      </c>
      <c r="C600" s="258">
        <v>3350</v>
      </c>
      <c r="D600" s="199">
        <f>ROUNDUP(C600*(1+3%),0)</f>
        <v>3451</v>
      </c>
      <c r="E600" s="199">
        <f>ROUNDUP(D600/0.88*1.07,0)</f>
        <v>4197</v>
      </c>
      <c r="F600" s="193" t="s">
        <v>1602</v>
      </c>
      <c r="G600" s="193" t="s">
        <v>1896</v>
      </c>
      <c r="H600" s="259">
        <v>4427</v>
      </c>
      <c r="I600" s="214">
        <f>ROUNDUP(H600*(1+3%),0)</f>
        <v>4560</v>
      </c>
      <c r="J600" s="214">
        <f>ROUNDUP(I600/0.88*1.07,0)</f>
        <v>5545</v>
      </c>
      <c r="K600" s="201" t="s">
        <v>1791</v>
      </c>
      <c r="L600" s="260"/>
    </row>
    <row r="601" spans="1:16" s="193" customFormat="1">
      <c r="A601" s="190" t="s">
        <v>1892</v>
      </c>
      <c r="B601" s="190" t="s">
        <v>1897</v>
      </c>
      <c r="C601" s="258">
        <v>3749</v>
      </c>
      <c r="D601" s="199">
        <f>ROUNDUP(C601*(1+3%),0)</f>
        <v>3862</v>
      </c>
      <c r="E601" s="199">
        <f>ROUNDUP(D601/0.88*1.07,0)</f>
        <v>4696</v>
      </c>
      <c r="H601" s="259"/>
      <c r="I601" s="259"/>
      <c r="J601" s="259"/>
      <c r="K601" s="260" t="s">
        <v>1347</v>
      </c>
      <c r="L601" s="260"/>
    </row>
    <row r="602" spans="1:16" s="193" customFormat="1">
      <c r="A602" s="190"/>
      <c r="B602" s="190"/>
      <c r="C602" s="258"/>
      <c r="D602" s="258"/>
      <c r="E602" s="258"/>
      <c r="H602" s="259"/>
      <c r="I602" s="259"/>
      <c r="J602" s="259"/>
      <c r="K602" s="260"/>
      <c r="L602" s="260"/>
    </row>
    <row r="603" spans="1:16" s="196" customFormat="1">
      <c r="A603" s="190" t="s">
        <v>1705</v>
      </c>
      <c r="B603" s="190" t="s">
        <v>1858</v>
      </c>
      <c r="C603" s="188">
        <v>957</v>
      </c>
      <c r="D603" s="188">
        <f>ROUNDUP(C603*(1+6%),0)</f>
        <v>1015</v>
      </c>
      <c r="E603" s="188">
        <f>ROUNDUP(D603/0.8*1.07,0)</f>
        <v>1358</v>
      </c>
      <c r="F603" s="190" t="s">
        <v>1705</v>
      </c>
      <c r="G603" s="190" t="s">
        <v>1706</v>
      </c>
      <c r="H603" s="187">
        <v>957</v>
      </c>
      <c r="I603" s="187">
        <f>ROUNDUP(H603*(1+3%),0)</f>
        <v>986</v>
      </c>
      <c r="J603" s="187">
        <f>ROUNDUP(I603/0.88*1.07,0)</f>
        <v>1199</v>
      </c>
      <c r="K603" s="190"/>
      <c r="L603" s="191"/>
      <c r="N603" s="190"/>
      <c r="O603" s="190"/>
      <c r="P603" s="190"/>
    </row>
    <row r="604" spans="1:16" s="196" customFormat="1">
      <c r="A604" s="190" t="s">
        <v>1705</v>
      </c>
      <c r="B604" s="190" t="s">
        <v>1860</v>
      </c>
      <c r="C604" s="188">
        <v>1076</v>
      </c>
      <c r="D604" s="188">
        <f>ROUNDUP(C604*(1+6%),0)</f>
        <v>1141</v>
      </c>
      <c r="E604" s="188">
        <f>ROUNDUP(D604/0.8*1.07,0)</f>
        <v>1527</v>
      </c>
      <c r="F604" s="190" t="s">
        <v>1705</v>
      </c>
      <c r="G604" s="190" t="s">
        <v>1707</v>
      </c>
      <c r="H604" s="187">
        <v>1077</v>
      </c>
      <c r="I604" s="187">
        <f>ROUNDUP(H604*(1+3%),0)</f>
        <v>1110</v>
      </c>
      <c r="J604" s="187">
        <f>ROUNDUP(I604/0.88*1.07,0)</f>
        <v>1350</v>
      </c>
      <c r="K604" s="190"/>
      <c r="L604" s="191"/>
      <c r="N604" s="190"/>
      <c r="O604" s="190"/>
      <c r="P604" s="190"/>
    </row>
    <row r="605" spans="1:16" s="196" customFormat="1">
      <c r="A605" s="190" t="s">
        <v>1705</v>
      </c>
      <c r="B605" s="190" t="s">
        <v>1862</v>
      </c>
      <c r="C605" s="188">
        <v>1148</v>
      </c>
      <c r="D605" s="188">
        <f>ROUNDUP(C605*(1+6%),0)</f>
        <v>1217</v>
      </c>
      <c r="E605" s="188">
        <f>ROUNDUP(D605/0.8*1.07,0)</f>
        <v>1628</v>
      </c>
      <c r="F605" s="190" t="s">
        <v>1705</v>
      </c>
      <c r="G605" s="190" t="s">
        <v>1546</v>
      </c>
      <c r="H605" s="187">
        <v>1276</v>
      </c>
      <c r="I605" s="187">
        <f>ROUNDUP(H605*(1+3%),0)</f>
        <v>1315</v>
      </c>
      <c r="J605" s="187">
        <f>ROUNDUP(I605/0.88*1.07,0)</f>
        <v>1599</v>
      </c>
      <c r="K605" s="190"/>
      <c r="L605" s="191"/>
      <c r="N605" s="190"/>
      <c r="O605" s="190"/>
      <c r="P605" s="190"/>
    </row>
    <row r="607" spans="1:16" s="196" customFormat="1">
      <c r="A607" s="190" t="s">
        <v>1898</v>
      </c>
      <c r="B607" s="190" t="s">
        <v>1644</v>
      </c>
      <c r="C607" s="246">
        <v>1547</v>
      </c>
      <c r="D607" s="188">
        <f>ROUNDUP(C607*(1+6%),0)</f>
        <v>1640</v>
      </c>
      <c r="E607" s="188">
        <f>ROUNDUP(D607/0.8*1.07,0)</f>
        <v>2194</v>
      </c>
      <c r="F607" s="190" t="s">
        <v>1842</v>
      </c>
      <c r="G607" s="190" t="s">
        <v>1899</v>
      </c>
      <c r="H607" s="187">
        <v>1556</v>
      </c>
      <c r="I607" s="187">
        <f>ROUNDUP(H607*(1+3%),0)</f>
        <v>1603</v>
      </c>
      <c r="J607" s="187">
        <f>ROUNDUP(I607/0.88*1.07,0)</f>
        <v>1950</v>
      </c>
      <c r="K607" s="190"/>
      <c r="L607" s="191"/>
      <c r="N607" s="190"/>
      <c r="O607" s="190"/>
      <c r="P607" s="190"/>
    </row>
    <row r="609" spans="1:16" s="196" customFormat="1">
      <c r="A609" s="190"/>
      <c r="B609" s="190"/>
      <c r="C609" s="190"/>
      <c r="D609" s="190"/>
      <c r="E609" s="190"/>
      <c r="F609" s="190" t="s">
        <v>1681</v>
      </c>
      <c r="G609" s="190" t="s">
        <v>1682</v>
      </c>
      <c r="H609" s="187">
        <v>3991</v>
      </c>
      <c r="I609" s="187">
        <f>ROUNDUP(H609*(1+3%),0)</f>
        <v>4111</v>
      </c>
      <c r="J609" s="187">
        <f>ROUNDUP(I609/0.88*1.07,0)</f>
        <v>4999</v>
      </c>
      <c r="K609" s="190"/>
      <c r="L609" s="191"/>
      <c r="N609" s="190"/>
      <c r="O609" s="190"/>
      <c r="P609" s="190"/>
    </row>
    <row r="611" spans="1:16" s="196" customFormat="1">
      <c r="A611" s="190" t="s">
        <v>1900</v>
      </c>
      <c r="B611" s="190" t="s">
        <v>1901</v>
      </c>
      <c r="C611" s="246">
        <v>1515</v>
      </c>
      <c r="D611" s="188">
        <f>ROUNDUP(C611*(1+6%),0)</f>
        <v>1606</v>
      </c>
      <c r="E611" s="188">
        <f>ROUNDUP(D611/0.8*1.07,0)</f>
        <v>2149</v>
      </c>
      <c r="F611" s="190" t="s">
        <v>1902</v>
      </c>
      <c r="G611" s="190" t="s">
        <v>1716</v>
      </c>
      <c r="H611" s="187">
        <v>1899</v>
      </c>
      <c r="I611" s="187">
        <f>ROUNDUP(H611*(1+3%),0)</f>
        <v>1956</v>
      </c>
      <c r="J611" s="187">
        <f>ROUNDUP(I611/0.88*1.07,0)</f>
        <v>2379</v>
      </c>
      <c r="K611" s="190"/>
      <c r="L611" s="191"/>
      <c r="N611" s="190"/>
      <c r="O611" s="190"/>
      <c r="P611" s="190"/>
    </row>
    <row r="612" spans="1:16" s="196" customFormat="1">
      <c r="A612" s="190" t="s">
        <v>1900</v>
      </c>
      <c r="B612" s="190" t="s">
        <v>1903</v>
      </c>
      <c r="C612" s="246">
        <v>2073</v>
      </c>
      <c r="D612" s="188">
        <f>ROUNDUP(C612*(1+6%),0)</f>
        <v>2198</v>
      </c>
      <c r="E612" s="188">
        <f>ROUNDUP(D612/0.8*1.07,0)</f>
        <v>2940</v>
      </c>
      <c r="F612" s="190" t="s">
        <v>1902</v>
      </c>
      <c r="G612" s="190" t="s">
        <v>1585</v>
      </c>
      <c r="H612" s="187">
        <v>2155</v>
      </c>
      <c r="I612" s="187">
        <f>ROUNDUP(H612*(1+3%),0)</f>
        <v>2220</v>
      </c>
      <c r="J612" s="187">
        <f>ROUNDUP(I612/0.88*1.07,0)</f>
        <v>2700</v>
      </c>
      <c r="K612" s="190"/>
      <c r="L612" s="191"/>
      <c r="N612" s="190"/>
      <c r="O612" s="190"/>
      <c r="P612" s="190"/>
    </row>
    <row r="613" spans="1:16" s="196" customFormat="1">
      <c r="A613" s="190" t="s">
        <v>1900</v>
      </c>
      <c r="B613" s="190" t="s">
        <v>1904</v>
      </c>
      <c r="C613" s="246">
        <v>2313</v>
      </c>
      <c r="D613" s="188">
        <f>ROUNDUP(C613*(1+6%),0)</f>
        <v>2452</v>
      </c>
      <c r="E613" s="188">
        <f>ROUNDUP(D613/0.8*1.07,0)</f>
        <v>3280</v>
      </c>
      <c r="F613" s="190"/>
      <c r="G613" s="190"/>
      <c r="H613" s="190"/>
      <c r="I613" s="190"/>
      <c r="J613" s="190"/>
      <c r="K613" s="190" t="s">
        <v>1347</v>
      </c>
      <c r="L613" s="191"/>
      <c r="N613" s="190"/>
      <c r="O613" s="190"/>
      <c r="P613" s="190"/>
    </row>
    <row r="615" spans="1:16">
      <c r="A615" s="190" t="s">
        <v>1905</v>
      </c>
      <c r="B615" s="190" t="s">
        <v>1906</v>
      </c>
      <c r="C615" s="246">
        <v>1714</v>
      </c>
      <c r="D615" s="188">
        <f>ROUNDUP(C615*(1+6%),0)</f>
        <v>1817</v>
      </c>
      <c r="E615" s="188">
        <f>ROUNDUP(D615/0.8*1.07,0)</f>
        <v>2431</v>
      </c>
      <c r="F615" s="190" t="s">
        <v>1586</v>
      </c>
      <c r="G615" s="190" t="s">
        <v>1587</v>
      </c>
      <c r="H615" s="187">
        <v>1995</v>
      </c>
      <c r="I615" s="187">
        <f>ROUNDUP(H615*(1+3%),0)</f>
        <v>2055</v>
      </c>
      <c r="J615" s="187">
        <f>ROUNDUP(I615/0.88*1.07,0)</f>
        <v>2499</v>
      </c>
    </row>
    <row r="617" spans="1:16" s="193" customFormat="1">
      <c r="C617" s="258"/>
      <c r="D617" s="258"/>
      <c r="E617" s="258"/>
      <c r="H617" s="259"/>
      <c r="I617" s="259"/>
      <c r="J617" s="259"/>
      <c r="K617" s="260"/>
      <c r="L617" s="260"/>
    </row>
    <row r="618" spans="1:16" s="193" customFormat="1">
      <c r="A618" s="190" t="s">
        <v>1653</v>
      </c>
      <c r="B618" s="190" t="s">
        <v>1907</v>
      </c>
      <c r="C618" s="199">
        <v>1156</v>
      </c>
      <c r="D618" s="188">
        <f t="shared" ref="D618:D625" si="14">ROUNDUP(C618*(1+3%),0)</f>
        <v>1191</v>
      </c>
      <c r="E618" s="188">
        <f t="shared" ref="E618:E625" si="15">ROUNDUP(D618/0.88*1.07,0)</f>
        <v>1449</v>
      </c>
      <c r="F618" s="190" t="s">
        <v>1653</v>
      </c>
      <c r="G618" s="190" t="s">
        <v>1654</v>
      </c>
      <c r="H618" s="259">
        <v>1156</v>
      </c>
      <c r="I618" s="187">
        <f t="shared" ref="I618:I625" si="16">ROUNDUP(H618*(1+3%),0)</f>
        <v>1191</v>
      </c>
      <c r="J618" s="187">
        <f t="shared" ref="J618:J625" si="17">ROUNDUP(I618/0.88*1.07,0)</f>
        <v>1449</v>
      </c>
      <c r="K618" s="190" t="s">
        <v>1908</v>
      </c>
      <c r="L618" s="260"/>
      <c r="M618" s="190" t="s">
        <v>1909</v>
      </c>
    </row>
    <row r="619" spans="1:16" s="193" customFormat="1">
      <c r="A619" s="190" t="s">
        <v>1789</v>
      </c>
      <c r="B619" s="190" t="s">
        <v>1910</v>
      </c>
      <c r="C619" s="199">
        <v>1316</v>
      </c>
      <c r="D619" s="188">
        <f t="shared" si="14"/>
        <v>1356</v>
      </c>
      <c r="E619" s="188">
        <f t="shared" si="15"/>
        <v>1649</v>
      </c>
      <c r="F619" s="190" t="s">
        <v>1789</v>
      </c>
      <c r="G619" s="190" t="s">
        <v>1790</v>
      </c>
      <c r="H619" s="259">
        <v>1316</v>
      </c>
      <c r="I619" s="187">
        <f t="shared" si="16"/>
        <v>1356</v>
      </c>
      <c r="J619" s="187">
        <f t="shared" si="17"/>
        <v>1649</v>
      </c>
      <c r="K619" s="190" t="s">
        <v>1908</v>
      </c>
      <c r="L619" s="260"/>
      <c r="M619" s="190" t="s">
        <v>1909</v>
      </c>
    </row>
    <row r="620" spans="1:16" s="193" customFormat="1">
      <c r="A620" s="190" t="s">
        <v>1789</v>
      </c>
      <c r="B620" s="190" t="s">
        <v>1911</v>
      </c>
      <c r="C620" s="199">
        <v>1475</v>
      </c>
      <c r="D620" s="188">
        <f t="shared" si="14"/>
        <v>1520</v>
      </c>
      <c r="E620" s="188">
        <f t="shared" si="15"/>
        <v>1849</v>
      </c>
      <c r="F620" s="190" t="s">
        <v>1789</v>
      </c>
      <c r="G620" s="190" t="s">
        <v>1792</v>
      </c>
      <c r="H620" s="259">
        <v>1475</v>
      </c>
      <c r="I620" s="187">
        <f t="shared" si="16"/>
        <v>1520</v>
      </c>
      <c r="J620" s="187">
        <f t="shared" si="17"/>
        <v>1849</v>
      </c>
      <c r="K620" s="190" t="s">
        <v>1908</v>
      </c>
      <c r="L620" s="260"/>
      <c r="M620" s="190" t="s">
        <v>1909</v>
      </c>
    </row>
    <row r="621" spans="1:16" s="193" customFormat="1">
      <c r="A621" s="190" t="s">
        <v>1886</v>
      </c>
      <c r="B621" s="190" t="s">
        <v>1912</v>
      </c>
      <c r="C621" s="188">
        <v>1355</v>
      </c>
      <c r="D621" s="188">
        <f t="shared" si="14"/>
        <v>1396</v>
      </c>
      <c r="E621" s="188">
        <f t="shared" si="15"/>
        <v>1698</v>
      </c>
      <c r="F621" s="190" t="s">
        <v>1886</v>
      </c>
      <c r="G621" s="190" t="s">
        <v>1887</v>
      </c>
      <c r="H621" s="259">
        <v>1355</v>
      </c>
      <c r="I621" s="187">
        <f t="shared" si="16"/>
        <v>1396</v>
      </c>
      <c r="J621" s="187">
        <f t="shared" si="17"/>
        <v>1698</v>
      </c>
      <c r="K621" s="190" t="s">
        <v>1908</v>
      </c>
      <c r="L621" s="260"/>
      <c r="M621" s="190" t="s">
        <v>1909</v>
      </c>
    </row>
    <row r="622" spans="1:16" s="193" customFormat="1">
      <c r="A622" s="190" t="s">
        <v>1795</v>
      </c>
      <c r="B622" s="190" t="s">
        <v>1913</v>
      </c>
      <c r="C622" s="188">
        <v>1754</v>
      </c>
      <c r="D622" s="188">
        <f t="shared" si="14"/>
        <v>1807</v>
      </c>
      <c r="E622" s="188">
        <f t="shared" si="15"/>
        <v>2198</v>
      </c>
      <c r="F622" s="190" t="s">
        <v>1795</v>
      </c>
      <c r="G622" s="190" t="s">
        <v>1796</v>
      </c>
      <c r="H622" s="259">
        <v>1754</v>
      </c>
      <c r="I622" s="187">
        <f t="shared" si="16"/>
        <v>1807</v>
      </c>
      <c r="J622" s="187">
        <f t="shared" si="17"/>
        <v>2198</v>
      </c>
      <c r="K622" s="201" t="s">
        <v>1914</v>
      </c>
      <c r="L622" s="260"/>
      <c r="M622" s="190" t="s">
        <v>1909</v>
      </c>
    </row>
    <row r="623" spans="1:16" s="193" customFormat="1">
      <c r="A623" s="190" t="s">
        <v>1795</v>
      </c>
      <c r="B623" s="190" t="s">
        <v>1915</v>
      </c>
      <c r="C623" s="188">
        <v>1994</v>
      </c>
      <c r="D623" s="188">
        <f t="shared" si="14"/>
        <v>2054</v>
      </c>
      <c r="E623" s="188">
        <f t="shared" si="15"/>
        <v>2498</v>
      </c>
      <c r="F623" s="190" t="s">
        <v>1795</v>
      </c>
      <c r="G623" s="190" t="s">
        <v>1799</v>
      </c>
      <c r="H623" s="259">
        <v>1994</v>
      </c>
      <c r="I623" s="187">
        <f t="shared" si="16"/>
        <v>2054</v>
      </c>
      <c r="J623" s="187">
        <f t="shared" si="17"/>
        <v>2498</v>
      </c>
      <c r="K623" s="201" t="s">
        <v>1914</v>
      </c>
      <c r="L623" s="260"/>
      <c r="M623" s="190" t="s">
        <v>1909</v>
      </c>
    </row>
    <row r="624" spans="1:16">
      <c r="A624" s="190" t="s">
        <v>1852</v>
      </c>
      <c r="B624" s="190" t="s">
        <v>1916</v>
      </c>
      <c r="C624" s="188">
        <v>1714</v>
      </c>
      <c r="D624" s="188">
        <f t="shared" si="14"/>
        <v>1766</v>
      </c>
      <c r="E624" s="188">
        <f t="shared" si="15"/>
        <v>2148</v>
      </c>
      <c r="F624" s="190" t="s">
        <v>1852</v>
      </c>
      <c r="G624" s="190" t="s">
        <v>1853</v>
      </c>
      <c r="H624" s="200">
        <v>1794</v>
      </c>
      <c r="I624" s="200">
        <f t="shared" si="16"/>
        <v>1848</v>
      </c>
      <c r="J624" s="200">
        <f t="shared" si="17"/>
        <v>2247</v>
      </c>
      <c r="K624" s="190" t="s">
        <v>1908</v>
      </c>
      <c r="L624" s="201"/>
      <c r="M624" s="190"/>
    </row>
    <row r="625" spans="1:13">
      <c r="A625" s="190" t="s">
        <v>1852</v>
      </c>
      <c r="B625" s="190" t="s">
        <v>1917</v>
      </c>
      <c r="C625" s="188">
        <v>2073</v>
      </c>
      <c r="D625" s="188">
        <f t="shared" si="14"/>
        <v>2136</v>
      </c>
      <c r="E625" s="188">
        <f t="shared" si="15"/>
        <v>2598</v>
      </c>
      <c r="F625" s="190" t="s">
        <v>1852</v>
      </c>
      <c r="G625" s="190" t="s">
        <v>1855</v>
      </c>
      <c r="H625" s="200">
        <v>2073</v>
      </c>
      <c r="I625" s="200">
        <f t="shared" si="16"/>
        <v>2136</v>
      </c>
      <c r="J625" s="200">
        <f t="shared" si="17"/>
        <v>2598</v>
      </c>
      <c r="K625" s="190" t="s">
        <v>1908</v>
      </c>
      <c r="L625" s="201"/>
      <c r="M625" s="190"/>
    </row>
    <row r="626" spans="1:13">
      <c r="C626" s="188"/>
      <c r="D626" s="188"/>
      <c r="E626" s="188"/>
      <c r="H626" s="200"/>
      <c r="I626" s="200"/>
      <c r="J626" s="200"/>
      <c r="L626" s="201"/>
      <c r="M626" s="190"/>
    </row>
    <row r="627" spans="1:13">
      <c r="A627" s="190" t="s">
        <v>1918</v>
      </c>
      <c r="B627" s="190" t="s">
        <v>1919</v>
      </c>
      <c r="C627" s="188">
        <v>1515</v>
      </c>
      <c r="D627" s="188">
        <f t="shared" ref="D627:D633" si="18">ROUNDUP(C627*(1+3%),0)</f>
        <v>1561</v>
      </c>
      <c r="E627" s="188">
        <f t="shared" ref="E627:E633" si="19">ROUNDUP(D627/0.88*1.07,0)</f>
        <v>1899</v>
      </c>
      <c r="F627" s="190" t="s">
        <v>1918</v>
      </c>
      <c r="G627" s="190" t="s">
        <v>1901</v>
      </c>
      <c r="H627" s="200">
        <v>1515</v>
      </c>
      <c r="I627" s="200">
        <f t="shared" ref="I627:I633" si="20">ROUNDUP(H627*(1+3%),0)</f>
        <v>1561</v>
      </c>
      <c r="J627" s="200">
        <f t="shared" ref="J627:J633" si="21">ROUNDUP(I627/0.88*1.07,0)</f>
        <v>1899</v>
      </c>
      <c r="K627" s="190" t="s">
        <v>1908</v>
      </c>
      <c r="L627" s="201"/>
      <c r="M627" s="190"/>
    </row>
    <row r="628" spans="1:13">
      <c r="A628" s="190" t="s">
        <v>1918</v>
      </c>
      <c r="B628" s="190" t="s">
        <v>1920</v>
      </c>
      <c r="C628" s="188">
        <v>2073</v>
      </c>
      <c r="D628" s="188">
        <f t="shared" si="18"/>
        <v>2136</v>
      </c>
      <c r="E628" s="188">
        <f t="shared" si="19"/>
        <v>2598</v>
      </c>
      <c r="F628" s="190" t="s">
        <v>1918</v>
      </c>
      <c r="G628" s="190" t="s">
        <v>1903</v>
      </c>
      <c r="H628" s="200">
        <v>2073</v>
      </c>
      <c r="I628" s="200">
        <f t="shared" si="20"/>
        <v>2136</v>
      </c>
      <c r="J628" s="200">
        <f t="shared" si="21"/>
        <v>2598</v>
      </c>
      <c r="K628" s="190" t="s">
        <v>1908</v>
      </c>
      <c r="L628" s="201"/>
      <c r="M628" s="190"/>
    </row>
    <row r="629" spans="1:13">
      <c r="A629" s="190" t="s">
        <v>1918</v>
      </c>
      <c r="B629" s="190" t="s">
        <v>1921</v>
      </c>
      <c r="C629" s="188">
        <v>2313</v>
      </c>
      <c r="D629" s="188">
        <f t="shared" si="18"/>
        <v>2383</v>
      </c>
      <c r="E629" s="188">
        <f t="shared" si="19"/>
        <v>2898</v>
      </c>
      <c r="F629" s="190" t="s">
        <v>1918</v>
      </c>
      <c r="G629" s="190" t="s">
        <v>1904</v>
      </c>
      <c r="H629" s="200">
        <v>2313</v>
      </c>
      <c r="I629" s="200">
        <f t="shared" si="20"/>
        <v>2383</v>
      </c>
      <c r="J629" s="200">
        <f t="shared" si="21"/>
        <v>2898</v>
      </c>
      <c r="K629" s="190" t="s">
        <v>1908</v>
      </c>
      <c r="L629" s="201"/>
      <c r="M629" s="190"/>
    </row>
    <row r="630" spans="1:13">
      <c r="A630" s="190" t="s">
        <v>1588</v>
      </c>
      <c r="B630" s="190" t="s">
        <v>1922</v>
      </c>
      <c r="C630" s="188">
        <v>2512</v>
      </c>
      <c r="D630" s="188">
        <f t="shared" si="18"/>
        <v>2588</v>
      </c>
      <c r="E630" s="188">
        <f t="shared" si="19"/>
        <v>3147</v>
      </c>
      <c r="F630" s="190" t="s">
        <v>1588</v>
      </c>
      <c r="G630" s="190" t="s">
        <v>1589</v>
      </c>
      <c r="H630" s="200">
        <v>2512</v>
      </c>
      <c r="I630" s="200">
        <f t="shared" si="20"/>
        <v>2588</v>
      </c>
      <c r="J630" s="200">
        <f t="shared" si="21"/>
        <v>3147</v>
      </c>
      <c r="K630" s="190" t="s">
        <v>1908</v>
      </c>
      <c r="L630" s="201"/>
      <c r="M630" s="190"/>
    </row>
    <row r="631" spans="1:13">
      <c r="A631" s="190" t="s">
        <v>1588</v>
      </c>
      <c r="B631" s="190" t="s">
        <v>1923</v>
      </c>
      <c r="C631" s="188">
        <v>2871</v>
      </c>
      <c r="D631" s="188">
        <f t="shared" si="18"/>
        <v>2958</v>
      </c>
      <c r="E631" s="188">
        <f t="shared" si="19"/>
        <v>3597</v>
      </c>
      <c r="F631" s="190" t="s">
        <v>1588</v>
      </c>
      <c r="G631" s="190" t="s">
        <v>1590</v>
      </c>
      <c r="H631" s="200">
        <v>2871</v>
      </c>
      <c r="I631" s="200">
        <f t="shared" si="20"/>
        <v>2958</v>
      </c>
      <c r="J631" s="200">
        <f t="shared" si="21"/>
        <v>3597</v>
      </c>
      <c r="K631" s="190" t="s">
        <v>1908</v>
      </c>
      <c r="L631" s="201"/>
      <c r="M631" s="190"/>
    </row>
    <row r="632" spans="1:13">
      <c r="A632" s="190" t="s">
        <v>1591</v>
      </c>
      <c r="B632" s="190" t="s">
        <v>1924</v>
      </c>
      <c r="C632" s="188">
        <v>2885</v>
      </c>
      <c r="D632" s="188">
        <f t="shared" si="18"/>
        <v>2972</v>
      </c>
      <c r="E632" s="188">
        <f t="shared" si="19"/>
        <v>3614</v>
      </c>
      <c r="F632" s="190" t="s">
        <v>1591</v>
      </c>
      <c r="G632" s="190" t="s">
        <v>1592</v>
      </c>
      <c r="H632" s="200">
        <v>2791</v>
      </c>
      <c r="I632" s="200">
        <f t="shared" si="20"/>
        <v>2875</v>
      </c>
      <c r="J632" s="200">
        <f t="shared" si="21"/>
        <v>3496</v>
      </c>
      <c r="K632" s="190" t="s">
        <v>1908</v>
      </c>
      <c r="L632" s="201"/>
      <c r="M632" s="190"/>
    </row>
    <row r="633" spans="1:13">
      <c r="A633" s="190" t="s">
        <v>1591</v>
      </c>
      <c r="B633" s="190" t="s">
        <v>1925</v>
      </c>
      <c r="C633" s="188">
        <v>2683</v>
      </c>
      <c r="D633" s="188">
        <f t="shared" si="18"/>
        <v>2764</v>
      </c>
      <c r="E633" s="188">
        <f t="shared" si="19"/>
        <v>3361</v>
      </c>
      <c r="F633" s="190" t="s">
        <v>1591</v>
      </c>
      <c r="G633" s="190" t="s">
        <v>1593</v>
      </c>
      <c r="H633" s="200">
        <v>3589</v>
      </c>
      <c r="I633" s="200">
        <f t="shared" si="20"/>
        <v>3697</v>
      </c>
      <c r="J633" s="200">
        <f t="shared" si="21"/>
        <v>4496</v>
      </c>
      <c r="K633" s="190" t="s">
        <v>1908</v>
      </c>
      <c r="L633" s="201"/>
      <c r="M633" s="190"/>
    </row>
    <row r="634" spans="1:13">
      <c r="C634" s="188"/>
      <c r="D634" s="188"/>
      <c r="E634" s="188"/>
      <c r="H634" s="200"/>
      <c r="I634" s="200"/>
      <c r="J634" s="200"/>
      <c r="L634" s="201"/>
      <c r="M634" s="190"/>
    </row>
    <row r="635" spans="1:13">
      <c r="A635" s="190" t="s">
        <v>1926</v>
      </c>
      <c r="B635" s="190" t="s">
        <v>1927</v>
      </c>
      <c r="C635" s="188">
        <v>1395</v>
      </c>
      <c r="D635" s="188">
        <f>ROUNDUP(C635*(1+3%),0)</f>
        <v>1437</v>
      </c>
      <c r="E635" s="188">
        <f>ROUNDUP(D635/0.88*1.07,0)</f>
        <v>1748</v>
      </c>
      <c r="F635" s="190" t="s">
        <v>1926</v>
      </c>
      <c r="G635" s="190" t="s">
        <v>1928</v>
      </c>
      <c r="H635" s="200">
        <v>1395</v>
      </c>
      <c r="I635" s="200">
        <f>ROUNDUP(H635*(1+3%),0)</f>
        <v>1437</v>
      </c>
      <c r="J635" s="200">
        <f>ROUNDUP(I635/0.88*1.07,0)</f>
        <v>1748</v>
      </c>
      <c r="K635" s="190" t="s">
        <v>1908</v>
      </c>
      <c r="L635" s="201"/>
      <c r="M635" s="190"/>
    </row>
    <row r="636" spans="1:13">
      <c r="A636" s="190" t="s">
        <v>1926</v>
      </c>
      <c r="B636" s="190" t="s">
        <v>1929</v>
      </c>
      <c r="C636" s="188">
        <v>1555</v>
      </c>
      <c r="D636" s="188">
        <f>ROUNDUP(C636*(1+3%),0)</f>
        <v>1602</v>
      </c>
      <c r="E636" s="188">
        <f>ROUNDUP(D636/0.88*1.07,0)</f>
        <v>1948</v>
      </c>
      <c r="F636" s="190" t="s">
        <v>1926</v>
      </c>
      <c r="G636" s="190" t="s">
        <v>1930</v>
      </c>
      <c r="H636" s="200">
        <v>1555</v>
      </c>
      <c r="I636" s="200">
        <f>ROUNDUP(H636*(1+3%),0)</f>
        <v>1602</v>
      </c>
      <c r="J636" s="200">
        <f>ROUNDUP(I636/0.88*1.07,0)</f>
        <v>1948</v>
      </c>
      <c r="K636" s="190" t="s">
        <v>1908</v>
      </c>
      <c r="L636" s="201"/>
      <c r="M636" s="190"/>
    </row>
    <row r="637" spans="1:13">
      <c r="C637" s="188"/>
      <c r="D637" s="188"/>
      <c r="E637" s="188"/>
      <c r="H637" s="200"/>
      <c r="I637" s="200"/>
      <c r="J637" s="200"/>
      <c r="L637" s="201"/>
      <c r="M637" s="190"/>
    </row>
    <row r="638" spans="1:13">
      <c r="C638" s="188"/>
      <c r="D638" s="188"/>
      <c r="E638" s="188"/>
      <c r="F638" s="190" t="s">
        <v>1457</v>
      </c>
      <c r="G638" s="190" t="s">
        <v>1458</v>
      </c>
      <c r="H638" s="200">
        <v>837</v>
      </c>
      <c r="I638" s="200">
        <f>ROUNDUP(H638*(1+3%),0)</f>
        <v>863</v>
      </c>
      <c r="J638" s="200">
        <f>ROUNDUP(I638/0.88*1.07,0)</f>
        <v>1050</v>
      </c>
      <c r="K638" s="190" t="s">
        <v>1931</v>
      </c>
      <c r="L638" s="201"/>
      <c r="M638" s="190"/>
    </row>
    <row r="639" spans="1:13" s="193" customFormat="1">
      <c r="A639" s="190" t="s">
        <v>1843</v>
      </c>
      <c r="B639" s="190" t="s">
        <v>1844</v>
      </c>
      <c r="C639" s="199">
        <v>1834</v>
      </c>
      <c r="D639" s="188">
        <f>ROUNDUP(C639*(1+3%),0)</f>
        <v>1890</v>
      </c>
      <c r="E639" s="188">
        <f>ROUNDUP(D639/0.88*1.07,0)</f>
        <v>2299</v>
      </c>
      <c r="H639" s="259"/>
      <c r="I639" s="259"/>
      <c r="J639" s="259"/>
      <c r="L639" s="260"/>
      <c r="M639" s="260" t="s">
        <v>1932</v>
      </c>
    </row>
    <row r="640" spans="1:13" s="193" customFormat="1">
      <c r="A640" s="190"/>
      <c r="B640" s="190"/>
      <c r="C640" s="199"/>
      <c r="D640" s="188"/>
      <c r="E640" s="188"/>
      <c r="H640" s="259"/>
      <c r="I640" s="259"/>
      <c r="J640" s="259"/>
      <c r="L640" s="260"/>
      <c r="M640" s="260"/>
    </row>
    <row r="641" spans="1:16" s="193" customFormat="1">
      <c r="A641" s="193" t="s">
        <v>1933</v>
      </c>
      <c r="B641" s="190"/>
      <c r="C641" s="199"/>
      <c r="D641" s="188"/>
      <c r="E641" s="188"/>
      <c r="H641" s="259"/>
      <c r="I641" s="259"/>
      <c r="J641" s="259"/>
      <c r="L641" s="260"/>
      <c r="M641" s="260"/>
    </row>
    <row r="642" spans="1:16" s="193" customFormat="1">
      <c r="A642" s="190" t="s">
        <v>512</v>
      </c>
      <c r="B642" s="190" t="s">
        <v>1934</v>
      </c>
      <c r="C642" s="199">
        <v>323</v>
      </c>
      <c r="D642" s="188">
        <f>ROUNDUP(C642*(1+6%),0)</f>
        <v>343</v>
      </c>
      <c r="E642" s="188">
        <f>ROUNDUP(D642/0.8*1.07,0)</f>
        <v>459</v>
      </c>
      <c r="F642" s="190" t="s">
        <v>512</v>
      </c>
      <c r="G642" s="190" t="s">
        <v>513</v>
      </c>
      <c r="H642" s="200">
        <v>323</v>
      </c>
      <c r="I642" s="200">
        <f>ROUNDUP(H642*(1+6%),0)</f>
        <v>343</v>
      </c>
      <c r="J642" s="200">
        <f>ROUNDUP(I642/0.8*1.07,0)</f>
        <v>459</v>
      </c>
      <c r="K642" s="190" t="s">
        <v>1931</v>
      </c>
      <c r="L642" s="260"/>
      <c r="M642" s="260"/>
    </row>
    <row r="643" spans="1:16" s="193" customFormat="1">
      <c r="A643" s="190"/>
      <c r="B643" s="190"/>
      <c r="C643" s="199"/>
      <c r="D643" s="188"/>
      <c r="E643" s="188"/>
      <c r="F643" s="190"/>
      <c r="G643" s="190"/>
      <c r="H643" s="200"/>
      <c r="I643" s="200"/>
      <c r="J643" s="200"/>
      <c r="K643" s="190"/>
      <c r="L643" s="260"/>
      <c r="M643" s="260"/>
    </row>
    <row r="644" spans="1:16" s="193" customFormat="1">
      <c r="A644" s="193" t="s">
        <v>12</v>
      </c>
      <c r="B644" s="190"/>
      <c r="C644" s="199"/>
      <c r="D644" s="188"/>
      <c r="E644" s="188"/>
      <c r="H644" s="259"/>
      <c r="I644" s="259"/>
      <c r="J644" s="259"/>
      <c r="L644" s="260"/>
      <c r="M644" s="260"/>
    </row>
    <row r="645" spans="1:16" s="193" customFormat="1">
      <c r="A645" s="190" t="s">
        <v>1935</v>
      </c>
      <c r="B645" s="190" t="s">
        <v>1936</v>
      </c>
      <c r="C645" s="199">
        <v>2632</v>
      </c>
      <c r="D645" s="188">
        <f t="shared" ref="D645:D650" si="22">ROUNDUP(C645*(1+3%),0)</f>
        <v>2711</v>
      </c>
      <c r="E645" s="188">
        <f t="shared" ref="E645:E650" si="23">ROUNDUP(D645/0.88*1.07,0)</f>
        <v>3297</v>
      </c>
      <c r="F645" s="190" t="s">
        <v>1937</v>
      </c>
      <c r="G645" s="190" t="s">
        <v>1740</v>
      </c>
      <c r="H645" s="200">
        <v>3589</v>
      </c>
      <c r="I645" s="200">
        <f t="shared" ref="I645:I650" si="24">ROUNDUP(H645*(1+6%),0)</f>
        <v>3805</v>
      </c>
      <c r="J645" s="200">
        <f t="shared" ref="J645:J650" si="25">ROUNDUP(I645/0.8*1.07,0)</f>
        <v>5090</v>
      </c>
      <c r="K645" s="190" t="s">
        <v>1938</v>
      </c>
      <c r="L645" s="260"/>
      <c r="M645" s="260"/>
    </row>
    <row r="646" spans="1:16" s="193" customFormat="1">
      <c r="A646" s="190" t="s">
        <v>1935</v>
      </c>
      <c r="B646" s="190" t="s">
        <v>1939</v>
      </c>
      <c r="C646" s="199">
        <v>2632</v>
      </c>
      <c r="D646" s="188">
        <f t="shared" si="22"/>
        <v>2711</v>
      </c>
      <c r="E646" s="188">
        <f t="shared" si="23"/>
        <v>3297</v>
      </c>
      <c r="F646" s="190" t="s">
        <v>1937</v>
      </c>
      <c r="G646" s="190" t="s">
        <v>1741</v>
      </c>
      <c r="H646" s="200">
        <v>3589</v>
      </c>
      <c r="I646" s="200">
        <f t="shared" si="24"/>
        <v>3805</v>
      </c>
      <c r="J646" s="200">
        <f t="shared" si="25"/>
        <v>5090</v>
      </c>
      <c r="K646" s="190" t="s">
        <v>1938</v>
      </c>
      <c r="L646" s="260"/>
      <c r="M646" s="260"/>
    </row>
    <row r="647" spans="1:16" s="193" customFormat="1">
      <c r="A647" s="190" t="s">
        <v>1940</v>
      </c>
      <c r="B647" s="190" t="s">
        <v>1941</v>
      </c>
      <c r="C647" s="199">
        <v>3270</v>
      </c>
      <c r="D647" s="188">
        <f t="shared" si="22"/>
        <v>3369</v>
      </c>
      <c r="E647" s="188">
        <f t="shared" si="23"/>
        <v>4097</v>
      </c>
      <c r="F647" s="190" t="s">
        <v>1942</v>
      </c>
      <c r="G647" s="190" t="s">
        <v>1743</v>
      </c>
      <c r="H647" s="200">
        <v>4436</v>
      </c>
      <c r="I647" s="200">
        <f t="shared" si="24"/>
        <v>4703</v>
      </c>
      <c r="J647" s="200">
        <f t="shared" si="25"/>
        <v>6291</v>
      </c>
      <c r="K647" s="190" t="s">
        <v>1938</v>
      </c>
      <c r="L647" s="260"/>
      <c r="M647" s="260"/>
    </row>
    <row r="648" spans="1:16" s="193" customFormat="1">
      <c r="A648" s="190" t="s">
        <v>1940</v>
      </c>
      <c r="B648" s="190" t="s">
        <v>1943</v>
      </c>
      <c r="C648" s="199">
        <v>3270</v>
      </c>
      <c r="D648" s="188">
        <f t="shared" si="22"/>
        <v>3369</v>
      </c>
      <c r="E648" s="188">
        <f t="shared" si="23"/>
        <v>4097</v>
      </c>
      <c r="F648" s="190" t="s">
        <v>1942</v>
      </c>
      <c r="G648" s="190" t="s">
        <v>1744</v>
      </c>
      <c r="H648" s="200">
        <v>4436</v>
      </c>
      <c r="I648" s="200">
        <f t="shared" si="24"/>
        <v>4703</v>
      </c>
      <c r="J648" s="200">
        <f t="shared" si="25"/>
        <v>6291</v>
      </c>
      <c r="K648" s="190" t="s">
        <v>1938</v>
      </c>
      <c r="L648" s="260"/>
      <c r="M648" s="260"/>
    </row>
    <row r="649" spans="1:16" s="193" customFormat="1">
      <c r="A649" s="190" t="s">
        <v>1944</v>
      </c>
      <c r="B649" s="190" t="s">
        <v>1945</v>
      </c>
      <c r="C649" s="199">
        <v>4307</v>
      </c>
      <c r="D649" s="188">
        <f t="shared" si="22"/>
        <v>4437</v>
      </c>
      <c r="E649" s="188">
        <f t="shared" si="23"/>
        <v>5395</v>
      </c>
      <c r="F649" s="190" t="s">
        <v>1946</v>
      </c>
      <c r="G649" s="190" t="s">
        <v>1746</v>
      </c>
      <c r="H649" s="200">
        <v>5503</v>
      </c>
      <c r="I649" s="200">
        <f t="shared" si="24"/>
        <v>5834</v>
      </c>
      <c r="J649" s="200">
        <f t="shared" si="25"/>
        <v>7803</v>
      </c>
      <c r="K649" s="190" t="s">
        <v>1938</v>
      </c>
      <c r="L649" s="260"/>
      <c r="M649" s="260"/>
    </row>
    <row r="650" spans="1:16" s="193" customFormat="1">
      <c r="A650" s="190" t="s">
        <v>1944</v>
      </c>
      <c r="B650" s="190" t="s">
        <v>1947</v>
      </c>
      <c r="C650" s="199">
        <v>4307</v>
      </c>
      <c r="D650" s="188">
        <f t="shared" si="22"/>
        <v>4437</v>
      </c>
      <c r="E650" s="188">
        <f t="shared" si="23"/>
        <v>5395</v>
      </c>
      <c r="F650" s="190" t="s">
        <v>1946</v>
      </c>
      <c r="G650" s="190" t="s">
        <v>1747</v>
      </c>
      <c r="H650" s="200">
        <v>5503</v>
      </c>
      <c r="I650" s="200">
        <f t="shared" si="24"/>
        <v>5834</v>
      </c>
      <c r="J650" s="200">
        <f t="shared" si="25"/>
        <v>7803</v>
      </c>
      <c r="K650" s="190" t="s">
        <v>1938</v>
      </c>
      <c r="L650" s="260"/>
      <c r="M650" s="260"/>
    </row>
    <row r="651" spans="1:16" s="193" customFormat="1">
      <c r="A651" s="190"/>
      <c r="B651" s="190"/>
      <c r="C651" s="199"/>
      <c r="D651" s="188"/>
      <c r="E651" s="188"/>
      <c r="H651" s="259"/>
      <c r="I651" s="259"/>
      <c r="J651" s="259"/>
      <c r="L651" s="260"/>
      <c r="M651" s="260"/>
    </row>
    <row r="652" spans="1:16" s="193" customFormat="1">
      <c r="C652" s="258"/>
      <c r="D652" s="258"/>
      <c r="E652" s="258"/>
      <c r="H652" s="259"/>
      <c r="I652" s="259"/>
      <c r="J652" s="259"/>
      <c r="K652" s="260"/>
      <c r="L652" s="260"/>
    </row>
    <row r="653" spans="1:16">
      <c r="A653" s="189" t="s">
        <v>1948</v>
      </c>
      <c r="B653" s="189" t="s">
        <v>1949</v>
      </c>
      <c r="C653" s="188">
        <v>1435</v>
      </c>
      <c r="D653" s="188">
        <f t="shared" ref="D653:D681" si="26">ROUNDUP(C653*(1+3%),0)</f>
        <v>1479</v>
      </c>
      <c r="E653" s="188">
        <f t="shared" ref="E653:E681" si="27">ROUNDUP(D653/0.88*1.07,0)</f>
        <v>1799</v>
      </c>
      <c r="F653" s="189" t="s">
        <v>1948</v>
      </c>
      <c r="G653" s="189" t="s">
        <v>1847</v>
      </c>
      <c r="H653" s="187">
        <v>1435</v>
      </c>
      <c r="I653" s="187">
        <f t="shared" ref="I653:I681" si="28">ROUNDUP(H653*(1+3%),0)</f>
        <v>1479</v>
      </c>
      <c r="J653" s="187">
        <f t="shared" ref="J653:J681" si="29">ROUNDUP(I653/0.88*1.07,0)</f>
        <v>1799</v>
      </c>
      <c r="K653" s="190" t="s">
        <v>1908</v>
      </c>
      <c r="L653" s="191">
        <f t="shared" ref="L653:L681" si="30">I653-D653</f>
        <v>0</v>
      </c>
      <c r="M653" s="190" t="s">
        <v>1909</v>
      </c>
    </row>
    <row r="654" spans="1:16" s="192" customFormat="1">
      <c r="A654" s="189" t="s">
        <v>1948</v>
      </c>
      <c r="B654" s="189" t="s">
        <v>1950</v>
      </c>
      <c r="C654" s="188">
        <v>1595</v>
      </c>
      <c r="D654" s="188">
        <f t="shared" si="26"/>
        <v>1643</v>
      </c>
      <c r="E654" s="188">
        <f t="shared" si="27"/>
        <v>1998</v>
      </c>
      <c r="F654" s="189" t="s">
        <v>1948</v>
      </c>
      <c r="G654" s="189" t="s">
        <v>1848</v>
      </c>
      <c r="H654" s="187">
        <v>1595</v>
      </c>
      <c r="I654" s="187">
        <f t="shared" si="28"/>
        <v>1643</v>
      </c>
      <c r="J654" s="187">
        <f t="shared" si="29"/>
        <v>1998</v>
      </c>
      <c r="K654" s="190" t="s">
        <v>1908</v>
      </c>
      <c r="L654" s="191">
        <f t="shared" si="30"/>
        <v>0</v>
      </c>
      <c r="M654" s="190" t="s">
        <v>1909</v>
      </c>
      <c r="N654" s="190"/>
      <c r="O654" s="190"/>
      <c r="P654" s="190"/>
    </row>
    <row r="655" spans="1:16" s="192" customFormat="1">
      <c r="A655" s="189" t="s">
        <v>1951</v>
      </c>
      <c r="B655" s="189" t="s">
        <v>1952</v>
      </c>
      <c r="C655" s="188">
        <v>1515</v>
      </c>
      <c r="D655" s="188">
        <f t="shared" si="26"/>
        <v>1561</v>
      </c>
      <c r="E655" s="188">
        <f t="shared" si="27"/>
        <v>1899</v>
      </c>
      <c r="F655" s="189" t="s">
        <v>1948</v>
      </c>
      <c r="G655" s="189" t="s">
        <v>1850</v>
      </c>
      <c r="H655" s="187">
        <v>1515</v>
      </c>
      <c r="I655" s="187">
        <f t="shared" si="28"/>
        <v>1561</v>
      </c>
      <c r="J655" s="187">
        <f t="shared" si="29"/>
        <v>1899</v>
      </c>
      <c r="K655" s="190" t="s">
        <v>1908</v>
      </c>
      <c r="L655" s="191">
        <f t="shared" si="30"/>
        <v>0</v>
      </c>
      <c r="M655" s="190" t="s">
        <v>1909</v>
      </c>
      <c r="N655" s="190"/>
      <c r="O655" s="190"/>
      <c r="P655" s="190"/>
    </row>
    <row r="656" spans="1:16" s="192" customFormat="1">
      <c r="A656" s="189" t="s">
        <v>1951</v>
      </c>
      <c r="B656" s="189" t="s">
        <v>1953</v>
      </c>
      <c r="C656" s="188">
        <v>1675</v>
      </c>
      <c r="D656" s="188">
        <f t="shared" si="26"/>
        <v>1726</v>
      </c>
      <c r="E656" s="188">
        <f t="shared" si="27"/>
        <v>2099</v>
      </c>
      <c r="F656" s="189" t="s">
        <v>1948</v>
      </c>
      <c r="G656" s="189" t="s">
        <v>1851</v>
      </c>
      <c r="H656" s="187">
        <v>1675</v>
      </c>
      <c r="I656" s="187">
        <f t="shared" si="28"/>
        <v>1726</v>
      </c>
      <c r="J656" s="187">
        <f t="shared" si="29"/>
        <v>2099</v>
      </c>
      <c r="K656" s="190" t="s">
        <v>1908</v>
      </c>
      <c r="L656" s="191">
        <f t="shared" si="30"/>
        <v>0</v>
      </c>
      <c r="M656" s="190" t="s">
        <v>1909</v>
      </c>
      <c r="N656" s="190"/>
      <c r="O656" s="190"/>
      <c r="P656" s="190"/>
    </row>
    <row r="657" spans="1:16" s="192" customFormat="1">
      <c r="A657" s="189" t="s">
        <v>1795</v>
      </c>
      <c r="B657" s="189" t="s">
        <v>1954</v>
      </c>
      <c r="C657" s="188">
        <v>1754</v>
      </c>
      <c r="D657" s="188">
        <f t="shared" si="26"/>
        <v>1807</v>
      </c>
      <c r="E657" s="188">
        <f t="shared" si="27"/>
        <v>2198</v>
      </c>
      <c r="F657" s="189" t="s">
        <v>1795</v>
      </c>
      <c r="G657" s="189" t="s">
        <v>1913</v>
      </c>
      <c r="H657" s="187">
        <v>1754</v>
      </c>
      <c r="I657" s="187">
        <f t="shared" si="28"/>
        <v>1807</v>
      </c>
      <c r="J657" s="187">
        <f t="shared" si="29"/>
        <v>2198</v>
      </c>
      <c r="K657" s="190" t="s">
        <v>1955</v>
      </c>
      <c r="L657" s="191">
        <f t="shared" si="30"/>
        <v>0</v>
      </c>
      <c r="M657" s="190" t="s">
        <v>1956</v>
      </c>
      <c r="N657" s="190"/>
      <c r="O657" s="190"/>
      <c r="P657" s="190"/>
    </row>
    <row r="658" spans="1:16" s="192" customFormat="1">
      <c r="A658" s="189" t="s">
        <v>1795</v>
      </c>
      <c r="B658" s="189" t="s">
        <v>1957</v>
      </c>
      <c r="C658" s="188">
        <v>1994</v>
      </c>
      <c r="D658" s="188">
        <f t="shared" si="26"/>
        <v>2054</v>
      </c>
      <c r="E658" s="188">
        <f t="shared" si="27"/>
        <v>2498</v>
      </c>
      <c r="F658" s="189" t="s">
        <v>1795</v>
      </c>
      <c r="G658" s="189" t="s">
        <v>1915</v>
      </c>
      <c r="H658" s="187">
        <v>1994</v>
      </c>
      <c r="I658" s="187">
        <f t="shared" si="28"/>
        <v>2054</v>
      </c>
      <c r="J658" s="187">
        <f t="shared" si="29"/>
        <v>2498</v>
      </c>
      <c r="K658" s="190" t="s">
        <v>1955</v>
      </c>
      <c r="L658" s="191">
        <f t="shared" si="30"/>
        <v>0</v>
      </c>
      <c r="M658" s="190" t="s">
        <v>1956</v>
      </c>
      <c r="N658" s="190"/>
      <c r="O658" s="190"/>
      <c r="P658" s="190"/>
    </row>
    <row r="659" spans="1:16" s="192" customFormat="1">
      <c r="A659" s="189" t="s">
        <v>1958</v>
      </c>
      <c r="B659" s="189" t="s">
        <v>1959</v>
      </c>
      <c r="C659" s="188">
        <v>2393</v>
      </c>
      <c r="D659" s="188">
        <f t="shared" si="26"/>
        <v>2465</v>
      </c>
      <c r="E659" s="188">
        <f t="shared" si="27"/>
        <v>2998</v>
      </c>
      <c r="F659" s="189" t="s">
        <v>1958</v>
      </c>
      <c r="G659" s="189" t="s">
        <v>1802</v>
      </c>
      <c r="H659" s="187">
        <v>2113</v>
      </c>
      <c r="I659" s="187">
        <f t="shared" si="28"/>
        <v>2177</v>
      </c>
      <c r="J659" s="187">
        <f t="shared" si="29"/>
        <v>2648</v>
      </c>
      <c r="K659" s="190" t="s">
        <v>1960</v>
      </c>
      <c r="L659" s="191">
        <f t="shared" si="30"/>
        <v>-288</v>
      </c>
      <c r="M659" s="190" t="s">
        <v>1909</v>
      </c>
      <c r="N659" s="190"/>
      <c r="O659" s="190"/>
      <c r="P659" s="190"/>
    </row>
    <row r="660" spans="1:16" s="192" customFormat="1">
      <c r="A660" s="189" t="s">
        <v>1852</v>
      </c>
      <c r="B660" s="189" t="s">
        <v>1961</v>
      </c>
      <c r="C660" s="188">
        <v>1794</v>
      </c>
      <c r="D660" s="188">
        <f t="shared" si="26"/>
        <v>1848</v>
      </c>
      <c r="E660" s="188">
        <f t="shared" si="27"/>
        <v>2247</v>
      </c>
      <c r="F660" s="189" t="s">
        <v>1852</v>
      </c>
      <c r="G660" s="189" t="s">
        <v>1916</v>
      </c>
      <c r="H660" s="187">
        <v>1714</v>
      </c>
      <c r="I660" s="187">
        <f t="shared" si="28"/>
        <v>1766</v>
      </c>
      <c r="J660" s="187">
        <f t="shared" si="29"/>
        <v>2148</v>
      </c>
      <c r="K660" s="190" t="s">
        <v>1962</v>
      </c>
      <c r="L660" s="191">
        <f t="shared" si="30"/>
        <v>-82</v>
      </c>
      <c r="M660" s="190" t="s">
        <v>1956</v>
      </c>
      <c r="N660" s="190"/>
      <c r="O660" s="190"/>
      <c r="P660" s="190"/>
    </row>
    <row r="661" spans="1:16" s="192" customFormat="1">
      <c r="A661" s="189" t="s">
        <v>1852</v>
      </c>
      <c r="B661" s="189" t="s">
        <v>1963</v>
      </c>
      <c r="C661" s="188">
        <v>2073</v>
      </c>
      <c r="D661" s="188">
        <f t="shared" si="26"/>
        <v>2136</v>
      </c>
      <c r="E661" s="188">
        <f t="shared" si="27"/>
        <v>2598</v>
      </c>
      <c r="F661" s="189" t="s">
        <v>1852</v>
      </c>
      <c r="G661" s="189" t="s">
        <v>1917</v>
      </c>
      <c r="H661" s="187">
        <v>2073</v>
      </c>
      <c r="I661" s="187">
        <f t="shared" si="28"/>
        <v>2136</v>
      </c>
      <c r="J661" s="187">
        <f t="shared" si="29"/>
        <v>2598</v>
      </c>
      <c r="K661" s="190" t="s">
        <v>1955</v>
      </c>
      <c r="L661" s="191">
        <f t="shared" si="30"/>
        <v>0</v>
      </c>
      <c r="M661" s="190" t="s">
        <v>1956</v>
      </c>
      <c r="N661" s="190"/>
      <c r="O661" s="190"/>
      <c r="P661" s="190"/>
    </row>
    <row r="662" spans="1:16" s="192" customFormat="1">
      <c r="A662" s="189" t="s">
        <v>1964</v>
      </c>
      <c r="B662" s="189" t="s">
        <v>1965</v>
      </c>
      <c r="C662" s="188">
        <v>1874</v>
      </c>
      <c r="D662" s="188">
        <f t="shared" si="26"/>
        <v>1931</v>
      </c>
      <c r="E662" s="188">
        <f t="shared" si="27"/>
        <v>2348</v>
      </c>
      <c r="F662" s="189" t="s">
        <v>1964</v>
      </c>
      <c r="G662" s="189" t="s">
        <v>1805</v>
      </c>
      <c r="H662" s="187">
        <v>1874</v>
      </c>
      <c r="I662" s="187">
        <f t="shared" si="28"/>
        <v>1931</v>
      </c>
      <c r="J662" s="187">
        <f t="shared" si="29"/>
        <v>2348</v>
      </c>
      <c r="K662" s="190" t="s">
        <v>1908</v>
      </c>
      <c r="L662" s="191">
        <f t="shared" si="30"/>
        <v>0</v>
      </c>
      <c r="M662" s="190" t="s">
        <v>1909</v>
      </c>
      <c r="N662" s="190"/>
      <c r="O662" s="190"/>
      <c r="P662" s="190"/>
    </row>
    <row r="663" spans="1:16" s="192" customFormat="1">
      <c r="A663" s="189" t="s">
        <v>1964</v>
      </c>
      <c r="B663" s="189" t="s">
        <v>1966</v>
      </c>
      <c r="C663" s="188">
        <v>2353</v>
      </c>
      <c r="D663" s="188">
        <f t="shared" si="26"/>
        <v>2424</v>
      </c>
      <c r="E663" s="188">
        <f t="shared" si="27"/>
        <v>2948</v>
      </c>
      <c r="F663" s="189" t="s">
        <v>1964</v>
      </c>
      <c r="G663" s="189" t="s">
        <v>1808</v>
      </c>
      <c r="H663" s="187">
        <v>2034</v>
      </c>
      <c r="I663" s="187">
        <f t="shared" si="28"/>
        <v>2096</v>
      </c>
      <c r="J663" s="187">
        <f t="shared" si="29"/>
        <v>2549</v>
      </c>
      <c r="K663" s="190" t="s">
        <v>1960</v>
      </c>
      <c r="L663" s="191">
        <f t="shared" si="30"/>
        <v>-328</v>
      </c>
      <c r="M663" s="190" t="s">
        <v>1909</v>
      </c>
      <c r="N663" s="190"/>
      <c r="O663" s="190"/>
      <c r="P663" s="190"/>
    </row>
    <row r="664" spans="1:16" s="192" customFormat="1">
      <c r="A664" s="189" t="s">
        <v>1967</v>
      </c>
      <c r="B664" s="189" t="s">
        <v>1968</v>
      </c>
      <c r="C664" s="188">
        <v>1994</v>
      </c>
      <c r="D664" s="188">
        <f t="shared" si="26"/>
        <v>2054</v>
      </c>
      <c r="E664" s="188">
        <f t="shared" si="27"/>
        <v>2498</v>
      </c>
      <c r="F664" s="189" t="s">
        <v>1967</v>
      </c>
      <c r="G664" s="189" t="s">
        <v>1969</v>
      </c>
      <c r="H664" s="187">
        <v>2034</v>
      </c>
      <c r="I664" s="187">
        <f t="shared" si="28"/>
        <v>2096</v>
      </c>
      <c r="J664" s="187">
        <f t="shared" si="29"/>
        <v>2549</v>
      </c>
      <c r="K664" s="190" t="s">
        <v>1908</v>
      </c>
      <c r="L664" s="191">
        <f t="shared" si="30"/>
        <v>42</v>
      </c>
      <c r="M664" s="190" t="s">
        <v>1909</v>
      </c>
      <c r="N664" s="190"/>
      <c r="O664" s="190"/>
      <c r="P664" s="190"/>
    </row>
    <row r="665" spans="1:16" s="192" customFormat="1">
      <c r="A665" s="189" t="s">
        <v>1967</v>
      </c>
      <c r="B665" s="189" t="s">
        <v>1970</v>
      </c>
      <c r="C665" s="188">
        <v>2314</v>
      </c>
      <c r="D665" s="188">
        <f t="shared" si="26"/>
        <v>2384</v>
      </c>
      <c r="E665" s="188">
        <f t="shared" si="27"/>
        <v>2899</v>
      </c>
      <c r="F665" s="189" t="s">
        <v>1967</v>
      </c>
      <c r="G665" s="189" t="s">
        <v>1971</v>
      </c>
      <c r="H665" s="187">
        <v>2193</v>
      </c>
      <c r="I665" s="187">
        <f t="shared" si="28"/>
        <v>2259</v>
      </c>
      <c r="J665" s="187">
        <f t="shared" si="29"/>
        <v>2747</v>
      </c>
      <c r="K665" s="190" t="s">
        <v>1960</v>
      </c>
      <c r="L665" s="191">
        <f t="shared" si="30"/>
        <v>-125</v>
      </c>
      <c r="M665" s="190" t="s">
        <v>1909</v>
      </c>
      <c r="N665" s="190"/>
      <c r="O665" s="190"/>
      <c r="P665" s="190"/>
    </row>
    <row r="666" spans="1:16" s="192" customFormat="1">
      <c r="A666" s="189" t="s">
        <v>1972</v>
      </c>
      <c r="B666" s="189" t="s">
        <v>1973</v>
      </c>
      <c r="C666" s="188">
        <v>2871</v>
      </c>
      <c r="D666" s="188">
        <f t="shared" si="26"/>
        <v>2958</v>
      </c>
      <c r="E666" s="188">
        <f t="shared" si="27"/>
        <v>3597</v>
      </c>
      <c r="F666" s="189" t="s">
        <v>1972</v>
      </c>
      <c r="G666" s="189" t="s">
        <v>1890</v>
      </c>
      <c r="H666" s="187">
        <v>2871</v>
      </c>
      <c r="I666" s="187">
        <f t="shared" si="28"/>
        <v>2958</v>
      </c>
      <c r="J666" s="187">
        <f t="shared" si="29"/>
        <v>3597</v>
      </c>
      <c r="K666" s="190" t="s">
        <v>1908</v>
      </c>
      <c r="L666" s="191">
        <f t="shared" si="30"/>
        <v>0</v>
      </c>
      <c r="M666" s="190" t="s">
        <v>1909</v>
      </c>
      <c r="N666" s="190"/>
      <c r="O666" s="190"/>
      <c r="P666" s="190"/>
    </row>
    <row r="667" spans="1:16" s="192" customFormat="1">
      <c r="A667" s="189" t="s">
        <v>1974</v>
      </c>
      <c r="B667" s="189" t="s">
        <v>1975</v>
      </c>
      <c r="C667" s="188">
        <v>2632</v>
      </c>
      <c r="D667" s="188">
        <f t="shared" si="26"/>
        <v>2711</v>
      </c>
      <c r="E667" s="188">
        <f t="shared" si="27"/>
        <v>3297</v>
      </c>
      <c r="F667" s="189" t="s">
        <v>1974</v>
      </c>
      <c r="G667" s="189" t="s">
        <v>1811</v>
      </c>
      <c r="H667" s="187">
        <v>2712</v>
      </c>
      <c r="I667" s="187">
        <f t="shared" si="28"/>
        <v>2794</v>
      </c>
      <c r="J667" s="187">
        <f t="shared" si="29"/>
        <v>3398</v>
      </c>
      <c r="K667" s="190" t="s">
        <v>1976</v>
      </c>
      <c r="L667" s="191">
        <f t="shared" si="30"/>
        <v>83</v>
      </c>
      <c r="M667" s="190" t="s">
        <v>1909</v>
      </c>
      <c r="N667" s="190"/>
      <c r="O667" s="190"/>
      <c r="P667" s="190"/>
    </row>
    <row r="668" spans="1:16" s="192" customFormat="1">
      <c r="A668" s="189" t="s">
        <v>1974</v>
      </c>
      <c r="B668" s="189" t="s">
        <v>1977</v>
      </c>
      <c r="C668" s="188">
        <v>3111</v>
      </c>
      <c r="D668" s="188">
        <f t="shared" si="26"/>
        <v>3205</v>
      </c>
      <c r="E668" s="188">
        <f t="shared" si="27"/>
        <v>3897</v>
      </c>
      <c r="F668" s="189" t="s">
        <v>1974</v>
      </c>
      <c r="G668" s="189" t="s">
        <v>1814</v>
      </c>
      <c r="H668" s="187">
        <v>2951</v>
      </c>
      <c r="I668" s="187">
        <f t="shared" si="28"/>
        <v>3040</v>
      </c>
      <c r="J668" s="187">
        <f t="shared" si="29"/>
        <v>3697</v>
      </c>
      <c r="K668" s="190" t="s">
        <v>1978</v>
      </c>
      <c r="L668" s="191">
        <f t="shared" si="30"/>
        <v>-165</v>
      </c>
      <c r="M668" s="190" t="s">
        <v>1909</v>
      </c>
      <c r="N668" s="190"/>
      <c r="O668" s="190"/>
      <c r="P668" s="190"/>
    </row>
    <row r="669" spans="1:16" s="192" customFormat="1">
      <c r="A669" s="189" t="s">
        <v>1979</v>
      </c>
      <c r="B669" s="189" t="s">
        <v>1980</v>
      </c>
      <c r="C669" s="188">
        <v>2831</v>
      </c>
      <c r="D669" s="188">
        <f t="shared" si="26"/>
        <v>2916</v>
      </c>
      <c r="E669" s="188">
        <f t="shared" si="27"/>
        <v>3546</v>
      </c>
      <c r="F669" s="189" t="s">
        <v>1979</v>
      </c>
      <c r="G669" s="189" t="s">
        <v>1817</v>
      </c>
      <c r="H669" s="187">
        <v>2871</v>
      </c>
      <c r="I669" s="187">
        <f t="shared" si="28"/>
        <v>2958</v>
      </c>
      <c r="J669" s="187">
        <f t="shared" si="29"/>
        <v>3597</v>
      </c>
      <c r="K669" s="190" t="s">
        <v>1976</v>
      </c>
      <c r="L669" s="191">
        <f t="shared" si="30"/>
        <v>42</v>
      </c>
      <c r="M669" s="190" t="s">
        <v>1909</v>
      </c>
      <c r="N669" s="190"/>
      <c r="O669" s="190"/>
      <c r="P669" s="190"/>
    </row>
    <row r="670" spans="1:16" s="192" customFormat="1">
      <c r="A670" s="189" t="s">
        <v>1979</v>
      </c>
      <c r="B670" s="189" t="s">
        <v>1981</v>
      </c>
      <c r="C670" s="188">
        <v>3230</v>
      </c>
      <c r="D670" s="188">
        <f t="shared" si="26"/>
        <v>3327</v>
      </c>
      <c r="E670" s="188">
        <f t="shared" si="27"/>
        <v>4046</v>
      </c>
      <c r="F670" s="189" t="s">
        <v>1979</v>
      </c>
      <c r="G670" s="189" t="s">
        <v>1820</v>
      </c>
      <c r="H670" s="187">
        <v>3110</v>
      </c>
      <c r="I670" s="187">
        <f t="shared" si="28"/>
        <v>3204</v>
      </c>
      <c r="J670" s="187">
        <f t="shared" si="29"/>
        <v>3896</v>
      </c>
      <c r="K670" s="190" t="s">
        <v>1978</v>
      </c>
      <c r="L670" s="191">
        <f t="shared" si="30"/>
        <v>-123</v>
      </c>
      <c r="M670" s="190" t="s">
        <v>1909</v>
      </c>
      <c r="N670" s="190"/>
      <c r="O670" s="190"/>
      <c r="P670" s="190"/>
    </row>
    <row r="671" spans="1:16" s="192" customFormat="1">
      <c r="A671" s="189" t="s">
        <v>1982</v>
      </c>
      <c r="B671" s="189" t="s">
        <v>1983</v>
      </c>
      <c r="C671" s="188">
        <v>2951</v>
      </c>
      <c r="D671" s="188">
        <f t="shared" si="26"/>
        <v>3040</v>
      </c>
      <c r="E671" s="188">
        <f t="shared" si="27"/>
        <v>3697</v>
      </c>
      <c r="F671" s="189" t="s">
        <v>1982</v>
      </c>
      <c r="G671" s="189" t="s">
        <v>1823</v>
      </c>
      <c r="H671" s="187">
        <v>2712</v>
      </c>
      <c r="I671" s="187">
        <f t="shared" si="28"/>
        <v>2794</v>
      </c>
      <c r="J671" s="187">
        <f t="shared" si="29"/>
        <v>3398</v>
      </c>
      <c r="K671" s="190" t="s">
        <v>1908</v>
      </c>
      <c r="L671" s="191">
        <f t="shared" si="30"/>
        <v>-246</v>
      </c>
      <c r="M671" s="190" t="s">
        <v>1909</v>
      </c>
      <c r="N671" s="190"/>
      <c r="O671" s="190"/>
      <c r="P671" s="190"/>
    </row>
    <row r="672" spans="1:16" s="192" customFormat="1">
      <c r="A672" s="189" t="s">
        <v>1982</v>
      </c>
      <c r="B672" s="189" t="s">
        <v>1984</v>
      </c>
      <c r="C672" s="188">
        <v>3270</v>
      </c>
      <c r="D672" s="188">
        <f t="shared" si="26"/>
        <v>3369</v>
      </c>
      <c r="E672" s="188">
        <f t="shared" si="27"/>
        <v>4097</v>
      </c>
      <c r="F672" s="189" t="s">
        <v>1982</v>
      </c>
      <c r="G672" s="189" t="s">
        <v>1825</v>
      </c>
      <c r="H672" s="187">
        <v>2951</v>
      </c>
      <c r="I672" s="187">
        <f t="shared" si="28"/>
        <v>3040</v>
      </c>
      <c r="J672" s="187">
        <f t="shared" si="29"/>
        <v>3697</v>
      </c>
      <c r="K672" s="190" t="s">
        <v>1960</v>
      </c>
      <c r="L672" s="191">
        <f t="shared" si="30"/>
        <v>-329</v>
      </c>
      <c r="M672" s="190" t="s">
        <v>1909</v>
      </c>
      <c r="N672" s="190"/>
      <c r="O672" s="190"/>
      <c r="P672" s="190"/>
    </row>
    <row r="673" spans="1:16" s="192" customFormat="1">
      <c r="A673" s="189" t="s">
        <v>1985</v>
      </c>
      <c r="B673" s="189" t="s">
        <v>1986</v>
      </c>
      <c r="C673" s="188">
        <v>3430</v>
      </c>
      <c r="D673" s="188">
        <f t="shared" si="26"/>
        <v>3533</v>
      </c>
      <c r="E673" s="188">
        <f t="shared" si="27"/>
        <v>4296</v>
      </c>
      <c r="F673" s="189" t="s">
        <v>1985</v>
      </c>
      <c r="G673" s="189" t="s">
        <v>1693</v>
      </c>
      <c r="H673" s="187">
        <v>3350</v>
      </c>
      <c r="I673" s="187">
        <f t="shared" si="28"/>
        <v>3451</v>
      </c>
      <c r="J673" s="187">
        <f t="shared" si="29"/>
        <v>4197</v>
      </c>
      <c r="K673" s="190" t="s">
        <v>1908</v>
      </c>
      <c r="L673" s="191">
        <f t="shared" si="30"/>
        <v>-82</v>
      </c>
      <c r="M673" s="190" t="s">
        <v>1909</v>
      </c>
      <c r="N673" s="190"/>
      <c r="O673" s="190"/>
      <c r="P673" s="190"/>
    </row>
    <row r="674" spans="1:16" s="192" customFormat="1">
      <c r="A674" s="189" t="s">
        <v>1985</v>
      </c>
      <c r="B674" s="189" t="s">
        <v>1987</v>
      </c>
      <c r="C674" s="188">
        <v>3749</v>
      </c>
      <c r="D674" s="188">
        <f t="shared" si="26"/>
        <v>3862</v>
      </c>
      <c r="E674" s="188">
        <f t="shared" si="27"/>
        <v>4696</v>
      </c>
      <c r="F674" s="189" t="s">
        <v>1985</v>
      </c>
      <c r="G674" s="189" t="s">
        <v>1694</v>
      </c>
      <c r="H674" s="187">
        <v>3589</v>
      </c>
      <c r="I674" s="187">
        <f t="shared" si="28"/>
        <v>3697</v>
      </c>
      <c r="J674" s="187">
        <f t="shared" si="29"/>
        <v>4496</v>
      </c>
      <c r="K674" s="190" t="s">
        <v>1960</v>
      </c>
      <c r="L674" s="191">
        <f t="shared" si="30"/>
        <v>-165</v>
      </c>
      <c r="M674" s="190" t="s">
        <v>1909</v>
      </c>
      <c r="N674" s="190"/>
      <c r="O674" s="190"/>
      <c r="P674" s="190"/>
    </row>
    <row r="675" spans="1:16" s="192" customFormat="1">
      <c r="A675" s="189"/>
      <c r="B675" s="189"/>
      <c r="C675" s="188">
        <f>IFERROR(VLOOKUP(B675,'NB PriceList'!$C:$I,4,FALSE),0)</f>
        <v>0</v>
      </c>
      <c r="D675" s="188">
        <f t="shared" si="26"/>
        <v>0</v>
      </c>
      <c r="E675" s="188">
        <f t="shared" si="27"/>
        <v>0</v>
      </c>
      <c r="F675" s="189"/>
      <c r="G675" s="189"/>
      <c r="H675" s="187"/>
      <c r="I675" s="187">
        <f t="shared" si="28"/>
        <v>0</v>
      </c>
      <c r="J675" s="187">
        <f t="shared" si="29"/>
        <v>0</v>
      </c>
      <c r="K675" s="190"/>
      <c r="L675" s="191">
        <f t="shared" si="30"/>
        <v>0</v>
      </c>
      <c r="M675" s="190"/>
      <c r="N675" s="190"/>
      <c r="O675" s="190"/>
      <c r="P675" s="190"/>
    </row>
    <row r="676" spans="1:16" s="192" customFormat="1">
      <c r="A676" s="189" t="s">
        <v>1795</v>
      </c>
      <c r="B676" s="189" t="s">
        <v>1988</v>
      </c>
      <c r="C676" s="188">
        <v>1834</v>
      </c>
      <c r="D676" s="188">
        <f t="shared" si="26"/>
        <v>1890</v>
      </c>
      <c r="E676" s="188">
        <f t="shared" si="27"/>
        <v>2299</v>
      </c>
      <c r="F676" s="189" t="s">
        <v>1795</v>
      </c>
      <c r="G676" s="189" t="s">
        <v>1989</v>
      </c>
      <c r="H676" s="187">
        <v>1834</v>
      </c>
      <c r="I676" s="187">
        <f t="shared" si="28"/>
        <v>1890</v>
      </c>
      <c r="J676" s="187">
        <f t="shared" si="29"/>
        <v>2299</v>
      </c>
      <c r="K676" s="190" t="s">
        <v>1955</v>
      </c>
      <c r="L676" s="191">
        <f t="shared" si="30"/>
        <v>0</v>
      </c>
      <c r="M676" s="190" t="s">
        <v>1956</v>
      </c>
      <c r="N676" s="190"/>
      <c r="O676" s="190"/>
      <c r="P676" s="190"/>
    </row>
    <row r="677" spans="1:16" s="192" customFormat="1">
      <c r="A677" s="189" t="s">
        <v>1958</v>
      </c>
      <c r="B677" s="189" t="s">
        <v>1990</v>
      </c>
      <c r="C677" s="188">
        <v>0</v>
      </c>
      <c r="D677" s="188">
        <f t="shared" si="26"/>
        <v>0</v>
      </c>
      <c r="E677" s="188">
        <f t="shared" si="27"/>
        <v>0</v>
      </c>
      <c r="F677" s="189" t="s">
        <v>1958</v>
      </c>
      <c r="G677" s="189" t="s">
        <v>1991</v>
      </c>
      <c r="H677" s="187">
        <v>2034</v>
      </c>
      <c r="I677" s="187">
        <f t="shared" si="28"/>
        <v>2096</v>
      </c>
      <c r="J677" s="187">
        <f t="shared" si="29"/>
        <v>2549</v>
      </c>
      <c r="K677" s="190" t="s">
        <v>1955</v>
      </c>
      <c r="L677" s="191">
        <f t="shared" si="30"/>
        <v>2096</v>
      </c>
      <c r="M677" s="190" t="s">
        <v>1909</v>
      </c>
      <c r="N677" s="190"/>
      <c r="O677" s="190"/>
      <c r="P677" s="190"/>
    </row>
    <row r="678" spans="1:16" s="192" customFormat="1">
      <c r="A678" s="189" t="s">
        <v>1992</v>
      </c>
      <c r="B678" s="189" t="s">
        <v>1993</v>
      </c>
      <c r="C678" s="188">
        <v>2712</v>
      </c>
      <c r="D678" s="188">
        <f t="shared" si="26"/>
        <v>2794</v>
      </c>
      <c r="E678" s="188">
        <f t="shared" si="27"/>
        <v>3398</v>
      </c>
      <c r="F678" s="189"/>
      <c r="G678" s="189"/>
      <c r="H678" s="187"/>
      <c r="I678" s="187">
        <f t="shared" si="28"/>
        <v>0</v>
      </c>
      <c r="J678" s="187">
        <f t="shared" si="29"/>
        <v>0</v>
      </c>
      <c r="K678" s="190" t="s">
        <v>1347</v>
      </c>
      <c r="L678" s="191">
        <f t="shared" si="30"/>
        <v>-2794</v>
      </c>
      <c r="M678" s="190"/>
      <c r="N678" s="190"/>
      <c r="O678" s="190"/>
      <c r="P678" s="190"/>
    </row>
    <row r="679" spans="1:16" s="192" customFormat="1">
      <c r="A679" s="189" t="s">
        <v>1974</v>
      </c>
      <c r="B679" s="189" t="s">
        <v>1994</v>
      </c>
      <c r="C679" s="188">
        <v>2632</v>
      </c>
      <c r="D679" s="188">
        <f t="shared" si="26"/>
        <v>2711</v>
      </c>
      <c r="E679" s="188">
        <f t="shared" si="27"/>
        <v>3297</v>
      </c>
      <c r="F679" s="189" t="s">
        <v>1974</v>
      </c>
      <c r="G679" s="189" t="s">
        <v>1995</v>
      </c>
      <c r="H679" s="187">
        <v>2712</v>
      </c>
      <c r="I679" s="187">
        <f t="shared" si="28"/>
        <v>2794</v>
      </c>
      <c r="J679" s="187">
        <f t="shared" si="29"/>
        <v>3398</v>
      </c>
      <c r="K679" s="190" t="s">
        <v>1908</v>
      </c>
      <c r="L679" s="191">
        <f t="shared" si="30"/>
        <v>83</v>
      </c>
      <c r="M679" s="190" t="s">
        <v>1909</v>
      </c>
      <c r="N679" s="190"/>
      <c r="O679" s="190"/>
      <c r="P679" s="190"/>
    </row>
    <row r="680" spans="1:16" s="192" customFormat="1">
      <c r="A680" s="189"/>
      <c r="B680" s="189"/>
      <c r="C680" s="188">
        <f>IFERROR(VLOOKUP(B680,'NB PriceList'!$C:$I,4,FALSE),0)</f>
        <v>0</v>
      </c>
      <c r="D680" s="188">
        <f t="shared" si="26"/>
        <v>0</v>
      </c>
      <c r="E680" s="188">
        <f t="shared" si="27"/>
        <v>0</v>
      </c>
      <c r="F680" s="189"/>
      <c r="G680" s="189"/>
      <c r="H680" s="187"/>
      <c r="I680" s="187">
        <f t="shared" si="28"/>
        <v>0</v>
      </c>
      <c r="J680" s="187">
        <f t="shared" si="29"/>
        <v>0</v>
      </c>
      <c r="K680" s="190"/>
      <c r="L680" s="191">
        <f t="shared" si="30"/>
        <v>0</v>
      </c>
      <c r="M680" s="190"/>
      <c r="N680" s="190"/>
      <c r="O680" s="190"/>
      <c r="P680" s="190"/>
    </row>
    <row r="681" spans="1:16" s="192" customFormat="1">
      <c r="A681" s="189"/>
      <c r="B681" s="189"/>
      <c r="C681" s="188">
        <f>IFERROR(VLOOKUP(B681,'NB PriceList'!$C:$I,4,FALSE),0)</f>
        <v>0</v>
      </c>
      <c r="D681" s="188">
        <f t="shared" si="26"/>
        <v>0</v>
      </c>
      <c r="E681" s="188">
        <f t="shared" si="27"/>
        <v>0</v>
      </c>
      <c r="F681" s="189"/>
      <c r="G681" s="189"/>
      <c r="H681" s="187"/>
      <c r="I681" s="187">
        <f t="shared" si="28"/>
        <v>0</v>
      </c>
      <c r="J681" s="187">
        <f t="shared" si="29"/>
        <v>0</v>
      </c>
      <c r="K681" s="190"/>
      <c r="L681" s="191">
        <f t="shared" si="30"/>
        <v>0</v>
      </c>
      <c r="M681" s="190"/>
      <c r="N681" s="190"/>
      <c r="O681" s="190"/>
      <c r="P681" s="190"/>
    </row>
    <row r="682" spans="1:16">
      <c r="A682" s="197" t="s">
        <v>8</v>
      </c>
      <c r="B682" s="189"/>
      <c r="C682" s="188"/>
      <c r="D682" s="188"/>
      <c r="E682" s="188"/>
      <c r="F682" s="189"/>
      <c r="G682" s="189"/>
      <c r="H682" s="187"/>
      <c r="I682" s="187"/>
      <c r="J682" s="187"/>
      <c r="M682" s="190"/>
    </row>
    <row r="683" spans="1:16">
      <c r="A683" s="189" t="s">
        <v>1996</v>
      </c>
      <c r="B683" s="189" t="s">
        <v>1997</v>
      </c>
      <c r="C683" s="188">
        <v>877</v>
      </c>
      <c r="D683" s="188">
        <f t="shared" ref="D683:D695" si="31">ROUNDUP(C683*(1+3%),0)</f>
        <v>904</v>
      </c>
      <c r="E683" s="188">
        <f t="shared" ref="E683:E695" si="32">ROUNDUP(D683/0.88*1.07,0)</f>
        <v>1100</v>
      </c>
      <c r="F683" s="189"/>
      <c r="G683" s="189"/>
      <c r="H683" s="187"/>
      <c r="I683" s="187">
        <f t="shared" ref="I683:I695" si="33">ROUNDUP(H683*(1+3%),0)</f>
        <v>0</v>
      </c>
      <c r="J683" s="187">
        <f t="shared" ref="J683:J695" si="34">ROUNDUP(I683/0.88*1.07,0)</f>
        <v>0</v>
      </c>
      <c r="K683" s="190" t="s">
        <v>1347</v>
      </c>
      <c r="L683" s="191">
        <f t="shared" ref="L683:L695" si="35">I683-D683</f>
        <v>-904</v>
      </c>
      <c r="M683" s="190"/>
    </row>
    <row r="684" spans="1:16">
      <c r="A684" s="189" t="s">
        <v>1998</v>
      </c>
      <c r="B684" s="189" t="s">
        <v>1999</v>
      </c>
      <c r="C684" s="188">
        <v>917</v>
      </c>
      <c r="D684" s="188">
        <f t="shared" si="31"/>
        <v>945</v>
      </c>
      <c r="E684" s="188">
        <f t="shared" si="32"/>
        <v>1150</v>
      </c>
      <c r="F684" s="189" t="s">
        <v>1998</v>
      </c>
      <c r="G684" s="189" t="s">
        <v>1857</v>
      </c>
      <c r="H684" s="187">
        <v>917</v>
      </c>
      <c r="I684" s="187">
        <f t="shared" si="33"/>
        <v>945</v>
      </c>
      <c r="J684" s="187">
        <f t="shared" si="34"/>
        <v>1150</v>
      </c>
      <c r="K684" s="190" t="s">
        <v>2000</v>
      </c>
      <c r="L684" s="191">
        <f t="shared" si="35"/>
        <v>0</v>
      </c>
      <c r="M684" s="190" t="s">
        <v>1909</v>
      </c>
    </row>
    <row r="685" spans="1:16">
      <c r="A685" s="189" t="s">
        <v>1998</v>
      </c>
      <c r="B685" s="189" t="s">
        <v>2001</v>
      </c>
      <c r="C685" s="188">
        <v>1036</v>
      </c>
      <c r="D685" s="188">
        <f t="shared" si="31"/>
        <v>1068</v>
      </c>
      <c r="E685" s="188">
        <f t="shared" si="32"/>
        <v>1299</v>
      </c>
      <c r="F685" s="189" t="s">
        <v>1998</v>
      </c>
      <c r="G685" s="189" t="s">
        <v>1859</v>
      </c>
      <c r="H685" s="187">
        <v>1036</v>
      </c>
      <c r="I685" s="187">
        <f t="shared" si="33"/>
        <v>1068</v>
      </c>
      <c r="J685" s="187">
        <f t="shared" si="34"/>
        <v>1299</v>
      </c>
      <c r="K685" s="190" t="s">
        <v>2000</v>
      </c>
      <c r="L685" s="191">
        <f t="shared" si="35"/>
        <v>0</v>
      </c>
      <c r="M685" s="190" t="s">
        <v>1909</v>
      </c>
    </row>
    <row r="686" spans="1:16">
      <c r="A686" s="189" t="s">
        <v>1998</v>
      </c>
      <c r="B686" s="189" t="s">
        <v>2002</v>
      </c>
      <c r="C686" s="188">
        <v>1236</v>
      </c>
      <c r="D686" s="188">
        <f t="shared" si="31"/>
        <v>1274</v>
      </c>
      <c r="E686" s="188">
        <f t="shared" si="32"/>
        <v>1550</v>
      </c>
      <c r="F686" s="189" t="s">
        <v>1998</v>
      </c>
      <c r="G686" s="189" t="s">
        <v>1861</v>
      </c>
      <c r="H686" s="187">
        <v>1236</v>
      </c>
      <c r="I686" s="187">
        <f t="shared" si="33"/>
        <v>1274</v>
      </c>
      <c r="J686" s="187">
        <f t="shared" si="34"/>
        <v>1550</v>
      </c>
      <c r="K686" s="190" t="s">
        <v>2000</v>
      </c>
      <c r="L686" s="191">
        <f t="shared" si="35"/>
        <v>0</v>
      </c>
      <c r="M686" s="190" t="s">
        <v>1909</v>
      </c>
    </row>
    <row r="687" spans="1:16">
      <c r="A687" s="189" t="s">
        <v>1885</v>
      </c>
      <c r="B687" s="189" t="s">
        <v>2003</v>
      </c>
      <c r="C687" s="188">
        <v>1395</v>
      </c>
      <c r="D687" s="188">
        <f t="shared" si="31"/>
        <v>1437</v>
      </c>
      <c r="E687" s="188">
        <f t="shared" si="32"/>
        <v>1748</v>
      </c>
      <c r="F687" s="189" t="s">
        <v>1885</v>
      </c>
      <c r="G687" s="189" t="s">
        <v>1884</v>
      </c>
      <c r="H687" s="187">
        <v>1395</v>
      </c>
      <c r="I687" s="187">
        <f t="shared" si="33"/>
        <v>1437</v>
      </c>
      <c r="J687" s="187">
        <f t="shared" si="34"/>
        <v>1748</v>
      </c>
      <c r="K687" s="190" t="s">
        <v>2000</v>
      </c>
      <c r="L687" s="191">
        <f t="shared" si="35"/>
        <v>0</v>
      </c>
      <c r="M687" s="190" t="s">
        <v>1909</v>
      </c>
    </row>
    <row r="688" spans="1:16">
      <c r="A688" s="189" t="s">
        <v>2004</v>
      </c>
      <c r="B688" s="189" t="s">
        <v>2005</v>
      </c>
      <c r="C688" s="188">
        <v>996</v>
      </c>
      <c r="D688" s="188">
        <f t="shared" si="31"/>
        <v>1026</v>
      </c>
      <c r="E688" s="188">
        <f t="shared" si="32"/>
        <v>1248</v>
      </c>
      <c r="F688" s="189" t="s">
        <v>2006</v>
      </c>
      <c r="G688" s="189" t="s">
        <v>1878</v>
      </c>
      <c r="H688" s="187">
        <v>996</v>
      </c>
      <c r="I688" s="187">
        <f t="shared" si="33"/>
        <v>1026</v>
      </c>
      <c r="J688" s="187">
        <f t="shared" si="34"/>
        <v>1248</v>
      </c>
      <c r="K688" s="190" t="s">
        <v>2000</v>
      </c>
      <c r="L688" s="191">
        <f t="shared" si="35"/>
        <v>0</v>
      </c>
      <c r="M688" s="190" t="s">
        <v>1909</v>
      </c>
    </row>
    <row r="689" spans="1:16">
      <c r="A689" s="189" t="s">
        <v>2007</v>
      </c>
      <c r="B689" s="189" t="s">
        <v>2008</v>
      </c>
      <c r="C689" s="188">
        <v>1355</v>
      </c>
      <c r="D689" s="188">
        <f t="shared" si="31"/>
        <v>1396</v>
      </c>
      <c r="E689" s="188">
        <f t="shared" si="32"/>
        <v>1698</v>
      </c>
      <c r="F689" s="189" t="s">
        <v>2009</v>
      </c>
      <c r="G689" s="189" t="s">
        <v>1864</v>
      </c>
      <c r="H689" s="187">
        <v>1355</v>
      </c>
      <c r="I689" s="187">
        <f t="shared" si="33"/>
        <v>1396</v>
      </c>
      <c r="J689" s="187">
        <f t="shared" si="34"/>
        <v>1698</v>
      </c>
      <c r="K689" s="190" t="s">
        <v>2000</v>
      </c>
      <c r="L689" s="191">
        <f t="shared" si="35"/>
        <v>0</v>
      </c>
      <c r="M689" s="190" t="s">
        <v>1909</v>
      </c>
    </row>
    <row r="690" spans="1:16">
      <c r="A690" s="189" t="s">
        <v>2010</v>
      </c>
      <c r="B690" s="189" t="s">
        <v>2011</v>
      </c>
      <c r="C690" s="188">
        <v>1236</v>
      </c>
      <c r="D690" s="188">
        <f t="shared" si="31"/>
        <v>1274</v>
      </c>
      <c r="E690" s="188">
        <f t="shared" si="32"/>
        <v>1550</v>
      </c>
      <c r="F690" s="189"/>
      <c r="G690" s="189"/>
      <c r="H690" s="187"/>
      <c r="I690" s="187">
        <f t="shared" si="33"/>
        <v>0</v>
      </c>
      <c r="J690" s="187">
        <f t="shared" si="34"/>
        <v>0</v>
      </c>
      <c r="K690" s="190" t="s">
        <v>1347</v>
      </c>
      <c r="L690" s="191">
        <f t="shared" si="35"/>
        <v>-1274</v>
      </c>
      <c r="M690" s="190"/>
    </row>
    <row r="691" spans="1:16">
      <c r="A691" s="189" t="s">
        <v>2012</v>
      </c>
      <c r="B691" s="189" t="s">
        <v>2013</v>
      </c>
      <c r="C691" s="188">
        <v>1316</v>
      </c>
      <c r="D691" s="188">
        <f t="shared" si="31"/>
        <v>1356</v>
      </c>
      <c r="E691" s="188">
        <f t="shared" si="32"/>
        <v>1649</v>
      </c>
      <c r="F691" s="189"/>
      <c r="G691" s="189"/>
      <c r="H691" s="187"/>
      <c r="I691" s="187">
        <f t="shared" si="33"/>
        <v>0</v>
      </c>
      <c r="J691" s="187">
        <f t="shared" si="34"/>
        <v>0</v>
      </c>
      <c r="K691" s="190" t="s">
        <v>1347</v>
      </c>
      <c r="L691" s="191">
        <f t="shared" si="35"/>
        <v>-1356</v>
      </c>
      <c r="M691" s="190"/>
    </row>
    <row r="692" spans="1:16">
      <c r="A692" s="189" t="s">
        <v>1455</v>
      </c>
      <c r="B692" s="189" t="s">
        <v>2014</v>
      </c>
      <c r="C692" s="188">
        <v>1435</v>
      </c>
      <c r="D692" s="188">
        <f t="shared" si="31"/>
        <v>1479</v>
      </c>
      <c r="E692" s="188">
        <f t="shared" si="32"/>
        <v>1799</v>
      </c>
      <c r="F692" s="189" t="s">
        <v>1455</v>
      </c>
      <c r="G692" s="189" t="s">
        <v>1867</v>
      </c>
      <c r="H692" s="187">
        <v>1435</v>
      </c>
      <c r="I692" s="187">
        <f t="shared" si="33"/>
        <v>1479</v>
      </c>
      <c r="J692" s="187">
        <f t="shared" si="34"/>
        <v>1799</v>
      </c>
      <c r="K692" s="190" t="s">
        <v>2000</v>
      </c>
      <c r="L692" s="191">
        <f t="shared" si="35"/>
        <v>0</v>
      </c>
      <c r="M692" s="190" t="s">
        <v>1909</v>
      </c>
    </row>
    <row r="693" spans="1:16">
      <c r="A693" s="189" t="s">
        <v>2015</v>
      </c>
      <c r="B693" s="189" t="s">
        <v>2016</v>
      </c>
      <c r="C693" s="188">
        <v>1754</v>
      </c>
      <c r="D693" s="188">
        <f t="shared" si="31"/>
        <v>1807</v>
      </c>
      <c r="E693" s="188">
        <f t="shared" si="32"/>
        <v>2198</v>
      </c>
      <c r="F693" s="189" t="s">
        <v>2015</v>
      </c>
      <c r="G693" s="189" t="s">
        <v>1875</v>
      </c>
      <c r="H693" s="187">
        <v>1754</v>
      </c>
      <c r="I693" s="187">
        <f t="shared" si="33"/>
        <v>1807</v>
      </c>
      <c r="J693" s="187">
        <f t="shared" si="34"/>
        <v>2198</v>
      </c>
      <c r="K693" s="190" t="s">
        <v>2000</v>
      </c>
      <c r="L693" s="191">
        <f t="shared" si="35"/>
        <v>0</v>
      </c>
      <c r="M693" s="190" t="s">
        <v>1909</v>
      </c>
    </row>
    <row r="694" spans="1:16">
      <c r="A694" s="189"/>
      <c r="B694" s="189"/>
      <c r="C694" s="188">
        <f>IFERROR(VLOOKUP(B694,'DT PriceList '!$C:$H,4,FALSE),0)</f>
        <v>0</v>
      </c>
      <c r="D694" s="188">
        <f t="shared" si="31"/>
        <v>0</v>
      </c>
      <c r="E694" s="188">
        <f t="shared" si="32"/>
        <v>0</v>
      </c>
      <c r="F694" s="189"/>
      <c r="G694" s="189"/>
      <c r="H694" s="187"/>
      <c r="I694" s="187">
        <f t="shared" si="33"/>
        <v>0</v>
      </c>
      <c r="J694" s="187">
        <f t="shared" si="34"/>
        <v>0</v>
      </c>
      <c r="L694" s="191">
        <f t="shared" si="35"/>
        <v>0</v>
      </c>
      <c r="M694" s="190"/>
    </row>
    <row r="695" spans="1:16">
      <c r="A695" s="189"/>
      <c r="B695" s="189"/>
      <c r="C695" s="188">
        <f>IFERROR(VLOOKUP(B695,'DT PriceList '!$C:$H,4,FALSE),0)</f>
        <v>0</v>
      </c>
      <c r="D695" s="188">
        <f t="shared" si="31"/>
        <v>0</v>
      </c>
      <c r="E695" s="188">
        <f t="shared" si="32"/>
        <v>0</v>
      </c>
      <c r="F695" s="189"/>
      <c r="G695" s="189"/>
      <c r="H695" s="187"/>
      <c r="I695" s="187">
        <f t="shared" si="33"/>
        <v>0</v>
      </c>
      <c r="J695" s="187">
        <f t="shared" si="34"/>
        <v>0</v>
      </c>
      <c r="L695" s="191">
        <f t="shared" si="35"/>
        <v>0</v>
      </c>
      <c r="M695" s="190"/>
    </row>
    <row r="696" spans="1:16" s="192" customFormat="1">
      <c r="A696" s="197" t="s">
        <v>10</v>
      </c>
      <c r="B696" s="189"/>
      <c r="C696" s="188"/>
      <c r="D696" s="188"/>
      <c r="E696" s="188"/>
      <c r="F696" s="189"/>
      <c r="G696" s="189"/>
      <c r="H696" s="187"/>
      <c r="I696" s="187"/>
      <c r="J696" s="187"/>
      <c r="K696" s="190"/>
      <c r="L696" s="191"/>
      <c r="M696" s="190"/>
      <c r="N696" s="190"/>
      <c r="O696" s="190"/>
      <c r="P696" s="190"/>
    </row>
    <row r="697" spans="1:16" s="192" customFormat="1">
      <c r="A697" s="189" t="s">
        <v>2017</v>
      </c>
      <c r="B697" s="189" t="s">
        <v>2018</v>
      </c>
      <c r="C697" s="188">
        <v>1834</v>
      </c>
      <c r="D697" s="188">
        <f t="shared" ref="D697:D708" si="36">ROUNDUP(C697*(1+3%),0)</f>
        <v>1890</v>
      </c>
      <c r="E697" s="188">
        <f t="shared" ref="E697:E708" si="37">ROUNDUP(D697/0.88*1.07,0)</f>
        <v>2299</v>
      </c>
      <c r="F697" s="189" t="s">
        <v>2017</v>
      </c>
      <c r="G697" s="189" t="s">
        <v>1870</v>
      </c>
      <c r="H697" s="187">
        <v>1834</v>
      </c>
      <c r="I697" s="187">
        <f t="shared" ref="I697:I708" si="38">ROUNDUP(H697*(1+3%),0)</f>
        <v>1890</v>
      </c>
      <c r="J697" s="187">
        <f t="shared" ref="J697:J708" si="39">ROUNDUP(I697/0.88*1.07,0)</f>
        <v>2299</v>
      </c>
      <c r="K697" s="190" t="s">
        <v>1955</v>
      </c>
      <c r="L697" s="191">
        <f t="shared" ref="L697:L708" si="40">I697-D697</f>
        <v>0</v>
      </c>
      <c r="M697" s="190" t="s">
        <v>1956</v>
      </c>
      <c r="N697" s="190"/>
      <c r="O697" s="190"/>
      <c r="P697" s="190"/>
    </row>
    <row r="698" spans="1:16" s="192" customFormat="1">
      <c r="A698" s="189" t="s">
        <v>2017</v>
      </c>
      <c r="B698" s="189" t="s">
        <v>2019</v>
      </c>
      <c r="C698" s="188">
        <v>1994</v>
      </c>
      <c r="D698" s="188">
        <f t="shared" si="36"/>
        <v>2054</v>
      </c>
      <c r="E698" s="188">
        <f t="shared" si="37"/>
        <v>2498</v>
      </c>
      <c r="F698" s="189" t="s">
        <v>2017</v>
      </c>
      <c r="G698" s="189" t="s">
        <v>1872</v>
      </c>
      <c r="H698" s="187">
        <v>1994</v>
      </c>
      <c r="I698" s="187">
        <f t="shared" si="38"/>
        <v>2054</v>
      </c>
      <c r="J698" s="187">
        <f t="shared" si="39"/>
        <v>2498</v>
      </c>
      <c r="K698" s="190" t="s">
        <v>1955</v>
      </c>
      <c r="L698" s="191">
        <f t="shared" si="40"/>
        <v>0</v>
      </c>
      <c r="M698" s="190" t="s">
        <v>1956</v>
      </c>
      <c r="N698" s="190"/>
      <c r="O698" s="190"/>
      <c r="P698" s="190"/>
    </row>
    <row r="699" spans="1:16">
      <c r="A699" s="189" t="s">
        <v>2020</v>
      </c>
      <c r="B699" s="189" t="s">
        <v>2021</v>
      </c>
      <c r="C699" s="188">
        <v>2034</v>
      </c>
      <c r="D699" s="188">
        <f t="shared" si="36"/>
        <v>2096</v>
      </c>
      <c r="E699" s="188">
        <f t="shared" si="37"/>
        <v>2549</v>
      </c>
      <c r="F699" s="189" t="s">
        <v>2020</v>
      </c>
      <c r="G699" s="198" t="s">
        <v>2022</v>
      </c>
      <c r="H699" s="187">
        <v>2034</v>
      </c>
      <c r="I699" s="187">
        <f t="shared" si="38"/>
        <v>2096</v>
      </c>
      <c r="J699" s="187">
        <f t="shared" si="39"/>
        <v>2549</v>
      </c>
      <c r="K699" s="190" t="s">
        <v>1955</v>
      </c>
      <c r="L699" s="191">
        <f t="shared" si="40"/>
        <v>0</v>
      </c>
      <c r="M699" s="190" t="s">
        <v>1956</v>
      </c>
    </row>
    <row r="700" spans="1:16">
      <c r="A700" s="189" t="s">
        <v>1721</v>
      </c>
      <c r="B700" s="189" t="s">
        <v>2023</v>
      </c>
      <c r="C700" s="188">
        <v>2095</v>
      </c>
      <c r="D700" s="188">
        <f t="shared" si="36"/>
        <v>2158</v>
      </c>
      <c r="E700" s="188">
        <f t="shared" si="37"/>
        <v>2624</v>
      </c>
      <c r="F700" s="189" t="s">
        <v>1721</v>
      </c>
      <c r="G700" s="189" t="s">
        <v>1722</v>
      </c>
      <c r="H700" s="187">
        <v>2095</v>
      </c>
      <c r="I700" s="187">
        <f t="shared" si="38"/>
        <v>2158</v>
      </c>
      <c r="J700" s="187">
        <f t="shared" si="39"/>
        <v>2624</v>
      </c>
      <c r="K700" s="190" t="s">
        <v>1908</v>
      </c>
      <c r="L700" s="191">
        <f t="shared" si="40"/>
        <v>0</v>
      </c>
      <c r="M700" s="190" t="s">
        <v>1909</v>
      </c>
    </row>
    <row r="701" spans="1:16">
      <c r="A701" s="189" t="s">
        <v>2024</v>
      </c>
      <c r="B701" s="189" t="s">
        <v>2025</v>
      </c>
      <c r="C701" s="188">
        <v>2574</v>
      </c>
      <c r="D701" s="188">
        <f t="shared" si="36"/>
        <v>2652</v>
      </c>
      <c r="E701" s="188">
        <f t="shared" si="37"/>
        <v>3225</v>
      </c>
      <c r="F701" s="189" t="s">
        <v>2024</v>
      </c>
      <c r="G701" s="189" t="s">
        <v>1724</v>
      </c>
      <c r="H701" s="187">
        <v>2574</v>
      </c>
      <c r="I701" s="187">
        <f t="shared" si="38"/>
        <v>2652</v>
      </c>
      <c r="J701" s="187">
        <f t="shared" si="39"/>
        <v>3225</v>
      </c>
      <c r="K701" s="190" t="s">
        <v>1908</v>
      </c>
      <c r="L701" s="191">
        <f t="shared" si="40"/>
        <v>0</v>
      </c>
      <c r="M701" s="190" t="s">
        <v>1909</v>
      </c>
    </row>
    <row r="702" spans="1:16">
      <c r="A702" s="189" t="s">
        <v>2024</v>
      </c>
      <c r="B702" s="189" t="s">
        <v>2026</v>
      </c>
      <c r="C702" s="188">
        <v>3132</v>
      </c>
      <c r="D702" s="188">
        <f t="shared" si="36"/>
        <v>3226</v>
      </c>
      <c r="E702" s="188">
        <f t="shared" si="37"/>
        <v>3923</v>
      </c>
      <c r="F702" s="189" t="s">
        <v>2024</v>
      </c>
      <c r="G702" s="189" t="s">
        <v>1725</v>
      </c>
      <c r="H702" s="187">
        <v>3132</v>
      </c>
      <c r="I702" s="187">
        <f t="shared" si="38"/>
        <v>3226</v>
      </c>
      <c r="J702" s="187">
        <f t="shared" si="39"/>
        <v>3923</v>
      </c>
      <c r="K702" s="190" t="s">
        <v>1908</v>
      </c>
      <c r="L702" s="191">
        <f t="shared" si="40"/>
        <v>0</v>
      </c>
      <c r="M702" s="190" t="s">
        <v>1909</v>
      </c>
    </row>
    <row r="703" spans="1:16">
      <c r="A703" s="189" t="s">
        <v>2024</v>
      </c>
      <c r="B703" s="189" t="s">
        <v>2027</v>
      </c>
      <c r="C703" s="188">
        <v>3691</v>
      </c>
      <c r="D703" s="188">
        <f t="shared" si="36"/>
        <v>3802</v>
      </c>
      <c r="E703" s="188">
        <f t="shared" si="37"/>
        <v>4623</v>
      </c>
      <c r="F703" s="189" t="s">
        <v>2024</v>
      </c>
      <c r="G703" s="189" t="s">
        <v>1728</v>
      </c>
      <c r="H703" s="187">
        <v>3691</v>
      </c>
      <c r="I703" s="187">
        <f t="shared" si="38"/>
        <v>3802</v>
      </c>
      <c r="J703" s="187">
        <f t="shared" si="39"/>
        <v>4623</v>
      </c>
      <c r="K703" s="190" t="s">
        <v>1908</v>
      </c>
      <c r="L703" s="191">
        <f t="shared" si="40"/>
        <v>0</v>
      </c>
      <c r="M703" s="190" t="s">
        <v>1909</v>
      </c>
    </row>
    <row r="704" spans="1:16">
      <c r="A704" s="189" t="s">
        <v>2028</v>
      </c>
      <c r="B704" s="189" t="s">
        <v>2029</v>
      </c>
      <c r="C704" s="188">
        <v>2733</v>
      </c>
      <c r="D704" s="188">
        <f t="shared" si="36"/>
        <v>2815</v>
      </c>
      <c r="E704" s="188">
        <f t="shared" si="37"/>
        <v>3423</v>
      </c>
      <c r="F704" s="189" t="s">
        <v>2028</v>
      </c>
      <c r="G704" s="189" t="s">
        <v>1730</v>
      </c>
      <c r="H704" s="187">
        <v>2733</v>
      </c>
      <c r="I704" s="187">
        <f t="shared" si="38"/>
        <v>2815</v>
      </c>
      <c r="J704" s="187">
        <f t="shared" si="39"/>
        <v>3423</v>
      </c>
      <c r="K704" s="190" t="s">
        <v>1908</v>
      </c>
      <c r="L704" s="191">
        <f t="shared" si="40"/>
        <v>0</v>
      </c>
      <c r="M704" s="190" t="s">
        <v>1909</v>
      </c>
    </row>
    <row r="705" spans="1:13">
      <c r="A705" s="189"/>
      <c r="B705" s="189"/>
      <c r="C705" s="188">
        <v>0</v>
      </c>
      <c r="D705" s="188">
        <f t="shared" si="36"/>
        <v>0</v>
      </c>
      <c r="E705" s="188">
        <f t="shared" si="37"/>
        <v>0</v>
      </c>
      <c r="F705" s="189" t="s">
        <v>2028</v>
      </c>
      <c r="G705" s="189" t="s">
        <v>1731</v>
      </c>
      <c r="H705" s="187">
        <v>4847</v>
      </c>
      <c r="I705" s="187">
        <f t="shared" si="38"/>
        <v>4993</v>
      </c>
      <c r="J705" s="187">
        <f t="shared" si="39"/>
        <v>6072</v>
      </c>
      <c r="K705" s="190" t="s">
        <v>2030</v>
      </c>
      <c r="L705" s="191">
        <f t="shared" si="40"/>
        <v>4993</v>
      </c>
      <c r="M705" s="190" t="s">
        <v>1909</v>
      </c>
    </row>
    <row r="706" spans="1:13">
      <c r="A706" s="189" t="s">
        <v>2031</v>
      </c>
      <c r="B706" s="189" t="s">
        <v>2032</v>
      </c>
      <c r="C706" s="188">
        <v>2853</v>
      </c>
      <c r="D706" s="188">
        <f t="shared" si="36"/>
        <v>2939</v>
      </c>
      <c r="E706" s="188">
        <f t="shared" si="37"/>
        <v>3574</v>
      </c>
      <c r="F706" s="189" t="s">
        <v>2033</v>
      </c>
      <c r="G706" s="189" t="s">
        <v>1893</v>
      </c>
      <c r="H706" s="187">
        <v>2853</v>
      </c>
      <c r="I706" s="187">
        <f t="shared" si="38"/>
        <v>2939</v>
      </c>
      <c r="J706" s="187">
        <f t="shared" si="39"/>
        <v>3574</v>
      </c>
      <c r="K706" s="190" t="s">
        <v>1908</v>
      </c>
      <c r="L706" s="191">
        <f t="shared" si="40"/>
        <v>0</v>
      </c>
      <c r="M706" s="190" t="s">
        <v>1909</v>
      </c>
    </row>
    <row r="707" spans="1:13">
      <c r="A707" s="189"/>
      <c r="B707" s="189"/>
      <c r="C707" s="188">
        <f>IFERROR(VLOOKUP(B707,'WS PriceList'!$C:$I,4,FALSE),0)</f>
        <v>0</v>
      </c>
      <c r="D707" s="188">
        <f t="shared" si="36"/>
        <v>0</v>
      </c>
      <c r="E707" s="188">
        <f t="shared" si="37"/>
        <v>0</v>
      </c>
      <c r="F707" s="189" t="s">
        <v>2033</v>
      </c>
      <c r="G707" s="189" t="s">
        <v>1895</v>
      </c>
      <c r="H707" s="187">
        <v>3292</v>
      </c>
      <c r="I707" s="187">
        <f t="shared" si="38"/>
        <v>3391</v>
      </c>
      <c r="J707" s="187">
        <f t="shared" si="39"/>
        <v>4124</v>
      </c>
      <c r="K707" s="190" t="s">
        <v>2030</v>
      </c>
      <c r="L707" s="191">
        <f t="shared" si="40"/>
        <v>3391</v>
      </c>
      <c r="M707" s="190" t="s">
        <v>1909</v>
      </c>
    </row>
    <row r="708" spans="1:13">
      <c r="A708" s="189"/>
      <c r="B708" s="189"/>
      <c r="C708" s="188">
        <f>IFERROR(VLOOKUP(B708,'WS PriceList'!$C:$I,4,FALSE),0)</f>
        <v>0</v>
      </c>
      <c r="D708" s="188">
        <f t="shared" si="36"/>
        <v>0</v>
      </c>
      <c r="E708" s="188">
        <f t="shared" si="37"/>
        <v>0</v>
      </c>
      <c r="F708" s="189" t="s">
        <v>2033</v>
      </c>
      <c r="G708" s="189" t="s">
        <v>1897</v>
      </c>
      <c r="H708" s="187">
        <v>3691</v>
      </c>
      <c r="I708" s="187">
        <f t="shared" si="38"/>
        <v>3802</v>
      </c>
      <c r="J708" s="187">
        <f t="shared" si="39"/>
        <v>4623</v>
      </c>
      <c r="K708" s="190" t="s">
        <v>2030</v>
      </c>
      <c r="L708" s="191">
        <f t="shared" si="40"/>
        <v>3802</v>
      </c>
      <c r="M708" s="190" t="s">
        <v>1909</v>
      </c>
    </row>
    <row r="709" spans="1:13">
      <c r="A709" s="189"/>
      <c r="B709" s="189"/>
      <c r="C709" s="188"/>
      <c r="D709" s="188"/>
      <c r="E709" s="188"/>
      <c r="F709" s="189"/>
      <c r="G709" s="189"/>
      <c r="H709" s="187"/>
      <c r="I709" s="187"/>
      <c r="J709" s="187"/>
      <c r="M709" s="190"/>
    </row>
    <row r="710" spans="1:13">
      <c r="A710" s="189" t="s">
        <v>2034</v>
      </c>
      <c r="B710" s="189" t="s">
        <v>1587</v>
      </c>
      <c r="C710" s="188"/>
      <c r="D710" s="188"/>
      <c r="E710" s="188"/>
      <c r="F710" s="189" t="s">
        <v>2034</v>
      </c>
      <c r="G710" s="189" t="s">
        <v>2035</v>
      </c>
      <c r="H710" s="187"/>
      <c r="I710" s="187"/>
      <c r="J710" s="187"/>
      <c r="M710" s="190"/>
    </row>
    <row r="711" spans="1:13">
      <c r="A711" s="189"/>
      <c r="B711" s="189"/>
      <c r="C711" s="188"/>
      <c r="D711" s="188"/>
      <c r="E711" s="188"/>
      <c r="F711" s="189"/>
      <c r="G711" s="189"/>
      <c r="H711" s="187"/>
      <c r="I711" s="187"/>
      <c r="J711" s="187"/>
      <c r="M711" s="190"/>
    </row>
    <row r="712" spans="1:13">
      <c r="A712" s="189"/>
      <c r="B712" s="189"/>
      <c r="C712" s="188"/>
      <c r="D712" s="188"/>
      <c r="E712" s="188"/>
      <c r="F712" s="189"/>
      <c r="G712" s="189"/>
      <c r="H712" s="187"/>
      <c r="I712" s="187"/>
      <c r="J712" s="187"/>
      <c r="M712" s="190"/>
    </row>
    <row r="713" spans="1:13">
      <c r="A713" s="189"/>
      <c r="B713" s="189"/>
      <c r="C713" s="188"/>
      <c r="D713" s="188"/>
      <c r="E713" s="188"/>
      <c r="F713" s="189"/>
      <c r="G713" s="189"/>
      <c r="H713" s="187"/>
      <c r="I713" s="187"/>
      <c r="J713" s="187"/>
      <c r="M713" s="190"/>
    </row>
    <row r="714" spans="1:13">
      <c r="A714" s="189"/>
      <c r="C714" s="188">
        <f>IFERROR(VLOOKUP(B714,'WS PriceList'!$C:$I,4,FALSE),0)</f>
        <v>0</v>
      </c>
      <c r="D714" s="188">
        <f>ROUNDUP(C714*(1+3%),0)</f>
        <v>0</v>
      </c>
      <c r="E714" s="188">
        <f>ROUNDUP(D714/0.88*1.07,0)</f>
        <v>0</v>
      </c>
      <c r="F714" s="189"/>
      <c r="G714" s="189"/>
      <c r="H714" s="187"/>
      <c r="I714" s="187">
        <f>ROUNDUP(H714*(1+3%),0)</f>
        <v>0</v>
      </c>
      <c r="J714" s="187">
        <f>ROUNDUP(I714/0.88*1.07,0)</f>
        <v>0</v>
      </c>
      <c r="L714" s="191">
        <f>I714-D714</f>
        <v>0</v>
      </c>
      <c r="M714" s="190"/>
    </row>
    <row r="715" spans="1:13">
      <c r="A715" s="197" t="s">
        <v>2036</v>
      </c>
      <c r="B715" s="189"/>
      <c r="C715" s="188"/>
      <c r="D715" s="188"/>
      <c r="E715" s="188"/>
      <c r="F715" s="189"/>
      <c r="G715" s="189"/>
      <c r="H715" s="187"/>
      <c r="I715" s="187"/>
      <c r="J715" s="187"/>
      <c r="M715" s="190"/>
    </row>
    <row r="716" spans="1:13">
      <c r="A716" s="189" t="s">
        <v>1439</v>
      </c>
      <c r="B716" s="189" t="s">
        <v>2037</v>
      </c>
      <c r="C716" s="188">
        <v>2313</v>
      </c>
      <c r="D716" s="188">
        <f>ROUNDUP(C716*(1+3%),0)</f>
        <v>2383</v>
      </c>
      <c r="E716" s="188">
        <f>ROUNDUP(D716/0.88*1.07,0)</f>
        <v>2898</v>
      </c>
      <c r="F716" s="189" t="s">
        <v>1439</v>
      </c>
      <c r="G716" s="189" t="s">
        <v>1440</v>
      </c>
      <c r="H716" s="187">
        <v>2313</v>
      </c>
      <c r="I716" s="187">
        <f>ROUNDUP(H716*(1+3%),0)</f>
        <v>2383</v>
      </c>
      <c r="J716" s="187">
        <f>ROUNDUP(I716/0.88*1.07,0)</f>
        <v>2898</v>
      </c>
      <c r="K716" s="190" t="s">
        <v>1908</v>
      </c>
      <c r="L716" s="191">
        <f>I716-D716</f>
        <v>0</v>
      </c>
      <c r="M716" s="190"/>
    </row>
    <row r="717" spans="1:13">
      <c r="A717" s="189" t="s">
        <v>1439</v>
      </c>
      <c r="B717" s="189" t="s">
        <v>2038</v>
      </c>
      <c r="C717" s="188">
        <v>2552</v>
      </c>
      <c r="D717" s="188">
        <f>ROUNDUP(C717*(1+3%),0)</f>
        <v>2629</v>
      </c>
      <c r="E717" s="188">
        <f>ROUNDUP(D717/0.88*1.07,0)</f>
        <v>3197</v>
      </c>
      <c r="F717" s="189" t="s">
        <v>1439</v>
      </c>
      <c r="G717" s="189" t="s">
        <v>1441</v>
      </c>
      <c r="H717" s="187">
        <v>2472</v>
      </c>
      <c r="I717" s="187">
        <f>ROUNDUP(H717*(1+3%),0)</f>
        <v>2547</v>
      </c>
      <c r="J717" s="187">
        <f>ROUNDUP(I717/0.88*1.07,0)</f>
        <v>3097</v>
      </c>
      <c r="K717" s="190" t="s">
        <v>1960</v>
      </c>
      <c r="L717" s="191">
        <f>I717-D717</f>
        <v>-82</v>
      </c>
      <c r="M717" s="190"/>
    </row>
    <row r="718" spans="1:13">
      <c r="A718" s="189"/>
      <c r="B718" s="189"/>
      <c r="C718" s="188">
        <f>IFERROR(VLOOKUP(B718,'Tablet (2-in-1) '!C:H,4,FALSE),0)</f>
        <v>0</v>
      </c>
      <c r="D718" s="188">
        <f>ROUNDUP(C718*(1+3%),0)</f>
        <v>0</v>
      </c>
      <c r="E718" s="188">
        <f>ROUNDUP(D718/0.88*1.07,0)</f>
        <v>0</v>
      </c>
      <c r="F718" s="189"/>
      <c r="G718" s="189"/>
      <c r="H718" s="187"/>
      <c r="I718" s="187">
        <f>ROUNDUP(H718*(1+3%),0)</f>
        <v>0</v>
      </c>
      <c r="J718" s="187">
        <f>ROUNDUP(I718/0.88*1.07,0)</f>
        <v>0</v>
      </c>
      <c r="L718" s="191">
        <f>I718-D718</f>
        <v>0</v>
      </c>
      <c r="M718" s="190"/>
    </row>
    <row r="719" spans="1:13">
      <c r="A719" s="189"/>
      <c r="B719" s="189"/>
      <c r="C719" s="188">
        <f>IFERROR(VLOOKUP(B719,'Tablet (2-in-1) '!C:H,4,FALSE),0)</f>
        <v>0</v>
      </c>
      <c r="D719" s="188">
        <f>ROUNDUP(C719*(1+3%),0)</f>
        <v>0</v>
      </c>
      <c r="E719" s="188">
        <f>ROUNDUP(D719/0.88*1.07,0)</f>
        <v>0</v>
      </c>
      <c r="F719" s="189"/>
      <c r="G719" s="189"/>
      <c r="H719" s="187"/>
      <c r="I719" s="187">
        <f>ROUNDUP(H719*(1+3%),0)</f>
        <v>0</v>
      </c>
      <c r="J719" s="187">
        <f>ROUNDUP(I719/0.88*1.07,0)</f>
        <v>0</v>
      </c>
      <c r="L719" s="191">
        <f>I719-D719</f>
        <v>0</v>
      </c>
      <c r="M719" s="190"/>
    </row>
    <row r="720" spans="1:13">
      <c r="A720" s="197" t="s">
        <v>16</v>
      </c>
      <c r="B720" s="189"/>
      <c r="C720" s="188"/>
      <c r="D720" s="188"/>
      <c r="E720" s="188"/>
      <c r="F720" s="189"/>
      <c r="G720" s="189"/>
      <c r="H720" s="187"/>
      <c r="I720" s="187"/>
      <c r="J720" s="187"/>
      <c r="M720" s="190"/>
    </row>
    <row r="721" spans="1:13">
      <c r="A721" s="189"/>
      <c r="B721" s="189"/>
      <c r="C721" s="188">
        <f>IFERROR(VLOOKUP(B721,#REF!,4,FALSE),0)</f>
        <v>0</v>
      </c>
      <c r="D721" s="188">
        <f>ROUNDUP(C721*(1+6%),0)</f>
        <v>0</v>
      </c>
      <c r="E721" s="188">
        <f>ROUNDUP(D721/0.8*1.07,0)</f>
        <v>0</v>
      </c>
      <c r="F721" s="189"/>
      <c r="G721" s="189"/>
      <c r="H721" s="187"/>
      <c r="I721" s="187">
        <f>ROUNDUP(H721*(1+6%),0)</f>
        <v>0</v>
      </c>
      <c r="J721" s="187">
        <f>ROUNDUP(I721/0.8*1.07,0)</f>
        <v>0</v>
      </c>
      <c r="L721" s="191">
        <f>I721-D721</f>
        <v>0</v>
      </c>
      <c r="M721" s="190"/>
    </row>
    <row r="722" spans="1:13">
      <c r="A722" s="189"/>
      <c r="B722" s="189"/>
      <c r="C722" s="188">
        <f>IFERROR(VLOOKUP(B722,#REF!,4,FALSE),0)</f>
        <v>0</v>
      </c>
      <c r="D722" s="188">
        <f>ROUNDUP(C722*(1+6%),0)</f>
        <v>0</v>
      </c>
      <c r="E722" s="188">
        <f>ROUNDUP(D722/0.8*1.07,0)</f>
        <v>0</v>
      </c>
      <c r="F722" s="189"/>
      <c r="G722" s="189"/>
      <c r="H722" s="187"/>
      <c r="I722" s="187">
        <f>ROUNDUP(H722*(1+6%),0)</f>
        <v>0</v>
      </c>
      <c r="J722" s="187">
        <f>ROUNDUP(I722/0.8*1.07,0)</f>
        <v>0</v>
      </c>
      <c r="L722" s="191">
        <f>I722-D722</f>
        <v>0</v>
      </c>
      <c r="M722" s="190"/>
    </row>
    <row r="723" spans="1:13">
      <c r="A723" s="197" t="s">
        <v>12</v>
      </c>
      <c r="B723" s="189"/>
      <c r="C723" s="188"/>
      <c r="D723" s="188"/>
      <c r="E723" s="188"/>
      <c r="F723" s="189"/>
      <c r="G723" s="189"/>
      <c r="H723" s="187"/>
      <c r="I723" s="187"/>
      <c r="J723" s="187"/>
      <c r="M723" s="190"/>
    </row>
    <row r="724" spans="1:13">
      <c r="A724" s="189" t="s">
        <v>2039</v>
      </c>
      <c r="B724" s="189" t="s">
        <v>2040</v>
      </c>
      <c r="C724" s="188">
        <v>2472</v>
      </c>
      <c r="D724" s="188">
        <f>ROUNDUP(C724*(1+6%),0)</f>
        <v>2621</v>
      </c>
      <c r="E724" s="188">
        <f>ROUNDUP(D724/0.8*1.07,0)</f>
        <v>3506</v>
      </c>
      <c r="F724" s="189" t="s">
        <v>2039</v>
      </c>
      <c r="G724" s="189" t="s">
        <v>1513</v>
      </c>
      <c r="H724" s="187">
        <v>2472</v>
      </c>
      <c r="I724" s="187">
        <f>ROUNDUP(H724*(1+3%),0)</f>
        <v>2547</v>
      </c>
      <c r="J724" s="187">
        <f>ROUNDUP(I724/0.88*1.07,0)</f>
        <v>3097</v>
      </c>
      <c r="K724" s="190" t="s">
        <v>2041</v>
      </c>
      <c r="L724" s="191">
        <f>I724-D724</f>
        <v>-74</v>
      </c>
      <c r="M724" s="190" t="s">
        <v>1909</v>
      </c>
    </row>
    <row r="725" spans="1:13">
      <c r="A725" s="189" t="s">
        <v>2039</v>
      </c>
      <c r="B725" s="189" t="s">
        <v>2042</v>
      </c>
      <c r="C725" s="188">
        <v>3270</v>
      </c>
      <c r="D725" s="188">
        <f>ROUNDUP(C725*(1+6%),0)</f>
        <v>3467</v>
      </c>
      <c r="E725" s="188">
        <f>ROUNDUP(D725/0.8*1.07,0)</f>
        <v>4638</v>
      </c>
      <c r="F725" s="189" t="s">
        <v>2039</v>
      </c>
      <c r="G725" s="189" t="s">
        <v>1517</v>
      </c>
      <c r="H725" s="187">
        <v>3270</v>
      </c>
      <c r="I725" s="187">
        <f>ROUNDUP(H725*(1+3%),0)</f>
        <v>3369</v>
      </c>
      <c r="J725" s="187">
        <f>ROUNDUP(I725/0.88*1.07,0)</f>
        <v>4097</v>
      </c>
      <c r="K725" s="190" t="s">
        <v>2041</v>
      </c>
      <c r="L725" s="191">
        <f>I725-D725</f>
        <v>-98</v>
      </c>
      <c r="M725" s="190" t="s">
        <v>1909</v>
      </c>
    </row>
    <row r="726" spans="1:13">
      <c r="A726" s="189"/>
      <c r="B726" s="189"/>
      <c r="C726" s="188">
        <f>IFERROR(VLOOKUP(B726,#REF!,4,FALSE),0)</f>
        <v>0</v>
      </c>
      <c r="D726" s="188">
        <f>ROUNDUP(C726*(1+6%),0)</f>
        <v>0</v>
      </c>
      <c r="E726" s="188">
        <f>ROUNDUP(D726/0.8*1.07,0)</f>
        <v>0</v>
      </c>
      <c r="F726" s="189" t="s">
        <v>1748</v>
      </c>
      <c r="G726" s="189" t="s">
        <v>1523</v>
      </c>
      <c r="H726" s="187">
        <v>1236</v>
      </c>
      <c r="I726" s="187">
        <f>ROUNDUP(H726*(1+3%),0)</f>
        <v>1274</v>
      </c>
      <c r="J726" s="187">
        <f>ROUNDUP(I726/0.88*1.07,0)</f>
        <v>1550</v>
      </c>
      <c r="K726" s="190" t="s">
        <v>2030</v>
      </c>
      <c r="L726" s="191">
        <f>I726-D726</f>
        <v>1274</v>
      </c>
      <c r="M726" s="190" t="s">
        <v>1909</v>
      </c>
    </row>
    <row r="727" spans="1:13">
      <c r="A727" s="189"/>
      <c r="B727" s="189"/>
      <c r="C727" s="188">
        <f>IFERROR(VLOOKUP(B727,#REF!,4,FALSE),0)</f>
        <v>0</v>
      </c>
      <c r="D727" s="188">
        <f>ROUNDUP(C727*(1+6%),0)</f>
        <v>0</v>
      </c>
      <c r="E727" s="188">
        <f>ROUNDUP(D727/0.8*1.07,0)</f>
        <v>0</v>
      </c>
      <c r="F727" s="189"/>
      <c r="G727" s="189"/>
      <c r="H727" s="187"/>
      <c r="I727" s="187">
        <f>ROUNDUP(H727*(1+3%),0)</f>
        <v>0</v>
      </c>
      <c r="J727" s="187">
        <f>ROUNDUP(I727/0.88*1.07,0)</f>
        <v>0</v>
      </c>
      <c r="L727" s="191">
        <f>I727-D727</f>
        <v>0</v>
      </c>
      <c r="M727" s="190"/>
    </row>
    <row r="728" spans="1:13">
      <c r="A728" s="189"/>
      <c r="B728" s="189"/>
      <c r="C728" s="188">
        <f>IFERROR(VLOOKUP(B728,#REF!,4,FALSE),0)</f>
        <v>0</v>
      </c>
      <c r="D728" s="188">
        <f>ROUNDUP(C728*(1+6%),0)</f>
        <v>0</v>
      </c>
      <c r="E728" s="188">
        <f>ROUNDUP(D728/0.8*1.07,0)</f>
        <v>0</v>
      </c>
      <c r="F728" s="189"/>
      <c r="G728" s="189"/>
      <c r="H728" s="187"/>
      <c r="I728" s="187">
        <f>ROUNDUP(H728*(1+3%),0)</f>
        <v>0</v>
      </c>
      <c r="J728" s="187">
        <f>ROUNDUP(I728/0.88*1.07,0)</f>
        <v>0</v>
      </c>
      <c r="L728" s="191">
        <f>I728-D728</f>
        <v>0</v>
      </c>
      <c r="M728" s="190"/>
    </row>
  </sheetData>
  <mergeCells count="13">
    <mergeCell ref="C3:E3"/>
    <mergeCell ref="H3:J3"/>
    <mergeCell ref="K4:L4"/>
    <mergeCell ref="A112:A113"/>
    <mergeCell ref="A114:A117"/>
    <mergeCell ref="F69:F70"/>
    <mergeCell ref="F72:F77"/>
    <mergeCell ref="F82:F89"/>
    <mergeCell ref="F79:F80"/>
    <mergeCell ref="F91:F92"/>
    <mergeCell ref="F93:F94"/>
    <mergeCell ref="A96:A98"/>
    <mergeCell ref="A34:A3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-0.499984740745262"/>
  </sheetPr>
  <dimension ref="B1:N90"/>
  <sheetViews>
    <sheetView showGridLines="0" topLeftCell="A25" zoomScale="85" zoomScaleNormal="85" workbookViewId="0">
      <selection activeCell="B88" sqref="B88:L88"/>
    </sheetView>
  </sheetViews>
  <sheetFormatPr defaultColWidth="9.140625" defaultRowHeight="15.75" outlineLevelCol="1"/>
  <cols>
    <col min="1" max="1" width="0.85546875" style="1" customWidth="1"/>
    <col min="2" max="2" width="17.28515625" style="1" customWidth="1"/>
    <col min="3" max="3" width="15.28515625" style="1" customWidth="1"/>
    <col min="4" max="4" width="117.5703125" style="2" customWidth="1"/>
    <col min="5" max="5" width="15.42578125" style="3" bestFit="1" customWidth="1"/>
    <col min="6" max="6" width="10.7109375" style="4" customWidth="1"/>
    <col min="7" max="7" width="8.7109375" style="5" customWidth="1" outlineLevel="1"/>
    <col min="8" max="8" width="9.85546875" style="4" customWidth="1"/>
    <col min="9" max="9" width="10.7109375" style="4" customWidth="1"/>
    <col min="10" max="10" width="0.85546875" style="1" customWidth="1"/>
    <col min="11" max="11" width="8.7109375" style="1" customWidth="1"/>
    <col min="12" max="12" width="17.7109375" style="202" customWidth="1" outlineLevel="1"/>
    <col min="13" max="13" width="32.7109375" style="1" customWidth="1" outlineLevel="1"/>
    <col min="14" max="14" width="24.140625" style="122" bestFit="1" customWidth="1"/>
    <col min="15" max="15" width="47.28515625" style="1" bestFit="1" customWidth="1"/>
    <col min="16" max="16384" width="9.140625" style="1"/>
  </cols>
  <sheetData>
    <row r="1" spans="2:14" ht="17.25" customHeight="1"/>
    <row r="2" spans="2:14" ht="17.25" customHeight="1">
      <c r="D2"/>
    </row>
    <row r="3" spans="2:14" ht="17.25" customHeight="1" thickBot="1"/>
    <row r="4" spans="2:14" ht="16.5" thickTop="1">
      <c r="B4" s="62" t="s">
        <v>51</v>
      </c>
      <c r="C4" s="94"/>
      <c r="D4" s="113" t="s">
        <v>52</v>
      </c>
      <c r="E4" s="97"/>
      <c r="F4" s="99"/>
    </row>
    <row r="5" spans="2:14">
      <c r="B5" s="64" t="s">
        <v>53</v>
      </c>
      <c r="C5" s="95"/>
      <c r="D5" s="114" t="s">
        <v>54</v>
      </c>
      <c r="E5" s="2"/>
      <c r="F5" s="100"/>
    </row>
    <row r="6" spans="2:14">
      <c r="B6" s="64"/>
      <c r="C6" s="95"/>
      <c r="D6" s="115" t="s">
        <v>55</v>
      </c>
      <c r="E6" s="2"/>
      <c r="F6" s="100"/>
    </row>
    <row r="7" spans="2:14" ht="16.5" thickBot="1">
      <c r="B7" s="66" t="s">
        <v>56</v>
      </c>
      <c r="C7" s="96"/>
      <c r="D7" s="116" t="s">
        <v>57</v>
      </c>
      <c r="E7" s="98"/>
      <c r="F7" s="101"/>
    </row>
    <row r="8" spans="2:14" ht="17.25" thickTop="1" thickBot="1">
      <c r="E8" s="8"/>
      <c r="F8" s="9"/>
      <c r="I8" s="9"/>
    </row>
    <row r="9" spans="2:14" ht="15" customHeight="1" thickBot="1">
      <c r="B9" s="12"/>
      <c r="C9" s="13"/>
      <c r="D9" s="14"/>
      <c r="E9" s="15"/>
      <c r="F9" s="594" t="s">
        <v>58</v>
      </c>
      <c r="G9" s="595"/>
      <c r="H9" s="595"/>
      <c r="I9" s="16" t="s">
        <v>59</v>
      </c>
      <c r="J9" s="10"/>
      <c r="K9" s="17"/>
      <c r="L9" s="203"/>
      <c r="M9" s="17"/>
    </row>
    <row r="10" spans="2:14" ht="50.1" customHeight="1">
      <c r="B10" s="18" t="s">
        <v>60</v>
      </c>
      <c r="C10" s="19" t="s">
        <v>61</v>
      </c>
      <c r="D10" s="20" t="s">
        <v>62</v>
      </c>
      <c r="E10" s="21" t="s">
        <v>63</v>
      </c>
      <c r="F10" s="596" t="s">
        <v>64</v>
      </c>
      <c r="G10" s="597"/>
      <c r="H10" s="119" t="s">
        <v>65</v>
      </c>
      <c r="I10" s="86" t="s">
        <v>66</v>
      </c>
      <c r="J10" s="87" t="s">
        <v>66</v>
      </c>
      <c r="K10" s="23" t="s">
        <v>67</v>
      </c>
      <c r="L10" s="204" t="s">
        <v>68</v>
      </c>
      <c r="M10" s="23" t="s">
        <v>69</v>
      </c>
    </row>
    <row r="11" spans="2:14" ht="16.5" thickBot="1">
      <c r="B11" s="24"/>
      <c r="C11" s="25"/>
      <c r="D11" s="25"/>
      <c r="E11" s="26"/>
      <c r="F11" s="27" t="s">
        <v>70</v>
      </c>
      <c r="G11" s="28" t="s">
        <v>71</v>
      </c>
      <c r="H11" s="27" t="s">
        <v>70</v>
      </c>
      <c r="I11" s="29" t="s">
        <v>72</v>
      </c>
      <c r="J11" s="22"/>
      <c r="K11" s="30"/>
      <c r="L11" s="205"/>
      <c r="M11" s="31"/>
    </row>
    <row r="12" spans="2:14" s="40" customFormat="1" ht="21.75" thickBot="1">
      <c r="B12" s="404"/>
      <c r="C12" s="405"/>
      <c r="D12" s="405" t="s">
        <v>73</v>
      </c>
      <c r="E12" s="406"/>
      <c r="F12" s="407"/>
      <c r="G12" s="408"/>
      <c r="H12" s="407"/>
      <c r="I12" s="407"/>
      <c r="J12" s="402"/>
      <c r="K12" s="409"/>
      <c r="L12" s="410"/>
      <c r="M12" s="39"/>
      <c r="N12" s="261"/>
    </row>
    <row r="13" spans="2:14" s="40" customFormat="1" ht="21.75" thickBot="1">
      <c r="B13" s="477"/>
      <c r="C13" s="394"/>
      <c r="D13" s="394" t="s">
        <v>74</v>
      </c>
      <c r="E13" s="395"/>
      <c r="F13" s="396"/>
      <c r="G13" s="397"/>
      <c r="H13" s="396"/>
      <c r="I13" s="396"/>
      <c r="J13" s="398"/>
      <c r="K13" s="399"/>
      <c r="L13" s="400"/>
      <c r="M13" s="48"/>
      <c r="N13" s="261"/>
    </row>
    <row r="14" spans="2:14" ht="110.25">
      <c r="B14" s="592" t="s">
        <v>75</v>
      </c>
      <c r="C14" s="414" t="s">
        <v>76</v>
      </c>
      <c r="D14" s="301" t="s">
        <v>77</v>
      </c>
      <c r="E14" s="338" t="s">
        <v>78</v>
      </c>
      <c r="F14" s="292">
        <v>1197</v>
      </c>
      <c r="G14" s="293">
        <v>0.03</v>
      </c>
      <c r="H14" s="294">
        <v>1234</v>
      </c>
      <c r="I14" s="292">
        <v>1529</v>
      </c>
      <c r="J14" s="346"/>
      <c r="K14" s="338" t="s">
        <v>79</v>
      </c>
      <c r="L14" s="347">
        <v>198153373925</v>
      </c>
      <c r="M14" s="298"/>
      <c r="N14" s="247" t="s">
        <v>80</v>
      </c>
    </row>
    <row r="15" spans="2:14" ht="110.25">
      <c r="B15" s="592"/>
      <c r="C15" s="414" t="s">
        <v>81</v>
      </c>
      <c r="D15" s="301" t="s">
        <v>82</v>
      </c>
      <c r="E15" s="338" t="s">
        <v>78</v>
      </c>
      <c r="F15" s="292">
        <v>1354</v>
      </c>
      <c r="G15" s="293">
        <v>0.03</v>
      </c>
      <c r="H15" s="294">
        <v>1396</v>
      </c>
      <c r="I15" s="292">
        <v>1729</v>
      </c>
      <c r="J15" s="346"/>
      <c r="K15" s="338" t="s">
        <v>79</v>
      </c>
      <c r="L15" s="347">
        <v>198153373901</v>
      </c>
      <c r="M15" s="298"/>
      <c r="N15" s="247" t="s">
        <v>80</v>
      </c>
    </row>
    <row r="16" spans="2:14" ht="110.25">
      <c r="B16" s="592"/>
      <c r="C16" s="414" t="s">
        <v>83</v>
      </c>
      <c r="D16" s="301" t="s">
        <v>84</v>
      </c>
      <c r="E16" s="338" t="s">
        <v>78</v>
      </c>
      <c r="F16" s="292">
        <v>1237</v>
      </c>
      <c r="G16" s="293">
        <v>0.03</v>
      </c>
      <c r="H16" s="294">
        <v>1275</v>
      </c>
      <c r="I16" s="292">
        <v>1579</v>
      </c>
      <c r="J16" s="346"/>
      <c r="K16" s="338" t="s">
        <v>79</v>
      </c>
      <c r="L16" s="347">
        <v>198153373901</v>
      </c>
      <c r="M16" s="298"/>
      <c r="N16" s="247" t="s">
        <v>80</v>
      </c>
    </row>
    <row r="17" spans="2:14" ht="110.25">
      <c r="B17" s="592"/>
      <c r="C17" s="480" t="s">
        <v>85</v>
      </c>
      <c r="D17" s="343" t="s">
        <v>86</v>
      </c>
      <c r="E17" s="353" t="s">
        <v>78</v>
      </c>
      <c r="F17" s="305">
        <v>1393</v>
      </c>
      <c r="G17" s="345">
        <v>0.03</v>
      </c>
      <c r="H17" s="306">
        <v>1436</v>
      </c>
      <c r="I17" s="305">
        <v>1779</v>
      </c>
      <c r="J17" s="352"/>
      <c r="K17" s="353" t="s">
        <v>79</v>
      </c>
      <c r="L17" s="354">
        <v>198153373833</v>
      </c>
      <c r="M17" s="298"/>
      <c r="N17" s="247" t="s">
        <v>80</v>
      </c>
    </row>
    <row r="18" spans="2:14" ht="111" thickBot="1">
      <c r="B18" s="592"/>
      <c r="C18" s="480" t="s">
        <v>87</v>
      </c>
      <c r="D18" s="343" t="s">
        <v>88</v>
      </c>
      <c r="E18" s="353" t="s">
        <v>78</v>
      </c>
      <c r="F18" s="467">
        <v>1370</v>
      </c>
      <c r="G18" s="468">
        <v>0.03</v>
      </c>
      <c r="H18" s="469">
        <v>1412</v>
      </c>
      <c r="I18" s="467">
        <v>1749</v>
      </c>
      <c r="J18" s="352"/>
      <c r="K18" s="470" t="s">
        <v>79</v>
      </c>
      <c r="L18" s="471" t="s">
        <v>89</v>
      </c>
      <c r="M18" s="472"/>
      <c r="N18" s="247" t="s">
        <v>80</v>
      </c>
    </row>
    <row r="19" spans="2:14" ht="111" thickBot="1">
      <c r="B19" s="592"/>
      <c r="C19" s="480" t="s">
        <v>90</v>
      </c>
      <c r="D19" s="343" t="s">
        <v>91</v>
      </c>
      <c r="E19" s="353" t="s">
        <v>78</v>
      </c>
      <c r="F19" s="467">
        <v>1511</v>
      </c>
      <c r="G19" s="478">
        <v>0.03</v>
      </c>
      <c r="H19" s="469">
        <v>1557</v>
      </c>
      <c r="I19" s="467">
        <v>1929</v>
      </c>
      <c r="J19" s="352"/>
      <c r="K19" s="479" t="s">
        <v>79</v>
      </c>
      <c r="L19" s="471" t="s">
        <v>92</v>
      </c>
      <c r="M19" s="473"/>
      <c r="N19" s="247" t="s">
        <v>80</v>
      </c>
    </row>
    <row r="20" spans="2:14" ht="32.25" customHeight="1" thickBot="1">
      <c r="B20" s="592" t="s">
        <v>93</v>
      </c>
      <c r="C20" s="414" t="s">
        <v>94</v>
      </c>
      <c r="D20" s="301" t="s">
        <v>95</v>
      </c>
      <c r="E20" s="338" t="s">
        <v>78</v>
      </c>
      <c r="F20" s="292">
        <v>1354</v>
      </c>
      <c r="G20" s="293">
        <v>0.03</v>
      </c>
      <c r="H20" s="294">
        <v>1396</v>
      </c>
      <c r="I20" s="292">
        <v>1729</v>
      </c>
      <c r="J20" s="10"/>
      <c r="K20" s="338" t="s">
        <v>79</v>
      </c>
      <c r="L20" s="347"/>
      <c r="M20" s="482" t="s">
        <v>96</v>
      </c>
      <c r="N20" s="247"/>
    </row>
    <row r="21" spans="2:14" ht="32.25" thickBot="1">
      <c r="B21" s="592"/>
      <c r="C21" s="414" t="s">
        <v>97</v>
      </c>
      <c r="D21" s="301" t="s">
        <v>98</v>
      </c>
      <c r="E21" s="338" t="s">
        <v>78</v>
      </c>
      <c r="F21" s="292">
        <v>1511</v>
      </c>
      <c r="G21" s="293">
        <v>0.03</v>
      </c>
      <c r="H21" s="294">
        <v>1557</v>
      </c>
      <c r="I21" s="292">
        <v>1929</v>
      </c>
      <c r="J21" s="10"/>
      <c r="K21" s="338" t="s">
        <v>79</v>
      </c>
      <c r="L21" s="347"/>
      <c r="M21" s="482" t="s">
        <v>96</v>
      </c>
      <c r="N21" s="247"/>
    </row>
    <row r="22" spans="2:14" ht="32.25" thickBot="1">
      <c r="B22" s="592"/>
      <c r="C22" s="414" t="s">
        <v>99</v>
      </c>
      <c r="D22" s="301" t="s">
        <v>100</v>
      </c>
      <c r="E22" s="338" t="s">
        <v>78</v>
      </c>
      <c r="F22" s="292">
        <v>1487</v>
      </c>
      <c r="G22" s="293">
        <v>0.03</v>
      </c>
      <c r="H22" s="294">
        <v>1533</v>
      </c>
      <c r="I22" s="292">
        <v>1899</v>
      </c>
      <c r="J22" s="10"/>
      <c r="K22" s="338" t="s">
        <v>79</v>
      </c>
      <c r="L22" s="347"/>
      <c r="M22" s="482" t="s">
        <v>96</v>
      </c>
      <c r="N22" s="247"/>
    </row>
    <row r="23" spans="2:14" ht="32.25" thickBot="1">
      <c r="B23" s="592"/>
      <c r="C23" s="414" t="s">
        <v>101</v>
      </c>
      <c r="D23" s="301" t="s">
        <v>102</v>
      </c>
      <c r="E23" s="338" t="s">
        <v>78</v>
      </c>
      <c r="F23" s="292">
        <v>1628</v>
      </c>
      <c r="G23" s="293">
        <v>0.03</v>
      </c>
      <c r="H23" s="294">
        <v>1678</v>
      </c>
      <c r="I23" s="292">
        <v>2079</v>
      </c>
      <c r="J23" s="10"/>
      <c r="K23" s="338" t="s">
        <v>79</v>
      </c>
      <c r="L23" s="347"/>
      <c r="M23" s="482" t="s">
        <v>96</v>
      </c>
      <c r="N23" s="247"/>
    </row>
    <row r="24" spans="2:14" s="40" customFormat="1" ht="21.75" thickBot="1">
      <c r="B24" s="393"/>
      <c r="C24" s="394"/>
      <c r="D24" s="394" t="s">
        <v>103</v>
      </c>
      <c r="E24" s="395"/>
      <c r="F24" s="396"/>
      <c r="G24" s="397"/>
      <c r="H24" s="396"/>
      <c r="I24" s="396"/>
      <c r="J24" s="398"/>
      <c r="K24" s="399"/>
      <c r="L24" s="400"/>
      <c r="M24" s="48"/>
      <c r="N24" s="261"/>
    </row>
    <row r="25" spans="2:14" ht="110.25">
      <c r="B25" s="592" t="s">
        <v>104</v>
      </c>
      <c r="C25" s="337" t="s">
        <v>105</v>
      </c>
      <c r="D25" s="301" t="s">
        <v>106</v>
      </c>
      <c r="E25" s="338" t="s">
        <v>78</v>
      </c>
      <c r="F25" s="292">
        <v>1354</v>
      </c>
      <c r="G25" s="293">
        <v>0.03</v>
      </c>
      <c r="H25" s="294">
        <v>1396</v>
      </c>
      <c r="I25" s="292">
        <v>1729</v>
      </c>
      <c r="J25" s="346"/>
      <c r="K25" s="338" t="s">
        <v>79</v>
      </c>
      <c r="L25" s="347">
        <v>198153373062</v>
      </c>
      <c r="M25" s="298"/>
      <c r="N25" s="247" t="s">
        <v>80</v>
      </c>
    </row>
    <row r="26" spans="2:14" ht="111" thickBot="1">
      <c r="B26" s="593"/>
      <c r="C26" s="403" t="s">
        <v>107</v>
      </c>
      <c r="D26" s="343" t="s">
        <v>108</v>
      </c>
      <c r="E26" s="353" t="s">
        <v>78</v>
      </c>
      <c r="F26" s="305">
        <v>1393</v>
      </c>
      <c r="G26" s="345">
        <v>0.03</v>
      </c>
      <c r="H26" s="306">
        <v>1436</v>
      </c>
      <c r="I26" s="305">
        <v>1779</v>
      </c>
      <c r="J26" s="352"/>
      <c r="K26" s="353" t="s">
        <v>79</v>
      </c>
      <c r="L26" s="354">
        <v>198153373079</v>
      </c>
      <c r="M26" s="298"/>
      <c r="N26" s="247" t="s">
        <v>80</v>
      </c>
    </row>
    <row r="27" spans="2:14" s="40" customFormat="1" ht="21.75" thickBot="1">
      <c r="B27" s="404"/>
      <c r="C27" s="405"/>
      <c r="D27" s="405" t="s">
        <v>109</v>
      </c>
      <c r="E27" s="406"/>
      <c r="F27" s="407"/>
      <c r="G27" s="408"/>
      <c r="H27" s="407"/>
      <c r="I27" s="407"/>
      <c r="J27" s="402"/>
      <c r="K27" s="409"/>
      <c r="L27" s="410"/>
      <c r="M27" s="39"/>
      <c r="N27" s="261"/>
    </row>
    <row r="28" spans="2:14" s="40" customFormat="1" ht="21.75" thickBot="1">
      <c r="B28" s="393"/>
      <c r="C28" s="394"/>
      <c r="D28" s="394" t="s">
        <v>110</v>
      </c>
      <c r="E28" s="395"/>
      <c r="F28" s="396"/>
      <c r="G28" s="397"/>
      <c r="H28" s="396"/>
      <c r="I28" s="396"/>
      <c r="J28" s="398"/>
      <c r="K28" s="399"/>
      <c r="L28" s="400"/>
      <c r="M28" s="48"/>
      <c r="N28" s="261"/>
    </row>
    <row r="29" spans="2:14" s="51" customFormat="1" ht="21.75" thickBot="1">
      <c r="B29" s="341"/>
      <c r="C29" s="580"/>
      <c r="D29" s="580" t="s">
        <v>111</v>
      </c>
      <c r="E29" s="581"/>
      <c r="F29" s="582"/>
      <c r="G29" s="342"/>
      <c r="H29" s="582"/>
      <c r="I29" s="582"/>
      <c r="J29" s="583"/>
      <c r="K29" s="584"/>
      <c r="L29" s="349"/>
      <c r="M29" s="50"/>
      <c r="N29" s="262"/>
    </row>
    <row r="30" spans="2:14" s="40" customFormat="1" ht="21.75" thickBot="1">
      <c r="B30" s="393"/>
      <c r="C30" s="394"/>
      <c r="D30" s="394" t="s">
        <v>112</v>
      </c>
      <c r="E30" s="395"/>
      <c r="F30" s="396"/>
      <c r="G30" s="397"/>
      <c r="H30" s="396"/>
      <c r="I30" s="396"/>
      <c r="J30" s="398"/>
      <c r="K30" s="399"/>
      <c r="L30" s="400"/>
      <c r="M30" s="48"/>
      <c r="N30" s="261"/>
    </row>
    <row r="31" spans="2:14" ht="105">
      <c r="B31" s="481" t="s">
        <v>113</v>
      </c>
      <c r="C31" s="284" t="s">
        <v>114</v>
      </c>
      <c r="D31" s="401" t="s">
        <v>115</v>
      </c>
      <c r="E31" s="348" t="s">
        <v>78</v>
      </c>
      <c r="F31" s="285">
        <v>1487</v>
      </c>
      <c r="G31" s="286">
        <v>0.03</v>
      </c>
      <c r="H31" s="287">
        <v>1533</v>
      </c>
      <c r="I31" s="285">
        <v>1899</v>
      </c>
      <c r="J31" s="355"/>
      <c r="K31" s="348" t="s">
        <v>79</v>
      </c>
      <c r="L31" s="356">
        <v>198153805952</v>
      </c>
      <c r="M31" s="209"/>
      <c r="N31" s="247" t="s">
        <v>80</v>
      </c>
    </row>
    <row r="32" spans="2:14" ht="105">
      <c r="B32" s="541" t="s">
        <v>113</v>
      </c>
      <c r="C32" s="414" t="s">
        <v>116</v>
      </c>
      <c r="D32" s="339" t="s">
        <v>117</v>
      </c>
      <c r="E32" s="338" t="s">
        <v>78</v>
      </c>
      <c r="F32" s="292">
        <v>1644</v>
      </c>
      <c r="G32" s="293">
        <v>0.03</v>
      </c>
      <c r="H32" s="294">
        <v>1695</v>
      </c>
      <c r="I32" s="292">
        <v>2099</v>
      </c>
      <c r="J32" s="346"/>
      <c r="K32" s="338" t="s">
        <v>79</v>
      </c>
      <c r="L32" s="347">
        <v>198153805877</v>
      </c>
      <c r="M32" s="209"/>
      <c r="N32" s="247" t="s">
        <v>80</v>
      </c>
    </row>
    <row r="33" spans="2:14" ht="105">
      <c r="B33" s="540" t="s">
        <v>118</v>
      </c>
      <c r="C33" s="480" t="s">
        <v>119</v>
      </c>
      <c r="D33" s="384" t="s">
        <v>120</v>
      </c>
      <c r="E33" s="353" t="s">
        <v>121</v>
      </c>
      <c r="F33" s="305">
        <v>1800</v>
      </c>
      <c r="G33" s="345">
        <v>0.03</v>
      </c>
      <c r="H33" s="306">
        <v>1856</v>
      </c>
      <c r="I33" s="305">
        <v>2299</v>
      </c>
      <c r="J33" s="352"/>
      <c r="K33" s="353" t="s">
        <v>79</v>
      </c>
      <c r="L33" s="354">
        <v>198154111083</v>
      </c>
      <c r="M33" s="298"/>
      <c r="N33" s="247" t="s">
        <v>80</v>
      </c>
    </row>
    <row r="34" spans="2:14" ht="31.5">
      <c r="B34" s="585" t="s">
        <v>122</v>
      </c>
      <c r="C34" s="542" t="s">
        <v>123</v>
      </c>
      <c r="D34" s="543" t="s">
        <v>124</v>
      </c>
      <c r="E34" s="544" t="s">
        <v>78</v>
      </c>
      <c r="F34" s="545">
        <v>1644</v>
      </c>
      <c r="G34" s="546">
        <v>0.03</v>
      </c>
      <c r="H34" s="547">
        <v>1695</v>
      </c>
      <c r="I34" s="545">
        <v>2099</v>
      </c>
      <c r="J34" s="548"/>
      <c r="K34" s="549" t="s">
        <v>79</v>
      </c>
      <c r="L34" s="550"/>
      <c r="M34" s="298"/>
      <c r="N34" s="247"/>
    </row>
    <row r="35" spans="2:14" ht="31.5">
      <c r="B35" s="585" t="s">
        <v>122</v>
      </c>
      <c r="C35" s="542" t="s">
        <v>125</v>
      </c>
      <c r="D35" s="543" t="s">
        <v>126</v>
      </c>
      <c r="E35" s="544" t="s">
        <v>78</v>
      </c>
      <c r="F35" s="545">
        <v>1800</v>
      </c>
      <c r="G35" s="546">
        <v>0.03</v>
      </c>
      <c r="H35" s="547">
        <v>1856</v>
      </c>
      <c r="I35" s="545">
        <v>2299</v>
      </c>
      <c r="J35" s="548"/>
      <c r="K35" s="549" t="s">
        <v>79</v>
      </c>
      <c r="L35" s="550"/>
      <c r="M35" s="298"/>
      <c r="N35" s="247"/>
    </row>
    <row r="36" spans="2:14" ht="63.75" thickBot="1">
      <c r="B36" s="586" t="s">
        <v>127</v>
      </c>
      <c r="C36" s="552" t="s">
        <v>128</v>
      </c>
      <c r="D36" s="553" t="s">
        <v>126</v>
      </c>
      <c r="E36" s="549" t="s">
        <v>121</v>
      </c>
      <c r="F36" s="554">
        <v>1957</v>
      </c>
      <c r="G36" s="319">
        <v>0.03</v>
      </c>
      <c r="H36" s="555">
        <v>2018</v>
      </c>
      <c r="I36" s="554">
        <v>2499</v>
      </c>
      <c r="J36" s="548"/>
      <c r="K36" s="549" t="s">
        <v>79</v>
      </c>
      <c r="L36" s="556"/>
      <c r="M36" s="298"/>
      <c r="N36" s="247"/>
    </row>
    <row r="37" spans="2:14" s="51" customFormat="1" ht="21.75" thickBot="1">
      <c r="B37" s="385"/>
      <c r="C37" s="386"/>
      <c r="D37" s="386" t="s">
        <v>129</v>
      </c>
      <c r="E37" s="387"/>
      <c r="F37" s="388"/>
      <c r="G37" s="389"/>
      <c r="H37" s="388"/>
      <c r="I37" s="388"/>
      <c r="J37" s="390"/>
      <c r="K37" s="391"/>
      <c r="L37" s="392"/>
      <c r="M37" s="50"/>
      <c r="N37" s="262"/>
    </row>
    <row r="38" spans="2:14" s="40" customFormat="1" ht="21.75" thickBot="1">
      <c r="B38" s="393"/>
      <c r="C38" s="394"/>
      <c r="D38" s="394" t="s">
        <v>130</v>
      </c>
      <c r="E38" s="395"/>
      <c r="F38" s="396"/>
      <c r="G38" s="397"/>
      <c r="H38" s="396"/>
      <c r="I38" s="396"/>
      <c r="J38" s="398"/>
      <c r="K38" s="399"/>
      <c r="L38" s="400"/>
      <c r="M38" s="48"/>
      <c r="N38" s="261"/>
    </row>
    <row r="39" spans="2:14" ht="110.25">
      <c r="B39" s="592" t="s">
        <v>131</v>
      </c>
      <c r="C39" s="414" t="s">
        <v>132</v>
      </c>
      <c r="D39" s="301" t="s">
        <v>133</v>
      </c>
      <c r="E39" s="338" t="s">
        <v>78</v>
      </c>
      <c r="F39" s="292">
        <v>1276</v>
      </c>
      <c r="G39" s="293">
        <v>0.03</v>
      </c>
      <c r="H39" s="294">
        <v>1315</v>
      </c>
      <c r="I39" s="292">
        <v>1629</v>
      </c>
      <c r="J39" s="346"/>
      <c r="K39" s="338" t="s">
        <v>79</v>
      </c>
      <c r="L39" s="347">
        <v>198153731220</v>
      </c>
      <c r="M39" s="298"/>
      <c r="N39" s="247" t="s">
        <v>80</v>
      </c>
    </row>
    <row r="40" spans="2:14" ht="110.25">
      <c r="B40" s="592"/>
      <c r="C40" s="414" t="s">
        <v>134</v>
      </c>
      <c r="D40" s="301" t="s">
        <v>135</v>
      </c>
      <c r="E40" s="338" t="s">
        <v>78</v>
      </c>
      <c r="F40" s="292">
        <v>1432</v>
      </c>
      <c r="G40" s="293">
        <v>0.03</v>
      </c>
      <c r="H40" s="294">
        <v>1477</v>
      </c>
      <c r="I40" s="292">
        <v>1829</v>
      </c>
      <c r="J40" s="346"/>
      <c r="K40" s="338" t="s">
        <v>79</v>
      </c>
      <c r="L40" s="347">
        <v>198153731091</v>
      </c>
      <c r="M40" s="298"/>
      <c r="N40" s="247" t="s">
        <v>80</v>
      </c>
    </row>
    <row r="41" spans="2:14" ht="110.25">
      <c r="B41" s="592"/>
      <c r="C41" s="414" t="s">
        <v>136</v>
      </c>
      <c r="D41" s="301" t="s">
        <v>137</v>
      </c>
      <c r="E41" s="338" t="s">
        <v>78</v>
      </c>
      <c r="F41" s="292">
        <v>1511</v>
      </c>
      <c r="G41" s="293">
        <v>0.03</v>
      </c>
      <c r="H41" s="294">
        <v>1557</v>
      </c>
      <c r="I41" s="292">
        <v>1929</v>
      </c>
      <c r="J41" s="346"/>
      <c r="K41" s="338" t="s">
        <v>79</v>
      </c>
      <c r="L41" s="347">
        <v>198153730933</v>
      </c>
      <c r="M41" s="298"/>
      <c r="N41" s="247" t="s">
        <v>80</v>
      </c>
    </row>
    <row r="42" spans="2:14" ht="110.25">
      <c r="B42" s="593"/>
      <c r="C42" s="480" t="s">
        <v>138</v>
      </c>
      <c r="D42" s="343" t="s">
        <v>139</v>
      </c>
      <c r="E42" s="353" t="s">
        <v>78</v>
      </c>
      <c r="F42" s="305">
        <v>1628</v>
      </c>
      <c r="G42" s="345">
        <v>0.03</v>
      </c>
      <c r="H42" s="306">
        <v>1678</v>
      </c>
      <c r="I42" s="305">
        <v>2079</v>
      </c>
      <c r="J42" s="352"/>
      <c r="K42" s="353" t="s">
        <v>79</v>
      </c>
      <c r="L42" s="354">
        <v>198153730940</v>
      </c>
      <c r="M42" s="298"/>
      <c r="N42" s="247" t="s">
        <v>80</v>
      </c>
    </row>
    <row r="43" spans="2:14" ht="31.5">
      <c r="B43" s="599" t="s">
        <v>140</v>
      </c>
      <c r="C43" s="542" t="s">
        <v>141</v>
      </c>
      <c r="D43" s="557" t="s">
        <v>124</v>
      </c>
      <c r="E43" s="544" t="s">
        <v>78</v>
      </c>
      <c r="F43" s="545">
        <v>1667</v>
      </c>
      <c r="G43" s="546">
        <v>0.03</v>
      </c>
      <c r="H43" s="547">
        <v>1719</v>
      </c>
      <c r="I43" s="545">
        <v>2129</v>
      </c>
      <c r="J43" s="548"/>
      <c r="K43" s="544" t="s">
        <v>79</v>
      </c>
      <c r="L43" s="550"/>
      <c r="M43" s="298"/>
      <c r="N43" s="247"/>
    </row>
    <row r="44" spans="2:14" ht="32.25" thickBot="1">
      <c r="B44" s="600"/>
      <c r="C44" s="551" t="s">
        <v>142</v>
      </c>
      <c r="D44" s="558" t="s">
        <v>126</v>
      </c>
      <c r="E44" s="549" t="s">
        <v>78</v>
      </c>
      <c r="F44" s="559">
        <v>1785</v>
      </c>
      <c r="G44" s="546">
        <v>0.03</v>
      </c>
      <c r="H44" s="561">
        <v>1840</v>
      </c>
      <c r="I44" s="559">
        <v>2279</v>
      </c>
      <c r="J44" s="548"/>
      <c r="K44" s="549" t="s">
        <v>79</v>
      </c>
      <c r="L44" s="562"/>
      <c r="M44" s="298"/>
      <c r="N44" s="247"/>
    </row>
    <row r="45" spans="2:14" s="40" customFormat="1" ht="21.75" thickBot="1">
      <c r="B45" s="368"/>
      <c r="C45" s="369"/>
      <c r="D45" s="369" t="s">
        <v>143</v>
      </c>
      <c r="E45" s="370"/>
      <c r="F45" s="371"/>
      <c r="G45" s="372"/>
      <c r="H45" s="371"/>
      <c r="I45" s="371"/>
      <c r="J45" s="373"/>
      <c r="K45" s="374"/>
      <c r="L45" s="375"/>
      <c r="M45" s="48"/>
      <c r="N45" s="261"/>
    </row>
    <row r="46" spans="2:14" s="51" customFormat="1" ht="21.75" thickBot="1">
      <c r="B46" s="376"/>
      <c r="C46" s="377"/>
      <c r="D46" s="377" t="s">
        <v>144</v>
      </c>
      <c r="E46" s="378"/>
      <c r="F46" s="379"/>
      <c r="G46" s="380"/>
      <c r="H46" s="379"/>
      <c r="I46" s="379"/>
      <c r="J46" s="381"/>
      <c r="K46" s="382"/>
      <c r="L46" s="383"/>
      <c r="M46" s="50"/>
      <c r="N46" s="262"/>
    </row>
    <row r="47" spans="2:14" ht="110.25">
      <c r="B47" s="592" t="s">
        <v>145</v>
      </c>
      <c r="C47" s="414" t="s">
        <v>146</v>
      </c>
      <c r="D47" s="301" t="s">
        <v>147</v>
      </c>
      <c r="E47" s="338" t="s">
        <v>148</v>
      </c>
      <c r="F47" s="292">
        <v>1550</v>
      </c>
      <c r="G47" s="293">
        <v>0.03</v>
      </c>
      <c r="H47" s="294">
        <v>1598</v>
      </c>
      <c r="I47" s="292">
        <v>1979</v>
      </c>
      <c r="J47" s="346"/>
      <c r="K47" s="429" t="s">
        <v>79</v>
      </c>
      <c r="L47" s="347">
        <v>198153520541</v>
      </c>
      <c r="M47" s="272"/>
      <c r="N47" s="247" t="s">
        <v>80</v>
      </c>
    </row>
    <row r="48" spans="2:14" ht="94.5">
      <c r="B48" s="592"/>
      <c r="C48" s="414" t="s">
        <v>149</v>
      </c>
      <c r="D48" s="301" t="s">
        <v>150</v>
      </c>
      <c r="E48" s="338" t="s">
        <v>148</v>
      </c>
      <c r="F48" s="292">
        <v>1667</v>
      </c>
      <c r="G48" s="293">
        <v>0.03</v>
      </c>
      <c r="H48" s="294">
        <v>1719</v>
      </c>
      <c r="I48" s="292">
        <v>2129</v>
      </c>
      <c r="J48" s="346"/>
      <c r="K48" s="429" t="s">
        <v>79</v>
      </c>
      <c r="L48" s="347">
        <v>198153519347</v>
      </c>
      <c r="M48" s="272"/>
      <c r="N48" s="247" t="s">
        <v>80</v>
      </c>
    </row>
    <row r="49" spans="2:14" ht="95.25" thickBot="1">
      <c r="B49" s="593"/>
      <c r="C49" s="480" t="s">
        <v>151</v>
      </c>
      <c r="D49" s="343" t="s">
        <v>152</v>
      </c>
      <c r="E49" s="353" t="s">
        <v>148</v>
      </c>
      <c r="F49" s="305">
        <v>1824</v>
      </c>
      <c r="G49" s="345">
        <v>0.03</v>
      </c>
      <c r="H49" s="306">
        <v>1880</v>
      </c>
      <c r="I49" s="305">
        <v>2329</v>
      </c>
      <c r="J49" s="352"/>
      <c r="K49" s="429" t="s">
        <v>79</v>
      </c>
      <c r="L49" s="354">
        <v>198153523047</v>
      </c>
      <c r="M49" s="272"/>
      <c r="N49" s="247" t="s">
        <v>80</v>
      </c>
    </row>
    <row r="50" spans="2:14" s="51" customFormat="1" ht="21.75" thickBot="1">
      <c r="B50" s="357"/>
      <c r="C50" s="358"/>
      <c r="D50" s="358" t="s">
        <v>153</v>
      </c>
      <c r="E50" s="359"/>
      <c r="F50" s="360"/>
      <c r="G50" s="361"/>
      <c r="H50" s="360"/>
      <c r="I50" s="360"/>
      <c r="J50" s="362"/>
      <c r="K50" s="363"/>
      <c r="L50" s="364"/>
      <c r="M50" s="50"/>
      <c r="N50" s="262"/>
    </row>
    <row r="51" spans="2:14" ht="95.25" thickBot="1">
      <c r="B51" s="540" t="s">
        <v>154</v>
      </c>
      <c r="C51" s="480" t="s">
        <v>155</v>
      </c>
      <c r="D51" s="343" t="s">
        <v>156</v>
      </c>
      <c r="E51" s="344" t="s">
        <v>148</v>
      </c>
      <c r="F51" s="305">
        <v>1706</v>
      </c>
      <c r="G51" s="345">
        <v>0.03</v>
      </c>
      <c r="H51" s="306">
        <v>1759</v>
      </c>
      <c r="I51" s="305">
        <v>2179</v>
      </c>
      <c r="J51" s="352"/>
      <c r="K51" s="429" t="s">
        <v>79</v>
      </c>
      <c r="L51" s="354">
        <v>198153524792</v>
      </c>
      <c r="M51" s="298"/>
      <c r="N51" s="247" t="s">
        <v>80</v>
      </c>
    </row>
    <row r="52" spans="2:14" s="51" customFormat="1" ht="21.75" thickBot="1">
      <c r="B52" s="357"/>
      <c r="C52" s="358"/>
      <c r="D52" s="358" t="s">
        <v>157</v>
      </c>
      <c r="E52" s="359"/>
      <c r="F52" s="360"/>
      <c r="G52" s="361"/>
      <c r="H52" s="360"/>
      <c r="I52" s="360"/>
      <c r="J52" s="362"/>
      <c r="K52" s="363"/>
      <c r="L52" s="364"/>
      <c r="M52" s="50"/>
      <c r="N52" s="262"/>
    </row>
    <row r="53" spans="2:14" ht="126">
      <c r="B53" s="592" t="s">
        <v>158</v>
      </c>
      <c r="C53" s="414" t="s">
        <v>159</v>
      </c>
      <c r="D53" s="301" t="s">
        <v>160</v>
      </c>
      <c r="E53" s="302" t="s">
        <v>148</v>
      </c>
      <c r="F53" s="292">
        <v>1644</v>
      </c>
      <c r="G53" s="293">
        <v>0.03</v>
      </c>
      <c r="H53" s="294">
        <v>1695</v>
      </c>
      <c r="I53" s="292">
        <v>2099</v>
      </c>
      <c r="J53" s="346"/>
      <c r="K53" s="429" t="s">
        <v>79</v>
      </c>
      <c r="L53" s="347">
        <v>198153907878</v>
      </c>
      <c r="M53" s="272"/>
      <c r="N53" s="248" t="s">
        <v>80</v>
      </c>
    </row>
    <row r="54" spans="2:14" ht="126">
      <c r="B54" s="592"/>
      <c r="C54" s="414" t="s">
        <v>161</v>
      </c>
      <c r="D54" s="301" t="s">
        <v>162</v>
      </c>
      <c r="E54" s="302" t="s">
        <v>148</v>
      </c>
      <c r="F54" s="292">
        <v>1800</v>
      </c>
      <c r="G54" s="293">
        <v>0.03</v>
      </c>
      <c r="H54" s="294">
        <v>1856</v>
      </c>
      <c r="I54" s="292">
        <v>2299</v>
      </c>
      <c r="J54" s="346"/>
      <c r="K54" s="429" t="s">
        <v>79</v>
      </c>
      <c r="L54" s="347">
        <v>198153907908</v>
      </c>
      <c r="M54" s="272"/>
      <c r="N54" s="248" t="s">
        <v>80</v>
      </c>
    </row>
    <row r="55" spans="2:14" ht="126">
      <c r="B55" s="593"/>
      <c r="C55" s="480" t="s">
        <v>163</v>
      </c>
      <c r="D55" s="343" t="s">
        <v>164</v>
      </c>
      <c r="E55" s="344" t="s">
        <v>148</v>
      </c>
      <c r="F55" s="305">
        <v>1957</v>
      </c>
      <c r="G55" s="345">
        <v>0.03</v>
      </c>
      <c r="H55" s="306">
        <v>2018</v>
      </c>
      <c r="I55" s="305">
        <v>2499</v>
      </c>
      <c r="J55" s="352"/>
      <c r="K55" s="429" t="s">
        <v>79</v>
      </c>
      <c r="L55" s="354">
        <v>198153907885</v>
      </c>
      <c r="M55" s="272"/>
      <c r="N55" s="248" t="s">
        <v>80</v>
      </c>
    </row>
    <row r="56" spans="2:14" ht="110.25">
      <c r="B56" s="541" t="s">
        <v>165</v>
      </c>
      <c r="C56" s="414" t="s">
        <v>166</v>
      </c>
      <c r="D56" s="301" t="s">
        <v>167</v>
      </c>
      <c r="E56" s="302" t="s">
        <v>148</v>
      </c>
      <c r="F56" s="292">
        <v>2035</v>
      </c>
      <c r="G56" s="345">
        <v>0.03</v>
      </c>
      <c r="H56" s="294">
        <v>3098</v>
      </c>
      <c r="I56" s="292">
        <v>2599</v>
      </c>
      <c r="J56" s="10"/>
      <c r="K56" s="338" t="s">
        <v>79</v>
      </c>
      <c r="L56" s="347" t="s">
        <v>168</v>
      </c>
      <c r="M56" s="272"/>
      <c r="N56" s="248" t="s">
        <v>80</v>
      </c>
    </row>
    <row r="57" spans="2:14" ht="110.25">
      <c r="B57" s="541" t="s">
        <v>165</v>
      </c>
      <c r="C57" s="414" t="s">
        <v>169</v>
      </c>
      <c r="D57" s="301" t="s">
        <v>170</v>
      </c>
      <c r="E57" s="302" t="s">
        <v>148</v>
      </c>
      <c r="F57" s="292">
        <v>2466</v>
      </c>
      <c r="G57" s="293">
        <v>0.03</v>
      </c>
      <c r="H57" s="294">
        <v>2542</v>
      </c>
      <c r="I57" s="292">
        <v>2889</v>
      </c>
      <c r="J57" s="10"/>
      <c r="K57" s="338" t="s">
        <v>79</v>
      </c>
      <c r="L57" s="347" t="s">
        <v>171</v>
      </c>
      <c r="M57" s="272"/>
      <c r="N57" s="248" t="s">
        <v>80</v>
      </c>
    </row>
    <row r="58" spans="2:14" ht="47.25">
      <c r="B58" s="593" t="s">
        <v>172</v>
      </c>
      <c r="C58" s="542" t="s">
        <v>173</v>
      </c>
      <c r="D58" s="557" t="s">
        <v>174</v>
      </c>
      <c r="E58" s="563" t="s">
        <v>148</v>
      </c>
      <c r="F58" s="545">
        <v>1800</v>
      </c>
      <c r="G58" s="546">
        <v>0.03</v>
      </c>
      <c r="H58" s="547">
        <v>1856</v>
      </c>
      <c r="I58" s="545">
        <v>2299</v>
      </c>
      <c r="J58" s="548"/>
      <c r="K58" s="544" t="s">
        <v>79</v>
      </c>
      <c r="L58" s="550"/>
      <c r="M58" s="272"/>
      <c r="N58" s="248"/>
    </row>
    <row r="59" spans="2:14" ht="47.25">
      <c r="B59" s="601"/>
      <c r="C59" s="542" t="s">
        <v>175</v>
      </c>
      <c r="D59" s="557" t="s">
        <v>176</v>
      </c>
      <c r="E59" s="563" t="s">
        <v>148</v>
      </c>
      <c r="F59" s="545">
        <v>1957</v>
      </c>
      <c r="G59" s="546">
        <v>0.03</v>
      </c>
      <c r="H59" s="547">
        <v>2018</v>
      </c>
      <c r="I59" s="545">
        <v>2499</v>
      </c>
      <c r="J59" s="548"/>
      <c r="K59" s="544" t="s">
        <v>79</v>
      </c>
      <c r="L59" s="550"/>
      <c r="M59" s="272"/>
      <c r="N59" s="248"/>
    </row>
    <row r="60" spans="2:14" ht="47.25">
      <c r="B60" s="601"/>
      <c r="C60" s="542" t="s">
        <v>177</v>
      </c>
      <c r="D60" s="557" t="s">
        <v>178</v>
      </c>
      <c r="E60" s="563" t="s">
        <v>148</v>
      </c>
      <c r="F60" s="545">
        <v>2114</v>
      </c>
      <c r="G60" s="546">
        <v>0.03</v>
      </c>
      <c r="H60" s="547">
        <v>2179</v>
      </c>
      <c r="I60" s="545">
        <v>2699</v>
      </c>
      <c r="J60" s="548"/>
      <c r="K60" s="544" t="s">
        <v>79</v>
      </c>
      <c r="L60" s="550"/>
      <c r="M60" s="272"/>
      <c r="N60" s="248"/>
    </row>
    <row r="61" spans="2:14" ht="110.25">
      <c r="B61" s="601"/>
      <c r="C61" s="414" t="s">
        <v>179</v>
      </c>
      <c r="D61" s="301" t="s">
        <v>180</v>
      </c>
      <c r="E61" s="302" t="s">
        <v>148</v>
      </c>
      <c r="F61" s="292">
        <v>1996</v>
      </c>
      <c r="G61" s="293">
        <v>0.03</v>
      </c>
      <c r="H61" s="294">
        <v>2058</v>
      </c>
      <c r="I61" s="292">
        <v>2549</v>
      </c>
      <c r="J61" s="10"/>
      <c r="K61" s="338" t="s">
        <v>79</v>
      </c>
      <c r="L61" s="347">
        <v>198156551290</v>
      </c>
      <c r="M61" s="272"/>
      <c r="N61" s="248" t="s">
        <v>80</v>
      </c>
    </row>
    <row r="62" spans="2:14" ht="110.25">
      <c r="B62" s="601"/>
      <c r="C62" s="414" t="s">
        <v>181</v>
      </c>
      <c r="D62" s="301" t="s">
        <v>182</v>
      </c>
      <c r="E62" s="302" t="s">
        <v>148</v>
      </c>
      <c r="F62" s="292">
        <v>2270</v>
      </c>
      <c r="G62" s="293">
        <v>0.03</v>
      </c>
      <c r="H62" s="294">
        <v>2340</v>
      </c>
      <c r="I62" s="292">
        <v>2899</v>
      </c>
      <c r="J62" s="10"/>
      <c r="K62" s="338" t="s">
        <v>79</v>
      </c>
      <c r="L62" s="347">
        <v>198156551283</v>
      </c>
      <c r="M62" s="272"/>
      <c r="N62" s="248" t="s">
        <v>80</v>
      </c>
    </row>
    <row r="63" spans="2:14" ht="111" thickBot="1">
      <c r="B63" s="602"/>
      <c r="C63" s="414" t="s">
        <v>183</v>
      </c>
      <c r="D63" s="301" t="s">
        <v>184</v>
      </c>
      <c r="E63" s="302" t="s">
        <v>148</v>
      </c>
      <c r="F63" s="292">
        <v>2349</v>
      </c>
      <c r="G63" s="293">
        <v>0.03</v>
      </c>
      <c r="H63" s="294">
        <v>2421</v>
      </c>
      <c r="I63" s="292">
        <v>2999</v>
      </c>
      <c r="J63" s="10"/>
      <c r="K63" s="338" t="s">
        <v>79</v>
      </c>
      <c r="L63" s="347">
        <v>198156551306</v>
      </c>
      <c r="M63" s="272"/>
      <c r="N63" s="248" t="s">
        <v>80</v>
      </c>
    </row>
    <row r="64" spans="2:14" s="40" customFormat="1" ht="21.75" thickBot="1">
      <c r="B64" s="368"/>
      <c r="C64" s="369"/>
      <c r="D64" s="369" t="s">
        <v>185</v>
      </c>
      <c r="E64" s="370"/>
      <c r="F64" s="371"/>
      <c r="G64" s="372"/>
      <c r="H64" s="371"/>
      <c r="I64" s="371"/>
      <c r="J64" s="373"/>
      <c r="K64" s="374"/>
      <c r="L64" s="375"/>
      <c r="M64" s="48"/>
      <c r="N64" s="261"/>
    </row>
    <row r="65" spans="2:14" s="51" customFormat="1" ht="21.75" thickBot="1">
      <c r="B65" s="376"/>
      <c r="C65" s="377"/>
      <c r="D65" s="377" t="s">
        <v>186</v>
      </c>
      <c r="E65" s="378"/>
      <c r="F65" s="379"/>
      <c r="G65" s="380"/>
      <c r="H65" s="379"/>
      <c r="I65" s="379"/>
      <c r="J65" s="381"/>
      <c r="K65" s="382"/>
      <c r="L65" s="383"/>
      <c r="M65" s="50"/>
      <c r="N65" s="262"/>
    </row>
    <row r="66" spans="2:14" ht="110.25">
      <c r="B66" s="541" t="s">
        <v>187</v>
      </c>
      <c r="C66" s="335" t="s">
        <v>188</v>
      </c>
      <c r="D66" s="303" t="s">
        <v>189</v>
      </c>
      <c r="E66" s="302" t="s">
        <v>148</v>
      </c>
      <c r="F66" s="336">
        <v>2059</v>
      </c>
      <c r="G66" s="293">
        <v>0.03</v>
      </c>
      <c r="H66" s="294">
        <v>2123</v>
      </c>
      <c r="I66" s="292">
        <v>2629</v>
      </c>
      <c r="J66" s="346"/>
      <c r="K66" s="338" t="s">
        <v>79</v>
      </c>
      <c r="L66" s="347">
        <v>198153367764</v>
      </c>
      <c r="M66" s="272"/>
      <c r="N66" s="247" t="s">
        <v>80</v>
      </c>
    </row>
    <row r="67" spans="2:14" ht="111" thickBot="1">
      <c r="B67" s="540" t="s">
        <v>190</v>
      </c>
      <c r="C67" s="365" t="s">
        <v>191</v>
      </c>
      <c r="D67" s="350" t="s">
        <v>189</v>
      </c>
      <c r="E67" s="344" t="s">
        <v>148</v>
      </c>
      <c r="F67" s="351">
        <v>2450</v>
      </c>
      <c r="G67" s="345">
        <v>0.03</v>
      </c>
      <c r="H67" s="306">
        <v>2526</v>
      </c>
      <c r="I67" s="305">
        <v>3129</v>
      </c>
      <c r="J67" s="352"/>
      <c r="K67" s="353" t="s">
        <v>79</v>
      </c>
      <c r="L67" s="354">
        <v>198153367566</v>
      </c>
      <c r="M67" s="272"/>
      <c r="N67" s="247" t="s">
        <v>80</v>
      </c>
    </row>
    <row r="68" spans="2:14" s="51" customFormat="1" ht="21.75" thickBot="1">
      <c r="B68" s="357"/>
      <c r="C68" s="358"/>
      <c r="D68" s="358" t="s">
        <v>192</v>
      </c>
      <c r="E68" s="359"/>
      <c r="F68" s="360"/>
      <c r="G68" s="361"/>
      <c r="H68" s="360"/>
      <c r="I68" s="360"/>
      <c r="J68" s="362"/>
      <c r="K68" s="363"/>
      <c r="L68" s="364"/>
      <c r="M68" s="587"/>
      <c r="N68" s="262"/>
    </row>
    <row r="69" spans="2:14" ht="157.5">
      <c r="B69" s="598" t="s">
        <v>193</v>
      </c>
      <c r="C69" s="483" t="s">
        <v>194</v>
      </c>
      <c r="D69" s="303" t="s">
        <v>195</v>
      </c>
      <c r="E69" s="344" t="s">
        <v>121</v>
      </c>
      <c r="F69" s="484">
        <v>2662</v>
      </c>
      <c r="G69" s="345">
        <v>0.03</v>
      </c>
      <c r="H69" s="287">
        <v>2744</v>
      </c>
      <c r="I69" s="285">
        <v>3399</v>
      </c>
      <c r="J69" s="10"/>
      <c r="K69" s="353" t="s">
        <v>79</v>
      </c>
      <c r="L69" s="356">
        <v>198157138674</v>
      </c>
      <c r="M69" s="272"/>
      <c r="N69" s="247" t="s">
        <v>80</v>
      </c>
    </row>
    <row r="70" spans="2:14" ht="158.25" thickBot="1">
      <c r="B70" s="593"/>
      <c r="C70" s="365" t="s">
        <v>196</v>
      </c>
      <c r="D70" s="303" t="s">
        <v>197</v>
      </c>
      <c r="E70" s="344" t="s">
        <v>121</v>
      </c>
      <c r="F70" s="351">
        <v>2623</v>
      </c>
      <c r="G70" s="345">
        <v>0.03</v>
      </c>
      <c r="H70" s="306">
        <v>2704</v>
      </c>
      <c r="I70" s="305">
        <v>3349</v>
      </c>
      <c r="J70" s="10"/>
      <c r="K70" s="353" t="s">
        <v>79</v>
      </c>
      <c r="L70" s="354">
        <v>198157138667</v>
      </c>
      <c r="M70" s="272"/>
      <c r="N70" s="247" t="s">
        <v>80</v>
      </c>
    </row>
    <row r="71" spans="2:14" s="51" customFormat="1" ht="21.75" thickBot="1">
      <c r="B71" s="357"/>
      <c r="C71" s="358"/>
      <c r="D71" s="358" t="s">
        <v>198</v>
      </c>
      <c r="E71" s="359"/>
      <c r="F71" s="360"/>
      <c r="G71" s="361"/>
      <c r="H71" s="360"/>
      <c r="I71" s="360"/>
      <c r="J71" s="362"/>
      <c r="K71" s="363"/>
      <c r="L71" s="364"/>
      <c r="M71" s="587"/>
      <c r="N71" s="262"/>
    </row>
    <row r="72" spans="2:14" ht="157.5">
      <c r="B72" s="598" t="s">
        <v>199</v>
      </c>
      <c r="C72" s="483" t="s">
        <v>200</v>
      </c>
      <c r="D72" s="303" t="s">
        <v>201</v>
      </c>
      <c r="E72" s="344" t="s">
        <v>121</v>
      </c>
      <c r="F72" s="484">
        <v>2740</v>
      </c>
      <c r="G72" s="345">
        <v>0.03</v>
      </c>
      <c r="H72" s="287">
        <v>2825</v>
      </c>
      <c r="I72" s="285">
        <v>3499</v>
      </c>
      <c r="J72" s="10"/>
      <c r="K72" s="353" t="s">
        <v>79</v>
      </c>
      <c r="L72" s="356">
        <v>198156551870</v>
      </c>
      <c r="M72" s="272"/>
      <c r="N72" s="247" t="s">
        <v>80</v>
      </c>
    </row>
    <row r="73" spans="2:14" ht="158.25" thickBot="1">
      <c r="B73" s="593"/>
      <c r="C73" s="365" t="s">
        <v>202</v>
      </c>
      <c r="D73" s="303" t="s">
        <v>203</v>
      </c>
      <c r="E73" s="344" t="s">
        <v>121</v>
      </c>
      <c r="F73" s="351">
        <v>2701</v>
      </c>
      <c r="G73" s="345">
        <v>0.03</v>
      </c>
      <c r="H73" s="306">
        <v>2785</v>
      </c>
      <c r="I73" s="305">
        <v>3449</v>
      </c>
      <c r="J73" s="10"/>
      <c r="K73" s="353" t="s">
        <v>79</v>
      </c>
      <c r="L73" s="354">
        <v>198156551887</v>
      </c>
      <c r="M73" s="272"/>
      <c r="N73" s="247" t="s">
        <v>80</v>
      </c>
    </row>
    <row r="74" spans="2:14" s="40" customFormat="1" ht="21.75" thickBot="1">
      <c r="B74" s="368"/>
      <c r="C74" s="369"/>
      <c r="D74" s="369" t="s">
        <v>204</v>
      </c>
      <c r="E74" s="370"/>
      <c r="F74" s="371"/>
      <c r="G74" s="372"/>
      <c r="H74" s="371"/>
      <c r="I74" s="371"/>
      <c r="J74" s="373"/>
      <c r="K74" s="374"/>
      <c r="L74" s="375"/>
      <c r="M74" s="48"/>
      <c r="N74" s="261"/>
    </row>
    <row r="75" spans="2:14" s="51" customFormat="1" ht="21.75" thickBot="1">
      <c r="B75" s="376"/>
      <c r="C75" s="377"/>
      <c r="D75" s="377" t="s">
        <v>205</v>
      </c>
      <c r="E75" s="378"/>
      <c r="F75" s="379"/>
      <c r="G75" s="380"/>
      <c r="H75" s="379"/>
      <c r="I75" s="379"/>
      <c r="J75" s="381"/>
      <c r="K75" s="382"/>
      <c r="L75" s="383"/>
      <c r="M75" s="50"/>
      <c r="N75" s="262"/>
    </row>
    <row r="76" spans="2:14" ht="141.75" hidden="1">
      <c r="B76" s="320" t="s">
        <v>206</v>
      </c>
      <c r="C76" s="314" t="s">
        <v>207</v>
      </c>
      <c r="D76" s="366" t="s">
        <v>208</v>
      </c>
      <c r="E76" s="367" t="s">
        <v>148</v>
      </c>
      <c r="F76" s="317">
        <v>2373</v>
      </c>
      <c r="G76" s="319">
        <v>0.03</v>
      </c>
      <c r="H76" s="323">
        <v>2444</v>
      </c>
      <c r="I76" s="318">
        <v>2999</v>
      </c>
      <c r="J76" s="548"/>
      <c r="K76" s="321" t="s">
        <v>79</v>
      </c>
      <c r="L76" s="310">
        <v>197529547717</v>
      </c>
      <c r="M76" s="249"/>
      <c r="N76" s="248" t="s">
        <v>80</v>
      </c>
    </row>
    <row r="77" spans="2:14" ht="110.25">
      <c r="B77" s="592" t="s">
        <v>209</v>
      </c>
      <c r="C77" s="414" t="s">
        <v>210</v>
      </c>
      <c r="D77" s="303" t="s">
        <v>211</v>
      </c>
      <c r="E77" s="302" t="s">
        <v>121</v>
      </c>
      <c r="F77" s="336">
        <v>2505</v>
      </c>
      <c r="G77" s="293">
        <v>0.03</v>
      </c>
      <c r="H77" s="294">
        <v>2583</v>
      </c>
      <c r="I77" s="292">
        <v>3199</v>
      </c>
      <c r="J77" s="346"/>
      <c r="K77" s="338"/>
      <c r="L77" s="347">
        <v>198153994199</v>
      </c>
      <c r="M77" s="588"/>
      <c r="N77" s="247" t="s">
        <v>80</v>
      </c>
    </row>
    <row r="78" spans="2:14" ht="110.25">
      <c r="B78" s="592"/>
      <c r="C78" s="414" t="s">
        <v>212</v>
      </c>
      <c r="D78" s="303" t="s">
        <v>213</v>
      </c>
      <c r="E78" s="302" t="s">
        <v>121</v>
      </c>
      <c r="F78" s="336">
        <v>2662</v>
      </c>
      <c r="G78" s="293">
        <v>0.03</v>
      </c>
      <c r="H78" s="294">
        <v>2744</v>
      </c>
      <c r="I78" s="292">
        <v>3399</v>
      </c>
      <c r="J78" s="346"/>
      <c r="K78" s="338" t="s">
        <v>79</v>
      </c>
      <c r="L78" s="347">
        <v>197530624957</v>
      </c>
      <c r="M78" s="272"/>
      <c r="N78" s="247" t="s">
        <v>80</v>
      </c>
    </row>
    <row r="79" spans="2:14" ht="110.25">
      <c r="B79" s="593"/>
      <c r="C79" s="480" t="s">
        <v>214</v>
      </c>
      <c r="D79" s="350" t="s">
        <v>215</v>
      </c>
      <c r="E79" s="344" t="s">
        <v>121</v>
      </c>
      <c r="F79" s="351">
        <v>2912</v>
      </c>
      <c r="G79" s="345">
        <v>0.03</v>
      </c>
      <c r="H79" s="306">
        <v>3002</v>
      </c>
      <c r="I79" s="305">
        <v>3719</v>
      </c>
      <c r="J79" s="352"/>
      <c r="K79" s="353" t="s">
        <v>79</v>
      </c>
      <c r="L79" s="354">
        <v>198153368136</v>
      </c>
      <c r="M79" s="272"/>
      <c r="N79" s="247" t="s">
        <v>216</v>
      </c>
    </row>
    <row r="80" spans="2:14" ht="63">
      <c r="B80" s="599" t="s">
        <v>217</v>
      </c>
      <c r="C80" s="551" t="s">
        <v>218</v>
      </c>
      <c r="D80" s="565" t="s">
        <v>126</v>
      </c>
      <c r="E80" s="566" t="s">
        <v>121</v>
      </c>
      <c r="F80" s="567">
        <v>2740</v>
      </c>
      <c r="G80" s="560"/>
      <c r="H80" s="561">
        <v>2825</v>
      </c>
      <c r="I80" s="559">
        <v>3499</v>
      </c>
      <c r="J80" s="568"/>
      <c r="K80" s="549" t="s">
        <v>79</v>
      </c>
      <c r="L80" s="562"/>
      <c r="M80" s="272"/>
      <c r="N80" s="247"/>
    </row>
    <row r="81" spans="2:14" ht="63">
      <c r="B81" s="599"/>
      <c r="C81" s="551" t="s">
        <v>219</v>
      </c>
      <c r="D81" s="565" t="s">
        <v>220</v>
      </c>
      <c r="E81" s="566" t="s">
        <v>121</v>
      </c>
      <c r="F81" s="567">
        <v>2975</v>
      </c>
      <c r="G81" s="560"/>
      <c r="H81" s="561">
        <v>3067</v>
      </c>
      <c r="I81" s="559">
        <v>3799</v>
      </c>
      <c r="J81" s="568"/>
      <c r="K81" s="549" t="s">
        <v>79</v>
      </c>
      <c r="L81" s="562"/>
      <c r="M81" s="272"/>
      <c r="N81" s="247"/>
    </row>
    <row r="82" spans="2:14" ht="63">
      <c r="B82" s="599"/>
      <c r="C82" s="551" t="s">
        <v>221</v>
      </c>
      <c r="D82" s="565" t="s">
        <v>222</v>
      </c>
      <c r="E82" s="566" t="s">
        <v>121</v>
      </c>
      <c r="F82" s="567">
        <v>3288</v>
      </c>
      <c r="G82" s="560"/>
      <c r="H82" s="561">
        <v>3390</v>
      </c>
      <c r="I82" s="559">
        <v>4199</v>
      </c>
      <c r="J82" s="568"/>
      <c r="K82" s="549" t="s">
        <v>79</v>
      </c>
      <c r="L82" s="562"/>
      <c r="M82" s="272"/>
      <c r="N82" s="247"/>
    </row>
    <row r="83" spans="2:14" ht="141.75">
      <c r="B83" s="590" t="s">
        <v>223</v>
      </c>
      <c r="C83" s="414" t="s">
        <v>224</v>
      </c>
      <c r="D83" s="303" t="s">
        <v>225</v>
      </c>
      <c r="E83" s="302" t="s">
        <v>226</v>
      </c>
      <c r="F83" s="336">
        <v>3183.3798165137609</v>
      </c>
      <c r="G83" s="293">
        <v>0.03</v>
      </c>
      <c r="H83" s="294">
        <v>3281.8348623853208</v>
      </c>
      <c r="I83" s="292">
        <v>4065</v>
      </c>
      <c r="J83" s="485"/>
      <c r="K83" s="338" t="s">
        <v>79</v>
      </c>
      <c r="L83" s="347">
        <v>198155165122</v>
      </c>
      <c r="M83" s="589"/>
      <c r="N83" s="247" t="s">
        <v>80</v>
      </c>
    </row>
    <row r="84" spans="2:14" ht="141.75">
      <c r="B84" s="591"/>
      <c r="C84" s="414" t="s">
        <v>227</v>
      </c>
      <c r="D84" s="303" t="s">
        <v>228</v>
      </c>
      <c r="E84" s="302" t="s">
        <v>226</v>
      </c>
      <c r="F84" s="336">
        <v>3418.3155963302752</v>
      </c>
      <c r="G84" s="293">
        <v>0.03</v>
      </c>
      <c r="H84" s="294">
        <v>3524.0366972477063</v>
      </c>
      <c r="I84" s="292">
        <v>4365</v>
      </c>
      <c r="J84" s="485"/>
      <c r="K84" s="338" t="s">
        <v>79</v>
      </c>
      <c r="L84" s="347">
        <v>198155165160</v>
      </c>
      <c r="M84" s="589"/>
      <c r="N84" s="247" t="s">
        <v>80</v>
      </c>
    </row>
    <row r="85" spans="2:14" ht="141.75">
      <c r="B85" s="591"/>
      <c r="C85" s="414" t="s">
        <v>229</v>
      </c>
      <c r="D85" s="303" t="s">
        <v>230</v>
      </c>
      <c r="E85" s="302" t="s">
        <v>121</v>
      </c>
      <c r="F85" s="336">
        <v>2897</v>
      </c>
      <c r="G85" s="293">
        <v>0.03</v>
      </c>
      <c r="H85" s="294">
        <v>2986</v>
      </c>
      <c r="I85" s="292">
        <v>3699</v>
      </c>
      <c r="J85" s="10"/>
      <c r="K85" s="338" t="s">
        <v>79</v>
      </c>
      <c r="L85" s="347"/>
      <c r="M85" s="589" t="s">
        <v>231</v>
      </c>
      <c r="N85" s="247" t="s">
        <v>80</v>
      </c>
    </row>
    <row r="86" spans="2:14" ht="141.75">
      <c r="B86" s="591"/>
      <c r="C86" s="414" t="s">
        <v>232</v>
      </c>
      <c r="D86" s="303" t="s">
        <v>225</v>
      </c>
      <c r="E86" s="302" t="s">
        <v>121</v>
      </c>
      <c r="F86" s="336">
        <v>3183</v>
      </c>
      <c r="G86" s="293">
        <v>0.03</v>
      </c>
      <c r="H86" s="294">
        <v>3282</v>
      </c>
      <c r="I86" s="292">
        <v>4065</v>
      </c>
      <c r="J86" s="10"/>
      <c r="K86" s="338" t="s">
        <v>79</v>
      </c>
      <c r="L86" s="347"/>
      <c r="M86" s="589" t="s">
        <v>231</v>
      </c>
      <c r="N86" s="247" t="s">
        <v>80</v>
      </c>
    </row>
    <row r="87" spans="2:14" ht="63.75" thickBot="1">
      <c r="B87" s="591"/>
      <c r="C87" s="480" t="s">
        <v>233</v>
      </c>
      <c r="D87" s="350" t="s">
        <v>234</v>
      </c>
      <c r="E87" s="344" t="s">
        <v>121</v>
      </c>
      <c r="F87" s="351">
        <v>3445</v>
      </c>
      <c r="G87" s="345">
        <v>0.03</v>
      </c>
      <c r="H87" s="306">
        <v>3551</v>
      </c>
      <c r="I87" s="305">
        <v>4399</v>
      </c>
      <c r="J87" s="10"/>
      <c r="K87" s="353" t="s">
        <v>79</v>
      </c>
      <c r="L87" s="354"/>
      <c r="M87" s="589" t="s">
        <v>231</v>
      </c>
      <c r="N87" t="s">
        <v>80</v>
      </c>
    </row>
    <row r="88" spans="2:14" s="51" customFormat="1" ht="21.75" thickBot="1">
      <c r="B88" s="357"/>
      <c r="C88" s="358"/>
      <c r="D88" s="358" t="s">
        <v>235</v>
      </c>
      <c r="E88" s="359"/>
      <c r="F88" s="360"/>
      <c r="G88" s="361"/>
      <c r="H88" s="360"/>
      <c r="I88" s="360"/>
      <c r="J88" s="362"/>
      <c r="K88" s="363"/>
      <c r="L88" s="364"/>
      <c r="M88" s="466"/>
      <c r="N88" s="262"/>
    </row>
    <row r="89" spans="2:14" ht="126">
      <c r="B89" s="541" t="s">
        <v>236</v>
      </c>
      <c r="C89" s="414" t="s">
        <v>237</v>
      </c>
      <c r="D89" s="303" t="s">
        <v>238</v>
      </c>
      <c r="E89" s="302" t="s">
        <v>121</v>
      </c>
      <c r="F89" s="336">
        <v>2975</v>
      </c>
      <c r="G89" s="293">
        <v>0.03</v>
      </c>
      <c r="H89" s="336">
        <v>3067</v>
      </c>
      <c r="I89" s="336">
        <v>3799</v>
      </c>
      <c r="J89" s="346"/>
      <c r="K89" s="338" t="s">
        <v>79</v>
      </c>
      <c r="L89" s="347">
        <v>198153368037</v>
      </c>
      <c r="M89" s="268"/>
      <c r="N89" s="247" t="s">
        <v>80</v>
      </c>
    </row>
    <row r="90" spans="2:14" ht="63.75" thickBot="1">
      <c r="B90" s="569" t="s">
        <v>239</v>
      </c>
      <c r="C90" s="570" t="s">
        <v>240</v>
      </c>
      <c r="D90" s="571" t="s">
        <v>220</v>
      </c>
      <c r="E90" s="572" t="s">
        <v>121</v>
      </c>
      <c r="F90" s="573">
        <v>3288</v>
      </c>
      <c r="G90" s="574">
        <v>0.03</v>
      </c>
      <c r="H90" s="575">
        <v>3390</v>
      </c>
      <c r="I90" s="576">
        <v>4199</v>
      </c>
      <c r="J90" s="577"/>
      <c r="K90" s="578" t="s">
        <v>79</v>
      </c>
      <c r="L90" s="579"/>
      <c r="M90" s="174"/>
      <c r="N90" s="248"/>
    </row>
  </sheetData>
  <mergeCells count="15">
    <mergeCell ref="B83:B87"/>
    <mergeCell ref="B20:B23"/>
    <mergeCell ref="B77:B79"/>
    <mergeCell ref="B25:B26"/>
    <mergeCell ref="F9:H9"/>
    <mergeCell ref="F10:G10"/>
    <mergeCell ref="B39:B42"/>
    <mergeCell ref="B47:B49"/>
    <mergeCell ref="B53:B55"/>
    <mergeCell ref="B14:B19"/>
    <mergeCell ref="B69:B70"/>
    <mergeCell ref="B72:B73"/>
    <mergeCell ref="B43:B44"/>
    <mergeCell ref="B58:B63"/>
    <mergeCell ref="B80:B82"/>
  </mergeCells>
  <conditionalFormatting sqref="K9:K13">
    <cfRule type="containsText" dxfId="42" priority="105" operator="containsText" text="ZB7">
      <formula>NOT(ISERROR(SEARCH("ZB7",K9)))</formula>
    </cfRule>
  </conditionalFormatting>
  <conditionalFormatting sqref="K14:K23 K25:K26 K39:K44 K66:K67 K69:K70 K72:K73 K53:K63 K76:K87">
    <cfRule type="containsText" dxfId="41" priority="90" operator="containsText" text="ZB7">
      <formula>NOT(ISERROR(SEARCH("ZB7",K14)))</formula>
    </cfRule>
  </conditionalFormatting>
  <conditionalFormatting sqref="K24">
    <cfRule type="containsText" dxfId="40" priority="91" operator="containsText" text="ZB7">
      <formula>NOT(ISERROR(SEARCH("ZB7",K24)))</formula>
    </cfRule>
  </conditionalFormatting>
  <conditionalFormatting sqref="K74:K75 K88 K27:K44">
    <cfRule type="containsText" dxfId="39" priority="107" operator="containsText" text="ZB7">
      <formula>NOT(ISERROR(SEARCH("ZB7",K27)))</formula>
    </cfRule>
  </conditionalFormatting>
  <conditionalFormatting sqref="K30 K38">
    <cfRule type="containsText" dxfId="38" priority="17" operator="containsText" text="ZB7">
      <formula>NOT(ISERROR(SEARCH("ZB7",K30)))</formula>
    </cfRule>
  </conditionalFormatting>
  <conditionalFormatting sqref="K31:K36">
    <cfRule type="containsText" dxfId="37" priority="5" operator="containsText" text="ZB7">
      <formula>NOT(ISERROR(SEARCH("ZB7",K31)))</formula>
    </cfRule>
  </conditionalFormatting>
  <conditionalFormatting sqref="K45:K46">
    <cfRule type="containsText" dxfId="36" priority="13" operator="containsText" text="ZB7">
      <formula>NOT(ISERROR(SEARCH("ZB7",K45)))</formula>
    </cfRule>
  </conditionalFormatting>
  <conditionalFormatting sqref="K47:K49">
    <cfRule type="containsText" dxfId="35" priority="4" operator="containsText" text="ZB7">
      <formula>NOT(ISERROR(SEARCH("ZB7",K47)))</formula>
    </cfRule>
  </conditionalFormatting>
  <conditionalFormatting sqref="K50">
    <cfRule type="containsText" dxfId="34" priority="78" operator="containsText" text="ZB7">
      <formula>NOT(ISERROR(SEARCH("ZB7",K50)))</formula>
    </cfRule>
  </conditionalFormatting>
  <conditionalFormatting sqref="K51">
    <cfRule type="containsText" dxfId="33" priority="3" operator="containsText" text="ZB7">
      <formula>NOT(ISERROR(SEARCH("ZB7",K51)))</formula>
    </cfRule>
  </conditionalFormatting>
  <conditionalFormatting sqref="K52">
    <cfRule type="containsText" dxfId="32" priority="11" operator="containsText" text="ZB7">
      <formula>NOT(ISERROR(SEARCH("ZB7",K52)))</formula>
    </cfRule>
  </conditionalFormatting>
  <conditionalFormatting sqref="K64:K65">
    <cfRule type="containsText" dxfId="31" priority="104" operator="containsText" text="ZB7">
      <formula>NOT(ISERROR(SEARCH("ZB7",K64)))</formula>
    </cfRule>
  </conditionalFormatting>
  <conditionalFormatting sqref="K68">
    <cfRule type="containsText" dxfId="30" priority="2" operator="containsText" text="ZB7">
      <formula>NOT(ISERROR(SEARCH("ZB7",K68)))</formula>
    </cfRule>
  </conditionalFormatting>
  <conditionalFormatting sqref="K71">
    <cfRule type="containsText" dxfId="29" priority="1" operator="containsText" text="ZB7">
      <formula>NOT(ISERROR(SEARCH("ZB7",K71)))</formula>
    </cfRule>
  </conditionalFormatting>
  <conditionalFormatting sqref="K89:K90">
    <cfRule type="containsText" dxfId="28" priority="6" operator="containsText" text="ZB7">
      <formula>NOT(ISERROR(SEARCH("ZB7",K89)))</formula>
    </cfRule>
  </conditionalFormatting>
  <hyperlinks>
    <hyperlink ref="N76" r:id="rId1" xr:uid="{CE824DC3-866F-4167-A560-7BB0F1B1EE91}"/>
    <hyperlink ref="N14" r:id="rId2" xr:uid="{305F5EAA-D4D4-4540-8A8E-E57B1D30361B}"/>
    <hyperlink ref="N15" r:id="rId3" xr:uid="{0D77733F-EF0E-40F9-A81B-1FC29A8A6A0F}"/>
    <hyperlink ref="N16" r:id="rId4" xr:uid="{849DD65C-FB98-4B09-B787-0728905F83E7}"/>
    <hyperlink ref="N17" r:id="rId5" xr:uid="{0D4EE036-C1D7-465B-A70B-D3975DBB2172}"/>
    <hyperlink ref="N26" r:id="rId6" xr:uid="{EBA4F935-108E-4779-A9CC-64C2D54626FB}"/>
    <hyperlink ref="N25" r:id="rId7" xr:uid="{8241B50F-461A-47F0-8C7D-D06D6DCE70F1}"/>
    <hyperlink ref="N66:N67" r:id="rId8" display="Full BOM here" xr:uid="{C8F8B330-B694-4C7E-B15B-383788C809A6}"/>
    <hyperlink ref="N66" r:id="rId9" xr:uid="{BBF3A272-AC02-4678-9FDA-96A46E93AAE2}"/>
    <hyperlink ref="N67" r:id="rId10" xr:uid="{34421DDD-659C-436C-9847-BEB85B9A7CCA}"/>
    <hyperlink ref="N79" r:id="rId11" xr:uid="{C1D786F9-BE1D-4602-BA30-19D12A849C2D}"/>
    <hyperlink ref="N78" r:id="rId12" xr:uid="{E423BD87-722A-4EE4-A82B-3330C75F7427}"/>
    <hyperlink ref="N89" r:id="rId13" xr:uid="{39127CFC-B750-4A3E-B743-A4D580F4A707}"/>
    <hyperlink ref="N33" r:id="rId14" xr:uid="{6F5AECEE-25B5-4DCF-9791-68188328C8D3}"/>
    <hyperlink ref="N31" r:id="rId15" xr:uid="{78825049-FAEF-4171-B3C2-D5018B10AB8A}"/>
    <hyperlink ref="N32" r:id="rId16" xr:uid="{184F5DEB-B78E-4C2D-BF67-CA317EB3EB26}"/>
    <hyperlink ref="N39" r:id="rId17" xr:uid="{91ED43AC-EB0D-4C92-A283-F5C6747CBC48}"/>
    <hyperlink ref="N40" r:id="rId18" xr:uid="{E7B12B60-D3D2-4BBD-B81C-22CC4327BBB8}"/>
    <hyperlink ref="N41" r:id="rId19" xr:uid="{FE752EC3-4858-460A-BE8D-65BC053551D9}"/>
    <hyperlink ref="N42" r:id="rId20" xr:uid="{6D695015-2E70-492F-BDA8-8C53F966229F}"/>
    <hyperlink ref="N47" r:id="rId21" xr:uid="{1D6328BF-6E7A-4241-8363-F3457988D9ED}"/>
    <hyperlink ref="N49" r:id="rId22" xr:uid="{E43BB74E-0194-4E8C-B14C-2F7FFBC11847}"/>
    <hyperlink ref="N51" r:id="rId23" xr:uid="{A06968B5-42D2-4242-A254-D0FE6DCED8D7}"/>
    <hyperlink ref="N53" r:id="rId24" xr:uid="{54DEE550-A874-46EA-B28A-D1F4673FAEE5}"/>
    <hyperlink ref="N54" r:id="rId25" xr:uid="{4DE3E16B-6757-4011-870B-AF900DEC7C99}"/>
    <hyperlink ref="N55" r:id="rId26" xr:uid="{8C31B8B7-5991-4799-8FBC-ED26C0AD7DE4}"/>
    <hyperlink ref="N77" r:id="rId27" xr:uid="{833DE056-32E5-4146-8191-330ADF046354}"/>
    <hyperlink ref="N19" r:id="rId28" xr:uid="{4378C247-217C-480B-896A-1B78EED5CBFF}"/>
    <hyperlink ref="N18" r:id="rId29" xr:uid="{49FE4C94-BA6A-4059-875B-038CC0F4521D}"/>
    <hyperlink ref="N56" r:id="rId30" xr:uid="{49BFDAB1-9027-4567-970F-9CAAEFCB2674}"/>
    <hyperlink ref="N57" r:id="rId31" xr:uid="{0E7371D6-176B-4AF2-BF34-D29491FB37B2}"/>
    <hyperlink ref="N83" r:id="rId32" xr:uid="{C3873118-8D39-42B6-A594-A0E2F5559E73}"/>
    <hyperlink ref="N84" r:id="rId33" xr:uid="{DF5EB7B2-1E6F-481F-B5C4-C3215CBB56A3}"/>
    <hyperlink ref="N69" r:id="rId34" xr:uid="{726E88EE-CCD5-47EF-AC07-019B47FF8232}"/>
    <hyperlink ref="N70" r:id="rId35" xr:uid="{477BAB09-BC94-4D91-8CDA-E4A369C31707}"/>
    <hyperlink ref="N72" r:id="rId36" xr:uid="{9DA04E42-EAAB-4540-A143-AA6D55C91F41}"/>
    <hyperlink ref="N73" r:id="rId37" xr:uid="{8807C23D-1DFC-4636-A80A-EBA2DBA6D59F}"/>
    <hyperlink ref="N85" r:id="rId38" xr:uid="{88D173AE-84B2-496F-B9FA-B969C4EAAA12}"/>
    <hyperlink ref="N86" r:id="rId39" xr:uid="{A7DC564E-921A-4DB0-8FA9-5808A2BECDC7}"/>
    <hyperlink ref="N61" r:id="rId40" xr:uid="{1B738EAD-9691-4B85-8989-F693F37AFEC7}"/>
    <hyperlink ref="N62" r:id="rId41" xr:uid="{323FADCD-7E08-4567-B692-3AD11BFE78AD}"/>
    <hyperlink ref="N63" r:id="rId42" xr:uid="{77638445-6327-43F9-A229-CB5F0B719FA6}"/>
  </hyperlinks>
  <pageMargins left="0.7" right="0.7" top="0.75" bottom="0.75" header="0.3" footer="0.3"/>
  <pageSetup paperSize="9" orientation="portrait" r:id="rId43"/>
  <drawing r:id="rId4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-0.499984740745262"/>
  </sheetPr>
  <dimension ref="B4:N44"/>
  <sheetViews>
    <sheetView showGridLines="0" topLeftCell="A16" zoomScale="90" zoomScaleNormal="90" workbookViewId="0">
      <selection activeCell="H18" sqref="H18:I21"/>
    </sheetView>
  </sheetViews>
  <sheetFormatPr defaultColWidth="9.140625" defaultRowHeight="15.75" outlineLevelCol="1"/>
  <cols>
    <col min="1" max="1" width="2.140625" style="1" customWidth="1"/>
    <col min="2" max="2" width="17.42578125" style="1" customWidth="1"/>
    <col min="3" max="3" width="15.42578125" style="1" customWidth="1"/>
    <col min="4" max="4" width="99.5703125" style="2" customWidth="1"/>
    <col min="5" max="5" width="10.7109375" style="7" customWidth="1"/>
    <col min="6" max="6" width="10.7109375" style="4" customWidth="1"/>
    <col min="7" max="7" width="8.7109375" style="5" customWidth="1" outlineLevel="1"/>
    <col min="8" max="9" width="10.7109375" style="4" customWidth="1"/>
    <col min="10" max="10" width="0.85546875" style="1" customWidth="1"/>
    <col min="11" max="11" width="8.7109375" style="1" customWidth="1"/>
    <col min="12" max="12" width="19.28515625" style="1" bestFit="1" customWidth="1" outlineLevel="1"/>
    <col min="13" max="13" width="37.42578125" style="1" customWidth="1" outlineLevel="1"/>
    <col min="14" max="14" width="19.5703125" style="1" bestFit="1" customWidth="1"/>
    <col min="15" max="16384" width="9.140625" style="1"/>
  </cols>
  <sheetData>
    <row r="4" spans="2:14" ht="16.5" thickBot="1"/>
    <row r="5" spans="2:14" ht="16.5" thickTop="1">
      <c r="B5" s="62" t="s">
        <v>51</v>
      </c>
      <c r="C5" s="94"/>
      <c r="D5" s="113" t="s">
        <v>241</v>
      </c>
      <c r="E5" s="97"/>
      <c r="F5" s="99"/>
      <c r="G5" s="4"/>
    </row>
    <row r="6" spans="2:14">
      <c r="B6" s="64" t="s">
        <v>53</v>
      </c>
      <c r="C6" s="95"/>
      <c r="D6" s="114" t="s">
        <v>54</v>
      </c>
      <c r="E6" s="2"/>
      <c r="F6" s="100"/>
      <c r="G6" s="4"/>
      <c r="H6" s="6"/>
    </row>
    <row r="7" spans="2:14">
      <c r="B7" s="64"/>
      <c r="C7" s="95"/>
      <c r="D7" s="115" t="s">
        <v>55</v>
      </c>
      <c r="E7" s="2"/>
      <c r="F7" s="100"/>
      <c r="G7" s="4"/>
    </row>
    <row r="8" spans="2:14" ht="16.5" thickBot="1">
      <c r="B8" s="66" t="s">
        <v>56</v>
      </c>
      <c r="C8" s="96"/>
      <c r="D8" s="116" t="str">
        <f>'NB PriceList'!D7</f>
        <v>Valid from FY2425 Q1</v>
      </c>
      <c r="E8" s="98"/>
      <c r="F8" s="101"/>
      <c r="G8" s="4"/>
    </row>
    <row r="9" spans="2:14" ht="17.25" thickTop="1" thickBot="1">
      <c r="E9" s="8"/>
      <c r="F9" s="9"/>
      <c r="G9" s="67"/>
      <c r="H9" s="1"/>
      <c r="I9" s="2"/>
    </row>
    <row r="10" spans="2:14" ht="16.5" thickBot="1">
      <c r="B10" s="12"/>
      <c r="C10" s="13"/>
      <c r="D10" s="14"/>
      <c r="E10" s="68"/>
      <c r="F10" s="603" t="s">
        <v>58</v>
      </c>
      <c r="G10" s="604"/>
      <c r="H10" s="604"/>
      <c r="I10" s="530" t="s">
        <v>59</v>
      </c>
      <c r="J10" s="10"/>
      <c r="K10" s="17"/>
      <c r="L10" s="17"/>
      <c r="M10" s="17"/>
    </row>
    <row r="11" spans="2:14" ht="63">
      <c r="B11" s="18" t="s">
        <v>60</v>
      </c>
      <c r="C11" s="19" t="s">
        <v>61</v>
      </c>
      <c r="D11" s="20" t="s">
        <v>62</v>
      </c>
      <c r="E11" s="70" t="s">
        <v>63</v>
      </c>
      <c r="F11" s="596" t="s">
        <v>64</v>
      </c>
      <c r="G11" s="597"/>
      <c r="H11" s="119" t="s">
        <v>65</v>
      </c>
      <c r="I11" s="86" t="s">
        <v>66</v>
      </c>
      <c r="J11" s="531"/>
      <c r="K11" s="23" t="s">
        <v>67</v>
      </c>
      <c r="L11" s="23" t="s">
        <v>242</v>
      </c>
      <c r="M11" s="23" t="s">
        <v>69</v>
      </c>
    </row>
    <row r="12" spans="2:14" ht="16.5" thickBot="1">
      <c r="B12" s="24"/>
      <c r="C12" s="25"/>
      <c r="D12" s="71"/>
      <c r="E12" s="25"/>
      <c r="F12" s="27" t="s">
        <v>70</v>
      </c>
      <c r="G12" s="28" t="s">
        <v>71</v>
      </c>
      <c r="H12" s="27" t="s">
        <v>70</v>
      </c>
      <c r="I12" s="29" t="s">
        <v>72</v>
      </c>
      <c r="J12" s="22"/>
      <c r="K12" s="30"/>
      <c r="L12" s="31"/>
      <c r="M12" s="31"/>
    </row>
    <row r="13" spans="2:14" s="40" customFormat="1" ht="21.75" thickBot="1">
      <c r="B13" s="72"/>
      <c r="C13" s="73"/>
      <c r="D13" s="73" t="s">
        <v>243</v>
      </c>
      <c r="E13" s="73"/>
      <c r="F13" s="74"/>
      <c r="G13" s="75"/>
      <c r="H13" s="74"/>
      <c r="I13" s="76"/>
      <c r="J13" s="206"/>
      <c r="K13" s="77"/>
      <c r="L13" s="78"/>
      <c r="M13" s="78"/>
    </row>
    <row r="14" spans="2:14" s="40" customFormat="1" ht="21.75" thickBot="1">
      <c r="B14" s="79"/>
      <c r="C14" s="80"/>
      <c r="D14" s="80" t="s">
        <v>244</v>
      </c>
      <c r="E14" s="80"/>
      <c r="F14" s="81"/>
      <c r="G14" s="82"/>
      <c r="H14" s="81"/>
      <c r="I14" s="83"/>
      <c r="J14" s="211"/>
      <c r="K14" s="84"/>
      <c r="L14" s="85"/>
      <c r="M14" s="85"/>
    </row>
    <row r="15" spans="2:14" s="40" customFormat="1" ht="111" thickBot="1">
      <c r="B15" s="592" t="s">
        <v>245</v>
      </c>
      <c r="C15" s="414" t="s">
        <v>246</v>
      </c>
      <c r="D15" s="301" t="s">
        <v>247</v>
      </c>
      <c r="E15" s="414" t="s">
        <v>248</v>
      </c>
      <c r="F15" s="292">
        <v>785</v>
      </c>
      <c r="G15" s="293">
        <v>0.03</v>
      </c>
      <c r="H15" s="292">
        <v>805</v>
      </c>
      <c r="I15" s="292">
        <v>999</v>
      </c>
      <c r="J15" s="10"/>
      <c r="K15" s="112" t="s">
        <v>79</v>
      </c>
      <c r="L15" s="534" t="s">
        <v>249</v>
      </c>
      <c r="M15" s="535"/>
      <c r="N15" s="533" t="s">
        <v>80</v>
      </c>
    </row>
    <row r="16" spans="2:14" s="40" customFormat="1" ht="111" thickBot="1">
      <c r="B16" s="592"/>
      <c r="C16" s="414" t="s">
        <v>250</v>
      </c>
      <c r="D16" s="301" t="s">
        <v>251</v>
      </c>
      <c r="E16" s="414" t="s">
        <v>248</v>
      </c>
      <c r="F16" s="292">
        <v>885</v>
      </c>
      <c r="G16" s="293">
        <v>0.03</v>
      </c>
      <c r="H16" s="292">
        <v>912</v>
      </c>
      <c r="I16" s="292">
        <v>1129</v>
      </c>
      <c r="J16" s="10"/>
      <c r="K16" s="112" t="s">
        <v>79</v>
      </c>
      <c r="L16" s="534" t="s">
        <v>252</v>
      </c>
      <c r="M16" s="535"/>
      <c r="N16" s="533" t="s">
        <v>80</v>
      </c>
    </row>
    <row r="17" spans="2:14" s="40" customFormat="1" ht="21.75" thickBot="1">
      <c r="B17" s="265"/>
      <c r="C17" s="266"/>
      <c r="D17" s="266" t="s">
        <v>244</v>
      </c>
      <c r="E17" s="266"/>
      <c r="F17" s="311"/>
      <c r="G17" s="312"/>
      <c r="H17" s="311"/>
      <c r="I17" s="313"/>
      <c r="J17" s="211"/>
      <c r="K17" s="84"/>
      <c r="L17" s="85"/>
      <c r="M17" s="85"/>
    </row>
    <row r="18" spans="2:14" s="40" customFormat="1" ht="110.25">
      <c r="B18" s="605" t="s">
        <v>253</v>
      </c>
      <c r="C18" s="49" t="s">
        <v>254</v>
      </c>
      <c r="D18" s="487" t="s">
        <v>255</v>
      </c>
      <c r="E18" s="49" t="s">
        <v>248</v>
      </c>
      <c r="F18" s="488">
        <v>1565.4554128440366</v>
      </c>
      <c r="G18" s="89">
        <v>0.03</v>
      </c>
      <c r="H18" s="90">
        <v>1613.8715596330273</v>
      </c>
      <c r="I18" s="52">
        <v>1999</v>
      </c>
      <c r="J18" s="10"/>
      <c r="K18" s="112" t="s">
        <v>79</v>
      </c>
      <c r="L18" s="489" t="s">
        <v>256</v>
      </c>
      <c r="M18" s="209"/>
      <c r="N18" s="175" t="s">
        <v>80</v>
      </c>
    </row>
    <row r="19" spans="2:14" s="40" customFormat="1" ht="126">
      <c r="B19" s="601"/>
      <c r="C19" s="49" t="s">
        <v>257</v>
      </c>
      <c r="D19" s="487" t="s">
        <v>258</v>
      </c>
      <c r="E19" s="49" t="s">
        <v>248</v>
      </c>
      <c r="F19" s="488">
        <v>1878.703119266055</v>
      </c>
      <c r="G19" s="89">
        <v>0.03</v>
      </c>
      <c r="H19" s="90">
        <v>1936.8073394495411</v>
      </c>
      <c r="I19" s="52">
        <v>2399</v>
      </c>
      <c r="J19" s="10"/>
      <c r="K19" s="112" t="s">
        <v>79</v>
      </c>
      <c r="L19" s="489" t="s">
        <v>259</v>
      </c>
      <c r="M19" s="209"/>
      <c r="N19" s="175" t="s">
        <v>80</v>
      </c>
    </row>
    <row r="20" spans="2:14" s="40" customFormat="1" ht="126">
      <c r="B20" s="601"/>
      <c r="C20" s="49" t="s">
        <v>260</v>
      </c>
      <c r="D20" s="487" t="s">
        <v>261</v>
      </c>
      <c r="E20" s="49" t="s">
        <v>248</v>
      </c>
      <c r="F20" s="488">
        <v>2191.9508256880731</v>
      </c>
      <c r="G20" s="89">
        <v>0.03</v>
      </c>
      <c r="H20" s="90">
        <v>2259.7431192660547</v>
      </c>
      <c r="I20" s="52">
        <v>2799</v>
      </c>
      <c r="J20" s="10"/>
      <c r="K20" s="112" t="s">
        <v>79</v>
      </c>
      <c r="L20" s="489" t="s">
        <v>262</v>
      </c>
      <c r="M20" s="209"/>
      <c r="N20" s="175" t="s">
        <v>80</v>
      </c>
    </row>
    <row r="21" spans="2:14" s="40" customFormat="1" ht="126.75" thickBot="1">
      <c r="B21" s="606"/>
      <c r="C21" s="49" t="s">
        <v>263</v>
      </c>
      <c r="D21" s="487" t="s">
        <v>264</v>
      </c>
      <c r="E21" s="49" t="s">
        <v>248</v>
      </c>
      <c r="F21" s="488">
        <v>2348.5746788990828</v>
      </c>
      <c r="G21" s="89">
        <v>0.03</v>
      </c>
      <c r="H21" s="90">
        <v>2421.211009174312</v>
      </c>
      <c r="I21" s="52">
        <v>2999</v>
      </c>
      <c r="J21" s="10"/>
      <c r="K21" s="112" t="s">
        <v>79</v>
      </c>
      <c r="L21" s="489" t="s">
        <v>265</v>
      </c>
      <c r="M21" s="209"/>
      <c r="N21" s="175" t="s">
        <v>80</v>
      </c>
    </row>
    <row r="22" spans="2:14" s="40" customFormat="1" ht="21.75" thickBot="1">
      <c r="B22" s="79"/>
      <c r="C22" s="80"/>
      <c r="D22" s="80" t="s">
        <v>266</v>
      </c>
      <c r="E22" s="80"/>
      <c r="F22" s="81"/>
      <c r="G22" s="82"/>
      <c r="H22" s="81"/>
      <c r="I22" s="83"/>
      <c r="J22" s="211"/>
      <c r="K22" s="84"/>
      <c r="L22" s="85"/>
      <c r="M22" s="85"/>
    </row>
    <row r="23" spans="2:14" ht="157.5">
      <c r="B23" s="11" t="s">
        <v>267</v>
      </c>
      <c r="C23" s="414" t="s">
        <v>268</v>
      </c>
      <c r="D23" s="303" t="s">
        <v>269</v>
      </c>
      <c r="E23" s="49" t="s">
        <v>248</v>
      </c>
      <c r="F23" s="336">
        <v>1096</v>
      </c>
      <c r="G23" s="293">
        <v>0.03</v>
      </c>
      <c r="H23" s="294">
        <v>1129</v>
      </c>
      <c r="I23" s="295">
        <v>1399</v>
      </c>
      <c r="J23" s="10"/>
      <c r="K23" s="422" t="s">
        <v>79</v>
      </c>
      <c r="L23" s="271">
        <v>198155439995</v>
      </c>
      <c r="M23" s="298"/>
      <c r="N23" s="536" t="s">
        <v>80</v>
      </c>
    </row>
    <row r="24" spans="2:14" ht="174" thickBot="1">
      <c r="B24" s="11" t="s">
        <v>267</v>
      </c>
      <c r="C24" s="414" t="s">
        <v>270</v>
      </c>
      <c r="D24" s="303" t="s">
        <v>271</v>
      </c>
      <c r="E24" s="49" t="s">
        <v>248</v>
      </c>
      <c r="F24" s="336">
        <v>1252</v>
      </c>
      <c r="G24" s="293">
        <v>0.03</v>
      </c>
      <c r="H24" s="294">
        <v>1291</v>
      </c>
      <c r="I24" s="465">
        <v>1599</v>
      </c>
      <c r="J24" s="10"/>
      <c r="K24" s="422" t="s">
        <v>79</v>
      </c>
      <c r="L24" s="271">
        <v>198155439988</v>
      </c>
      <c r="M24" s="298"/>
      <c r="N24" s="213" t="s">
        <v>80</v>
      </c>
    </row>
    <row r="25" spans="2:14" s="40" customFormat="1" ht="21.75" thickBot="1">
      <c r="B25" s="79"/>
      <c r="C25" s="266"/>
      <c r="D25" s="266" t="s">
        <v>272</v>
      </c>
      <c r="E25" s="266"/>
      <c r="F25" s="311"/>
      <c r="G25" s="312"/>
      <c r="H25" s="311"/>
      <c r="I25" s="83"/>
      <c r="J25" s="211"/>
      <c r="K25" s="84"/>
      <c r="L25" s="85"/>
      <c r="M25" s="85"/>
    </row>
    <row r="26" spans="2:14" ht="174" thickBot="1">
      <c r="B26" s="11" t="s">
        <v>273</v>
      </c>
      <c r="C26" s="414" t="s">
        <v>274</v>
      </c>
      <c r="D26" s="303" t="s">
        <v>275</v>
      </c>
      <c r="E26" s="49" t="s">
        <v>248</v>
      </c>
      <c r="F26" s="292">
        <v>1331</v>
      </c>
      <c r="G26" s="89">
        <v>0.03</v>
      </c>
      <c r="H26" s="294">
        <v>1372</v>
      </c>
      <c r="I26" s="462">
        <v>1699</v>
      </c>
      <c r="J26" s="10"/>
      <c r="K26" s="463" t="s">
        <v>79</v>
      </c>
      <c r="L26" s="464" t="s">
        <v>276</v>
      </c>
      <c r="M26" s="298"/>
      <c r="N26" s="213" t="s">
        <v>80</v>
      </c>
    </row>
    <row r="27" spans="2:14" s="40" customFormat="1" ht="21.75" thickBot="1">
      <c r="B27" s="79"/>
      <c r="C27" s="266"/>
      <c r="D27" s="266" t="s">
        <v>277</v>
      </c>
      <c r="E27" s="266"/>
      <c r="F27" s="311"/>
      <c r="G27" s="312"/>
      <c r="H27" s="311"/>
      <c r="I27" s="83"/>
      <c r="J27" s="257"/>
      <c r="K27" s="84"/>
      <c r="L27" s="85"/>
      <c r="M27" s="85"/>
    </row>
    <row r="28" spans="2:14" ht="141.75">
      <c r="B28" s="11" t="s">
        <v>278</v>
      </c>
      <c r="C28" s="337" t="s">
        <v>279</v>
      </c>
      <c r="D28" s="303" t="s">
        <v>280</v>
      </c>
      <c r="E28" s="414" t="s">
        <v>248</v>
      </c>
      <c r="F28" s="292">
        <v>986</v>
      </c>
      <c r="G28" s="293">
        <v>0.03</v>
      </c>
      <c r="H28" s="294">
        <v>1016</v>
      </c>
      <c r="I28" s="295">
        <v>1259</v>
      </c>
      <c r="J28" s="10"/>
      <c r="K28" s="422" t="s">
        <v>79</v>
      </c>
      <c r="L28" s="461">
        <v>198154136161</v>
      </c>
      <c r="M28" s="298"/>
      <c r="N28" s="213" t="s">
        <v>281</v>
      </c>
    </row>
    <row r="29" spans="2:14" ht="158.25" thickBot="1">
      <c r="B29" s="11" t="s">
        <v>278</v>
      </c>
      <c r="C29" s="337" t="s">
        <v>282</v>
      </c>
      <c r="D29" s="303" t="s">
        <v>283</v>
      </c>
      <c r="E29" s="414" t="s">
        <v>248</v>
      </c>
      <c r="F29" s="292">
        <v>1252</v>
      </c>
      <c r="G29" s="293">
        <v>0.03</v>
      </c>
      <c r="H29" s="294">
        <v>1291</v>
      </c>
      <c r="I29" s="295">
        <v>1599</v>
      </c>
      <c r="J29" s="10"/>
      <c r="K29" s="422" t="s">
        <v>79</v>
      </c>
      <c r="L29" s="461">
        <v>198154136208</v>
      </c>
      <c r="M29" s="298"/>
      <c r="N29" s="213" t="s">
        <v>281</v>
      </c>
    </row>
    <row r="30" spans="2:14" s="40" customFormat="1" ht="21.75" thickBot="1">
      <c r="B30" s="79"/>
      <c r="C30" s="266"/>
      <c r="D30" s="266" t="s">
        <v>284</v>
      </c>
      <c r="E30" s="266"/>
      <c r="F30" s="311"/>
      <c r="G30" s="312"/>
      <c r="H30" s="311"/>
      <c r="I30" s="313"/>
      <c r="J30" s="257"/>
      <c r="K30" s="84"/>
      <c r="L30" s="85"/>
      <c r="M30" s="85"/>
    </row>
    <row r="31" spans="2:14" ht="141.75">
      <c r="B31" s="460" t="s">
        <v>285</v>
      </c>
      <c r="C31" s="337" t="s">
        <v>286</v>
      </c>
      <c r="D31" s="303" t="s">
        <v>287</v>
      </c>
      <c r="E31" s="414" t="s">
        <v>248</v>
      </c>
      <c r="F31" s="292">
        <v>759</v>
      </c>
      <c r="G31" s="293">
        <v>0.03</v>
      </c>
      <c r="H31" s="294">
        <v>782</v>
      </c>
      <c r="I31" s="295">
        <v>969</v>
      </c>
      <c r="J31" s="10"/>
      <c r="K31" s="422" t="s">
        <v>79</v>
      </c>
      <c r="L31" s="461">
        <v>197528634890</v>
      </c>
      <c r="M31" s="298"/>
      <c r="N31" s="213" t="s">
        <v>80</v>
      </c>
    </row>
    <row r="32" spans="2:14" ht="142.5" thickBot="1">
      <c r="B32" s="460" t="s">
        <v>285</v>
      </c>
      <c r="C32" s="337" t="s">
        <v>288</v>
      </c>
      <c r="D32" s="303" t="s">
        <v>289</v>
      </c>
      <c r="E32" s="414" t="s">
        <v>248</v>
      </c>
      <c r="F32" s="292">
        <v>704</v>
      </c>
      <c r="G32" s="293">
        <v>0.03</v>
      </c>
      <c r="H32" s="294">
        <v>726</v>
      </c>
      <c r="I32" s="295">
        <v>899</v>
      </c>
      <c r="J32" s="10"/>
      <c r="K32" s="422" t="s">
        <v>79</v>
      </c>
      <c r="L32" s="461">
        <v>197528634913</v>
      </c>
      <c r="M32" s="298"/>
      <c r="N32" s="213" t="s">
        <v>80</v>
      </c>
    </row>
    <row r="33" spans="2:14" s="40" customFormat="1" ht="21.75" thickBot="1">
      <c r="B33" s="72"/>
      <c r="C33" s="425"/>
      <c r="D33" s="425" t="s">
        <v>290</v>
      </c>
      <c r="E33" s="425"/>
      <c r="F33" s="426"/>
      <c r="G33" s="427"/>
      <c r="H33" s="426"/>
      <c r="I33" s="428"/>
      <c r="J33" s="206"/>
      <c r="K33" s="77"/>
      <c r="L33" s="78"/>
      <c r="M33" s="78"/>
    </row>
    <row r="34" spans="2:14" s="40" customFormat="1" ht="21.75" thickBot="1">
      <c r="B34" s="79"/>
      <c r="C34" s="80"/>
      <c r="D34" s="80" t="s">
        <v>291</v>
      </c>
      <c r="E34" s="80"/>
      <c r="F34" s="81"/>
      <c r="G34" s="82"/>
      <c r="H34" s="81"/>
      <c r="I34" s="83"/>
      <c r="J34" s="211"/>
      <c r="K34" s="84"/>
      <c r="L34" s="85"/>
      <c r="M34" s="85"/>
    </row>
    <row r="35" spans="2:14" ht="220.5" hidden="1">
      <c r="B35" s="334" t="s">
        <v>292</v>
      </c>
      <c r="C35" s="284" t="s">
        <v>293</v>
      </c>
      <c r="D35" s="282" t="s">
        <v>294</v>
      </c>
      <c r="E35" s="284" t="s">
        <v>248</v>
      </c>
      <c r="F35" s="285">
        <v>1737</v>
      </c>
      <c r="G35" s="286">
        <v>0.03</v>
      </c>
      <c r="H35" s="287">
        <v>1791</v>
      </c>
      <c r="I35" s="288">
        <v>2218</v>
      </c>
      <c r="J35" s="283"/>
      <c r="K35" s="289" t="s">
        <v>79</v>
      </c>
      <c r="L35" s="290">
        <v>198153130863</v>
      </c>
      <c r="M35" s="291"/>
      <c r="N35" s="213" t="s">
        <v>80</v>
      </c>
    </row>
    <row r="36" spans="2:14" ht="220.5">
      <c r="B36" s="334" t="s">
        <v>292</v>
      </c>
      <c r="C36" s="284" t="s">
        <v>295</v>
      </c>
      <c r="D36" s="282" t="s">
        <v>296</v>
      </c>
      <c r="E36" s="284" t="s">
        <v>248</v>
      </c>
      <c r="F36" s="285">
        <v>1737</v>
      </c>
      <c r="G36" s="286">
        <v>0.03</v>
      </c>
      <c r="H36" s="287">
        <v>1791</v>
      </c>
      <c r="I36" s="288">
        <v>2218</v>
      </c>
      <c r="J36" s="283"/>
      <c r="K36" s="289"/>
      <c r="L36" s="415" t="s">
        <v>297</v>
      </c>
      <c r="M36" s="291"/>
      <c r="N36" s="213" t="s">
        <v>80</v>
      </c>
    </row>
    <row r="37" spans="2:14" ht="173.25">
      <c r="B37" s="481" t="s">
        <v>298</v>
      </c>
      <c r="C37" s="284" t="s">
        <v>299</v>
      </c>
      <c r="D37" s="282" t="s">
        <v>300</v>
      </c>
      <c r="E37" s="284" t="s">
        <v>248</v>
      </c>
      <c r="F37" s="285">
        <v>1342</v>
      </c>
      <c r="G37" s="286">
        <v>0.03</v>
      </c>
      <c r="H37" s="287">
        <v>1384</v>
      </c>
      <c r="I37" s="288">
        <v>1714</v>
      </c>
      <c r="J37" s="283"/>
      <c r="K37" s="289" t="s">
        <v>79</v>
      </c>
      <c r="L37" s="290">
        <v>196801656024</v>
      </c>
      <c r="M37" s="291"/>
      <c r="N37" s="213" t="s">
        <v>80</v>
      </c>
    </row>
    <row r="38" spans="2:14" ht="141.75">
      <c r="B38" s="593" t="s">
        <v>301</v>
      </c>
      <c r="C38" s="414" t="s">
        <v>302</v>
      </c>
      <c r="D38" s="282" t="s">
        <v>303</v>
      </c>
      <c r="E38" s="414" t="s">
        <v>248</v>
      </c>
      <c r="F38" s="292">
        <v>930</v>
      </c>
      <c r="G38" s="293">
        <v>0.03</v>
      </c>
      <c r="H38" s="294">
        <v>958</v>
      </c>
      <c r="I38" s="295">
        <v>1187</v>
      </c>
      <c r="J38" s="10"/>
      <c r="K38" s="309" t="s">
        <v>79</v>
      </c>
      <c r="L38" s="271">
        <v>198153250950</v>
      </c>
      <c r="M38" s="298"/>
      <c r="N38" s="213" t="s">
        <v>80</v>
      </c>
    </row>
    <row r="39" spans="2:14" ht="141.75">
      <c r="B39" s="601"/>
      <c r="C39" s="281" t="s">
        <v>304</v>
      </c>
      <c r="D39" s="282" t="s">
        <v>305</v>
      </c>
      <c r="E39" s="414" t="s">
        <v>248</v>
      </c>
      <c r="F39" s="88">
        <v>969</v>
      </c>
      <c r="G39" s="293">
        <v>0.03</v>
      </c>
      <c r="H39" s="304">
        <v>999</v>
      </c>
      <c r="I39" s="280">
        <v>1237</v>
      </c>
      <c r="J39" s="10"/>
      <c r="K39" s="289" t="s">
        <v>79</v>
      </c>
      <c r="L39" s="271">
        <v>198153251070</v>
      </c>
      <c r="M39" s="298"/>
      <c r="N39" s="213" t="s">
        <v>80</v>
      </c>
    </row>
    <row r="40" spans="2:14" ht="141.75">
      <c r="B40" s="598"/>
      <c r="C40" s="414" t="s">
        <v>306</v>
      </c>
      <c r="D40" s="282" t="s">
        <v>307</v>
      </c>
      <c r="E40" s="414" t="s">
        <v>248</v>
      </c>
      <c r="F40" s="292">
        <v>1086</v>
      </c>
      <c r="G40" s="293">
        <v>0.03</v>
      </c>
      <c r="H40" s="294">
        <v>1120</v>
      </c>
      <c r="I40" s="295">
        <v>1387</v>
      </c>
      <c r="J40" s="10"/>
      <c r="K40" s="289" t="s">
        <v>79</v>
      </c>
      <c r="L40" s="271">
        <v>198153251131</v>
      </c>
      <c r="M40" s="298"/>
      <c r="N40" s="213" t="s">
        <v>80</v>
      </c>
    </row>
    <row r="41" spans="2:14" ht="141.75">
      <c r="B41" s="601" t="s">
        <v>308</v>
      </c>
      <c r="C41" s="480" t="s">
        <v>309</v>
      </c>
      <c r="D41" s="282" t="s">
        <v>310</v>
      </c>
      <c r="E41" s="414" t="s">
        <v>248</v>
      </c>
      <c r="F41" s="305">
        <v>1086</v>
      </c>
      <c r="G41" s="293">
        <v>0.03</v>
      </c>
      <c r="H41" s="306">
        <v>1120</v>
      </c>
      <c r="I41" s="307">
        <v>1387</v>
      </c>
      <c r="J41" s="10"/>
      <c r="K41" s="309" t="s">
        <v>79</v>
      </c>
      <c r="L41" s="271">
        <v>198153251131</v>
      </c>
      <c r="M41" s="298"/>
      <c r="N41" s="213" t="s">
        <v>80</v>
      </c>
    </row>
    <row r="42" spans="2:14" ht="141.75">
      <c r="B42" s="601"/>
      <c r="C42" s="414" t="s">
        <v>311</v>
      </c>
      <c r="D42" s="282" t="s">
        <v>312</v>
      </c>
      <c r="E42" s="414" t="s">
        <v>248</v>
      </c>
      <c r="F42" s="292">
        <v>1125</v>
      </c>
      <c r="G42" s="293">
        <v>0.03</v>
      </c>
      <c r="H42" s="294">
        <v>1160</v>
      </c>
      <c r="I42" s="295">
        <v>1437</v>
      </c>
      <c r="J42" s="10"/>
      <c r="K42" s="289" t="s">
        <v>79</v>
      </c>
      <c r="L42" s="271">
        <v>198153251155</v>
      </c>
      <c r="M42" s="298"/>
      <c r="N42" s="213" t="s">
        <v>80</v>
      </c>
    </row>
    <row r="43" spans="2:14" ht="141.75">
      <c r="B43" s="601"/>
      <c r="C43" s="414" t="s">
        <v>313</v>
      </c>
      <c r="D43" s="282" t="s">
        <v>314</v>
      </c>
      <c r="E43" s="414" t="s">
        <v>248</v>
      </c>
      <c r="F43" s="292">
        <v>1243</v>
      </c>
      <c r="G43" s="293">
        <v>0.03</v>
      </c>
      <c r="H43" s="294">
        <v>1281</v>
      </c>
      <c r="I43" s="295">
        <v>1587</v>
      </c>
      <c r="J43" s="10"/>
      <c r="K43" s="289" t="s">
        <v>79</v>
      </c>
      <c r="L43" s="271">
        <v>198153251162</v>
      </c>
      <c r="M43" s="298"/>
      <c r="N43" s="213" t="s">
        <v>80</v>
      </c>
    </row>
    <row r="44" spans="2:14" ht="16.5" thickBot="1">
      <c r="B44" s="53"/>
      <c r="C44" s="54"/>
      <c r="D44" s="55"/>
      <c r="E44" s="54"/>
      <c r="F44" s="56"/>
      <c r="G44" s="57"/>
      <c r="H44" s="58"/>
      <c r="I44" s="59"/>
      <c r="J44" s="210"/>
      <c r="K44" s="60"/>
      <c r="L44" s="61"/>
      <c r="M44" s="61"/>
    </row>
  </sheetData>
  <mergeCells count="6">
    <mergeCell ref="F10:H10"/>
    <mergeCell ref="F11:G11"/>
    <mergeCell ref="B41:B43"/>
    <mergeCell ref="B38:B40"/>
    <mergeCell ref="B18:B21"/>
    <mergeCell ref="B15:B16"/>
  </mergeCells>
  <conditionalFormatting sqref="K10:K14 K17">
    <cfRule type="containsText" dxfId="27" priority="2" operator="containsText" text="ZB7">
      <formula>NOT(ISERROR(SEARCH("ZB7",K10)))</formula>
    </cfRule>
  </conditionalFormatting>
  <conditionalFormatting sqref="K15:K16">
    <cfRule type="containsText" dxfId="26" priority="1" operator="containsText" text="ZB7">
      <formula>NOT(ISERROR(SEARCH("ZB7",K15)))</formula>
    </cfRule>
  </conditionalFormatting>
  <conditionalFormatting sqref="K18:K21 K23:K24">
    <cfRule type="containsText" dxfId="25" priority="3" operator="containsText" text="ZB7">
      <formula>NOT(ISERROR(SEARCH("ZB7",K18)))</formula>
    </cfRule>
  </conditionalFormatting>
  <conditionalFormatting sqref="K22">
    <cfRule type="containsText" dxfId="24" priority="16" operator="containsText" text="ZB7">
      <formula>NOT(ISERROR(SEARCH("ZB7",K22)))</formula>
    </cfRule>
  </conditionalFormatting>
  <conditionalFormatting sqref="K25 K27">
    <cfRule type="containsText" dxfId="23" priority="20" operator="containsText" text="ZB7">
      <formula>NOT(ISERROR(SEARCH("ZB7",K25)))</formula>
    </cfRule>
  </conditionalFormatting>
  <conditionalFormatting sqref="K26 K28:K29 K35:K44">
    <cfRule type="containsText" dxfId="22" priority="19" operator="containsText" text="ZB7">
      <formula>NOT(ISERROR(SEARCH("ZB7",K26)))</formula>
    </cfRule>
  </conditionalFormatting>
  <conditionalFormatting sqref="K30">
    <cfRule type="containsText" dxfId="21" priority="4" operator="containsText" text="ZB7">
      <formula>NOT(ISERROR(SEARCH("ZB7",K30)))</formula>
    </cfRule>
  </conditionalFormatting>
  <conditionalFormatting sqref="K31:K32">
    <cfRule type="containsText" dxfId="20" priority="18" operator="containsText" text="ZB7">
      <formula>NOT(ISERROR(SEARCH("ZB7",K31)))</formula>
    </cfRule>
  </conditionalFormatting>
  <conditionalFormatting sqref="K33:K34">
    <cfRule type="containsText" dxfId="19" priority="13" operator="containsText" text="ZB7">
      <formula>NOT(ISERROR(SEARCH("ZB7",K33)))</formula>
    </cfRule>
  </conditionalFormatting>
  <hyperlinks>
    <hyperlink ref="N37" r:id="rId1" xr:uid="{6F3DFF2E-08BD-4755-9228-26279A10699A}"/>
    <hyperlink ref="N38" r:id="rId2" xr:uid="{8D13E047-B31E-446F-9A8B-098C9BD4CBDB}"/>
    <hyperlink ref="N39" r:id="rId3" xr:uid="{4A3CBF5D-F5AC-40C9-A94F-A23507C56EA8}"/>
    <hyperlink ref="N41" r:id="rId4" xr:uid="{AF96D308-CEB5-4A86-94E0-407DDD1FCBC7}"/>
    <hyperlink ref="N40" r:id="rId5" xr:uid="{D43C2141-3455-4D2F-BC4D-882504FE2869}"/>
    <hyperlink ref="N42" r:id="rId6" xr:uid="{E3BC1303-A4D8-45FC-A105-CAAB72F45783}"/>
    <hyperlink ref="N43" r:id="rId7" xr:uid="{B6BC5DED-6FBD-4246-B204-301253E6518A}"/>
    <hyperlink ref="N35" r:id="rId8" xr:uid="{071794DC-26BB-4DB1-B889-D99C41ECA793}"/>
    <hyperlink ref="N36" r:id="rId9" xr:uid="{7C104640-3CBB-4458-88E7-4967184349BD}"/>
    <hyperlink ref="N28" r:id="rId10" xr:uid="{6C5E34E2-6FE4-44F9-8A41-C76A8FE2FE9D}"/>
    <hyperlink ref="N29" r:id="rId11" xr:uid="{D692B5B7-18BC-40DD-A103-073A49E2F15D}"/>
    <hyperlink ref="N31" r:id="rId12" xr:uid="{37E073EC-79BE-4331-B09E-F8BF0B6E5A58}"/>
    <hyperlink ref="N32" r:id="rId13" xr:uid="{41569E6B-47BC-4263-AFAA-DD8AE59C2C58}"/>
    <hyperlink ref="N15" r:id="rId14" xr:uid="{8D2DAF8D-D70F-4CDD-9C49-46388898F681}"/>
    <hyperlink ref="N16" r:id="rId15" xr:uid="{8C73DC83-DC90-474E-A658-6233322C59BD}"/>
    <hyperlink ref="N21" r:id="rId16" xr:uid="{F1DED902-B9DF-4741-83E3-ADCD3E7DAF93}"/>
    <hyperlink ref="N19" r:id="rId17" xr:uid="{1B77A367-B54F-4D46-8680-0314BB309214}"/>
    <hyperlink ref="N20" r:id="rId18" xr:uid="{3147F1B6-C9A2-4B7A-9449-E4ADFA34ABA0}"/>
    <hyperlink ref="N18" r:id="rId19" xr:uid="{C18604F3-C175-4898-82C9-F8514E115F2E}"/>
    <hyperlink ref="N23" r:id="rId20" xr:uid="{4DE93E60-6042-486A-8753-B8B2CDC2A085}"/>
    <hyperlink ref="N24" r:id="rId21" xr:uid="{600568E5-9757-4B32-B48B-34F1F194520D}"/>
    <hyperlink ref="N26" r:id="rId22" xr:uid="{41AC5281-50AF-4FA9-96C6-5959C8F3D0F1}"/>
  </hyperlinks>
  <pageMargins left="0.7" right="0.7" top="0.75" bottom="0.75" header="0.3" footer="0.3"/>
  <pageSetup paperSize="9" orientation="portrait" r:id="rId23"/>
  <drawing r:id="rId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C00000"/>
  </sheetPr>
  <dimension ref="B1:N59"/>
  <sheetViews>
    <sheetView showGridLines="0" view="pageBreakPreview" topLeftCell="A54" zoomScale="85" zoomScaleNormal="85" zoomScaleSheetLayoutView="85" workbookViewId="0">
      <selection activeCell="B24" sqref="B24:M29"/>
    </sheetView>
  </sheetViews>
  <sheetFormatPr defaultColWidth="9.140625" defaultRowHeight="15.75" outlineLevelCol="1"/>
  <cols>
    <col min="1" max="1" width="0.85546875" style="1" customWidth="1"/>
    <col min="2" max="2" width="16.42578125" style="1" customWidth="1"/>
    <col min="3" max="3" width="15.7109375" style="1" customWidth="1"/>
    <col min="4" max="4" width="117.42578125" style="2" bestFit="1" customWidth="1"/>
    <col min="5" max="5" width="15.7109375" style="7" customWidth="1"/>
    <col min="6" max="6" width="10.7109375" style="4" customWidth="1"/>
    <col min="7" max="7" width="8.7109375" style="5" customWidth="1" outlineLevel="1"/>
    <col min="8" max="8" width="10.7109375" style="4" customWidth="1"/>
    <col min="9" max="9" width="13.28515625" style="4" customWidth="1"/>
    <col min="10" max="10" width="0.85546875" style="1" customWidth="1"/>
    <col min="11" max="11" width="8.7109375" style="1" customWidth="1"/>
    <col min="12" max="12" width="19.85546875" style="1" customWidth="1" outlineLevel="1"/>
    <col min="13" max="13" width="26" style="1" customWidth="1" outlineLevel="1"/>
    <col min="14" max="14" width="14.28515625" style="1" bestFit="1" customWidth="1"/>
    <col min="15" max="16384" width="9.140625" style="1"/>
  </cols>
  <sheetData>
    <row r="1" spans="2:14" ht="17.25" customHeight="1"/>
    <row r="2" spans="2:14" ht="17.25" customHeight="1"/>
    <row r="3" spans="2:14" ht="17.25" customHeight="1">
      <c r="D3"/>
    </row>
    <row r="4" spans="2:14" ht="17.25" customHeight="1" thickBot="1"/>
    <row r="5" spans="2:14" ht="16.5" thickTop="1">
      <c r="B5" s="62" t="s">
        <v>51</v>
      </c>
      <c r="C5" s="94"/>
      <c r="D5" s="113" t="s">
        <v>315</v>
      </c>
      <c r="E5" s="97"/>
      <c r="F5" s="99"/>
      <c r="G5" s="4"/>
    </row>
    <row r="6" spans="2:14">
      <c r="B6" s="64" t="s">
        <v>53</v>
      </c>
      <c r="C6" s="95"/>
      <c r="D6" s="114" t="s">
        <v>54</v>
      </c>
      <c r="E6" s="2"/>
      <c r="F6" s="100"/>
      <c r="G6" s="4"/>
      <c r="H6" s="6"/>
    </row>
    <row r="7" spans="2:14">
      <c r="B7" s="64"/>
      <c r="C7" s="95"/>
      <c r="D7" s="115" t="s">
        <v>55</v>
      </c>
      <c r="E7" s="2"/>
      <c r="F7" s="100"/>
      <c r="G7" s="4"/>
    </row>
    <row r="8" spans="2:14" ht="16.5" thickBot="1">
      <c r="B8" s="66" t="s">
        <v>56</v>
      </c>
      <c r="C8" s="96"/>
      <c r="D8" s="116" t="str">
        <f>'NB PriceList'!D7</f>
        <v>Valid from FY2425 Q1</v>
      </c>
      <c r="E8" s="98"/>
      <c r="F8" s="101"/>
      <c r="G8" s="4"/>
    </row>
    <row r="9" spans="2:14" ht="17.25" thickTop="1" thickBot="1">
      <c r="F9" s="9"/>
      <c r="G9" s="67"/>
      <c r="H9" s="1"/>
      <c r="I9" s="2"/>
    </row>
    <row r="10" spans="2:14" ht="16.5" thickBot="1">
      <c r="B10" s="12"/>
      <c r="C10" s="13"/>
      <c r="D10" s="14"/>
      <c r="E10" s="68"/>
      <c r="F10" s="594" t="s">
        <v>58</v>
      </c>
      <c r="G10" s="595"/>
      <c r="H10" s="595"/>
      <c r="I10" s="16" t="s">
        <v>59</v>
      </c>
      <c r="J10" s="10"/>
      <c r="K10" s="17"/>
      <c r="L10" s="17"/>
      <c r="M10" s="17"/>
    </row>
    <row r="11" spans="2:14" ht="50.1" customHeight="1">
      <c r="B11" s="18" t="s">
        <v>60</v>
      </c>
      <c r="C11" s="19" t="s">
        <v>61</v>
      </c>
      <c r="D11" s="20" t="s">
        <v>62</v>
      </c>
      <c r="E11" s="70" t="s">
        <v>63</v>
      </c>
      <c r="F11" s="596" t="s">
        <v>64</v>
      </c>
      <c r="G11" s="597"/>
      <c r="H11" s="119" t="s">
        <v>65</v>
      </c>
      <c r="I11" s="86" t="s">
        <v>66</v>
      </c>
      <c r="J11" s="315" t="s">
        <v>66</v>
      </c>
      <c r="K11" s="23" t="s">
        <v>67</v>
      </c>
      <c r="L11" s="316" t="s">
        <v>68</v>
      </c>
      <c r="M11" s="23" t="s">
        <v>69</v>
      </c>
    </row>
    <row r="12" spans="2:14" ht="16.5" thickBot="1">
      <c r="B12" s="24"/>
      <c r="C12" s="25"/>
      <c r="D12" s="71"/>
      <c r="E12" s="25"/>
      <c r="F12" s="27" t="s">
        <v>70</v>
      </c>
      <c r="G12" s="28" t="s">
        <v>71</v>
      </c>
      <c r="H12" s="27" t="s">
        <v>70</v>
      </c>
      <c r="I12" s="29" t="s">
        <v>72</v>
      </c>
      <c r="J12" s="22"/>
      <c r="K12" s="30"/>
      <c r="L12" s="31"/>
      <c r="M12" s="31"/>
    </row>
    <row r="13" spans="2:14" s="40" customFormat="1" ht="21.75" thickBot="1">
      <c r="B13" s="72"/>
      <c r="C13" s="73"/>
      <c r="D13" s="73" t="s">
        <v>316</v>
      </c>
      <c r="E13" s="73"/>
      <c r="F13" s="74"/>
      <c r="G13" s="75"/>
      <c r="H13" s="74"/>
      <c r="I13" s="76"/>
      <c r="J13" s="206"/>
      <c r="K13" s="77"/>
      <c r="L13" s="78"/>
      <c r="M13" s="78"/>
    </row>
    <row r="14" spans="2:14" s="40" customFormat="1" ht="21.75" thickBot="1">
      <c r="B14" s="79"/>
      <c r="C14" s="80"/>
      <c r="D14" s="80" t="s">
        <v>317</v>
      </c>
      <c r="E14" s="80"/>
      <c r="F14" s="81"/>
      <c r="G14" s="82"/>
      <c r="H14" s="81"/>
      <c r="I14" s="83"/>
      <c r="J14" s="211"/>
      <c r="K14" s="84"/>
      <c r="L14" s="85"/>
      <c r="M14" s="85"/>
    </row>
    <row r="15" spans="2:14" ht="126">
      <c r="B15" s="605" t="s">
        <v>318</v>
      </c>
      <c r="C15" s="49" t="s">
        <v>319</v>
      </c>
      <c r="D15" s="273" t="s">
        <v>320</v>
      </c>
      <c r="E15" s="267" t="s">
        <v>148</v>
      </c>
      <c r="F15" s="208">
        <v>2349</v>
      </c>
      <c r="G15" s="89">
        <v>0.03</v>
      </c>
      <c r="H15" s="208">
        <v>2421</v>
      </c>
      <c r="I15" s="52">
        <v>2999</v>
      </c>
      <c r="J15" s="10"/>
      <c r="K15" s="112" t="s">
        <v>79</v>
      </c>
      <c r="L15" s="490">
        <v>198156842381</v>
      </c>
      <c r="M15" s="278" t="s">
        <v>80</v>
      </c>
      <c r="N15" s="213"/>
    </row>
    <row r="16" spans="2:14" ht="126.75" thickBot="1">
      <c r="B16" s="602"/>
      <c r="C16" s="49" t="s">
        <v>321</v>
      </c>
      <c r="D16" s="273" t="s">
        <v>322</v>
      </c>
      <c r="E16" s="267" t="s">
        <v>148</v>
      </c>
      <c r="F16" s="208">
        <v>1996</v>
      </c>
      <c r="G16" s="89">
        <v>0.03</v>
      </c>
      <c r="H16" s="208">
        <v>2058</v>
      </c>
      <c r="I16" s="52">
        <v>2339</v>
      </c>
      <c r="J16" s="10"/>
      <c r="K16" s="112" t="s">
        <v>79</v>
      </c>
      <c r="L16" s="490">
        <v>198156842374</v>
      </c>
      <c r="M16" s="278" t="s">
        <v>80</v>
      </c>
      <c r="N16" s="213"/>
    </row>
    <row r="17" spans="2:14" s="40" customFormat="1" ht="21.75" thickBot="1">
      <c r="B17" s="79"/>
      <c r="C17" s="80"/>
      <c r="D17" s="80" t="s">
        <v>323</v>
      </c>
      <c r="E17" s="80"/>
      <c r="F17" s="81"/>
      <c r="G17" s="82"/>
      <c r="H17" s="81"/>
      <c r="I17" s="83"/>
      <c r="J17" s="211"/>
      <c r="K17" s="84"/>
      <c r="L17" s="85"/>
      <c r="M17" s="85"/>
    </row>
    <row r="18" spans="2:14" ht="126.75" thickBot="1">
      <c r="B18" s="601" t="s">
        <v>324</v>
      </c>
      <c r="C18" s="414" t="s">
        <v>325</v>
      </c>
      <c r="D18" s="491" t="s">
        <v>326</v>
      </c>
      <c r="E18" s="338" t="s">
        <v>148</v>
      </c>
      <c r="F18" s="292">
        <v>2114</v>
      </c>
      <c r="G18" s="293">
        <v>0.03</v>
      </c>
      <c r="H18" s="292">
        <v>2179</v>
      </c>
      <c r="I18" s="295">
        <v>2699</v>
      </c>
      <c r="J18" s="10"/>
      <c r="K18" s="492" t="s">
        <v>79</v>
      </c>
      <c r="L18" s="271">
        <v>198156845832</v>
      </c>
      <c r="M18" s="278" t="s">
        <v>80</v>
      </c>
      <c r="N18" s="213"/>
    </row>
    <row r="19" spans="2:14" ht="126.75" thickBot="1">
      <c r="B19" s="601"/>
      <c r="C19" s="281" t="s">
        <v>327</v>
      </c>
      <c r="D19" s="491" t="s">
        <v>328</v>
      </c>
      <c r="E19" s="493" t="s">
        <v>148</v>
      </c>
      <c r="F19" s="88">
        <v>2466</v>
      </c>
      <c r="G19" s="279">
        <v>0.03</v>
      </c>
      <c r="H19" s="88">
        <v>2542</v>
      </c>
      <c r="I19" s="280">
        <v>3149</v>
      </c>
      <c r="J19" s="10"/>
      <c r="K19" s="492" t="s">
        <v>79</v>
      </c>
      <c r="L19" s="271">
        <v>198156845856</v>
      </c>
      <c r="M19" s="278" t="s">
        <v>80</v>
      </c>
      <c r="N19" s="213"/>
    </row>
    <row r="20" spans="2:14" ht="126.75" thickBot="1">
      <c r="B20" s="601"/>
      <c r="C20" s="414" t="s">
        <v>329</v>
      </c>
      <c r="D20" s="491" t="s">
        <v>330</v>
      </c>
      <c r="E20" s="338" t="s">
        <v>148</v>
      </c>
      <c r="F20" s="292">
        <v>2818</v>
      </c>
      <c r="G20" s="293">
        <v>0.03</v>
      </c>
      <c r="H20" s="292">
        <v>2906</v>
      </c>
      <c r="I20" s="295">
        <v>3599</v>
      </c>
      <c r="J20" s="10"/>
      <c r="K20" s="492" t="s">
        <v>79</v>
      </c>
      <c r="L20" s="271">
        <v>198156845887</v>
      </c>
      <c r="M20" s="278" t="s">
        <v>80</v>
      </c>
      <c r="N20" s="213"/>
    </row>
    <row r="21" spans="2:14" ht="126.75" thickBot="1">
      <c r="B21" s="601"/>
      <c r="C21" s="281" t="s">
        <v>331</v>
      </c>
      <c r="D21" s="491" t="s">
        <v>332</v>
      </c>
      <c r="E21" s="493" t="s">
        <v>148</v>
      </c>
      <c r="F21" s="88">
        <v>2325</v>
      </c>
      <c r="G21" s="279">
        <v>0.03</v>
      </c>
      <c r="H21" s="88">
        <v>2397</v>
      </c>
      <c r="I21" s="280">
        <v>2969</v>
      </c>
      <c r="J21" s="10"/>
      <c r="K21" s="492" t="s">
        <v>79</v>
      </c>
      <c r="L21" s="271">
        <v>198156845863</v>
      </c>
      <c r="M21" s="278" t="s">
        <v>80</v>
      </c>
      <c r="N21" s="213"/>
    </row>
    <row r="22" spans="2:14" ht="126.75" thickBot="1">
      <c r="B22" s="601"/>
      <c r="C22" s="414" t="s">
        <v>333</v>
      </c>
      <c r="D22" s="491" t="s">
        <v>334</v>
      </c>
      <c r="E22" s="338" t="s">
        <v>148</v>
      </c>
      <c r="F22" s="292">
        <v>2677</v>
      </c>
      <c r="G22" s="293">
        <v>0.03</v>
      </c>
      <c r="H22" s="292">
        <v>2760</v>
      </c>
      <c r="I22" s="295">
        <v>3419</v>
      </c>
      <c r="J22" s="10"/>
      <c r="K22" s="492" t="s">
        <v>79</v>
      </c>
      <c r="L22" s="271">
        <v>198156845849</v>
      </c>
      <c r="M22" s="278" t="s">
        <v>80</v>
      </c>
      <c r="N22" s="213"/>
    </row>
    <row r="23" spans="2:14" ht="126.75" thickBot="1">
      <c r="B23" s="601"/>
      <c r="C23" s="480" t="s">
        <v>335</v>
      </c>
      <c r="D23" s="491" t="s">
        <v>336</v>
      </c>
      <c r="E23" s="353" t="s">
        <v>148</v>
      </c>
      <c r="F23" s="305">
        <v>3030</v>
      </c>
      <c r="G23" s="345">
        <v>0.03</v>
      </c>
      <c r="H23" s="305">
        <v>3124</v>
      </c>
      <c r="I23" s="307">
        <v>3869</v>
      </c>
      <c r="J23" s="10"/>
      <c r="K23" s="502" t="s">
        <v>79</v>
      </c>
      <c r="L23" s="271">
        <v>198156845870</v>
      </c>
      <c r="M23" s="278" t="s">
        <v>80</v>
      </c>
      <c r="N23" s="213"/>
    </row>
    <row r="24" spans="2:14" ht="126">
      <c r="B24" s="610" t="s">
        <v>337</v>
      </c>
      <c r="C24" s="414" t="s">
        <v>338</v>
      </c>
      <c r="D24" s="303" t="s">
        <v>339</v>
      </c>
      <c r="E24" s="338" t="s">
        <v>148</v>
      </c>
      <c r="F24" s="292">
        <v>1996</v>
      </c>
      <c r="G24" s="293">
        <v>0.03</v>
      </c>
      <c r="H24" s="292">
        <v>2058</v>
      </c>
      <c r="I24" s="292">
        <v>2549</v>
      </c>
      <c r="J24" s="537"/>
      <c r="K24" s="419" t="s">
        <v>79</v>
      </c>
      <c r="L24" s="347">
        <v>198156845788</v>
      </c>
      <c r="M24" s="538" t="s">
        <v>80</v>
      </c>
      <c r="N24" s="213"/>
    </row>
    <row r="25" spans="2:14" ht="126">
      <c r="B25" s="610"/>
      <c r="C25" s="414" t="s">
        <v>340</v>
      </c>
      <c r="D25" s="303" t="s">
        <v>341</v>
      </c>
      <c r="E25" s="338" t="s">
        <v>148</v>
      </c>
      <c r="F25" s="292">
        <v>2349</v>
      </c>
      <c r="G25" s="293">
        <v>0.03</v>
      </c>
      <c r="H25" s="292">
        <v>2421</v>
      </c>
      <c r="I25" s="292">
        <v>2999</v>
      </c>
      <c r="J25" s="10"/>
      <c r="K25" s="419" t="s">
        <v>79</v>
      </c>
      <c r="L25" s="347">
        <v>198156845771</v>
      </c>
      <c r="M25" s="538" t="s">
        <v>80</v>
      </c>
      <c r="N25" s="213"/>
    </row>
    <row r="26" spans="2:14" ht="126">
      <c r="B26" s="610"/>
      <c r="C26" s="414" t="s">
        <v>342</v>
      </c>
      <c r="D26" s="303" t="s">
        <v>343</v>
      </c>
      <c r="E26" s="338" t="s">
        <v>148</v>
      </c>
      <c r="F26" s="292">
        <v>2701</v>
      </c>
      <c r="G26" s="293">
        <v>0.03</v>
      </c>
      <c r="H26" s="292">
        <v>2785</v>
      </c>
      <c r="I26" s="292">
        <v>3449</v>
      </c>
      <c r="J26" s="10"/>
      <c r="K26" s="419" t="s">
        <v>79</v>
      </c>
      <c r="L26" s="347">
        <v>198156845825</v>
      </c>
      <c r="M26" s="538" t="s">
        <v>80</v>
      </c>
      <c r="N26" s="213"/>
    </row>
    <row r="27" spans="2:14" ht="126">
      <c r="B27" s="610"/>
      <c r="C27" s="414" t="s">
        <v>344</v>
      </c>
      <c r="D27" s="303" t="s">
        <v>345</v>
      </c>
      <c r="E27" s="338" t="s">
        <v>148</v>
      </c>
      <c r="F27" s="292">
        <v>2208</v>
      </c>
      <c r="G27" s="293">
        <v>0.03</v>
      </c>
      <c r="H27" s="292">
        <v>2276</v>
      </c>
      <c r="I27" s="292">
        <v>2819</v>
      </c>
      <c r="J27" s="10"/>
      <c r="K27" s="419" t="s">
        <v>79</v>
      </c>
      <c r="L27" s="347">
        <v>198156845818</v>
      </c>
      <c r="M27" s="538" t="s">
        <v>80</v>
      </c>
      <c r="N27" s="213"/>
    </row>
    <row r="28" spans="2:14" ht="126">
      <c r="B28" s="610"/>
      <c r="C28" s="414" t="s">
        <v>346</v>
      </c>
      <c r="D28" s="303" t="s">
        <v>347</v>
      </c>
      <c r="E28" s="338" t="s">
        <v>148</v>
      </c>
      <c r="F28" s="292">
        <v>2560</v>
      </c>
      <c r="G28" s="293">
        <v>0.03</v>
      </c>
      <c r="H28" s="292">
        <v>2639</v>
      </c>
      <c r="I28" s="292">
        <v>3269</v>
      </c>
      <c r="J28" s="10"/>
      <c r="K28" s="419" t="s">
        <v>79</v>
      </c>
      <c r="L28" s="347">
        <v>198156845801</v>
      </c>
      <c r="M28" s="538" t="s">
        <v>80</v>
      </c>
      <c r="N28" s="213"/>
    </row>
    <row r="29" spans="2:14" ht="126.75" thickBot="1">
      <c r="B29" s="610"/>
      <c r="C29" s="414" t="s">
        <v>348</v>
      </c>
      <c r="D29" s="303" t="s">
        <v>349</v>
      </c>
      <c r="E29" s="338" t="s">
        <v>148</v>
      </c>
      <c r="F29" s="292">
        <v>2912</v>
      </c>
      <c r="G29" s="293">
        <v>0.03</v>
      </c>
      <c r="H29" s="292">
        <v>3002</v>
      </c>
      <c r="I29" s="292">
        <v>3719</v>
      </c>
      <c r="J29" s="210"/>
      <c r="K29" s="419" t="s">
        <v>79</v>
      </c>
      <c r="L29" s="347">
        <v>198156845795</v>
      </c>
      <c r="M29" s="538" t="s">
        <v>80</v>
      </c>
      <c r="N29" s="213"/>
    </row>
    <row r="30" spans="2:14" s="40" customFormat="1" ht="21.75" thickBot="1">
      <c r="B30" s="265"/>
      <c r="C30" s="266"/>
      <c r="D30" s="266" t="s">
        <v>350</v>
      </c>
      <c r="E30" s="266"/>
      <c r="F30" s="311"/>
      <c r="G30" s="312"/>
      <c r="H30" s="311"/>
      <c r="I30" s="313"/>
      <c r="J30" s="207"/>
      <c r="K30" s="110"/>
      <c r="L30" s="111"/>
      <c r="M30" s="529"/>
    </row>
    <row r="31" spans="2:14" s="277" customFormat="1" ht="129.6" customHeight="1">
      <c r="B31" s="11" t="s">
        <v>351</v>
      </c>
      <c r="C31" s="49" t="s">
        <v>352</v>
      </c>
      <c r="D31" s="273" t="s">
        <v>353</v>
      </c>
      <c r="E31" s="267" t="s">
        <v>148</v>
      </c>
      <c r="F31" s="208">
        <v>3523</v>
      </c>
      <c r="G31" s="89">
        <v>0.03</v>
      </c>
      <c r="H31" s="208">
        <v>3632</v>
      </c>
      <c r="I31" s="52">
        <v>4499</v>
      </c>
      <c r="J31" s="10"/>
      <c r="K31" s="494" t="s">
        <v>79</v>
      </c>
      <c r="L31" s="274" t="s">
        <v>354</v>
      </c>
      <c r="M31" s="495" t="s">
        <v>80</v>
      </c>
      <c r="N31" s="213"/>
    </row>
    <row r="32" spans="2:14" s="277" customFormat="1" ht="129.6" customHeight="1" thickBot="1">
      <c r="B32" s="11" t="s">
        <v>351</v>
      </c>
      <c r="C32" s="49" t="s">
        <v>355</v>
      </c>
      <c r="D32" s="273" t="s">
        <v>356</v>
      </c>
      <c r="E32" s="267" t="s">
        <v>148</v>
      </c>
      <c r="F32" s="208">
        <v>3915</v>
      </c>
      <c r="G32" s="89">
        <v>0.03</v>
      </c>
      <c r="H32" s="208">
        <v>4036</v>
      </c>
      <c r="I32" s="52">
        <v>4999</v>
      </c>
      <c r="J32" s="10"/>
      <c r="K32" s="494" t="s">
        <v>79</v>
      </c>
      <c r="L32" s="274" t="s">
        <v>357</v>
      </c>
      <c r="M32" s="495" t="s">
        <v>80</v>
      </c>
      <c r="N32" s="213"/>
    </row>
    <row r="33" spans="2:14" s="40" customFormat="1" ht="21.75" thickBot="1">
      <c r="B33" s="79"/>
      <c r="C33" s="80"/>
      <c r="D33" s="80" t="s">
        <v>358</v>
      </c>
      <c r="E33" s="80"/>
      <c r="F33" s="81"/>
      <c r="G33" s="82"/>
      <c r="H33" s="81"/>
      <c r="I33" s="83"/>
      <c r="J33" s="211"/>
      <c r="K33" s="84"/>
      <c r="L33" s="85"/>
      <c r="M33" s="85"/>
    </row>
    <row r="34" spans="2:14" ht="111" thickBot="1">
      <c r="B34" s="607" t="s">
        <v>359</v>
      </c>
      <c r="C34" s="496" t="s">
        <v>360</v>
      </c>
      <c r="D34" s="497" t="s">
        <v>361</v>
      </c>
      <c r="E34" s="498" t="s">
        <v>148</v>
      </c>
      <c r="F34" s="499">
        <v>4698</v>
      </c>
      <c r="G34" s="500">
        <v>0.03</v>
      </c>
      <c r="H34" s="499">
        <v>4843</v>
      </c>
      <c r="I34" s="501">
        <v>5999</v>
      </c>
      <c r="J34" s="283"/>
      <c r="K34" s="502" t="s">
        <v>79</v>
      </c>
      <c r="L34" s="503">
        <v>198156842480</v>
      </c>
      <c r="M34" s="278" t="s">
        <v>80</v>
      </c>
      <c r="N34" s="213"/>
    </row>
    <row r="35" spans="2:14" ht="111" thickBot="1">
      <c r="B35" s="608"/>
      <c r="C35" s="504" t="s">
        <v>362</v>
      </c>
      <c r="D35" s="497" t="s">
        <v>363</v>
      </c>
      <c r="E35" s="505" t="s">
        <v>148</v>
      </c>
      <c r="F35" s="506">
        <v>6264</v>
      </c>
      <c r="G35" s="507">
        <v>0.03</v>
      </c>
      <c r="H35" s="506">
        <v>6458</v>
      </c>
      <c r="I35" s="508">
        <v>7999</v>
      </c>
      <c r="J35" s="509"/>
      <c r="K35" s="510" t="s">
        <v>79</v>
      </c>
      <c r="L35" s="511">
        <v>198156842428</v>
      </c>
      <c r="M35" s="278" t="s">
        <v>80</v>
      </c>
      <c r="N35" s="213"/>
    </row>
    <row r="36" spans="2:14" ht="111" thickBot="1">
      <c r="B36" s="608"/>
      <c r="C36" s="512" t="s">
        <v>364</v>
      </c>
      <c r="D36" s="497" t="s">
        <v>365</v>
      </c>
      <c r="E36" s="513" t="s">
        <v>148</v>
      </c>
      <c r="F36" s="514">
        <v>9397</v>
      </c>
      <c r="G36" s="515">
        <v>0.03</v>
      </c>
      <c r="H36" s="514">
        <v>9687</v>
      </c>
      <c r="I36" s="465">
        <v>11999</v>
      </c>
      <c r="J36" s="509"/>
      <c r="K36" s="422" t="s">
        <v>79</v>
      </c>
      <c r="L36" s="322">
        <v>198156842435</v>
      </c>
      <c r="M36" s="278" t="s">
        <v>80</v>
      </c>
      <c r="N36" s="213"/>
    </row>
    <row r="37" spans="2:14" ht="111" thickBot="1">
      <c r="B37" s="608"/>
      <c r="C37" s="504" t="s">
        <v>366</v>
      </c>
      <c r="D37" s="497" t="s">
        <v>367</v>
      </c>
      <c r="E37" s="505" t="s">
        <v>148</v>
      </c>
      <c r="F37" s="506">
        <v>10180</v>
      </c>
      <c r="G37" s="507">
        <v>0.03</v>
      </c>
      <c r="H37" s="506">
        <v>10495</v>
      </c>
      <c r="I37" s="508">
        <v>12999</v>
      </c>
      <c r="J37" s="509"/>
      <c r="K37" s="510" t="s">
        <v>79</v>
      </c>
      <c r="L37" s="511">
        <v>198156842411</v>
      </c>
      <c r="M37" s="278" t="s">
        <v>80</v>
      </c>
      <c r="N37" s="213"/>
    </row>
    <row r="38" spans="2:14" ht="111" thickBot="1">
      <c r="B38" s="608"/>
      <c r="C38" s="516" t="s">
        <v>368</v>
      </c>
      <c r="D38" s="497" t="s">
        <v>369</v>
      </c>
      <c r="E38" s="517" t="s">
        <v>148</v>
      </c>
      <c r="F38" s="518">
        <v>11746</v>
      </c>
      <c r="G38" s="519">
        <v>0.03</v>
      </c>
      <c r="H38" s="518">
        <v>12109</v>
      </c>
      <c r="I38" s="520">
        <v>14999</v>
      </c>
      <c r="J38" s="509"/>
      <c r="K38" s="521" t="s">
        <v>79</v>
      </c>
      <c r="L38" s="511">
        <v>198156842503</v>
      </c>
      <c r="M38" s="278" t="s">
        <v>80</v>
      </c>
      <c r="N38" s="213"/>
    </row>
    <row r="39" spans="2:14" ht="111" thickBot="1">
      <c r="B39" s="608"/>
      <c r="C39" s="512" t="s">
        <v>370</v>
      </c>
      <c r="D39" s="497" t="s">
        <v>371</v>
      </c>
      <c r="E39" s="517" t="s">
        <v>148</v>
      </c>
      <c r="F39" s="514">
        <v>15662</v>
      </c>
      <c r="G39" s="522">
        <v>0.03</v>
      </c>
      <c r="H39" s="514">
        <v>16146</v>
      </c>
      <c r="I39" s="465">
        <v>19999</v>
      </c>
      <c r="J39" s="10"/>
      <c r="K39" s="523" t="s">
        <v>79</v>
      </c>
      <c r="L39" s="322">
        <v>198156842497</v>
      </c>
      <c r="M39" s="278" t="s">
        <v>80</v>
      </c>
      <c r="N39" s="213"/>
    </row>
    <row r="40" spans="2:14" ht="111" thickBot="1">
      <c r="B40" s="608"/>
      <c r="C40" s="504" t="s">
        <v>372</v>
      </c>
      <c r="D40" s="497" t="s">
        <v>373</v>
      </c>
      <c r="E40" s="517" t="s">
        <v>148</v>
      </c>
      <c r="F40" s="506">
        <v>23493</v>
      </c>
      <c r="G40" s="507">
        <v>0.03</v>
      </c>
      <c r="H40" s="506">
        <v>24219</v>
      </c>
      <c r="I40" s="508">
        <v>29999</v>
      </c>
      <c r="J40" s="10"/>
      <c r="K40" s="523" t="s">
        <v>79</v>
      </c>
      <c r="L40" s="511">
        <v>198156842510</v>
      </c>
      <c r="M40" s="278" t="s">
        <v>80</v>
      </c>
      <c r="N40" s="213"/>
    </row>
    <row r="41" spans="2:14" ht="111" thickBot="1">
      <c r="B41" s="609"/>
      <c r="C41" s="516" t="s">
        <v>374</v>
      </c>
      <c r="D41" s="497" t="s">
        <v>375</v>
      </c>
      <c r="E41" s="517" t="s">
        <v>148</v>
      </c>
      <c r="F41" s="518">
        <v>27408</v>
      </c>
      <c r="G41" s="519">
        <v>0.03</v>
      </c>
      <c r="H41" s="518">
        <v>28256</v>
      </c>
      <c r="I41" s="520">
        <v>34999</v>
      </c>
      <c r="J41" s="10"/>
      <c r="K41" s="523" t="s">
        <v>79</v>
      </c>
      <c r="L41" s="511">
        <v>198156842473</v>
      </c>
      <c r="M41" s="278" t="s">
        <v>80</v>
      </c>
      <c r="N41" s="213"/>
    </row>
    <row r="42" spans="2:14" s="40" customFormat="1" ht="21.75" thickBot="1">
      <c r="B42" s="476"/>
      <c r="C42" s="425"/>
      <c r="D42" s="425" t="s">
        <v>376</v>
      </c>
      <c r="E42" s="425"/>
      <c r="F42" s="426"/>
      <c r="G42" s="427"/>
      <c r="H42" s="426"/>
      <c r="I42" s="428"/>
      <c r="J42" s="206"/>
      <c r="K42" s="77"/>
      <c r="L42" s="475"/>
      <c r="M42" s="78"/>
    </row>
    <row r="43" spans="2:14" s="40" customFormat="1" ht="21.75" thickBot="1">
      <c r="B43" s="79"/>
      <c r="C43" s="80"/>
      <c r="D43" s="80" t="s">
        <v>377</v>
      </c>
      <c r="E43" s="80"/>
      <c r="F43" s="81"/>
      <c r="G43" s="82"/>
      <c r="H43" s="81"/>
      <c r="I43" s="83"/>
      <c r="J43" s="211"/>
      <c r="K43" s="84"/>
      <c r="L43" s="250"/>
      <c r="M43" s="85"/>
    </row>
    <row r="44" spans="2:14" ht="141.75">
      <c r="B44" s="276" t="s">
        <v>378</v>
      </c>
      <c r="C44" s="324" t="s">
        <v>379</v>
      </c>
      <c r="D44" s="325" t="s">
        <v>380</v>
      </c>
      <c r="E44" s="326" t="s">
        <v>148</v>
      </c>
      <c r="F44" s="300">
        <v>1896</v>
      </c>
      <c r="G44" s="89">
        <v>0.03</v>
      </c>
      <c r="H44" s="90">
        <v>1955</v>
      </c>
      <c r="I44" s="52">
        <v>2422</v>
      </c>
      <c r="J44" s="10"/>
      <c r="K44" s="112" t="s">
        <v>79</v>
      </c>
      <c r="L44" s="274" t="s">
        <v>381</v>
      </c>
      <c r="M44" s="209"/>
      <c r="N44" s="213"/>
    </row>
    <row r="45" spans="2:14" ht="126">
      <c r="B45" s="416" t="s">
        <v>382</v>
      </c>
      <c r="C45" s="414" t="s">
        <v>383</v>
      </c>
      <c r="D45" s="418" t="s">
        <v>384</v>
      </c>
      <c r="E45" s="302" t="s">
        <v>148</v>
      </c>
      <c r="F45" s="336">
        <v>1902</v>
      </c>
      <c r="G45" s="293">
        <v>0.03</v>
      </c>
      <c r="H45" s="294">
        <v>1961</v>
      </c>
      <c r="I45" s="295">
        <v>2429</v>
      </c>
      <c r="J45" s="10"/>
      <c r="K45" s="112" t="s">
        <v>79</v>
      </c>
      <c r="L45" s="417" t="s">
        <v>385</v>
      </c>
      <c r="M45" s="298"/>
      <c r="N45" s="213"/>
    </row>
    <row r="46" spans="2:14" ht="126">
      <c r="B46" s="324" t="s">
        <v>386</v>
      </c>
      <c r="C46" s="411" t="s">
        <v>387</v>
      </c>
      <c r="D46" s="412" t="s">
        <v>388</v>
      </c>
      <c r="E46" s="413" t="s">
        <v>148</v>
      </c>
      <c r="F46" s="327">
        <v>1778</v>
      </c>
      <c r="G46" s="279">
        <v>0.03</v>
      </c>
      <c r="H46" s="304">
        <v>1833</v>
      </c>
      <c r="I46" s="280">
        <v>2270</v>
      </c>
      <c r="J46" s="10"/>
      <c r="K46" s="112" t="s">
        <v>79</v>
      </c>
      <c r="L46" s="322">
        <v>197532743304</v>
      </c>
      <c r="M46" s="298"/>
      <c r="N46" s="213"/>
    </row>
    <row r="47" spans="2:14" ht="142.5" thickBot="1">
      <c r="B47" s="414" t="s">
        <v>389</v>
      </c>
      <c r="C47" s="414" t="s">
        <v>390</v>
      </c>
      <c r="D47" s="303" t="s">
        <v>391</v>
      </c>
      <c r="E47" s="302" t="s">
        <v>148</v>
      </c>
      <c r="F47" s="336">
        <v>1785</v>
      </c>
      <c r="G47" s="293">
        <v>0.03</v>
      </c>
      <c r="H47" s="294">
        <v>1840</v>
      </c>
      <c r="I47" s="292">
        <v>2279</v>
      </c>
      <c r="J47" s="346"/>
      <c r="K47" s="419" t="s">
        <v>79</v>
      </c>
      <c r="L47" s="347">
        <v>198153476879</v>
      </c>
      <c r="M47" s="298"/>
      <c r="N47" s="213"/>
    </row>
    <row r="48" spans="2:14" s="40" customFormat="1" ht="21.75" thickBot="1">
      <c r="B48" s="265"/>
      <c r="C48" s="266"/>
      <c r="D48" s="266" t="s">
        <v>392</v>
      </c>
      <c r="E48" s="266"/>
      <c r="F48" s="311"/>
      <c r="G48" s="312"/>
      <c r="H48" s="311"/>
      <c r="I48" s="313"/>
      <c r="J48" s="207"/>
      <c r="K48" s="110"/>
      <c r="L48" s="111"/>
      <c r="M48" s="85"/>
    </row>
    <row r="49" spans="2:14" ht="126">
      <c r="B49" s="420" t="s">
        <v>393</v>
      </c>
      <c r="C49" s="49" t="s">
        <v>394</v>
      </c>
      <c r="D49" s="273" t="s">
        <v>395</v>
      </c>
      <c r="E49" s="421" t="s">
        <v>148</v>
      </c>
      <c r="F49" s="270">
        <v>1981</v>
      </c>
      <c r="G49" s="89">
        <v>0.03</v>
      </c>
      <c r="H49" s="90">
        <v>2041</v>
      </c>
      <c r="I49" s="52">
        <v>2529</v>
      </c>
      <c r="J49" s="10"/>
      <c r="K49" s="422" t="s">
        <v>79</v>
      </c>
      <c r="L49" s="274" t="s">
        <v>396</v>
      </c>
      <c r="M49" s="298"/>
      <c r="N49" s="213"/>
    </row>
    <row r="50" spans="2:14" ht="126.75" thickBot="1">
      <c r="B50" s="276" t="s">
        <v>397</v>
      </c>
      <c r="C50" s="49" t="s">
        <v>398</v>
      </c>
      <c r="D50" s="273" t="s">
        <v>399</v>
      </c>
      <c r="E50" s="269" t="s">
        <v>148</v>
      </c>
      <c r="F50" s="270">
        <v>1857</v>
      </c>
      <c r="G50" s="89">
        <v>0.03</v>
      </c>
      <c r="H50" s="90">
        <v>1914</v>
      </c>
      <c r="I50" s="52">
        <v>2371</v>
      </c>
      <c r="J50" s="10"/>
      <c r="K50" s="112" t="s">
        <v>79</v>
      </c>
      <c r="L50" s="274" t="s">
        <v>400</v>
      </c>
      <c r="M50" s="298"/>
      <c r="N50" s="213"/>
    </row>
    <row r="51" spans="2:14" ht="21.75" thickBot="1">
      <c r="B51" s="79"/>
      <c r="C51" s="80"/>
      <c r="D51" s="80" t="s">
        <v>401</v>
      </c>
      <c r="E51" s="80"/>
      <c r="F51" s="81"/>
      <c r="G51" s="82"/>
      <c r="H51" s="81"/>
      <c r="I51" s="83"/>
      <c r="J51" s="211"/>
      <c r="K51" s="84"/>
      <c r="L51" s="250"/>
      <c r="M51" s="85"/>
    </row>
    <row r="52" spans="2:14" ht="142.5" thickBot="1">
      <c r="B52" s="11" t="s">
        <v>402</v>
      </c>
      <c r="C52" s="49" t="s">
        <v>403</v>
      </c>
      <c r="D52" s="273" t="s">
        <v>404</v>
      </c>
      <c r="E52" s="267" t="s">
        <v>148</v>
      </c>
      <c r="F52" s="208">
        <v>2963</v>
      </c>
      <c r="G52" s="89">
        <v>0.03</v>
      </c>
      <c r="H52" s="90">
        <v>3055</v>
      </c>
      <c r="I52" s="52">
        <v>3784</v>
      </c>
      <c r="J52" s="10"/>
      <c r="K52" s="112" t="s">
        <v>79</v>
      </c>
      <c r="L52" s="275" t="s">
        <v>405</v>
      </c>
      <c r="M52" s="209"/>
      <c r="N52" s="247"/>
    </row>
    <row r="53" spans="2:14" ht="21.75" thickBot="1">
      <c r="B53" s="79"/>
      <c r="C53" s="80"/>
      <c r="D53" s="80" t="s">
        <v>406</v>
      </c>
      <c r="E53" s="80"/>
      <c r="F53" s="81"/>
      <c r="G53" s="82"/>
      <c r="H53" s="81"/>
      <c r="I53" s="83"/>
      <c r="J53" s="211"/>
      <c r="K53" s="84"/>
      <c r="L53" s="250"/>
      <c r="M53" s="85"/>
      <c r="N53" s="247"/>
    </row>
    <row r="54" spans="2:14" ht="141.75">
      <c r="B54" s="11" t="s">
        <v>407</v>
      </c>
      <c r="C54" s="49" t="s">
        <v>408</v>
      </c>
      <c r="D54" s="273" t="s">
        <v>409</v>
      </c>
      <c r="E54" s="267" t="s">
        <v>148</v>
      </c>
      <c r="F54" s="208">
        <v>2607</v>
      </c>
      <c r="G54" s="89">
        <v>0.03</v>
      </c>
      <c r="H54" s="90">
        <v>2688</v>
      </c>
      <c r="I54" s="52">
        <v>3330</v>
      </c>
      <c r="J54" s="10"/>
      <c r="K54" s="112" t="s">
        <v>79</v>
      </c>
      <c r="L54" s="275" t="s">
        <v>410</v>
      </c>
      <c r="M54" s="298"/>
      <c r="N54" s="247"/>
    </row>
    <row r="55" spans="2:14" ht="142.5" thickBot="1">
      <c r="B55" s="11" t="s">
        <v>407</v>
      </c>
      <c r="C55" s="49" t="s">
        <v>411</v>
      </c>
      <c r="D55" s="273" t="s">
        <v>412</v>
      </c>
      <c r="E55" s="267" t="s">
        <v>148</v>
      </c>
      <c r="F55" s="208">
        <v>2212</v>
      </c>
      <c r="G55" s="89">
        <v>0.03</v>
      </c>
      <c r="H55" s="90">
        <v>2281</v>
      </c>
      <c r="I55" s="52">
        <v>2825</v>
      </c>
      <c r="J55" s="10"/>
      <c r="K55" s="112" t="s">
        <v>79</v>
      </c>
      <c r="L55" s="275" t="s">
        <v>413</v>
      </c>
      <c r="M55" s="298"/>
      <c r="N55" s="247"/>
    </row>
    <row r="56" spans="2:14" ht="21.75" thickBot="1">
      <c r="B56" s="79"/>
      <c r="C56" s="80"/>
      <c r="D56" s="80" t="s">
        <v>414</v>
      </c>
      <c r="E56" s="80"/>
      <c r="F56" s="81"/>
      <c r="G56" s="82"/>
      <c r="H56" s="81"/>
      <c r="I56" s="83"/>
      <c r="J56" s="211"/>
      <c r="K56" s="84"/>
      <c r="L56" s="250"/>
      <c r="M56" s="85"/>
    </row>
    <row r="57" spans="2:14" ht="141.75">
      <c r="B57" s="11" t="s">
        <v>415</v>
      </c>
      <c r="C57" s="49" t="s">
        <v>416</v>
      </c>
      <c r="D57" s="273" t="s">
        <v>417</v>
      </c>
      <c r="E57" s="267" t="s">
        <v>148</v>
      </c>
      <c r="F57" s="208">
        <v>3161</v>
      </c>
      <c r="G57" s="89">
        <v>0.03</v>
      </c>
      <c r="H57" s="90">
        <v>3258</v>
      </c>
      <c r="I57" s="52">
        <v>4036</v>
      </c>
      <c r="J57" s="10"/>
      <c r="K57" s="112" t="s">
        <v>79</v>
      </c>
      <c r="L57" s="274" t="s">
        <v>418</v>
      </c>
      <c r="M57" s="209"/>
      <c r="N57" s="247"/>
    </row>
    <row r="58" spans="2:14" ht="126">
      <c r="B58" s="423" t="s">
        <v>419</v>
      </c>
      <c r="C58" s="281" t="s">
        <v>420</v>
      </c>
      <c r="D58" s="273" t="s">
        <v>421</v>
      </c>
      <c r="E58" s="421" t="s">
        <v>148</v>
      </c>
      <c r="F58" s="88">
        <v>3163</v>
      </c>
      <c r="G58" s="279">
        <v>0.03</v>
      </c>
      <c r="H58" s="304">
        <v>3261</v>
      </c>
      <c r="I58" s="280">
        <v>4039</v>
      </c>
      <c r="J58" s="10"/>
      <c r="K58" s="422" t="s">
        <v>79</v>
      </c>
      <c r="L58" s="424" t="s">
        <v>422</v>
      </c>
      <c r="M58" s="298"/>
      <c r="N58" s="247"/>
    </row>
    <row r="59" spans="2:14" ht="16.5" thickBot="1">
      <c r="B59" s="53"/>
      <c r="C59" s="54"/>
      <c r="D59" s="55"/>
      <c r="E59" s="54"/>
      <c r="F59" s="56"/>
      <c r="G59" s="57"/>
      <c r="H59" s="58"/>
      <c r="I59" s="59"/>
      <c r="J59" s="210"/>
      <c r="K59" s="60"/>
      <c r="L59" s="251"/>
      <c r="M59" s="61"/>
    </row>
  </sheetData>
  <mergeCells count="6">
    <mergeCell ref="F10:H10"/>
    <mergeCell ref="F11:G11"/>
    <mergeCell ref="B18:B23"/>
    <mergeCell ref="B15:B16"/>
    <mergeCell ref="B34:B41"/>
    <mergeCell ref="B24:B29"/>
  </mergeCells>
  <conditionalFormatting sqref="K10:K14 K30:K32 K42:K43 K48">
    <cfRule type="containsText" dxfId="18" priority="36" operator="containsText" text="ZB7">
      <formula>NOT(ISERROR(SEARCH("ZB7",K10)))</formula>
    </cfRule>
  </conditionalFormatting>
  <conditionalFormatting sqref="K14:K41">
    <cfRule type="containsText" dxfId="17" priority="10" operator="containsText" text="ZB7">
      <formula>NOT(ISERROR(SEARCH("ZB7",K14)))</formula>
    </cfRule>
  </conditionalFormatting>
  <conditionalFormatting sqref="K17">
    <cfRule type="containsText" dxfId="16" priority="2" operator="containsText" text="ZB7">
      <formula>NOT(ISERROR(SEARCH("ZB7",K17)))</formula>
    </cfRule>
  </conditionalFormatting>
  <conditionalFormatting sqref="K33">
    <cfRule type="containsText" dxfId="15" priority="1" operator="containsText" text="ZB7">
      <formula>NOT(ISERROR(SEARCH("ZB7",K33)))</formula>
    </cfRule>
  </conditionalFormatting>
  <conditionalFormatting sqref="K44:K47">
    <cfRule type="containsText" dxfId="14" priority="17" operator="containsText" text="ZB7">
      <formula>NOT(ISERROR(SEARCH("ZB7",K44)))</formula>
    </cfRule>
  </conditionalFormatting>
  <conditionalFormatting sqref="K49:K59">
    <cfRule type="containsText" dxfId="13" priority="3" operator="containsText" text="ZB7">
      <formula>NOT(ISERROR(SEARCH("ZB7",K49)))</formula>
    </cfRule>
  </conditionalFormatting>
  <conditionalFormatting sqref="K51">
    <cfRule type="containsText" dxfId="12" priority="22" operator="containsText" text="ZB7">
      <formula>NOT(ISERROR(SEARCH("ZB7",K51)))</formula>
    </cfRule>
  </conditionalFormatting>
  <conditionalFormatting sqref="K53">
    <cfRule type="containsText" dxfId="11" priority="6" operator="containsText" text="ZB7">
      <formula>NOT(ISERROR(SEARCH("ZB7",K53)))</formula>
    </cfRule>
  </conditionalFormatting>
  <conditionalFormatting sqref="K56">
    <cfRule type="containsText" dxfId="10" priority="30" operator="containsText" text="ZB7">
      <formula>NOT(ISERROR(SEARCH("ZB7",K56)))</formula>
    </cfRule>
  </conditionalFormatting>
  <hyperlinks>
    <hyperlink ref="M16" r:id="rId1" xr:uid="{C2038C9B-648F-41C2-A23F-9E9A842B0AB9}"/>
    <hyperlink ref="M15" r:id="rId2" display="https://psref.lenovo.com/Detail/ThinkStation_P2_Tower?M=30FR006WSG" xr:uid="{AA1D663E-6D96-4CC7-A768-04DF61813CDC}"/>
    <hyperlink ref="M18" r:id="rId3" xr:uid="{E5562BE8-D7B8-4215-9811-8DC012A76166}"/>
    <hyperlink ref="M19" r:id="rId4" xr:uid="{D03DF45C-90A4-48D8-BDDF-276F0F5C97AB}"/>
    <hyperlink ref="M20" r:id="rId5" xr:uid="{9840ED07-21B8-4AFE-B5A0-87ACD21CF26B}"/>
    <hyperlink ref="M21" r:id="rId6" xr:uid="{39367962-51B3-490A-8888-5E899542B009}"/>
    <hyperlink ref="M22" r:id="rId7" xr:uid="{7E0AAF8B-4998-4C29-ACB6-7B77127A3599}"/>
    <hyperlink ref="M23" r:id="rId8" xr:uid="{49213D39-43E1-4340-8F85-D1155262F0FC}"/>
    <hyperlink ref="M31" r:id="rId9" xr:uid="{F88DBC12-647A-45AB-8C6B-FEBA0382C4D0}"/>
    <hyperlink ref="M32" r:id="rId10" xr:uid="{E42DC330-7E29-40FC-A100-E44188C52C6D}"/>
    <hyperlink ref="M34" r:id="rId11" xr:uid="{7F7D801A-DE9F-4405-A1E2-9A2F47299F4B}"/>
    <hyperlink ref="M35" r:id="rId12" xr:uid="{9C8F94A0-C908-4E37-AF32-24D17A63318B}"/>
    <hyperlink ref="M36" r:id="rId13" xr:uid="{6F1FAAA3-BC51-4C6E-AD7B-67C4760EC2AD}"/>
    <hyperlink ref="M37" r:id="rId14" xr:uid="{661CAF78-331E-45F5-BFEA-5C37C4375CF1}"/>
    <hyperlink ref="M38" r:id="rId15" xr:uid="{E3633AA4-DC2C-4F12-B3C7-EC49A0213B10}"/>
    <hyperlink ref="M39" r:id="rId16" xr:uid="{60E62C69-D182-4F78-AD78-18EE2064341C}"/>
    <hyperlink ref="M40" r:id="rId17" xr:uid="{1B35F17C-22E0-4427-9217-D9975FFA1489}"/>
    <hyperlink ref="M41" r:id="rId18" xr:uid="{6265CC53-322C-4507-9280-1177B1863120}"/>
    <hyperlink ref="M24" r:id="rId19" xr:uid="{35C32BF1-8164-4885-A352-434CCF05FA3E}"/>
    <hyperlink ref="M25" r:id="rId20" xr:uid="{44D7752A-5028-45DB-9F2B-FC86B087EDA9}"/>
    <hyperlink ref="M27" r:id="rId21" xr:uid="{9D3575A9-47E8-4751-BA7F-ACA7F9CADEA1}"/>
    <hyperlink ref="M26" r:id="rId22" xr:uid="{F81C3714-4763-421C-A384-A01C81CB7EF5}"/>
    <hyperlink ref="M28" r:id="rId23" xr:uid="{FDB48B7C-7458-4DFF-93ED-E3B88518A9C9}"/>
    <hyperlink ref="M29" r:id="rId24" xr:uid="{A40041B3-969D-4FD7-BA4A-3B2A79060D76}"/>
  </hyperlinks>
  <pageMargins left="0.7" right="0.7" top="0.75" bottom="0.75" header="0.3" footer="0.3"/>
  <pageSetup paperSize="9" orientation="portrait" r:id="rId25"/>
  <drawing r:id="rId2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 tint="0.79998168889431442"/>
  </sheetPr>
  <dimension ref="B1:N16"/>
  <sheetViews>
    <sheetView showGridLines="0" zoomScale="85" zoomScaleNormal="85" workbookViewId="0">
      <pane xSplit="5" ySplit="11" topLeftCell="F14" activePane="bottomRight" state="frozen"/>
      <selection pane="bottomRight" activeCell="B17" sqref="B17"/>
      <selection pane="bottomLeft" activeCell="E10" sqref="E10"/>
      <selection pane="topRight" activeCell="E10" sqref="E10"/>
    </sheetView>
  </sheetViews>
  <sheetFormatPr defaultColWidth="9.140625" defaultRowHeight="15.75" outlineLevelCol="1"/>
  <cols>
    <col min="1" max="1" width="0.85546875" style="120" customWidth="1"/>
    <col min="2" max="2" width="19.5703125" style="120" bestFit="1" customWidth="1"/>
    <col min="3" max="3" width="15.7109375" style="120" customWidth="1"/>
    <col min="4" max="4" width="120.28515625" style="121" bestFit="1" customWidth="1"/>
    <col min="5" max="5" width="10.7109375" style="184" customWidth="1"/>
    <col min="6" max="6" width="10.7109375" style="123" customWidth="1"/>
    <col min="7" max="7" width="8.7109375" style="124" customWidth="1" outlineLevel="1"/>
    <col min="8" max="8" width="13.140625" style="123" bestFit="1" customWidth="1"/>
    <col min="9" max="9" width="13" style="123" customWidth="1"/>
    <col min="10" max="10" width="0.85546875" style="120" customWidth="1"/>
    <col min="11" max="11" width="8.7109375" style="120" customWidth="1"/>
    <col min="12" max="12" width="17.7109375" style="120" customWidth="1" outlineLevel="1"/>
    <col min="13" max="13" width="32.7109375" style="120" customWidth="1" outlineLevel="1"/>
    <col min="14" max="16384" width="9.140625" style="120"/>
  </cols>
  <sheetData>
    <row r="1" spans="2:14" ht="17.25" customHeight="1"/>
    <row r="2" spans="2:14" ht="17.25" customHeight="1"/>
    <row r="3" spans="2:14" ht="17.25" customHeight="1" thickBot="1"/>
    <row r="4" spans="2:14" ht="16.5" thickTop="1">
      <c r="B4" s="126" t="s">
        <v>51</v>
      </c>
      <c r="C4" s="127"/>
      <c r="D4" s="113" t="s">
        <v>423</v>
      </c>
      <c r="E4" s="128"/>
      <c r="F4" s="129"/>
      <c r="G4" s="123"/>
    </row>
    <row r="5" spans="2:14">
      <c r="B5" s="130" t="s">
        <v>53</v>
      </c>
      <c r="C5" s="131"/>
      <c r="D5" s="114" t="s">
        <v>54</v>
      </c>
      <c r="E5" s="121"/>
      <c r="F5" s="132"/>
      <c r="G5" s="123"/>
      <c r="H5" s="125"/>
    </row>
    <row r="6" spans="2:14">
      <c r="B6" s="130"/>
      <c r="C6" s="131"/>
      <c r="D6" s="172" t="s">
        <v>55</v>
      </c>
      <c r="E6" s="121"/>
      <c r="F6" s="132"/>
      <c r="G6" s="123"/>
    </row>
    <row r="7" spans="2:14" ht="16.5" thickBot="1">
      <c r="B7" s="134" t="s">
        <v>56</v>
      </c>
      <c r="C7" s="135"/>
      <c r="D7" s="116" t="str">
        <f>'NB PriceList'!D7</f>
        <v>Valid from FY2425 Q1</v>
      </c>
      <c r="E7" s="136"/>
      <c r="F7" s="137"/>
      <c r="G7" s="123"/>
    </row>
    <row r="8" spans="2:14" ht="17.25" thickTop="1" thickBot="1">
      <c r="E8" s="138"/>
      <c r="F8" s="139"/>
      <c r="H8" s="139"/>
      <c r="I8" s="139"/>
    </row>
    <row r="9" spans="2:14" ht="15" customHeight="1" thickBot="1">
      <c r="B9" s="141"/>
      <c r="C9" s="142"/>
      <c r="D9" s="14"/>
      <c r="E9" s="15"/>
      <c r="F9" s="594" t="s">
        <v>58</v>
      </c>
      <c r="G9" s="595"/>
      <c r="H9" s="595"/>
      <c r="I9" s="16" t="s">
        <v>59</v>
      </c>
      <c r="J9" s="143"/>
      <c r="K9" s="68"/>
      <c r="L9" s="68"/>
      <c r="M9" s="68"/>
    </row>
    <row r="10" spans="2:14" ht="50.1" customHeight="1">
      <c r="B10" s="18" t="s">
        <v>60</v>
      </c>
      <c r="C10" s="19" t="s">
        <v>61</v>
      </c>
      <c r="D10" s="20" t="s">
        <v>62</v>
      </c>
      <c r="E10" s="21" t="s">
        <v>63</v>
      </c>
      <c r="F10" s="596" t="s">
        <v>64</v>
      </c>
      <c r="G10" s="597"/>
      <c r="H10" s="119" t="s">
        <v>65</v>
      </c>
      <c r="I10" s="86" t="s">
        <v>66</v>
      </c>
      <c r="J10" s="87" t="s">
        <v>66</v>
      </c>
      <c r="K10" s="23" t="s">
        <v>67</v>
      </c>
      <c r="L10" s="23" t="s">
        <v>68</v>
      </c>
      <c r="M10" s="23" t="s">
        <v>69</v>
      </c>
    </row>
    <row r="11" spans="2:14" ht="16.5" thickBot="1">
      <c r="B11" s="24"/>
      <c r="C11" s="25"/>
      <c r="D11" s="25"/>
      <c r="E11" s="26"/>
      <c r="F11" s="27" t="s">
        <v>70</v>
      </c>
      <c r="G11" s="28" t="s">
        <v>71</v>
      </c>
      <c r="H11" s="27" t="s">
        <v>70</v>
      </c>
      <c r="I11" s="29" t="s">
        <v>72</v>
      </c>
      <c r="J11" s="22"/>
      <c r="K11" s="30"/>
      <c r="L11" s="31"/>
      <c r="M11" s="31"/>
    </row>
    <row r="12" spans="2:14" s="144" customFormat="1" ht="21.75" thickBot="1">
      <c r="B12" s="32"/>
      <c r="C12" s="33"/>
      <c r="D12" s="33" t="s">
        <v>424</v>
      </c>
      <c r="E12" s="34"/>
      <c r="F12" s="35"/>
      <c r="G12" s="36"/>
      <c r="H12" s="35"/>
      <c r="I12" s="37"/>
      <c r="J12" s="173"/>
      <c r="K12" s="38"/>
      <c r="L12" s="39"/>
      <c r="M12" s="39"/>
    </row>
    <row r="13" spans="2:14" s="144" customFormat="1" ht="21.75" thickBot="1">
      <c r="B13" s="41"/>
      <c r="C13" s="42"/>
      <c r="D13" s="42" t="s">
        <v>425</v>
      </c>
      <c r="E13" s="43"/>
      <c r="F13" s="44"/>
      <c r="G13" s="45"/>
      <c r="H13" s="44"/>
      <c r="I13" s="46"/>
      <c r="J13" s="185"/>
      <c r="K13" s="47"/>
      <c r="L13" s="48"/>
      <c r="M13" s="48"/>
    </row>
    <row r="14" spans="2:14" s="168" customFormat="1" ht="21">
      <c r="B14" s="176"/>
      <c r="C14" s="177"/>
      <c r="D14" s="177" t="s">
        <v>426</v>
      </c>
      <c r="E14" s="178"/>
      <c r="F14" s="179"/>
      <c r="G14" s="180"/>
      <c r="H14" s="179"/>
      <c r="I14" s="181"/>
      <c r="J14" s="186"/>
      <c r="K14" s="182"/>
      <c r="L14" s="183"/>
      <c r="M14" s="183"/>
    </row>
    <row r="15" spans="2:14" ht="126">
      <c r="B15" s="459" t="s">
        <v>427</v>
      </c>
      <c r="C15" s="433" t="s">
        <v>428</v>
      </c>
      <c r="D15" s="524" t="s">
        <v>429</v>
      </c>
      <c r="E15" s="525" t="s">
        <v>430</v>
      </c>
      <c r="F15" s="526" t="s">
        <v>431</v>
      </c>
      <c r="G15" s="527"/>
      <c r="H15" s="526" t="s">
        <v>432</v>
      </c>
      <c r="I15" s="526" t="s">
        <v>433</v>
      </c>
      <c r="K15" s="122" t="s">
        <v>79</v>
      </c>
      <c r="L15" s="528" t="s">
        <v>434</v>
      </c>
      <c r="N15" s="175" t="s">
        <v>216</v>
      </c>
    </row>
    <row r="16" spans="2:14" ht="126">
      <c r="B16" s="459" t="s">
        <v>427</v>
      </c>
      <c r="C16" s="433" t="s">
        <v>435</v>
      </c>
      <c r="D16" s="524" t="s">
        <v>436</v>
      </c>
      <c r="E16" s="525" t="s">
        <v>430</v>
      </c>
      <c r="F16" s="526" t="s">
        <v>437</v>
      </c>
      <c r="G16" s="527"/>
      <c r="H16" s="526" t="s">
        <v>438</v>
      </c>
      <c r="I16" s="526" t="s">
        <v>439</v>
      </c>
      <c r="K16" s="122" t="s">
        <v>79</v>
      </c>
      <c r="L16" s="528" t="s">
        <v>440</v>
      </c>
      <c r="N16" s="175" t="s">
        <v>216</v>
      </c>
    </row>
  </sheetData>
  <mergeCells count="2">
    <mergeCell ref="F9:H9"/>
    <mergeCell ref="F10:G10"/>
  </mergeCells>
  <conditionalFormatting sqref="K9:K14">
    <cfRule type="containsText" dxfId="9" priority="6" operator="containsText" text="ZB7">
      <formula>NOT(ISERROR(SEARCH("ZB7",K9)))</formula>
    </cfRule>
  </conditionalFormatting>
  <hyperlinks>
    <hyperlink ref="N15" r:id="rId1" xr:uid="{D3DE63F3-69A2-4B57-962F-EE347EE7B85F}"/>
    <hyperlink ref="N16" r:id="rId2" xr:uid="{6554E3CD-EBE8-404F-AD23-A2E3E8D51E65}"/>
  </hyperlinks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D4ED-FD4A-4DDC-A613-A9705DC0449F}">
  <sheetPr>
    <tabColor theme="9"/>
  </sheetPr>
  <dimension ref="B1:R68"/>
  <sheetViews>
    <sheetView showGridLines="0" zoomScale="70" zoomScaleNormal="70" workbookViewId="0">
      <pane xSplit="6" ySplit="11" topLeftCell="G56" activePane="bottomRight" state="frozen"/>
      <selection pane="bottomRight" activeCell="G66" sqref="G66:G68"/>
      <selection pane="bottomLeft" activeCell="E10" sqref="E10"/>
      <selection pane="topRight" activeCell="E10" sqref="E10"/>
    </sheetView>
  </sheetViews>
  <sheetFormatPr defaultColWidth="9.140625" defaultRowHeight="15.75" outlineLevelCol="1"/>
  <cols>
    <col min="1" max="1" width="2.140625" style="120" customWidth="1"/>
    <col min="2" max="2" width="12.7109375" style="120" customWidth="1"/>
    <col min="3" max="3" width="23.7109375" style="120" customWidth="1"/>
    <col min="4" max="4" width="16.5703125" style="120" customWidth="1"/>
    <col min="5" max="5" width="45.85546875" style="121" bestFit="1" customWidth="1"/>
    <col min="6" max="6" width="10.7109375" style="122" customWidth="1"/>
    <col min="7" max="7" width="10.7109375" style="123" customWidth="1"/>
    <col min="8" max="8" width="8.7109375" style="124" customWidth="1" outlineLevel="1"/>
    <col min="9" max="9" width="10.7109375" style="123" customWidth="1"/>
    <col min="10" max="10" width="9.7109375" style="125" customWidth="1" outlineLevel="1"/>
    <col min="11" max="11" width="10.7109375" style="123" customWidth="1"/>
    <col min="12" max="12" width="0.85546875" style="120" customWidth="1"/>
    <col min="13" max="13" width="8.7109375" style="120" customWidth="1"/>
    <col min="14" max="14" width="15.7109375" style="120" customWidth="1" outlineLevel="1"/>
    <col min="15" max="15" width="35.5703125" style="169" customWidth="1" outlineLevel="1"/>
    <col min="16" max="16" width="14.42578125" style="120" bestFit="1" customWidth="1"/>
    <col min="17" max="17" width="9.140625" style="120" customWidth="1"/>
    <col min="18" max="16384" width="9.140625" style="120"/>
  </cols>
  <sheetData>
    <row r="1" spans="2:18" ht="17.25" customHeight="1"/>
    <row r="2" spans="2:18" ht="17.25" customHeight="1"/>
    <row r="3" spans="2:18" ht="17.25" customHeight="1" thickBot="1"/>
    <row r="4" spans="2:18" ht="16.5" thickTop="1">
      <c r="B4" s="126" t="s">
        <v>51</v>
      </c>
      <c r="C4" s="127"/>
      <c r="D4" s="63" t="s">
        <v>441</v>
      </c>
      <c r="E4" s="128"/>
      <c r="F4" s="129"/>
    </row>
    <row r="5" spans="2:18">
      <c r="B5" s="130" t="s">
        <v>53</v>
      </c>
      <c r="C5" s="131"/>
      <c r="D5" s="65" t="s">
        <v>54</v>
      </c>
      <c r="F5" s="132"/>
    </row>
    <row r="6" spans="2:18">
      <c r="B6" s="130"/>
      <c r="C6" s="131"/>
      <c r="D6" s="133" t="s">
        <v>55</v>
      </c>
      <c r="F6" s="132"/>
    </row>
    <row r="7" spans="2:18" ht="16.5" thickBot="1">
      <c r="B7" s="134" t="s">
        <v>56</v>
      </c>
      <c r="C7" s="135"/>
      <c r="D7" s="116" t="str">
        <f>'[1]NB PriceList'!D7</f>
        <v>Valid from FY2425 Q1</v>
      </c>
      <c r="E7" s="136"/>
      <c r="F7" s="137"/>
    </row>
    <row r="8" spans="2:18" ht="17.25" thickTop="1" thickBot="1">
      <c r="F8" s="138"/>
      <c r="G8" s="139"/>
      <c r="H8" s="140"/>
      <c r="I8" s="120"/>
      <c r="J8" s="121"/>
      <c r="K8" s="121"/>
    </row>
    <row r="9" spans="2:18" ht="16.5" thickBot="1">
      <c r="B9" s="141"/>
      <c r="C9" s="141"/>
      <c r="D9" s="142"/>
      <c r="E9" s="14"/>
      <c r="F9" s="68"/>
      <c r="G9" s="594" t="s">
        <v>442</v>
      </c>
      <c r="H9" s="595"/>
      <c r="I9" s="595"/>
      <c r="J9" s="69"/>
      <c r="K9" s="16" t="s">
        <v>59</v>
      </c>
      <c r="L9" s="143"/>
      <c r="M9" s="68"/>
      <c r="N9" s="68"/>
      <c r="O9" s="170"/>
    </row>
    <row r="10" spans="2:18" ht="47.25" customHeight="1">
      <c r="B10" s="23" t="s">
        <v>60</v>
      </c>
      <c r="C10" s="23" t="s">
        <v>443</v>
      </c>
      <c r="D10" s="23" t="s">
        <v>61</v>
      </c>
      <c r="E10" s="102" t="s">
        <v>62</v>
      </c>
      <c r="F10" s="23" t="s">
        <v>63</v>
      </c>
      <c r="G10" s="117" t="s">
        <v>64</v>
      </c>
      <c r="H10" s="117"/>
      <c r="I10" s="118" t="s">
        <v>65</v>
      </c>
      <c r="J10" s="118"/>
      <c r="K10" s="103" t="s">
        <v>66</v>
      </c>
      <c r="L10" s="104"/>
      <c r="M10" s="23" t="s">
        <v>67</v>
      </c>
      <c r="N10" s="23" t="s">
        <v>242</v>
      </c>
      <c r="O10" s="23" t="s">
        <v>69</v>
      </c>
    </row>
    <row r="11" spans="2:18">
      <c r="B11" s="30"/>
      <c r="C11" s="30"/>
      <c r="D11" s="30"/>
      <c r="E11" s="105"/>
      <c r="F11" s="30"/>
      <c r="G11" s="106" t="s">
        <v>70</v>
      </c>
      <c r="H11" s="107" t="s">
        <v>71</v>
      </c>
      <c r="I11" s="106" t="s">
        <v>70</v>
      </c>
      <c r="J11" s="108" t="s">
        <v>71</v>
      </c>
      <c r="K11" s="109" t="s">
        <v>72</v>
      </c>
      <c r="L11" s="104"/>
      <c r="M11" s="30"/>
      <c r="N11" s="30"/>
      <c r="O11" s="171"/>
    </row>
    <row r="12" spans="2:18" s="144" customFormat="1" ht="21">
      <c r="B12" s="444"/>
      <c r="C12" s="442"/>
      <c r="D12" s="442"/>
      <c r="E12" s="443" t="s">
        <v>444</v>
      </c>
      <c r="F12" s="442"/>
      <c r="G12" s="439"/>
      <c r="H12" s="441"/>
      <c r="I12" s="439"/>
      <c r="J12" s="440"/>
      <c r="K12" s="439"/>
      <c r="L12" s="448"/>
      <c r="M12" s="438"/>
      <c r="N12" s="437"/>
      <c r="O12" s="436"/>
    </row>
    <row r="13" spans="2:18">
      <c r="B13" s="414" t="s">
        <v>445</v>
      </c>
      <c r="C13" s="459" t="s">
        <v>446</v>
      </c>
      <c r="D13" s="532" t="s">
        <v>447</v>
      </c>
      <c r="E13" s="458" t="s">
        <v>448</v>
      </c>
      <c r="F13" s="433" t="s">
        <v>449</v>
      </c>
      <c r="G13" s="456">
        <v>2276</v>
      </c>
      <c r="H13" s="293">
        <v>0.06</v>
      </c>
      <c r="I13" s="457">
        <v>2421</v>
      </c>
      <c r="J13" s="435">
        <v>0.2</v>
      </c>
      <c r="K13" s="456">
        <v>3299</v>
      </c>
      <c r="L13" s="455"/>
      <c r="M13" s="433" t="s">
        <v>450</v>
      </c>
      <c r="N13" s="148"/>
      <c r="O13" s="432" t="s">
        <v>451</v>
      </c>
      <c r="R13" s="91"/>
    </row>
    <row r="14" spans="2:18" ht="21">
      <c r="B14" s="444"/>
      <c r="C14" s="442"/>
      <c r="D14" s="442"/>
      <c r="E14" s="443" t="s">
        <v>452</v>
      </c>
      <c r="F14" s="442"/>
      <c r="G14" s="439"/>
      <c r="H14" s="441"/>
      <c r="I14" s="439"/>
      <c r="J14" s="440"/>
      <c r="K14" s="439"/>
      <c r="L14" s="451"/>
      <c r="M14" s="438"/>
      <c r="N14" s="437"/>
      <c r="O14" s="436"/>
    </row>
    <row r="15" spans="2:18">
      <c r="B15" s="414" t="s">
        <v>445</v>
      </c>
      <c r="C15" s="433" t="s">
        <v>453</v>
      </c>
      <c r="D15" s="433" t="s">
        <v>454</v>
      </c>
      <c r="E15" s="454" t="s">
        <v>455</v>
      </c>
      <c r="F15" s="433" t="s">
        <v>449</v>
      </c>
      <c r="G15" s="434">
        <v>310</v>
      </c>
      <c r="H15" s="293">
        <v>0.06</v>
      </c>
      <c r="I15" s="434">
        <v>330</v>
      </c>
      <c r="J15" s="435">
        <v>0.2</v>
      </c>
      <c r="K15" s="434">
        <v>449</v>
      </c>
      <c r="L15" s="455"/>
      <c r="M15" s="433" t="s">
        <v>450</v>
      </c>
      <c r="N15" s="148"/>
      <c r="O15" s="432" t="s">
        <v>451</v>
      </c>
      <c r="R15" s="91"/>
    </row>
    <row r="16" spans="2:18">
      <c r="B16" s="414" t="s">
        <v>445</v>
      </c>
      <c r="C16" s="433" t="s">
        <v>456</v>
      </c>
      <c r="D16" s="433" t="s">
        <v>457</v>
      </c>
      <c r="E16" s="148" t="s">
        <v>458</v>
      </c>
      <c r="F16" s="433" t="s">
        <v>449</v>
      </c>
      <c r="G16" s="434">
        <v>339</v>
      </c>
      <c r="H16" s="293">
        <v>0.06</v>
      </c>
      <c r="I16" s="434">
        <v>425</v>
      </c>
      <c r="J16" s="435">
        <v>0.2</v>
      </c>
      <c r="K16" s="434">
        <v>579</v>
      </c>
      <c r="L16" s="455"/>
      <c r="M16" s="433" t="s">
        <v>450</v>
      </c>
      <c r="N16" s="148"/>
      <c r="O16" s="432" t="s">
        <v>451</v>
      </c>
      <c r="R16" s="91"/>
    </row>
    <row r="17" spans="2:17">
      <c r="B17" s="414" t="s">
        <v>445</v>
      </c>
      <c r="C17" s="433" t="s">
        <v>459</v>
      </c>
      <c r="D17" s="433" t="s">
        <v>460</v>
      </c>
      <c r="E17" s="454" t="s">
        <v>461</v>
      </c>
      <c r="F17" s="433" t="s">
        <v>449</v>
      </c>
      <c r="G17" s="434">
        <v>172</v>
      </c>
      <c r="H17" s="293">
        <v>0.06</v>
      </c>
      <c r="I17" s="434">
        <v>183</v>
      </c>
      <c r="J17" s="435">
        <v>0.2</v>
      </c>
      <c r="K17" s="434">
        <v>249</v>
      </c>
      <c r="L17" s="451"/>
      <c r="M17" s="433" t="s">
        <v>450</v>
      </c>
      <c r="N17" s="148"/>
      <c r="O17" s="432" t="s">
        <v>451</v>
      </c>
    </row>
    <row r="18" spans="2:17" ht="21">
      <c r="B18" s="444"/>
      <c r="C18" s="442"/>
      <c r="D18" s="442"/>
      <c r="E18" s="443" t="s">
        <v>462</v>
      </c>
      <c r="F18" s="442"/>
      <c r="G18" s="439"/>
      <c r="H18" s="441"/>
      <c r="I18" s="439"/>
      <c r="J18" s="440"/>
      <c r="K18" s="439"/>
      <c r="L18" s="451"/>
      <c r="M18" s="438"/>
      <c r="N18" s="437"/>
      <c r="O18" s="436"/>
    </row>
    <row r="19" spans="2:17">
      <c r="B19" s="414" t="s">
        <v>445</v>
      </c>
      <c r="C19" s="433" t="s">
        <v>463</v>
      </c>
      <c r="D19" s="433" t="s">
        <v>464</v>
      </c>
      <c r="E19" s="148" t="s">
        <v>465</v>
      </c>
      <c r="F19" s="433" t="s">
        <v>449</v>
      </c>
      <c r="G19" s="434">
        <v>241</v>
      </c>
      <c r="H19" s="293">
        <v>0.06</v>
      </c>
      <c r="I19" s="434">
        <v>256</v>
      </c>
      <c r="J19" s="435">
        <v>0.2</v>
      </c>
      <c r="K19" s="434">
        <v>349</v>
      </c>
      <c r="L19" s="451"/>
      <c r="M19" s="433" t="s">
        <v>450</v>
      </c>
      <c r="N19" s="148"/>
      <c r="O19" s="432" t="s">
        <v>451</v>
      </c>
    </row>
    <row r="20" spans="2:17">
      <c r="B20" s="414" t="s">
        <v>445</v>
      </c>
      <c r="C20" s="433" t="s">
        <v>466</v>
      </c>
      <c r="D20" s="433" t="s">
        <v>467</v>
      </c>
      <c r="E20" s="148" t="s">
        <v>468</v>
      </c>
      <c r="F20" s="433" t="s">
        <v>449</v>
      </c>
      <c r="G20" s="434">
        <v>296</v>
      </c>
      <c r="H20" s="293">
        <v>0.06</v>
      </c>
      <c r="I20" s="434">
        <v>315</v>
      </c>
      <c r="J20" s="435">
        <v>0.2</v>
      </c>
      <c r="K20" s="434">
        <v>429</v>
      </c>
      <c r="L20" s="451"/>
      <c r="M20" s="433" t="s">
        <v>450</v>
      </c>
      <c r="N20" s="148"/>
      <c r="O20" s="432" t="s">
        <v>451</v>
      </c>
    </row>
    <row r="21" spans="2:17">
      <c r="B21" s="414" t="s">
        <v>445</v>
      </c>
      <c r="C21" s="433" t="s">
        <v>469</v>
      </c>
      <c r="D21" s="433" t="s">
        <v>470</v>
      </c>
      <c r="E21" s="148" t="s">
        <v>471</v>
      </c>
      <c r="F21" s="433" t="s">
        <v>449</v>
      </c>
      <c r="G21" s="434">
        <v>241</v>
      </c>
      <c r="H21" s="293">
        <v>0.06</v>
      </c>
      <c r="I21" s="434">
        <v>256</v>
      </c>
      <c r="J21" s="435">
        <v>0.2</v>
      </c>
      <c r="K21" s="434">
        <v>349</v>
      </c>
      <c r="L21" s="451"/>
      <c r="M21" s="433" t="s">
        <v>450</v>
      </c>
      <c r="N21" s="148"/>
      <c r="O21" s="432" t="s">
        <v>451</v>
      </c>
    </row>
    <row r="22" spans="2:17">
      <c r="B22" s="414" t="s">
        <v>445</v>
      </c>
      <c r="C22" s="433" t="s">
        <v>472</v>
      </c>
      <c r="D22" s="433" t="s">
        <v>473</v>
      </c>
      <c r="E22" s="148" t="s">
        <v>474</v>
      </c>
      <c r="F22" s="433" t="s">
        <v>449</v>
      </c>
      <c r="G22" s="452">
        <v>427</v>
      </c>
      <c r="H22" s="293">
        <v>0.06</v>
      </c>
      <c r="I22" s="452">
        <v>454</v>
      </c>
      <c r="J22" s="435">
        <v>0.2</v>
      </c>
      <c r="K22" s="434">
        <v>619</v>
      </c>
      <c r="L22" s="451"/>
      <c r="M22" s="433" t="s">
        <v>450</v>
      </c>
      <c r="N22" s="148"/>
      <c r="O22" s="432" t="s">
        <v>451</v>
      </c>
    </row>
    <row r="23" spans="2:17">
      <c r="B23" s="414" t="s">
        <v>445</v>
      </c>
      <c r="C23" s="433" t="s">
        <v>475</v>
      </c>
      <c r="D23" s="532" t="s">
        <v>476</v>
      </c>
      <c r="E23" s="148" t="s">
        <v>477</v>
      </c>
      <c r="F23" s="433" t="s">
        <v>449</v>
      </c>
      <c r="G23" s="452">
        <v>1379</v>
      </c>
      <c r="H23" s="293">
        <v>0.06</v>
      </c>
      <c r="I23" s="452">
        <v>1467</v>
      </c>
      <c r="J23" s="435">
        <v>0.2</v>
      </c>
      <c r="K23" s="434">
        <v>1999</v>
      </c>
      <c r="L23" s="451"/>
      <c r="M23" s="433" t="s">
        <v>450</v>
      </c>
      <c r="N23" s="148"/>
      <c r="O23" s="432" t="s">
        <v>451</v>
      </c>
    </row>
    <row r="24" spans="2:17">
      <c r="B24" s="414" t="s">
        <v>445</v>
      </c>
      <c r="C24" s="433" t="s">
        <v>478</v>
      </c>
      <c r="D24" s="433" t="s">
        <v>479</v>
      </c>
      <c r="E24" s="148" t="s">
        <v>480</v>
      </c>
      <c r="F24" s="433" t="s">
        <v>449</v>
      </c>
      <c r="G24" s="452">
        <v>358</v>
      </c>
      <c r="H24" s="293">
        <v>0.06</v>
      </c>
      <c r="I24" s="452">
        <v>381</v>
      </c>
      <c r="J24" s="435">
        <v>0.2</v>
      </c>
      <c r="K24" s="434">
        <v>519</v>
      </c>
      <c r="L24" s="451"/>
      <c r="M24" s="433" t="s">
        <v>450</v>
      </c>
      <c r="N24" s="148"/>
      <c r="O24" s="432" t="s">
        <v>451</v>
      </c>
    </row>
    <row r="25" spans="2:17">
      <c r="B25" s="414" t="s">
        <v>445</v>
      </c>
      <c r="C25" s="433" t="s">
        <v>481</v>
      </c>
      <c r="D25" s="532" t="s">
        <v>482</v>
      </c>
      <c r="E25" s="148" t="s">
        <v>483</v>
      </c>
      <c r="F25" s="433" t="s">
        <v>449</v>
      </c>
      <c r="G25" s="452">
        <v>793</v>
      </c>
      <c r="H25" s="293">
        <v>0.06</v>
      </c>
      <c r="I25" s="452">
        <v>843</v>
      </c>
      <c r="J25" s="435">
        <v>0.2</v>
      </c>
      <c r="K25" s="434">
        <v>1149</v>
      </c>
      <c r="L25" s="451"/>
      <c r="M25" s="433" t="s">
        <v>450</v>
      </c>
      <c r="N25" s="148"/>
      <c r="O25" s="432" t="s">
        <v>451</v>
      </c>
    </row>
    <row r="26" spans="2:17">
      <c r="B26" s="414" t="s">
        <v>445</v>
      </c>
      <c r="C26" s="433" t="s">
        <v>484</v>
      </c>
      <c r="D26" s="433" t="s">
        <v>485</v>
      </c>
      <c r="E26" s="148" t="s">
        <v>486</v>
      </c>
      <c r="F26" s="433" t="s">
        <v>449</v>
      </c>
      <c r="G26" s="452">
        <v>669</v>
      </c>
      <c r="H26" s="293">
        <v>0.06</v>
      </c>
      <c r="I26" s="452">
        <v>711</v>
      </c>
      <c r="J26" s="435">
        <v>0.2</v>
      </c>
      <c r="K26" s="434">
        <v>969</v>
      </c>
      <c r="L26" s="447"/>
      <c r="M26" s="433" t="s">
        <v>450</v>
      </c>
      <c r="N26" s="446"/>
      <c r="O26" s="453" t="s">
        <v>451</v>
      </c>
    </row>
    <row r="27" spans="2:17">
      <c r="B27" s="414" t="s">
        <v>445</v>
      </c>
      <c r="C27" s="433" t="s">
        <v>487</v>
      </c>
      <c r="D27" s="532" t="s">
        <v>488</v>
      </c>
      <c r="E27" s="148" t="s">
        <v>489</v>
      </c>
      <c r="F27" s="433" t="s">
        <v>449</v>
      </c>
      <c r="G27" s="452">
        <v>1503</v>
      </c>
      <c r="H27" s="293">
        <v>0.06</v>
      </c>
      <c r="I27" s="452">
        <v>1599</v>
      </c>
      <c r="J27" s="435">
        <v>0.2</v>
      </c>
      <c r="K27" s="434">
        <v>2179</v>
      </c>
      <c r="L27" s="447"/>
      <c r="M27" s="433" t="s">
        <v>450</v>
      </c>
      <c r="N27" s="446"/>
      <c r="O27" s="453" t="s">
        <v>451</v>
      </c>
    </row>
    <row r="28" spans="2:17">
      <c r="B28" s="414" t="s">
        <v>445</v>
      </c>
      <c r="C28" s="433" t="s">
        <v>490</v>
      </c>
      <c r="D28" s="433" t="s">
        <v>491</v>
      </c>
      <c r="E28" s="148" t="s">
        <v>492</v>
      </c>
      <c r="F28" s="433" t="s">
        <v>449</v>
      </c>
      <c r="G28" s="452">
        <v>731</v>
      </c>
      <c r="H28" s="293">
        <v>0.06</v>
      </c>
      <c r="I28" s="452">
        <v>777</v>
      </c>
      <c r="J28" s="435">
        <v>0.2</v>
      </c>
      <c r="K28" s="434">
        <v>1059</v>
      </c>
      <c r="L28" s="451"/>
      <c r="M28" s="433" t="s">
        <v>450</v>
      </c>
      <c r="N28" s="148"/>
      <c r="O28" s="432" t="s">
        <v>451</v>
      </c>
    </row>
    <row r="29" spans="2:17">
      <c r="B29" s="414" t="s">
        <v>445</v>
      </c>
      <c r="C29" s="433" t="s">
        <v>493</v>
      </c>
      <c r="D29" s="433" t="s">
        <v>494</v>
      </c>
      <c r="E29" s="148" t="s">
        <v>495</v>
      </c>
      <c r="F29" s="433" t="s">
        <v>449</v>
      </c>
      <c r="G29" s="452">
        <v>1586</v>
      </c>
      <c r="H29" s="293">
        <v>0.06</v>
      </c>
      <c r="I29" s="452">
        <v>1687</v>
      </c>
      <c r="J29" s="435">
        <v>0.2</v>
      </c>
      <c r="K29" s="434">
        <v>2299</v>
      </c>
      <c r="L29" s="451"/>
      <c r="M29" s="433" t="s">
        <v>450</v>
      </c>
      <c r="N29" s="148"/>
      <c r="O29" s="432" t="s">
        <v>451</v>
      </c>
    </row>
    <row r="30" spans="2:17">
      <c r="B30" s="414" t="s">
        <v>445</v>
      </c>
      <c r="C30" s="433" t="s">
        <v>496</v>
      </c>
      <c r="D30" s="433" t="s">
        <v>497</v>
      </c>
      <c r="E30" s="148" t="s">
        <v>498</v>
      </c>
      <c r="F30" s="433" t="s">
        <v>449</v>
      </c>
      <c r="G30" s="452">
        <v>1821</v>
      </c>
      <c r="H30" s="293">
        <v>0.06</v>
      </c>
      <c r="I30" s="452">
        <v>1937</v>
      </c>
      <c r="J30" s="435">
        <v>0.2</v>
      </c>
      <c r="K30" s="434">
        <v>2639</v>
      </c>
      <c r="L30" s="451"/>
      <c r="M30" s="433" t="s">
        <v>450</v>
      </c>
      <c r="N30" s="148"/>
      <c r="O30" s="432" t="s">
        <v>451</v>
      </c>
    </row>
    <row r="31" spans="2:17" s="144" customFormat="1" ht="21">
      <c r="B31" s="444"/>
      <c r="C31" s="442"/>
      <c r="D31" s="442"/>
      <c r="E31" s="443" t="s">
        <v>499</v>
      </c>
      <c r="F31" s="442"/>
      <c r="G31" s="439"/>
      <c r="H31" s="441"/>
      <c r="I31" s="439"/>
      <c r="J31" s="440"/>
      <c r="K31" s="439"/>
      <c r="L31" s="451"/>
      <c r="M31" s="438"/>
      <c r="N31" s="437"/>
      <c r="O31" s="436"/>
      <c r="P31" s="120"/>
      <c r="Q31" s="120"/>
    </row>
    <row r="32" spans="2:17">
      <c r="B32" s="414" t="s">
        <v>445</v>
      </c>
      <c r="C32" s="433" t="s">
        <v>500</v>
      </c>
      <c r="D32" s="532" t="s">
        <v>501</v>
      </c>
      <c r="E32" s="148" t="s">
        <v>502</v>
      </c>
      <c r="F32" s="433" t="s">
        <v>449</v>
      </c>
      <c r="G32" s="434">
        <v>158</v>
      </c>
      <c r="H32" s="293">
        <v>0.06</v>
      </c>
      <c r="I32" s="434">
        <v>168</v>
      </c>
      <c r="J32" s="435">
        <v>0.2</v>
      </c>
      <c r="K32" s="434">
        <v>229</v>
      </c>
      <c r="L32" s="451"/>
      <c r="M32" s="433" t="s">
        <v>450</v>
      </c>
      <c r="N32" s="148"/>
      <c r="O32" s="432" t="s">
        <v>451</v>
      </c>
    </row>
    <row r="33" spans="2:17">
      <c r="B33" s="414" t="s">
        <v>445</v>
      </c>
      <c r="C33" s="433" t="s">
        <v>503</v>
      </c>
      <c r="D33" s="433" t="s">
        <v>504</v>
      </c>
      <c r="E33" s="148" t="s">
        <v>505</v>
      </c>
      <c r="F33" s="433" t="s">
        <v>449</v>
      </c>
      <c r="G33" s="434">
        <v>275</v>
      </c>
      <c r="H33" s="293">
        <v>0.06</v>
      </c>
      <c r="I33" s="434">
        <v>293</v>
      </c>
      <c r="J33" s="435">
        <v>0.2</v>
      </c>
      <c r="K33" s="434">
        <v>399</v>
      </c>
      <c r="L33" s="451"/>
      <c r="M33" s="433" t="s">
        <v>450</v>
      </c>
      <c r="N33" s="148"/>
      <c r="O33" s="432" t="s">
        <v>451</v>
      </c>
    </row>
    <row r="34" spans="2:17" s="144" customFormat="1" ht="21">
      <c r="B34" s="414" t="s">
        <v>445</v>
      </c>
      <c r="C34" s="433" t="s">
        <v>506</v>
      </c>
      <c r="D34" s="532" t="s">
        <v>507</v>
      </c>
      <c r="E34" s="148" t="s">
        <v>508</v>
      </c>
      <c r="F34" s="433" t="s">
        <v>449</v>
      </c>
      <c r="G34" s="434">
        <v>248</v>
      </c>
      <c r="H34" s="293">
        <v>0.06</v>
      </c>
      <c r="I34" s="434">
        <v>263</v>
      </c>
      <c r="J34" s="435">
        <v>0.2</v>
      </c>
      <c r="K34" s="434">
        <v>359</v>
      </c>
      <c r="L34" s="451"/>
      <c r="M34" s="433" t="s">
        <v>450</v>
      </c>
      <c r="N34" s="148"/>
      <c r="O34" s="432" t="s">
        <v>451</v>
      </c>
      <c r="P34" s="120"/>
      <c r="Q34" s="120"/>
    </row>
    <row r="35" spans="2:17">
      <c r="B35" s="414" t="s">
        <v>445</v>
      </c>
      <c r="C35" s="433" t="s">
        <v>509</v>
      </c>
      <c r="D35" s="433" t="s">
        <v>510</v>
      </c>
      <c r="E35" s="148" t="s">
        <v>511</v>
      </c>
      <c r="F35" s="433" t="s">
        <v>449</v>
      </c>
      <c r="G35" s="434">
        <v>151</v>
      </c>
      <c r="H35" s="293">
        <v>0.06</v>
      </c>
      <c r="I35" s="434">
        <v>161</v>
      </c>
      <c r="J35" s="435">
        <v>0.2</v>
      </c>
      <c r="K35" s="434">
        <v>219</v>
      </c>
      <c r="L35" s="451"/>
      <c r="M35" s="433" t="s">
        <v>450</v>
      </c>
      <c r="N35" s="148"/>
      <c r="O35" s="432" t="s">
        <v>451</v>
      </c>
    </row>
    <row r="36" spans="2:17">
      <c r="B36" s="414" t="s">
        <v>445</v>
      </c>
      <c r="C36" s="433" t="s">
        <v>512</v>
      </c>
      <c r="D36" s="433" t="s">
        <v>513</v>
      </c>
      <c r="E36" s="148" t="s">
        <v>514</v>
      </c>
      <c r="F36" s="433" t="s">
        <v>449</v>
      </c>
      <c r="G36" s="434">
        <v>317</v>
      </c>
      <c r="H36" s="293">
        <v>0.06</v>
      </c>
      <c r="I36" s="434">
        <v>337</v>
      </c>
      <c r="J36" s="435">
        <v>0.2</v>
      </c>
      <c r="K36" s="434">
        <v>459</v>
      </c>
      <c r="L36" s="451"/>
      <c r="M36" s="433" t="s">
        <v>450</v>
      </c>
      <c r="N36" s="148"/>
      <c r="O36" s="432" t="s">
        <v>451</v>
      </c>
    </row>
    <row r="37" spans="2:17" s="144" customFormat="1" ht="21">
      <c r="B37" s="414" t="s">
        <v>445</v>
      </c>
      <c r="C37" s="433" t="s">
        <v>515</v>
      </c>
      <c r="D37" s="433" t="s">
        <v>516</v>
      </c>
      <c r="E37" s="148" t="s">
        <v>517</v>
      </c>
      <c r="F37" s="433" t="s">
        <v>449</v>
      </c>
      <c r="G37" s="434">
        <v>358</v>
      </c>
      <c r="H37" s="293">
        <v>0.06</v>
      </c>
      <c r="I37" s="434">
        <v>381</v>
      </c>
      <c r="J37" s="435">
        <v>0.2</v>
      </c>
      <c r="K37" s="434">
        <v>519</v>
      </c>
      <c r="L37" s="447"/>
      <c r="M37" s="433" t="s">
        <v>450</v>
      </c>
      <c r="N37" s="446"/>
      <c r="O37" s="432" t="s">
        <v>451</v>
      </c>
      <c r="P37" s="120"/>
      <c r="Q37" s="120"/>
    </row>
    <row r="38" spans="2:17">
      <c r="B38" s="414" t="s">
        <v>445</v>
      </c>
      <c r="C38" s="433" t="s">
        <v>518</v>
      </c>
      <c r="D38" s="433" t="s">
        <v>519</v>
      </c>
      <c r="E38" s="148" t="s">
        <v>520</v>
      </c>
      <c r="F38" s="433" t="s">
        <v>449</v>
      </c>
      <c r="G38" s="434">
        <v>413</v>
      </c>
      <c r="H38" s="293">
        <v>0.06</v>
      </c>
      <c r="I38" s="434">
        <v>440</v>
      </c>
      <c r="J38" s="435">
        <v>0.2</v>
      </c>
      <c r="K38" s="434">
        <v>599</v>
      </c>
      <c r="L38" s="450"/>
      <c r="M38" s="433" t="s">
        <v>450</v>
      </c>
      <c r="N38" s="446"/>
      <c r="O38" s="432" t="s">
        <v>451</v>
      </c>
    </row>
    <row r="39" spans="2:17" ht="21">
      <c r="B39" s="414" t="s">
        <v>445</v>
      </c>
      <c r="C39" s="433" t="s">
        <v>521</v>
      </c>
      <c r="D39" s="433" t="s">
        <v>522</v>
      </c>
      <c r="E39" s="148" t="s">
        <v>523</v>
      </c>
      <c r="F39" s="433" t="s">
        <v>449</v>
      </c>
      <c r="G39" s="434">
        <v>220</v>
      </c>
      <c r="H39" s="293">
        <v>0.06</v>
      </c>
      <c r="I39" s="434">
        <v>234</v>
      </c>
      <c r="J39" s="435">
        <v>0.2</v>
      </c>
      <c r="K39" s="434">
        <v>319</v>
      </c>
      <c r="L39" s="448"/>
      <c r="M39" s="433" t="s">
        <v>450</v>
      </c>
      <c r="N39" s="414"/>
      <c r="O39" s="432" t="s">
        <v>451</v>
      </c>
    </row>
    <row r="40" spans="2:17" s="144" customFormat="1" ht="21">
      <c r="B40" s="414" t="s">
        <v>445</v>
      </c>
      <c r="C40" s="433" t="s">
        <v>524</v>
      </c>
      <c r="D40" s="433" t="s">
        <v>525</v>
      </c>
      <c r="E40" s="148" t="s">
        <v>526</v>
      </c>
      <c r="F40" s="433" t="s">
        <v>449</v>
      </c>
      <c r="G40" s="434">
        <v>358</v>
      </c>
      <c r="H40" s="293">
        <v>0.06</v>
      </c>
      <c r="I40" s="434">
        <v>381</v>
      </c>
      <c r="J40" s="435">
        <v>0.2</v>
      </c>
      <c r="K40" s="434">
        <v>519</v>
      </c>
      <c r="L40" s="447"/>
      <c r="M40" s="433" t="s">
        <v>450</v>
      </c>
      <c r="N40" s="446"/>
      <c r="O40" s="432" t="s">
        <v>451</v>
      </c>
      <c r="P40" s="120"/>
      <c r="Q40" s="120"/>
    </row>
    <row r="41" spans="2:17" s="144" customFormat="1" ht="21">
      <c r="B41" s="414" t="s">
        <v>445</v>
      </c>
      <c r="C41" s="433" t="s">
        <v>527</v>
      </c>
      <c r="D41" s="433" t="s">
        <v>528</v>
      </c>
      <c r="E41" s="148" t="s">
        <v>529</v>
      </c>
      <c r="F41" s="433" t="s">
        <v>449</v>
      </c>
      <c r="G41" s="434">
        <v>406</v>
      </c>
      <c r="H41" s="293">
        <v>0.06</v>
      </c>
      <c r="I41" s="434">
        <v>432</v>
      </c>
      <c r="J41" s="435">
        <v>0.2</v>
      </c>
      <c r="K41" s="434">
        <v>589</v>
      </c>
      <c r="L41" s="447"/>
      <c r="M41" s="433" t="s">
        <v>450</v>
      </c>
      <c r="N41" s="446"/>
      <c r="O41" s="432" t="s">
        <v>451</v>
      </c>
      <c r="P41" s="120"/>
      <c r="Q41" s="120"/>
    </row>
    <row r="42" spans="2:17" s="144" customFormat="1" ht="21">
      <c r="B42" s="414" t="s">
        <v>445</v>
      </c>
      <c r="C42" s="433" t="s">
        <v>530</v>
      </c>
      <c r="D42" s="433" t="s">
        <v>531</v>
      </c>
      <c r="E42" s="148" t="s">
        <v>532</v>
      </c>
      <c r="F42" s="433" t="s">
        <v>449</v>
      </c>
      <c r="G42" s="434">
        <v>234</v>
      </c>
      <c r="H42" s="293">
        <v>0.06</v>
      </c>
      <c r="I42" s="434">
        <v>249</v>
      </c>
      <c r="J42" s="435">
        <v>0.2</v>
      </c>
      <c r="K42" s="434">
        <v>339</v>
      </c>
      <c r="L42" s="447"/>
      <c r="M42" s="433" t="s">
        <v>450</v>
      </c>
      <c r="N42" s="446"/>
      <c r="O42" s="432" t="s">
        <v>451</v>
      </c>
      <c r="P42" s="120"/>
      <c r="Q42" s="120"/>
    </row>
    <row r="43" spans="2:17" s="144" customFormat="1" ht="21">
      <c r="B43" s="414" t="s">
        <v>445</v>
      </c>
      <c r="C43" s="433" t="s">
        <v>533</v>
      </c>
      <c r="D43" s="433" t="s">
        <v>534</v>
      </c>
      <c r="E43" s="148" t="s">
        <v>535</v>
      </c>
      <c r="F43" s="433" t="s">
        <v>449</v>
      </c>
      <c r="G43" s="434">
        <v>475</v>
      </c>
      <c r="H43" s="293">
        <v>0.06</v>
      </c>
      <c r="I43" s="434">
        <v>506</v>
      </c>
      <c r="J43" s="435">
        <v>0.2</v>
      </c>
      <c r="K43" s="434">
        <v>689</v>
      </c>
      <c r="L43" s="447"/>
      <c r="M43" s="433" t="s">
        <v>450</v>
      </c>
      <c r="N43" s="446"/>
      <c r="O43" s="432" t="s">
        <v>451</v>
      </c>
      <c r="P43" s="120"/>
      <c r="Q43" s="120"/>
    </row>
    <row r="44" spans="2:17" s="144" customFormat="1" ht="21">
      <c r="B44" s="414" t="s">
        <v>445</v>
      </c>
      <c r="C44" s="433" t="s">
        <v>536</v>
      </c>
      <c r="D44" s="433" t="s">
        <v>537</v>
      </c>
      <c r="E44" s="148" t="s">
        <v>538</v>
      </c>
      <c r="F44" s="433" t="s">
        <v>449</v>
      </c>
      <c r="G44" s="434">
        <v>344</v>
      </c>
      <c r="H44" s="293">
        <v>0.06</v>
      </c>
      <c r="I44" s="434">
        <v>366</v>
      </c>
      <c r="J44" s="435">
        <v>0.2</v>
      </c>
      <c r="K44" s="434">
        <v>499</v>
      </c>
      <c r="L44" s="447"/>
      <c r="M44" s="433" t="s">
        <v>450</v>
      </c>
      <c r="N44" s="446"/>
      <c r="O44" s="432" t="s">
        <v>451</v>
      </c>
      <c r="P44" s="120"/>
      <c r="Q44" s="120"/>
    </row>
    <row r="45" spans="2:17" ht="21">
      <c r="B45" s="414" t="s">
        <v>445</v>
      </c>
      <c r="C45" s="433" t="s">
        <v>539</v>
      </c>
      <c r="D45" s="433" t="s">
        <v>540</v>
      </c>
      <c r="E45" s="148" t="s">
        <v>541</v>
      </c>
      <c r="F45" s="433" t="s">
        <v>449</v>
      </c>
      <c r="G45" s="434">
        <v>420</v>
      </c>
      <c r="H45" s="293">
        <v>0.06</v>
      </c>
      <c r="I45" s="434">
        <v>447</v>
      </c>
      <c r="J45" s="435">
        <v>0.2</v>
      </c>
      <c r="K45" s="434">
        <v>609</v>
      </c>
      <c r="L45" s="448"/>
      <c r="M45" s="433" t="s">
        <v>450</v>
      </c>
      <c r="N45" s="414"/>
      <c r="O45" s="432" t="s">
        <v>451</v>
      </c>
    </row>
    <row r="46" spans="2:17">
      <c r="B46" s="414" t="s">
        <v>445</v>
      </c>
      <c r="C46" s="433" t="s">
        <v>542</v>
      </c>
      <c r="D46" s="433" t="s">
        <v>543</v>
      </c>
      <c r="E46" s="148" t="s">
        <v>544</v>
      </c>
      <c r="F46" s="433" t="s">
        <v>449</v>
      </c>
      <c r="G46" s="434">
        <v>558</v>
      </c>
      <c r="H46" s="293">
        <v>0.06</v>
      </c>
      <c r="I46" s="434">
        <v>594</v>
      </c>
      <c r="J46" s="435">
        <v>0.2</v>
      </c>
      <c r="K46" s="434">
        <v>809</v>
      </c>
      <c r="L46" s="447"/>
      <c r="M46" s="433" t="s">
        <v>450</v>
      </c>
      <c r="N46" s="446"/>
      <c r="O46" s="432" t="s">
        <v>451</v>
      </c>
    </row>
    <row r="47" spans="2:17">
      <c r="B47" s="414" t="s">
        <v>445</v>
      </c>
      <c r="C47" s="433" t="s">
        <v>545</v>
      </c>
      <c r="D47" s="433" t="s">
        <v>546</v>
      </c>
      <c r="E47" s="148" t="s">
        <v>547</v>
      </c>
      <c r="F47" s="433" t="s">
        <v>449</v>
      </c>
      <c r="G47" s="434">
        <v>496</v>
      </c>
      <c r="H47" s="293">
        <v>0.06</v>
      </c>
      <c r="I47" s="434">
        <v>528</v>
      </c>
      <c r="J47" s="435">
        <v>0.2</v>
      </c>
      <c r="K47" s="434">
        <v>719</v>
      </c>
      <c r="L47" s="447"/>
      <c r="M47" s="433" t="s">
        <v>450</v>
      </c>
      <c r="N47" s="446"/>
      <c r="O47" s="432" t="s">
        <v>451</v>
      </c>
    </row>
    <row r="48" spans="2:17" ht="21">
      <c r="B48" s="444"/>
      <c r="C48" s="442"/>
      <c r="D48" s="442"/>
      <c r="E48" s="443" t="s">
        <v>548</v>
      </c>
      <c r="F48" s="442"/>
      <c r="G48" s="439"/>
      <c r="H48" s="441"/>
      <c r="I48" s="439"/>
      <c r="J48" s="440"/>
      <c r="K48" s="439"/>
      <c r="L48" s="449"/>
      <c r="M48" s="438"/>
      <c r="N48" s="437"/>
      <c r="O48" s="436"/>
    </row>
    <row r="49" spans="2:17">
      <c r="B49" s="414" t="s">
        <v>445</v>
      </c>
      <c r="C49" s="433" t="s">
        <v>549</v>
      </c>
      <c r="D49" s="532" t="s">
        <v>550</v>
      </c>
      <c r="E49" s="148" t="s">
        <v>551</v>
      </c>
      <c r="F49" s="433" t="s">
        <v>449</v>
      </c>
      <c r="G49" s="434">
        <v>110</v>
      </c>
      <c r="H49" s="293">
        <v>0.06</v>
      </c>
      <c r="I49" s="434">
        <v>117</v>
      </c>
      <c r="J49" s="435">
        <v>0.2</v>
      </c>
      <c r="K49" s="434">
        <v>159</v>
      </c>
      <c r="L49" s="447"/>
      <c r="M49" s="433" t="s">
        <v>450</v>
      </c>
      <c r="N49" s="414"/>
      <c r="O49" s="432" t="s">
        <v>451</v>
      </c>
    </row>
    <row r="50" spans="2:17">
      <c r="B50" s="414" t="s">
        <v>445</v>
      </c>
      <c r="C50" s="433" t="s">
        <v>552</v>
      </c>
      <c r="D50" s="433" t="s">
        <v>553</v>
      </c>
      <c r="E50" s="148" t="s">
        <v>554</v>
      </c>
      <c r="F50" s="433" t="s">
        <v>449</v>
      </c>
      <c r="G50" s="434">
        <v>227</v>
      </c>
      <c r="H50" s="293">
        <v>0.06</v>
      </c>
      <c r="I50" s="434">
        <v>241</v>
      </c>
      <c r="J50" s="435">
        <v>0.2</v>
      </c>
      <c r="K50" s="434">
        <v>329</v>
      </c>
      <c r="L50" s="447"/>
      <c r="M50" s="433" t="s">
        <v>450</v>
      </c>
      <c r="N50" s="414"/>
      <c r="O50" s="432" t="s">
        <v>451</v>
      </c>
    </row>
    <row r="51" spans="2:17" ht="21">
      <c r="B51" s="414" t="s">
        <v>445</v>
      </c>
      <c r="C51" s="433" t="s">
        <v>555</v>
      </c>
      <c r="D51" s="433" t="s">
        <v>556</v>
      </c>
      <c r="E51" s="148" t="s">
        <v>557</v>
      </c>
      <c r="F51" s="433" t="s">
        <v>449</v>
      </c>
      <c r="G51" s="434">
        <v>234</v>
      </c>
      <c r="H51" s="293">
        <v>0.06</v>
      </c>
      <c r="I51" s="434">
        <v>249</v>
      </c>
      <c r="J51" s="435">
        <v>0.2</v>
      </c>
      <c r="K51" s="434">
        <v>339</v>
      </c>
      <c r="L51" s="448"/>
      <c r="M51" s="433" t="s">
        <v>450</v>
      </c>
      <c r="N51" s="414"/>
      <c r="O51" s="432" t="s">
        <v>451</v>
      </c>
    </row>
    <row r="52" spans="2:17">
      <c r="B52" s="414" t="s">
        <v>445</v>
      </c>
      <c r="C52" s="433" t="s">
        <v>558</v>
      </c>
      <c r="D52" s="433" t="s">
        <v>559</v>
      </c>
      <c r="E52" s="148" t="s">
        <v>560</v>
      </c>
      <c r="F52" s="433" t="s">
        <v>449</v>
      </c>
      <c r="G52" s="434">
        <v>220</v>
      </c>
      <c r="H52" s="293">
        <v>0.06</v>
      </c>
      <c r="I52" s="434">
        <v>234</v>
      </c>
      <c r="J52" s="435">
        <v>0.2</v>
      </c>
      <c r="K52" s="434">
        <v>319</v>
      </c>
      <c r="L52" s="447"/>
      <c r="M52" s="433" t="s">
        <v>450</v>
      </c>
      <c r="N52" s="446"/>
      <c r="O52" s="432" t="s">
        <v>451</v>
      </c>
      <c r="P52" s="297"/>
      <c r="Q52" s="297"/>
    </row>
    <row r="53" spans="2:17">
      <c r="B53" s="414" t="s">
        <v>445</v>
      </c>
      <c r="C53" s="433" t="s">
        <v>561</v>
      </c>
      <c r="D53" s="433" t="s">
        <v>562</v>
      </c>
      <c r="E53" s="148" t="s">
        <v>563</v>
      </c>
      <c r="F53" s="433" t="s">
        <v>449</v>
      </c>
      <c r="G53" s="434">
        <v>337</v>
      </c>
      <c r="H53" s="293">
        <v>0.06</v>
      </c>
      <c r="I53" s="434">
        <v>359</v>
      </c>
      <c r="J53" s="435">
        <v>0.2</v>
      </c>
      <c r="K53" s="434">
        <v>489</v>
      </c>
      <c r="L53" s="447"/>
      <c r="M53" s="433" t="s">
        <v>450</v>
      </c>
      <c r="N53" s="446"/>
      <c r="O53" s="432" t="s">
        <v>451</v>
      </c>
      <c r="P53" s="297"/>
      <c r="Q53" s="297"/>
    </row>
    <row r="54" spans="2:17" ht="33.6" customHeight="1" thickBot="1">
      <c r="B54" s="444"/>
      <c r="C54" s="442"/>
      <c r="D54" s="442"/>
      <c r="E54" s="443" t="s">
        <v>564</v>
      </c>
      <c r="F54" s="442"/>
      <c r="G54" s="439"/>
      <c r="H54" s="441"/>
      <c r="I54" s="439"/>
      <c r="J54" s="440"/>
      <c r="K54" s="439"/>
      <c r="L54" s="445"/>
      <c r="M54" s="438"/>
      <c r="N54" s="437"/>
      <c r="O54" s="436"/>
      <c r="P54" s="297"/>
      <c r="Q54" s="297"/>
    </row>
    <row r="55" spans="2:17">
      <c r="B55" s="414" t="s">
        <v>445</v>
      </c>
      <c r="C55" s="433" t="s">
        <v>565</v>
      </c>
      <c r="D55" s="433" t="s">
        <v>566</v>
      </c>
      <c r="E55" s="148" t="s">
        <v>567</v>
      </c>
      <c r="F55" s="433" t="s">
        <v>449</v>
      </c>
      <c r="G55" s="434">
        <v>103</v>
      </c>
      <c r="H55" s="293">
        <v>0.06</v>
      </c>
      <c r="I55" s="434">
        <v>109</v>
      </c>
      <c r="J55" s="435">
        <v>0.2</v>
      </c>
      <c r="K55" s="434">
        <v>149</v>
      </c>
      <c r="M55" s="433" t="s">
        <v>450</v>
      </c>
      <c r="N55" s="148"/>
      <c r="O55" s="432" t="s">
        <v>451</v>
      </c>
    </row>
    <row r="56" spans="2:17" ht="21">
      <c r="B56" s="444"/>
      <c r="C56" s="442"/>
      <c r="D56" s="442"/>
      <c r="E56" s="443" t="s">
        <v>568</v>
      </c>
      <c r="F56" s="442"/>
      <c r="G56" s="439"/>
      <c r="H56" s="441"/>
      <c r="I56" s="439"/>
      <c r="J56" s="440"/>
      <c r="K56" s="439"/>
      <c r="M56" s="438"/>
      <c r="N56" s="437"/>
      <c r="O56" s="436"/>
    </row>
    <row r="57" spans="2:17">
      <c r="B57" s="414" t="s">
        <v>569</v>
      </c>
      <c r="C57" s="433" t="s">
        <v>570</v>
      </c>
      <c r="D57" s="433" t="s">
        <v>571</v>
      </c>
      <c r="E57" s="148" t="s">
        <v>572</v>
      </c>
      <c r="F57" s="433" t="s">
        <v>449</v>
      </c>
      <c r="G57" s="434">
        <v>103</v>
      </c>
      <c r="H57" s="293">
        <v>0.06</v>
      </c>
      <c r="I57" s="434">
        <v>109</v>
      </c>
      <c r="J57" s="435">
        <v>0.2</v>
      </c>
      <c r="K57" s="434">
        <v>149</v>
      </c>
      <c r="M57" s="433" t="s">
        <v>450</v>
      </c>
      <c r="N57" s="148"/>
      <c r="O57" s="432" t="s">
        <v>451</v>
      </c>
    </row>
    <row r="58" spans="2:17">
      <c r="B58" s="414" t="s">
        <v>569</v>
      </c>
      <c r="C58" s="433" t="s">
        <v>573</v>
      </c>
      <c r="D58" s="433" t="s">
        <v>574</v>
      </c>
      <c r="E58" s="148" t="s">
        <v>575</v>
      </c>
      <c r="F58" s="433" t="s">
        <v>449</v>
      </c>
      <c r="G58" s="434">
        <v>144</v>
      </c>
      <c r="H58" s="293">
        <v>0.06</v>
      </c>
      <c r="I58" s="434">
        <v>153</v>
      </c>
      <c r="J58" s="435">
        <v>0.2</v>
      </c>
      <c r="K58" s="434">
        <v>209</v>
      </c>
      <c r="M58" s="433" t="s">
        <v>450</v>
      </c>
      <c r="N58" s="148"/>
      <c r="O58" s="432" t="s">
        <v>451</v>
      </c>
    </row>
    <row r="59" spans="2:17" ht="21">
      <c r="B59" s="444"/>
      <c r="C59" s="442"/>
      <c r="D59" s="442"/>
      <c r="E59" s="443" t="s">
        <v>576</v>
      </c>
      <c r="F59" s="442"/>
      <c r="G59" s="439"/>
      <c r="H59" s="441"/>
      <c r="I59" s="439"/>
      <c r="J59" s="440"/>
      <c r="K59" s="439"/>
      <c r="M59" s="438"/>
      <c r="N59" s="437"/>
      <c r="O59" s="436"/>
    </row>
    <row r="60" spans="2:17">
      <c r="B60" s="414" t="s">
        <v>445</v>
      </c>
      <c r="C60" s="433" t="s">
        <v>577</v>
      </c>
      <c r="D60" s="433" t="s">
        <v>578</v>
      </c>
      <c r="E60" s="148" t="s">
        <v>579</v>
      </c>
      <c r="F60" s="433" t="s">
        <v>449</v>
      </c>
      <c r="G60" s="434">
        <v>234</v>
      </c>
      <c r="H60" s="293">
        <v>0.06</v>
      </c>
      <c r="I60" s="434">
        <v>249</v>
      </c>
      <c r="J60" s="435">
        <v>0.2</v>
      </c>
      <c r="K60" s="434">
        <v>339</v>
      </c>
      <c r="M60" s="433" t="s">
        <v>450</v>
      </c>
      <c r="N60" s="148"/>
      <c r="O60" s="432" t="s">
        <v>451</v>
      </c>
    </row>
    <row r="61" spans="2:17">
      <c r="B61" s="414" t="s">
        <v>445</v>
      </c>
      <c r="C61" s="433" t="s">
        <v>580</v>
      </c>
      <c r="D61" s="433" t="s">
        <v>581</v>
      </c>
      <c r="E61" s="148" t="s">
        <v>582</v>
      </c>
      <c r="F61" s="433" t="s">
        <v>449</v>
      </c>
      <c r="G61" s="434">
        <v>324</v>
      </c>
      <c r="H61" s="293">
        <v>0.06</v>
      </c>
      <c r="I61" s="434">
        <v>344</v>
      </c>
      <c r="J61" s="435">
        <v>0.2</v>
      </c>
      <c r="K61" s="434">
        <v>469</v>
      </c>
      <c r="M61" s="433" t="s">
        <v>450</v>
      </c>
      <c r="N61" s="148"/>
      <c r="O61" s="432" t="s">
        <v>451</v>
      </c>
    </row>
    <row r="62" spans="2:17">
      <c r="B62" s="414" t="s">
        <v>445</v>
      </c>
      <c r="C62" s="433" t="s">
        <v>583</v>
      </c>
      <c r="D62" s="433" t="s">
        <v>584</v>
      </c>
      <c r="E62" s="148" t="s">
        <v>585</v>
      </c>
      <c r="F62" s="433" t="s">
        <v>449</v>
      </c>
      <c r="G62" s="434">
        <v>248</v>
      </c>
      <c r="H62" s="293">
        <v>0.06</v>
      </c>
      <c r="I62" s="434">
        <v>263</v>
      </c>
      <c r="J62" s="435">
        <v>0.2</v>
      </c>
      <c r="K62" s="434">
        <v>359</v>
      </c>
      <c r="M62" s="433" t="s">
        <v>450</v>
      </c>
      <c r="N62" s="148"/>
      <c r="O62" s="432" t="s">
        <v>451</v>
      </c>
    </row>
    <row r="63" spans="2:17">
      <c r="B63" s="414" t="s">
        <v>445</v>
      </c>
      <c r="C63" s="433" t="s">
        <v>586</v>
      </c>
      <c r="D63" s="532" t="s">
        <v>587</v>
      </c>
      <c r="E63" s="148" t="s">
        <v>588</v>
      </c>
      <c r="F63" s="433" t="s">
        <v>449</v>
      </c>
      <c r="G63" s="434">
        <v>344</v>
      </c>
      <c r="H63" s="293">
        <v>0.06</v>
      </c>
      <c r="I63" s="434">
        <v>366</v>
      </c>
      <c r="J63" s="435">
        <v>0.2</v>
      </c>
      <c r="K63" s="434">
        <v>499</v>
      </c>
      <c r="M63" s="433" t="s">
        <v>450</v>
      </c>
      <c r="N63" s="148"/>
      <c r="O63" s="432" t="s">
        <v>451</v>
      </c>
    </row>
    <row r="64" spans="2:17">
      <c r="B64" s="414" t="s">
        <v>445</v>
      </c>
      <c r="C64" s="433" t="s">
        <v>589</v>
      </c>
      <c r="D64" s="433" t="s">
        <v>590</v>
      </c>
      <c r="E64" s="148" t="s">
        <v>591</v>
      </c>
      <c r="F64" s="433" t="s">
        <v>449</v>
      </c>
      <c r="G64" s="434">
        <v>549</v>
      </c>
      <c r="H64" s="293">
        <v>0.06</v>
      </c>
      <c r="I64" s="434">
        <v>584</v>
      </c>
      <c r="J64" s="435">
        <v>0.2</v>
      </c>
      <c r="K64" s="434">
        <v>796</v>
      </c>
      <c r="M64" s="433" t="s">
        <v>450</v>
      </c>
      <c r="N64" s="148"/>
      <c r="O64" s="432" t="s">
        <v>451</v>
      </c>
    </row>
    <row r="65" spans="2:17" ht="21">
      <c r="B65" s="444"/>
      <c r="C65" s="442"/>
      <c r="D65" s="442"/>
      <c r="E65" s="443" t="s">
        <v>592</v>
      </c>
      <c r="F65" s="442"/>
      <c r="G65" s="439"/>
      <c r="H65" s="441"/>
      <c r="I65" s="439"/>
      <c r="J65" s="440"/>
      <c r="K65" s="439"/>
      <c r="M65" s="438"/>
      <c r="N65" s="437"/>
      <c r="O65" s="436"/>
    </row>
    <row r="66" spans="2:17">
      <c r="B66" s="414" t="s">
        <v>445</v>
      </c>
      <c r="C66" s="433" t="s">
        <v>593</v>
      </c>
      <c r="D66" s="433" t="s">
        <v>594</v>
      </c>
      <c r="E66" s="148" t="s">
        <v>595</v>
      </c>
      <c r="F66" s="433" t="s">
        <v>449</v>
      </c>
      <c r="G66" s="434">
        <v>6132</v>
      </c>
      <c r="H66" s="293">
        <v>0.06</v>
      </c>
      <c r="I66" s="434">
        <v>6523</v>
      </c>
      <c r="J66" s="435">
        <v>0.2</v>
      </c>
      <c r="K66" s="434">
        <v>8888</v>
      </c>
      <c r="M66" s="433" t="s">
        <v>450</v>
      </c>
      <c r="N66" s="148"/>
      <c r="O66" s="432" t="s">
        <v>451</v>
      </c>
      <c r="P66" s="297" t="s">
        <v>596</v>
      </c>
      <c r="Q66" s="297" t="s">
        <v>597</v>
      </c>
    </row>
    <row r="67" spans="2:17">
      <c r="B67" s="414" t="s">
        <v>445</v>
      </c>
      <c r="C67" s="433" t="s">
        <v>598</v>
      </c>
      <c r="D67" s="433" t="s">
        <v>599</v>
      </c>
      <c r="E67" s="148" t="s">
        <v>600</v>
      </c>
      <c r="F67" s="433" t="s">
        <v>449</v>
      </c>
      <c r="G67" s="434">
        <v>4752</v>
      </c>
      <c r="H67" s="293">
        <v>0.06</v>
      </c>
      <c r="I67" s="434">
        <v>5055</v>
      </c>
      <c r="J67" s="435">
        <v>0.2</v>
      </c>
      <c r="K67" s="434">
        <v>6888</v>
      </c>
      <c r="M67" s="433" t="s">
        <v>450</v>
      </c>
      <c r="N67" s="148"/>
      <c r="O67" s="432" t="s">
        <v>451</v>
      </c>
      <c r="P67" s="297" t="s">
        <v>601</v>
      </c>
      <c r="Q67" s="297" t="s">
        <v>597</v>
      </c>
    </row>
    <row r="68" spans="2:17">
      <c r="B68" s="414" t="s">
        <v>445</v>
      </c>
      <c r="C68" s="433" t="s">
        <v>602</v>
      </c>
      <c r="D68" s="433" t="s">
        <v>603</v>
      </c>
      <c r="E68" s="148" t="s">
        <v>604</v>
      </c>
      <c r="F68" s="433" t="s">
        <v>449</v>
      </c>
      <c r="G68" s="434">
        <v>2682</v>
      </c>
      <c r="H68" s="293">
        <v>0.06</v>
      </c>
      <c r="I68" s="434">
        <v>2854</v>
      </c>
      <c r="J68" s="435">
        <v>0.2</v>
      </c>
      <c r="K68" s="434">
        <v>3888</v>
      </c>
      <c r="M68" s="433" t="s">
        <v>450</v>
      </c>
      <c r="N68" s="148"/>
      <c r="O68" s="432" t="s">
        <v>451</v>
      </c>
      <c r="P68" s="297" t="s">
        <v>605</v>
      </c>
      <c r="Q68" s="297" t="s">
        <v>597</v>
      </c>
    </row>
  </sheetData>
  <mergeCells count="1">
    <mergeCell ref="G9:I9"/>
  </mergeCells>
  <conditionalFormatting sqref="M9:M12">
    <cfRule type="containsText" dxfId="8" priority="9" operator="containsText" text="ZB7">
      <formula>NOT(ISERROR(SEARCH("ZB7",M9)))</formula>
    </cfRule>
  </conditionalFormatting>
  <conditionalFormatting sqref="M14">
    <cfRule type="containsText" dxfId="7" priority="8" operator="containsText" text="ZB7">
      <formula>NOT(ISERROR(SEARCH("ZB7",M14)))</formula>
    </cfRule>
  </conditionalFormatting>
  <conditionalFormatting sqref="M18">
    <cfRule type="containsText" dxfId="6" priority="7" operator="containsText" text="ZB7">
      <formula>NOT(ISERROR(SEARCH("ZB7",M18)))</formula>
    </cfRule>
  </conditionalFormatting>
  <conditionalFormatting sqref="M31">
    <cfRule type="containsText" dxfId="5" priority="6" operator="containsText" text="ZB7">
      <formula>NOT(ISERROR(SEARCH("ZB7",M31)))</formula>
    </cfRule>
  </conditionalFormatting>
  <conditionalFormatting sqref="M48">
    <cfRule type="containsText" dxfId="4" priority="5" operator="containsText" text="ZB7">
      <formula>NOT(ISERROR(SEARCH("ZB7",M48)))</formula>
    </cfRule>
  </conditionalFormatting>
  <conditionalFormatting sqref="M54">
    <cfRule type="containsText" dxfId="3" priority="4" operator="containsText" text="ZB7">
      <formula>NOT(ISERROR(SEARCH("ZB7",M54)))</formula>
    </cfRule>
  </conditionalFormatting>
  <conditionalFormatting sqref="M56">
    <cfRule type="containsText" dxfId="2" priority="3" operator="containsText" text="ZB7">
      <formula>NOT(ISERROR(SEARCH("ZB7",M56)))</formula>
    </cfRule>
  </conditionalFormatting>
  <conditionalFormatting sqref="M59">
    <cfRule type="containsText" dxfId="1" priority="2" operator="containsText" text="ZB7">
      <formula>NOT(ISERROR(SEARCH("ZB7",M59)))</formula>
    </cfRule>
  </conditionalFormatting>
  <conditionalFormatting sqref="M65">
    <cfRule type="containsText" dxfId="0" priority="1" operator="containsText" text="ZB7">
      <formula>NOT(ISERROR(SEARCH("ZB7",M65)))</formula>
    </cfRule>
  </conditionalFormatting>
  <hyperlinks>
    <hyperlink ref="O13" r:id="rId1" xr:uid="{7ADC4713-A440-4C2D-B76C-A80401F18331}"/>
    <hyperlink ref="O15" r:id="rId2" xr:uid="{56619306-0F5F-45AE-9E9C-BEC6CE177D3D}"/>
    <hyperlink ref="O16" r:id="rId3" xr:uid="{6FB60152-E630-4123-BBA5-D3C0F9353E7E}"/>
    <hyperlink ref="O17" r:id="rId4" xr:uid="{97497F30-030F-4C18-B94E-EAF935171756}"/>
    <hyperlink ref="O19" r:id="rId5" xr:uid="{EB3A13C3-50FA-414B-A723-4FFD04AF0AB4}"/>
    <hyperlink ref="O20" r:id="rId6" xr:uid="{FC6BE5E9-6CEF-429D-8A37-4F2569665205}"/>
    <hyperlink ref="O21" r:id="rId7" xr:uid="{84F51B6E-1F8A-422B-A356-B8AA7B23E727}"/>
    <hyperlink ref="O22" r:id="rId8" xr:uid="{533EBF05-89F9-4B42-8482-0D8BD56707CB}"/>
    <hyperlink ref="O23" r:id="rId9" xr:uid="{8F6A4B6E-DB86-42F8-B94F-42BA1BE7B596}"/>
    <hyperlink ref="O24" r:id="rId10" xr:uid="{A5EA0A48-911D-4056-A968-576BCFECF41E}"/>
    <hyperlink ref="O25" r:id="rId11" xr:uid="{C898BADF-17E5-460F-AA38-2A7478721ED7}"/>
    <hyperlink ref="O26" r:id="rId12" xr:uid="{F03C478F-DD95-4371-9254-9A677FFADA8E}"/>
    <hyperlink ref="O27" r:id="rId13" xr:uid="{663054E4-2F6A-427C-A0EA-8A4574BAFEFA}"/>
    <hyperlink ref="O28" r:id="rId14" xr:uid="{B8FEF197-C4E0-40C8-A438-7EDEB5CB63BB}"/>
    <hyperlink ref="O29" r:id="rId15" xr:uid="{B6DA9352-7821-4AEF-A3AE-6B80C6F1D727}"/>
    <hyperlink ref="O30" r:id="rId16" xr:uid="{4C5206BC-6A81-4622-86DF-2799C038FCF3}"/>
    <hyperlink ref="O32" r:id="rId17" xr:uid="{68332192-4908-4C8E-B9DF-36D8AB03D9B2}"/>
    <hyperlink ref="O33" r:id="rId18" xr:uid="{2999872D-02CD-4C56-956B-49AE78532D5C}"/>
    <hyperlink ref="O34" r:id="rId19" xr:uid="{F88FFE1A-2696-4F27-A7BA-96D393DECCA6}"/>
    <hyperlink ref="O35" r:id="rId20" xr:uid="{DD85DE48-57B6-4670-9E43-DE4DB885CDD0}"/>
    <hyperlink ref="O36" r:id="rId21" xr:uid="{13D9FCBE-F642-4931-AE92-E478F3938507}"/>
    <hyperlink ref="O37" r:id="rId22" xr:uid="{A31236A6-45FB-46CD-895E-7952165CD534}"/>
    <hyperlink ref="O38" r:id="rId23" xr:uid="{3D4E4C9C-EB16-430D-8369-DFF1ABB0201C}"/>
    <hyperlink ref="O39" r:id="rId24" xr:uid="{F108837A-C1BB-4B50-AC90-53B7922D9B68}"/>
    <hyperlink ref="O40" r:id="rId25" xr:uid="{44977AAC-E7E6-4E60-8FEB-BAE107E122A7}"/>
    <hyperlink ref="O41" r:id="rId26" xr:uid="{402172E7-44ED-4550-A9A8-B4797E1034CD}"/>
    <hyperlink ref="O42" r:id="rId27" xr:uid="{466EB5A8-E67B-40BF-9514-FDD24EDF3C94}"/>
    <hyperlink ref="O43" r:id="rId28" xr:uid="{2902374F-221C-4F59-A4A6-FE107A3EFE9A}"/>
    <hyperlink ref="O44" r:id="rId29" xr:uid="{409AFB50-D98E-4AA4-B587-2A04BF6DD892}"/>
    <hyperlink ref="O45" r:id="rId30" xr:uid="{DA522506-FAF9-4228-9103-61C46DBDCEF1}"/>
    <hyperlink ref="O46" r:id="rId31" xr:uid="{EF1C7157-75B9-41F1-A37D-BC2E67E4E71B}"/>
    <hyperlink ref="O47" r:id="rId32" xr:uid="{CD8B57A1-0FE5-42BA-B96B-5829D9ACFBED}"/>
    <hyperlink ref="O49" r:id="rId33" xr:uid="{1BC67391-D31D-4D03-BD80-2B4AA048701C}"/>
    <hyperlink ref="O50" r:id="rId34" xr:uid="{07EA0BE0-4927-4326-A86E-1A6FF848045D}"/>
    <hyperlink ref="O51" r:id="rId35" xr:uid="{469DCBBB-FBDE-4A0E-9D21-A5D2F6CF134A}"/>
    <hyperlink ref="O52" r:id="rId36" xr:uid="{AC9F8890-AC56-457B-B72D-3721DDFEFAAB}"/>
    <hyperlink ref="O53" r:id="rId37" xr:uid="{99A6EB14-DBA1-4776-8882-476965F2D4F9}"/>
    <hyperlink ref="O55" r:id="rId38" xr:uid="{2E526CE8-1AF8-425D-A8C0-799379FA2913}"/>
    <hyperlink ref="O57" r:id="rId39" xr:uid="{2C09A170-265F-4036-9942-DD442D330B2A}"/>
    <hyperlink ref="O58" r:id="rId40" xr:uid="{57BD376E-A01D-449D-B806-044CFDBB36B6}"/>
    <hyperlink ref="O60" r:id="rId41" xr:uid="{EBC3526D-33D9-4590-BC4D-19CA937F3879}"/>
    <hyperlink ref="O61" r:id="rId42" xr:uid="{7CEE581E-AF40-49FD-AB10-1E6CB3C1204C}"/>
    <hyperlink ref="O62" r:id="rId43" xr:uid="{DC55D09C-200D-42A2-886D-75F0C571638B}"/>
    <hyperlink ref="O63" r:id="rId44" xr:uid="{79F1226E-12D5-44A5-A275-C830200A68F8}"/>
    <hyperlink ref="O64" r:id="rId45" xr:uid="{4CFA8539-1E98-41EC-9684-08E58033E0B1}"/>
    <hyperlink ref="O66" r:id="rId46" xr:uid="{1748F53F-307B-4A60-9B5C-C6F7D002AFFD}"/>
    <hyperlink ref="O67" r:id="rId47" xr:uid="{FD1C3D1D-D24E-4B37-9044-0930F6CA23F7}"/>
    <hyperlink ref="O68" r:id="rId48" xr:uid="{39D3B300-D8C3-4F87-B4E2-7BB576156DD8}"/>
  </hyperlinks>
  <pageMargins left="0.7" right="0.7" top="0.75" bottom="0.75" header="0.3" footer="0.3"/>
  <pageSetup paperSize="9" orientation="portrait" r:id="rId49"/>
  <drawing r:id="rId5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DF3C-C9CA-4F29-902D-26DD138523CC}">
  <sheetPr codeName="Sheet7"/>
  <dimension ref="A1:O408"/>
  <sheetViews>
    <sheetView showGridLines="0" zoomScale="70" zoomScaleNormal="70" workbookViewId="0">
      <selection activeCell="R24" sqref="R24"/>
    </sheetView>
  </sheetViews>
  <sheetFormatPr defaultColWidth="9.140625" defaultRowHeight="15"/>
  <cols>
    <col min="1" max="1" width="6.140625" style="243" customWidth="1"/>
    <col min="2" max="2" width="10.42578125" style="215" customWidth="1"/>
    <col min="3" max="3" width="22.140625" style="215" customWidth="1"/>
    <col min="4" max="4" width="20.7109375" style="215" customWidth="1"/>
    <col min="5" max="5" width="77.42578125" style="215" customWidth="1"/>
    <col min="6" max="6" width="18.85546875" style="215" customWidth="1"/>
    <col min="7" max="9" width="19.140625" style="215" customWidth="1"/>
    <col min="10" max="10" width="19" style="216" customWidth="1"/>
    <col min="11" max="11" width="19" style="215" customWidth="1"/>
    <col min="12" max="12" width="19.140625" style="215" customWidth="1"/>
    <col min="13" max="13" width="9.140625" style="215"/>
    <col min="14" max="14" width="31.5703125" style="215" customWidth="1"/>
    <col min="15" max="15" width="9.28515625" style="215" hidden="1" customWidth="1"/>
    <col min="16" max="16384" width="9.140625" style="215"/>
  </cols>
  <sheetData>
    <row r="1" spans="2:15">
      <c r="J1" s="215"/>
      <c r="K1" s="216"/>
    </row>
    <row r="2" spans="2:15">
      <c r="J2" s="215"/>
      <c r="K2" s="216"/>
    </row>
    <row r="3" spans="2:15" ht="15.75" thickBot="1">
      <c r="J3" s="215"/>
      <c r="K3" s="216"/>
    </row>
    <row r="4" spans="2:15" ht="15.75" thickTop="1">
      <c r="B4" s="217" t="s">
        <v>51</v>
      </c>
      <c r="C4" s="218"/>
      <c r="D4" s="617" t="s">
        <v>606</v>
      </c>
      <c r="E4" s="618"/>
      <c r="J4" s="215"/>
      <c r="K4" s="216"/>
    </row>
    <row r="5" spans="2:15">
      <c r="B5" s="219" t="s">
        <v>53</v>
      </c>
      <c r="C5" s="220"/>
      <c r="D5" s="619" t="s">
        <v>54</v>
      </c>
      <c r="E5" s="619"/>
      <c r="J5" s="215"/>
      <c r="K5" s="216"/>
    </row>
    <row r="6" spans="2:15">
      <c r="B6" s="219"/>
      <c r="C6" s="220"/>
      <c r="D6" s="619" t="s">
        <v>55</v>
      </c>
      <c r="E6" s="619"/>
      <c r="J6" s="215"/>
      <c r="K6" s="216"/>
    </row>
    <row r="7" spans="2:15" ht="15.75" thickBot="1">
      <c r="B7" s="221" t="s">
        <v>56</v>
      </c>
      <c r="C7" s="222"/>
      <c r="D7" s="620" t="str">
        <f>'NB PriceList'!D7</f>
        <v>Valid from FY2425 Q1</v>
      </c>
      <c r="E7" s="621"/>
      <c r="J7" s="215"/>
      <c r="K7" s="216"/>
    </row>
    <row r="8" spans="2:15" ht="16.5" thickTop="1" thickBot="1">
      <c r="C8" s="223"/>
      <c r="D8" s="224"/>
      <c r="E8" s="225"/>
    </row>
    <row r="9" spans="2:15" s="91" customFormat="1" ht="39" customHeight="1">
      <c r="B9" s="226" t="s">
        <v>607</v>
      </c>
      <c r="C9" s="227" t="s">
        <v>443</v>
      </c>
      <c r="D9" s="226" t="s">
        <v>61</v>
      </c>
      <c r="E9" s="226" t="s">
        <v>62</v>
      </c>
      <c r="F9" s="611" t="s">
        <v>64</v>
      </c>
      <c r="G9" s="612"/>
      <c r="H9" s="613" t="s">
        <v>65</v>
      </c>
      <c r="I9" s="614"/>
      <c r="J9" s="228" t="s">
        <v>608</v>
      </c>
      <c r="K9" s="228" t="s">
        <v>609</v>
      </c>
      <c r="L9" s="229" t="s">
        <v>67</v>
      </c>
      <c r="M9" s="230" t="s">
        <v>610</v>
      </c>
      <c r="N9" s="230" t="s">
        <v>611</v>
      </c>
    </row>
    <row r="10" spans="2:15" s="91" customFormat="1">
      <c r="B10" s="231"/>
      <c r="C10" s="232"/>
      <c r="D10" s="231"/>
      <c r="E10" s="231"/>
      <c r="F10" s="233" t="s">
        <v>612</v>
      </c>
      <c r="G10" s="234" t="s">
        <v>71</v>
      </c>
      <c r="H10" s="235" t="s">
        <v>612</v>
      </c>
      <c r="I10" s="236" t="s">
        <v>71</v>
      </c>
      <c r="J10" s="237"/>
      <c r="K10" s="238"/>
      <c r="L10" s="239"/>
      <c r="M10" s="240"/>
      <c r="N10" s="240"/>
    </row>
    <row r="11" spans="2:15" s="91" customFormat="1">
      <c r="B11" s="328"/>
      <c r="C11" s="328"/>
      <c r="D11" s="328"/>
      <c r="E11" s="328" t="s">
        <v>613</v>
      </c>
      <c r="F11" s="328"/>
      <c r="G11" s="328"/>
      <c r="H11" s="328"/>
      <c r="I11" s="328"/>
      <c r="J11" s="328"/>
      <c r="K11" s="328"/>
      <c r="L11" s="328"/>
      <c r="M11" s="328"/>
      <c r="N11" s="328"/>
      <c r="O11" s="241"/>
    </row>
    <row r="12" spans="2:15" s="91" customFormat="1">
      <c r="B12" s="329"/>
      <c r="C12" s="329"/>
      <c r="D12" s="329"/>
      <c r="E12" s="329" t="s">
        <v>614</v>
      </c>
      <c r="F12" s="329"/>
      <c r="G12" s="329"/>
      <c r="H12" s="329"/>
      <c r="I12" s="329"/>
      <c r="J12" s="329"/>
      <c r="K12" s="329"/>
      <c r="L12" s="329"/>
      <c r="M12" s="329"/>
      <c r="N12" s="329"/>
      <c r="O12" s="241"/>
    </row>
    <row r="13" spans="2:15" s="91" customFormat="1">
      <c r="B13" s="299" t="s">
        <v>615</v>
      </c>
      <c r="C13" s="299" t="s">
        <v>614</v>
      </c>
      <c r="D13" s="299" t="s">
        <v>616</v>
      </c>
      <c r="E13" s="330" t="s">
        <v>617</v>
      </c>
      <c r="F13" s="331">
        <v>71</v>
      </c>
      <c r="G13" s="332">
        <v>0.05</v>
      </c>
      <c r="H13" s="331">
        <v>75</v>
      </c>
      <c r="I13" s="332">
        <v>0.35</v>
      </c>
      <c r="J13" s="331">
        <v>115</v>
      </c>
      <c r="K13" s="331">
        <v>125</v>
      </c>
      <c r="L13" s="299" t="s">
        <v>618</v>
      </c>
      <c r="M13" s="299" t="s">
        <v>619</v>
      </c>
      <c r="N13" s="333" t="s">
        <v>613</v>
      </c>
      <c r="O13" s="241" t="s">
        <v>620</v>
      </c>
    </row>
    <row r="14" spans="2:15" s="91" customFormat="1">
      <c r="B14" s="328"/>
      <c r="C14" s="328"/>
      <c r="D14" s="328"/>
      <c r="E14" s="328" t="s">
        <v>621</v>
      </c>
      <c r="F14" s="328"/>
      <c r="G14" s="328"/>
      <c r="H14" s="328"/>
      <c r="I14" s="328"/>
      <c r="J14" s="328"/>
      <c r="K14" s="328"/>
      <c r="L14" s="328"/>
      <c r="M14" s="328"/>
      <c r="N14" s="328"/>
      <c r="O14" s="241"/>
    </row>
    <row r="15" spans="2:15" s="91" customFormat="1">
      <c r="B15" s="329"/>
      <c r="C15" s="329"/>
      <c r="D15" s="329"/>
      <c r="E15" s="329" t="s">
        <v>622</v>
      </c>
      <c r="F15" s="329"/>
      <c r="G15" s="329"/>
      <c r="H15" s="329"/>
      <c r="I15" s="329"/>
      <c r="J15" s="329"/>
      <c r="K15" s="329"/>
      <c r="L15" s="329"/>
      <c r="M15" s="329"/>
      <c r="N15" s="329"/>
      <c r="O15" s="241"/>
    </row>
    <row r="16" spans="2:15" s="91" customFormat="1">
      <c r="B16" s="299" t="s">
        <v>615</v>
      </c>
      <c r="C16" s="299" t="s">
        <v>622</v>
      </c>
      <c r="D16" s="299" t="s">
        <v>623</v>
      </c>
      <c r="E16" s="330" t="s">
        <v>624</v>
      </c>
      <c r="F16" s="331">
        <v>10</v>
      </c>
      <c r="G16" s="332">
        <v>0.05</v>
      </c>
      <c r="H16" s="331">
        <v>11</v>
      </c>
      <c r="I16" s="332">
        <v>0.35</v>
      </c>
      <c r="J16" s="331">
        <v>16</v>
      </c>
      <c r="K16" s="331">
        <v>18</v>
      </c>
      <c r="L16" s="299" t="s">
        <v>618</v>
      </c>
      <c r="M16" s="299" t="s">
        <v>619</v>
      </c>
      <c r="N16" s="333" t="s">
        <v>613</v>
      </c>
      <c r="O16" s="241" t="s">
        <v>620</v>
      </c>
    </row>
    <row r="17" spans="2:15" s="91" customFormat="1">
      <c r="B17" s="299" t="s">
        <v>615</v>
      </c>
      <c r="C17" s="299" t="s">
        <v>622</v>
      </c>
      <c r="D17" s="299" t="s">
        <v>625</v>
      </c>
      <c r="E17" s="330" t="s">
        <v>624</v>
      </c>
      <c r="F17" s="331">
        <v>11</v>
      </c>
      <c r="G17" s="332">
        <v>0.05</v>
      </c>
      <c r="H17" s="331">
        <v>12</v>
      </c>
      <c r="I17" s="332">
        <v>0.35</v>
      </c>
      <c r="J17" s="331">
        <v>18</v>
      </c>
      <c r="K17" s="331">
        <v>19</v>
      </c>
      <c r="L17" s="299" t="s">
        <v>618</v>
      </c>
      <c r="M17" s="299" t="s">
        <v>619</v>
      </c>
      <c r="N17" s="333" t="s">
        <v>613</v>
      </c>
      <c r="O17" s="241" t="s">
        <v>620</v>
      </c>
    </row>
    <row r="18" spans="2:15" s="91" customFormat="1">
      <c r="B18" s="299" t="s">
        <v>615</v>
      </c>
      <c r="C18" s="299" t="s">
        <v>622</v>
      </c>
      <c r="D18" s="299" t="s">
        <v>626</v>
      </c>
      <c r="E18" s="330" t="s">
        <v>627</v>
      </c>
      <c r="F18" s="331">
        <v>164</v>
      </c>
      <c r="G18" s="332">
        <v>0.05</v>
      </c>
      <c r="H18" s="331">
        <v>173</v>
      </c>
      <c r="I18" s="332">
        <v>0.35</v>
      </c>
      <c r="J18" s="331">
        <v>266</v>
      </c>
      <c r="K18" s="331">
        <v>289</v>
      </c>
      <c r="L18" s="299" t="s">
        <v>618</v>
      </c>
      <c r="M18" s="299" t="s">
        <v>619</v>
      </c>
      <c r="N18" s="333" t="s">
        <v>613</v>
      </c>
      <c r="O18" s="241" t="s">
        <v>620</v>
      </c>
    </row>
    <row r="19" spans="2:15" s="91" customFormat="1">
      <c r="B19" s="299" t="s">
        <v>615</v>
      </c>
      <c r="C19" s="299" t="s">
        <v>622</v>
      </c>
      <c r="D19" s="299" t="s">
        <v>628</v>
      </c>
      <c r="E19" s="330" t="s">
        <v>629</v>
      </c>
      <c r="F19" s="331">
        <v>164</v>
      </c>
      <c r="G19" s="332">
        <v>0.05</v>
      </c>
      <c r="H19" s="331">
        <v>173</v>
      </c>
      <c r="I19" s="332">
        <v>0.35</v>
      </c>
      <c r="J19" s="331">
        <v>266</v>
      </c>
      <c r="K19" s="331">
        <v>289</v>
      </c>
      <c r="L19" s="299" t="s">
        <v>618</v>
      </c>
      <c r="M19" s="299" t="s">
        <v>619</v>
      </c>
      <c r="N19" s="333" t="s">
        <v>613</v>
      </c>
      <c r="O19" s="241" t="s">
        <v>620</v>
      </c>
    </row>
    <row r="20" spans="2:15" s="91" customFormat="1">
      <c r="B20" s="299" t="s">
        <v>615</v>
      </c>
      <c r="C20" s="299" t="s">
        <v>622</v>
      </c>
      <c r="D20" s="299" t="s">
        <v>630</v>
      </c>
      <c r="E20" s="330" t="s">
        <v>631</v>
      </c>
      <c r="F20" s="331">
        <v>260</v>
      </c>
      <c r="G20" s="332">
        <v>0.05</v>
      </c>
      <c r="H20" s="331">
        <v>274</v>
      </c>
      <c r="I20" s="332">
        <v>0.35</v>
      </c>
      <c r="J20" s="331">
        <v>421</v>
      </c>
      <c r="K20" s="331">
        <v>459</v>
      </c>
      <c r="L20" s="299" t="s">
        <v>618</v>
      </c>
      <c r="M20" s="299" t="s">
        <v>619</v>
      </c>
      <c r="N20" s="333" t="s">
        <v>613</v>
      </c>
      <c r="O20" s="241" t="s">
        <v>620</v>
      </c>
    </row>
    <row r="21" spans="2:15" s="91" customFormat="1">
      <c r="B21" s="299" t="s">
        <v>615</v>
      </c>
      <c r="C21" s="299" t="s">
        <v>622</v>
      </c>
      <c r="D21" s="299" t="s">
        <v>632</v>
      </c>
      <c r="E21" s="330" t="s">
        <v>633</v>
      </c>
      <c r="F21" s="331">
        <v>260</v>
      </c>
      <c r="G21" s="332">
        <v>0.05</v>
      </c>
      <c r="H21" s="331">
        <v>274</v>
      </c>
      <c r="I21" s="332">
        <v>0.35</v>
      </c>
      <c r="J21" s="331">
        <v>421</v>
      </c>
      <c r="K21" s="331">
        <v>459</v>
      </c>
      <c r="L21" s="299" t="s">
        <v>618</v>
      </c>
      <c r="M21" s="299" t="s">
        <v>619</v>
      </c>
      <c r="N21" s="333" t="s">
        <v>613</v>
      </c>
      <c r="O21" s="241" t="s">
        <v>620</v>
      </c>
    </row>
    <row r="22" spans="2:15" s="91" customFormat="1">
      <c r="B22" s="299" t="s">
        <v>615</v>
      </c>
      <c r="C22" s="299" t="s">
        <v>622</v>
      </c>
      <c r="D22" s="299" t="s">
        <v>634</v>
      </c>
      <c r="E22" s="330" t="s">
        <v>635</v>
      </c>
      <c r="F22" s="331">
        <v>273</v>
      </c>
      <c r="G22" s="332">
        <v>0.05</v>
      </c>
      <c r="H22" s="331">
        <v>287</v>
      </c>
      <c r="I22" s="332">
        <v>0.35</v>
      </c>
      <c r="J22" s="331">
        <v>442</v>
      </c>
      <c r="K22" s="331">
        <v>482</v>
      </c>
      <c r="L22" s="299" t="s">
        <v>618</v>
      </c>
      <c r="M22" s="299" t="s">
        <v>619</v>
      </c>
      <c r="N22" s="333" t="s">
        <v>613</v>
      </c>
      <c r="O22" s="241" t="s">
        <v>620</v>
      </c>
    </row>
    <row r="23" spans="2:15" s="91" customFormat="1">
      <c r="B23" s="299" t="s">
        <v>615</v>
      </c>
      <c r="C23" s="299" t="s">
        <v>622</v>
      </c>
      <c r="D23" s="299" t="s">
        <v>636</v>
      </c>
      <c r="E23" s="330" t="s">
        <v>637</v>
      </c>
      <c r="F23" s="331">
        <v>273</v>
      </c>
      <c r="G23" s="332">
        <v>0.05</v>
      </c>
      <c r="H23" s="331">
        <v>287</v>
      </c>
      <c r="I23" s="332">
        <v>0.35</v>
      </c>
      <c r="J23" s="331">
        <v>442</v>
      </c>
      <c r="K23" s="331">
        <v>482</v>
      </c>
      <c r="L23" s="299" t="s">
        <v>618</v>
      </c>
      <c r="M23" s="299" t="s">
        <v>619</v>
      </c>
      <c r="N23" s="333" t="s">
        <v>613</v>
      </c>
      <c r="O23" s="241" t="s">
        <v>620</v>
      </c>
    </row>
    <row r="24" spans="2:15" s="91" customFormat="1">
      <c r="B24" s="329"/>
      <c r="C24" s="329"/>
      <c r="D24" s="329"/>
      <c r="E24" s="329" t="s">
        <v>638</v>
      </c>
      <c r="F24" s="329"/>
      <c r="G24" s="329"/>
      <c r="H24" s="329"/>
      <c r="I24" s="329"/>
      <c r="J24" s="329"/>
      <c r="K24" s="329"/>
      <c r="L24" s="329"/>
      <c r="M24" s="329"/>
      <c r="N24" s="329"/>
      <c r="O24" s="241"/>
    </row>
    <row r="25" spans="2:15" s="91" customFormat="1">
      <c r="B25" s="299" t="s">
        <v>615</v>
      </c>
      <c r="C25" s="299" t="s">
        <v>638</v>
      </c>
      <c r="D25" s="299" t="s">
        <v>639</v>
      </c>
      <c r="E25" s="330" t="s">
        <v>640</v>
      </c>
      <c r="F25" s="331">
        <v>70</v>
      </c>
      <c r="G25" s="332">
        <v>0.05</v>
      </c>
      <c r="H25" s="331">
        <v>74</v>
      </c>
      <c r="I25" s="332">
        <v>0.35</v>
      </c>
      <c r="J25" s="331">
        <v>113</v>
      </c>
      <c r="K25" s="331">
        <v>124</v>
      </c>
      <c r="L25" s="299" t="s">
        <v>618</v>
      </c>
      <c r="M25" s="299" t="s">
        <v>619</v>
      </c>
      <c r="N25" s="333" t="s">
        <v>613</v>
      </c>
      <c r="O25" s="241" t="s">
        <v>620</v>
      </c>
    </row>
    <row r="26" spans="2:15" s="91" customFormat="1">
      <c r="B26" s="299" t="s">
        <v>615</v>
      </c>
      <c r="C26" s="299" t="s">
        <v>638</v>
      </c>
      <c r="D26" s="299" t="s">
        <v>641</v>
      </c>
      <c r="E26" s="330" t="s">
        <v>642</v>
      </c>
      <c r="F26" s="331">
        <v>108</v>
      </c>
      <c r="G26" s="332">
        <v>0.05</v>
      </c>
      <c r="H26" s="331">
        <v>114</v>
      </c>
      <c r="I26" s="332">
        <v>0.35</v>
      </c>
      <c r="J26" s="331">
        <v>175</v>
      </c>
      <c r="K26" s="331">
        <v>191</v>
      </c>
      <c r="L26" s="299" t="s">
        <v>618</v>
      </c>
      <c r="M26" s="299" t="s">
        <v>619</v>
      </c>
      <c r="N26" s="333" t="s">
        <v>613</v>
      </c>
      <c r="O26" s="241" t="s">
        <v>620</v>
      </c>
    </row>
    <row r="27" spans="2:15" s="91" customFormat="1">
      <c r="B27" s="299" t="s">
        <v>615</v>
      </c>
      <c r="C27" s="299" t="s">
        <v>638</v>
      </c>
      <c r="D27" s="299" t="s">
        <v>643</v>
      </c>
      <c r="E27" s="330" t="s">
        <v>644</v>
      </c>
      <c r="F27" s="331">
        <v>122</v>
      </c>
      <c r="G27" s="332">
        <v>0.05</v>
      </c>
      <c r="H27" s="331">
        <v>128</v>
      </c>
      <c r="I27" s="332">
        <v>0.35</v>
      </c>
      <c r="J27" s="331">
        <v>198</v>
      </c>
      <c r="K27" s="331">
        <v>215</v>
      </c>
      <c r="L27" s="299" t="s">
        <v>618</v>
      </c>
      <c r="M27" s="299" t="s">
        <v>619</v>
      </c>
      <c r="N27" s="333" t="s">
        <v>613</v>
      </c>
      <c r="O27" s="241" t="s">
        <v>620</v>
      </c>
    </row>
    <row r="28" spans="2:15" s="91" customFormat="1">
      <c r="B28" s="299" t="s">
        <v>615</v>
      </c>
      <c r="C28" s="299" t="s">
        <v>638</v>
      </c>
      <c r="D28" s="299" t="s">
        <v>645</v>
      </c>
      <c r="E28" s="330" t="s">
        <v>646</v>
      </c>
      <c r="F28" s="331">
        <v>160</v>
      </c>
      <c r="G28" s="332">
        <v>0.05</v>
      </c>
      <c r="H28" s="331">
        <v>168</v>
      </c>
      <c r="I28" s="332">
        <v>0.35</v>
      </c>
      <c r="J28" s="331">
        <v>259</v>
      </c>
      <c r="K28" s="331">
        <v>282</v>
      </c>
      <c r="L28" s="299" t="s">
        <v>618</v>
      </c>
      <c r="M28" s="299" t="s">
        <v>619</v>
      </c>
      <c r="N28" s="333" t="s">
        <v>613</v>
      </c>
      <c r="O28" s="241" t="s">
        <v>620</v>
      </c>
    </row>
    <row r="29" spans="2:15" s="91" customFormat="1">
      <c r="B29" s="329"/>
      <c r="C29" s="329"/>
      <c r="D29" s="329"/>
      <c r="E29" s="329" t="s">
        <v>647</v>
      </c>
      <c r="F29" s="329"/>
      <c r="G29" s="329"/>
      <c r="H29" s="329"/>
      <c r="I29" s="329"/>
      <c r="J29" s="329"/>
      <c r="K29" s="329"/>
      <c r="L29" s="329"/>
      <c r="M29" s="329"/>
      <c r="N29" s="329"/>
      <c r="O29" s="241"/>
    </row>
    <row r="30" spans="2:15" s="91" customFormat="1">
      <c r="B30" s="299" t="s">
        <v>615</v>
      </c>
      <c r="C30" s="299" t="s">
        <v>647</v>
      </c>
      <c r="D30" s="299" t="s">
        <v>648</v>
      </c>
      <c r="E30" s="330" t="s">
        <v>649</v>
      </c>
      <c r="F30" s="331">
        <v>205</v>
      </c>
      <c r="G30" s="332">
        <v>0.05</v>
      </c>
      <c r="H30" s="331">
        <v>216</v>
      </c>
      <c r="I30" s="332">
        <v>0.35</v>
      </c>
      <c r="J30" s="331">
        <v>332</v>
      </c>
      <c r="K30" s="331">
        <v>362</v>
      </c>
      <c r="L30" s="299" t="s">
        <v>618</v>
      </c>
      <c r="M30" s="299" t="s">
        <v>619</v>
      </c>
      <c r="N30" s="333" t="s">
        <v>613</v>
      </c>
      <c r="O30" s="241" t="s">
        <v>620</v>
      </c>
    </row>
    <row r="31" spans="2:15" s="91" customFormat="1">
      <c r="B31" s="328"/>
      <c r="C31" s="328"/>
      <c r="D31" s="328"/>
      <c r="E31" s="328" t="s">
        <v>650</v>
      </c>
      <c r="F31" s="328"/>
      <c r="G31" s="328"/>
      <c r="H31" s="328"/>
      <c r="I31" s="328"/>
      <c r="J31" s="328"/>
      <c r="K31" s="328"/>
      <c r="L31" s="328"/>
      <c r="M31" s="328"/>
      <c r="N31" s="328"/>
      <c r="O31" s="241"/>
    </row>
    <row r="32" spans="2:15" s="91" customFormat="1">
      <c r="B32" s="329"/>
      <c r="C32" s="329"/>
      <c r="D32" s="329"/>
      <c r="E32" s="329" t="s">
        <v>651</v>
      </c>
      <c r="F32" s="329"/>
      <c r="G32" s="329"/>
      <c r="H32" s="329"/>
      <c r="I32" s="329"/>
      <c r="J32" s="329"/>
      <c r="K32" s="329"/>
      <c r="L32" s="329"/>
      <c r="M32" s="329"/>
      <c r="N32" s="329"/>
      <c r="O32" s="241"/>
    </row>
    <row r="33" spans="2:15" s="91" customFormat="1">
      <c r="B33" s="299" t="s">
        <v>615</v>
      </c>
      <c r="C33" s="299" t="s">
        <v>651</v>
      </c>
      <c r="D33" s="299" t="s">
        <v>652</v>
      </c>
      <c r="E33" s="330" t="s">
        <v>653</v>
      </c>
      <c r="F33" s="331">
        <v>26</v>
      </c>
      <c r="G33" s="332">
        <v>0.05</v>
      </c>
      <c r="H33" s="331">
        <v>27</v>
      </c>
      <c r="I33" s="332">
        <v>0.35</v>
      </c>
      <c r="J33" s="331">
        <v>42</v>
      </c>
      <c r="K33" s="331">
        <v>46</v>
      </c>
      <c r="L33" s="299" t="s">
        <v>618</v>
      </c>
      <c r="M33" s="299" t="s">
        <v>619</v>
      </c>
      <c r="N33" s="333" t="s">
        <v>613</v>
      </c>
      <c r="O33" s="241" t="s">
        <v>620</v>
      </c>
    </row>
    <row r="34" spans="2:15" s="91" customFormat="1">
      <c r="B34" s="299" t="s">
        <v>615</v>
      </c>
      <c r="C34" s="299" t="s">
        <v>651</v>
      </c>
      <c r="D34" s="299" t="s">
        <v>654</v>
      </c>
      <c r="E34" s="330" t="s">
        <v>655</v>
      </c>
      <c r="F34" s="331">
        <v>30</v>
      </c>
      <c r="G34" s="332">
        <v>0.05</v>
      </c>
      <c r="H34" s="331">
        <v>32</v>
      </c>
      <c r="I34" s="332">
        <v>0.35</v>
      </c>
      <c r="J34" s="331">
        <v>49</v>
      </c>
      <c r="K34" s="331">
        <v>53</v>
      </c>
      <c r="L34" s="299" t="s">
        <v>618</v>
      </c>
      <c r="M34" s="299" t="s">
        <v>619</v>
      </c>
      <c r="N34" s="333" t="s">
        <v>613</v>
      </c>
      <c r="O34" s="241" t="s">
        <v>620</v>
      </c>
    </row>
    <row r="35" spans="2:15" s="91" customFormat="1">
      <c r="B35" s="329"/>
      <c r="C35" s="329"/>
      <c r="D35" s="329"/>
      <c r="E35" s="329" t="s">
        <v>656</v>
      </c>
      <c r="F35" s="329"/>
      <c r="G35" s="329"/>
      <c r="H35" s="329"/>
      <c r="I35" s="329"/>
      <c r="J35" s="329"/>
      <c r="K35" s="329"/>
      <c r="L35" s="329"/>
      <c r="M35" s="329"/>
      <c r="N35" s="329"/>
      <c r="O35" s="241"/>
    </row>
    <row r="36" spans="2:15" s="91" customFormat="1">
      <c r="B36" s="299" t="s">
        <v>615</v>
      </c>
      <c r="C36" s="299" t="s">
        <v>656</v>
      </c>
      <c r="D36" s="299" t="s">
        <v>657</v>
      </c>
      <c r="E36" s="330" t="s">
        <v>658</v>
      </c>
      <c r="F36" s="331">
        <v>212</v>
      </c>
      <c r="G36" s="332">
        <v>0.05</v>
      </c>
      <c r="H36" s="331">
        <v>223</v>
      </c>
      <c r="I36" s="332">
        <v>0.35</v>
      </c>
      <c r="J36" s="331">
        <v>343</v>
      </c>
      <c r="K36" s="331">
        <v>374</v>
      </c>
      <c r="L36" s="299" t="s">
        <v>618</v>
      </c>
      <c r="M36" s="299" t="s">
        <v>619</v>
      </c>
      <c r="N36" s="333" t="s">
        <v>613</v>
      </c>
      <c r="O36" s="241" t="s">
        <v>620</v>
      </c>
    </row>
    <row r="37" spans="2:15" s="91" customFormat="1">
      <c r="B37" s="328"/>
      <c r="C37" s="328"/>
      <c r="D37" s="328"/>
      <c r="E37" s="328" t="s">
        <v>659</v>
      </c>
      <c r="F37" s="328"/>
      <c r="G37" s="328"/>
      <c r="H37" s="328"/>
      <c r="I37" s="328"/>
      <c r="J37" s="328"/>
      <c r="K37" s="328"/>
      <c r="L37" s="328"/>
      <c r="M37" s="328"/>
      <c r="N37" s="328"/>
      <c r="O37" s="241"/>
    </row>
    <row r="38" spans="2:15" s="91" customFormat="1">
      <c r="B38" s="329"/>
      <c r="C38" s="329"/>
      <c r="D38" s="329"/>
      <c r="E38" s="329" t="s">
        <v>660</v>
      </c>
      <c r="F38" s="329"/>
      <c r="G38" s="329"/>
      <c r="H38" s="329"/>
      <c r="I38" s="329"/>
      <c r="J38" s="329"/>
      <c r="K38" s="329"/>
      <c r="L38" s="329"/>
      <c r="M38" s="329"/>
      <c r="N38" s="329"/>
      <c r="O38" s="241"/>
    </row>
    <row r="39" spans="2:15" s="91" customFormat="1">
      <c r="B39" s="299" t="s">
        <v>615</v>
      </c>
      <c r="C39" s="299" t="s">
        <v>660</v>
      </c>
      <c r="D39" s="299" t="s">
        <v>661</v>
      </c>
      <c r="E39" s="330" t="s">
        <v>662</v>
      </c>
      <c r="F39" s="331">
        <v>5</v>
      </c>
      <c r="G39" s="332">
        <v>0.05</v>
      </c>
      <c r="H39" s="331">
        <v>5</v>
      </c>
      <c r="I39" s="332">
        <v>0.35</v>
      </c>
      <c r="J39" s="331">
        <v>8</v>
      </c>
      <c r="K39" s="331">
        <v>9</v>
      </c>
      <c r="L39" s="299" t="s">
        <v>618</v>
      </c>
      <c r="M39" s="299" t="s">
        <v>619</v>
      </c>
      <c r="N39" s="333" t="s">
        <v>613</v>
      </c>
      <c r="O39" s="241" t="s">
        <v>620</v>
      </c>
    </row>
    <row r="40" spans="2:15" s="91" customFormat="1">
      <c r="B40" s="299" t="s">
        <v>615</v>
      </c>
      <c r="C40" s="299" t="s">
        <v>660</v>
      </c>
      <c r="D40" s="299" t="s">
        <v>663</v>
      </c>
      <c r="E40" s="330" t="s">
        <v>664</v>
      </c>
      <c r="F40" s="331">
        <v>10</v>
      </c>
      <c r="G40" s="332">
        <v>0.05</v>
      </c>
      <c r="H40" s="331">
        <v>11</v>
      </c>
      <c r="I40" s="332">
        <v>0.35</v>
      </c>
      <c r="J40" s="331">
        <v>16</v>
      </c>
      <c r="K40" s="331">
        <v>18</v>
      </c>
      <c r="L40" s="299" t="s">
        <v>618</v>
      </c>
      <c r="M40" s="299" t="s">
        <v>619</v>
      </c>
      <c r="N40" s="333" t="s">
        <v>613</v>
      </c>
      <c r="O40" s="241" t="s">
        <v>620</v>
      </c>
    </row>
    <row r="41" spans="2:15" s="91" customFormat="1">
      <c r="B41" s="299" t="s">
        <v>615</v>
      </c>
      <c r="C41" s="299" t="s">
        <v>660</v>
      </c>
      <c r="D41" s="299" t="s">
        <v>665</v>
      </c>
      <c r="E41" s="330" t="s">
        <v>666</v>
      </c>
      <c r="F41" s="331">
        <v>19</v>
      </c>
      <c r="G41" s="332">
        <v>0.05</v>
      </c>
      <c r="H41" s="331">
        <v>20</v>
      </c>
      <c r="I41" s="332">
        <v>0.35</v>
      </c>
      <c r="J41" s="331">
        <v>31</v>
      </c>
      <c r="K41" s="331">
        <v>34</v>
      </c>
      <c r="L41" s="299" t="s">
        <v>618</v>
      </c>
      <c r="M41" s="299" t="s">
        <v>619</v>
      </c>
      <c r="N41" s="333" t="s">
        <v>613</v>
      </c>
      <c r="O41" s="241" t="s">
        <v>620</v>
      </c>
    </row>
    <row r="42" spans="2:15" s="91" customFormat="1">
      <c r="B42" s="299" t="s">
        <v>615</v>
      </c>
      <c r="C42" s="299" t="s">
        <v>660</v>
      </c>
      <c r="D42" s="299" t="s">
        <v>667</v>
      </c>
      <c r="E42" s="330" t="s">
        <v>668</v>
      </c>
      <c r="F42" s="331">
        <v>36</v>
      </c>
      <c r="G42" s="332">
        <v>0.05</v>
      </c>
      <c r="H42" s="331">
        <v>38</v>
      </c>
      <c r="I42" s="332">
        <v>0.35</v>
      </c>
      <c r="J42" s="331">
        <v>58</v>
      </c>
      <c r="K42" s="331">
        <v>64</v>
      </c>
      <c r="L42" s="299" t="s">
        <v>618</v>
      </c>
      <c r="M42" s="299" t="s">
        <v>619</v>
      </c>
      <c r="N42" s="333" t="s">
        <v>613</v>
      </c>
      <c r="O42" s="241" t="s">
        <v>620</v>
      </c>
    </row>
    <row r="43" spans="2:15" s="91" customFormat="1">
      <c r="B43" s="299" t="s">
        <v>615</v>
      </c>
      <c r="C43" s="299" t="s">
        <v>660</v>
      </c>
      <c r="D43" s="299" t="s">
        <v>669</v>
      </c>
      <c r="E43" s="330" t="s">
        <v>670</v>
      </c>
      <c r="F43" s="331">
        <v>48</v>
      </c>
      <c r="G43" s="332">
        <v>0.05</v>
      </c>
      <c r="H43" s="331">
        <v>51</v>
      </c>
      <c r="I43" s="332">
        <v>0.35</v>
      </c>
      <c r="J43" s="331">
        <v>78</v>
      </c>
      <c r="K43" s="331">
        <v>85</v>
      </c>
      <c r="L43" s="299" t="s">
        <v>618</v>
      </c>
      <c r="M43" s="299" t="s">
        <v>619</v>
      </c>
      <c r="N43" s="333" t="s">
        <v>613</v>
      </c>
      <c r="O43" s="241" t="s">
        <v>620</v>
      </c>
    </row>
    <row r="44" spans="2:15" s="91" customFormat="1">
      <c r="B44" s="299" t="s">
        <v>615</v>
      </c>
      <c r="C44" s="299" t="s">
        <v>660</v>
      </c>
      <c r="D44" s="299" t="s">
        <v>671</v>
      </c>
      <c r="E44" s="330" t="s">
        <v>672</v>
      </c>
      <c r="F44" s="331">
        <v>55</v>
      </c>
      <c r="G44" s="332">
        <v>0.05</v>
      </c>
      <c r="H44" s="331">
        <v>58</v>
      </c>
      <c r="I44" s="332">
        <v>0.35</v>
      </c>
      <c r="J44" s="331">
        <v>89</v>
      </c>
      <c r="K44" s="331">
        <v>97</v>
      </c>
      <c r="L44" s="299" t="s">
        <v>618</v>
      </c>
      <c r="M44" s="299" t="s">
        <v>619</v>
      </c>
      <c r="N44" s="333" t="s">
        <v>613</v>
      </c>
      <c r="O44" s="241" t="s">
        <v>620</v>
      </c>
    </row>
    <row r="45" spans="2:15" s="91" customFormat="1">
      <c r="B45" s="299" t="s">
        <v>615</v>
      </c>
      <c r="C45" s="299" t="s">
        <v>660</v>
      </c>
      <c r="D45" s="299" t="s">
        <v>673</v>
      </c>
      <c r="E45" s="330" t="s">
        <v>674</v>
      </c>
      <c r="F45" s="331">
        <v>55</v>
      </c>
      <c r="G45" s="332">
        <v>0.05</v>
      </c>
      <c r="H45" s="331">
        <v>58</v>
      </c>
      <c r="I45" s="332">
        <v>0.35</v>
      </c>
      <c r="J45" s="331">
        <v>89</v>
      </c>
      <c r="K45" s="331">
        <v>97</v>
      </c>
      <c r="L45" s="299" t="s">
        <v>618</v>
      </c>
      <c r="M45" s="299" t="s">
        <v>619</v>
      </c>
      <c r="N45" s="333" t="s">
        <v>613</v>
      </c>
      <c r="O45" s="241" t="s">
        <v>620</v>
      </c>
    </row>
    <row r="46" spans="2:15" s="91" customFormat="1">
      <c r="B46" s="299" t="s">
        <v>615</v>
      </c>
      <c r="C46" s="299" t="s">
        <v>660</v>
      </c>
      <c r="D46" s="299" t="s">
        <v>675</v>
      </c>
      <c r="E46" s="330" t="s">
        <v>676</v>
      </c>
      <c r="F46" s="331">
        <v>68</v>
      </c>
      <c r="G46" s="332">
        <v>0.05</v>
      </c>
      <c r="H46" s="331">
        <v>72</v>
      </c>
      <c r="I46" s="332">
        <v>0.35</v>
      </c>
      <c r="J46" s="331">
        <v>110</v>
      </c>
      <c r="K46" s="331">
        <v>120</v>
      </c>
      <c r="L46" s="299" t="s">
        <v>618</v>
      </c>
      <c r="M46" s="299" t="s">
        <v>619</v>
      </c>
      <c r="N46" s="333" t="s">
        <v>613</v>
      </c>
      <c r="O46" s="241" t="s">
        <v>620</v>
      </c>
    </row>
    <row r="47" spans="2:15" s="91" customFormat="1">
      <c r="B47" s="299" t="s">
        <v>615</v>
      </c>
      <c r="C47" s="299" t="s">
        <v>660</v>
      </c>
      <c r="D47" s="299" t="s">
        <v>677</v>
      </c>
      <c r="E47" s="330" t="s">
        <v>678</v>
      </c>
      <c r="F47" s="331">
        <v>111</v>
      </c>
      <c r="G47" s="332">
        <v>0.05</v>
      </c>
      <c r="H47" s="331">
        <v>117</v>
      </c>
      <c r="I47" s="332">
        <v>0.35</v>
      </c>
      <c r="J47" s="331">
        <v>180</v>
      </c>
      <c r="K47" s="331">
        <v>196</v>
      </c>
      <c r="L47" s="299" t="s">
        <v>618</v>
      </c>
      <c r="M47" s="299" t="s">
        <v>619</v>
      </c>
      <c r="N47" s="333" t="s">
        <v>613</v>
      </c>
      <c r="O47" s="241" t="s">
        <v>620</v>
      </c>
    </row>
    <row r="48" spans="2:15" s="91" customFormat="1">
      <c r="B48" s="299" t="s">
        <v>615</v>
      </c>
      <c r="C48" s="299" t="s">
        <v>660</v>
      </c>
      <c r="D48" s="299" t="s">
        <v>679</v>
      </c>
      <c r="E48" s="330" t="s">
        <v>680</v>
      </c>
      <c r="F48" s="331">
        <v>113</v>
      </c>
      <c r="G48" s="332">
        <v>0.05</v>
      </c>
      <c r="H48" s="331">
        <v>119</v>
      </c>
      <c r="I48" s="332">
        <v>0.35</v>
      </c>
      <c r="J48" s="331">
        <v>183</v>
      </c>
      <c r="K48" s="331">
        <v>199</v>
      </c>
      <c r="L48" s="299" t="s">
        <v>618</v>
      </c>
      <c r="M48" s="299" t="s">
        <v>619</v>
      </c>
      <c r="N48" s="333" t="s">
        <v>613</v>
      </c>
      <c r="O48" s="241" t="s">
        <v>620</v>
      </c>
    </row>
    <row r="49" spans="2:15" s="91" customFormat="1">
      <c r="B49" s="299" t="s">
        <v>615</v>
      </c>
      <c r="C49" s="299" t="s">
        <v>660</v>
      </c>
      <c r="D49" s="299" t="s">
        <v>681</v>
      </c>
      <c r="E49" s="330" t="s">
        <v>682</v>
      </c>
      <c r="F49" s="331">
        <v>113</v>
      </c>
      <c r="G49" s="332">
        <v>0.05</v>
      </c>
      <c r="H49" s="331">
        <v>119</v>
      </c>
      <c r="I49" s="332">
        <v>0.35</v>
      </c>
      <c r="J49" s="331">
        <v>183</v>
      </c>
      <c r="K49" s="331">
        <v>199</v>
      </c>
      <c r="L49" s="299" t="s">
        <v>618</v>
      </c>
      <c r="M49" s="299" t="s">
        <v>619</v>
      </c>
      <c r="N49" s="333" t="s">
        <v>613</v>
      </c>
      <c r="O49" s="241" t="s">
        <v>620</v>
      </c>
    </row>
    <row r="50" spans="2:15" s="91" customFormat="1">
      <c r="B50" s="299" t="s">
        <v>615</v>
      </c>
      <c r="C50" s="299" t="s">
        <v>660</v>
      </c>
      <c r="D50" s="299" t="s">
        <v>683</v>
      </c>
      <c r="E50" s="330" t="s">
        <v>684</v>
      </c>
      <c r="F50" s="331">
        <v>150</v>
      </c>
      <c r="G50" s="332">
        <v>0.05</v>
      </c>
      <c r="H50" s="331">
        <v>158</v>
      </c>
      <c r="I50" s="332">
        <v>0.35</v>
      </c>
      <c r="J50" s="331">
        <v>243</v>
      </c>
      <c r="K50" s="331">
        <v>265</v>
      </c>
      <c r="L50" s="299" t="s">
        <v>618</v>
      </c>
      <c r="M50" s="299" t="s">
        <v>619</v>
      </c>
      <c r="N50" s="333" t="s">
        <v>613</v>
      </c>
      <c r="O50" s="241" t="s">
        <v>620</v>
      </c>
    </row>
    <row r="51" spans="2:15" s="91" customFormat="1">
      <c r="B51" s="329"/>
      <c r="C51" s="329"/>
      <c r="D51" s="329"/>
      <c r="E51" s="329" t="s">
        <v>685</v>
      </c>
      <c r="F51" s="329"/>
      <c r="G51" s="329"/>
      <c r="H51" s="329"/>
      <c r="I51" s="329"/>
      <c r="J51" s="329"/>
      <c r="K51" s="329"/>
      <c r="L51" s="329"/>
      <c r="M51" s="329"/>
      <c r="N51" s="329"/>
      <c r="O51" s="241"/>
    </row>
    <row r="52" spans="2:15" s="91" customFormat="1">
      <c r="B52" s="299" t="s">
        <v>615</v>
      </c>
      <c r="C52" s="299" t="s">
        <v>685</v>
      </c>
      <c r="D52" s="299" t="s">
        <v>686</v>
      </c>
      <c r="E52" s="330" t="s">
        <v>687</v>
      </c>
      <c r="F52" s="331">
        <v>20</v>
      </c>
      <c r="G52" s="332">
        <v>0.05</v>
      </c>
      <c r="H52" s="331">
        <v>21</v>
      </c>
      <c r="I52" s="332">
        <v>0.35</v>
      </c>
      <c r="J52" s="331">
        <v>32</v>
      </c>
      <c r="K52" s="331">
        <v>35</v>
      </c>
      <c r="L52" s="299" t="s">
        <v>618</v>
      </c>
      <c r="M52" s="299" t="s">
        <v>619</v>
      </c>
      <c r="N52" s="333" t="s">
        <v>613</v>
      </c>
      <c r="O52" s="241" t="s">
        <v>620</v>
      </c>
    </row>
    <row r="53" spans="2:15" s="91" customFormat="1">
      <c r="B53" s="329"/>
      <c r="C53" s="329"/>
      <c r="D53" s="329"/>
      <c r="E53" s="329" t="s">
        <v>688</v>
      </c>
      <c r="F53" s="329"/>
      <c r="G53" s="329"/>
      <c r="H53" s="329"/>
      <c r="I53" s="329"/>
      <c r="J53" s="329"/>
      <c r="K53" s="329"/>
      <c r="L53" s="329"/>
      <c r="M53" s="329"/>
      <c r="N53" s="329"/>
      <c r="O53" s="241"/>
    </row>
    <row r="54" spans="2:15" s="91" customFormat="1">
      <c r="B54" s="299" t="s">
        <v>615</v>
      </c>
      <c r="C54" s="299" t="s">
        <v>688</v>
      </c>
      <c r="D54" s="299" t="s">
        <v>689</v>
      </c>
      <c r="E54" s="330" t="s">
        <v>690</v>
      </c>
      <c r="F54" s="331">
        <v>25</v>
      </c>
      <c r="G54" s="332">
        <v>0.05</v>
      </c>
      <c r="H54" s="331">
        <v>26</v>
      </c>
      <c r="I54" s="332">
        <v>0.35</v>
      </c>
      <c r="J54" s="331">
        <v>40</v>
      </c>
      <c r="K54" s="331">
        <v>44</v>
      </c>
      <c r="L54" s="299" t="s">
        <v>618</v>
      </c>
      <c r="M54" s="299" t="s">
        <v>619</v>
      </c>
      <c r="N54" s="333" t="s">
        <v>613</v>
      </c>
      <c r="O54" s="241" t="s">
        <v>620</v>
      </c>
    </row>
    <row r="55" spans="2:15" s="91" customFormat="1">
      <c r="B55" s="299" t="s">
        <v>615</v>
      </c>
      <c r="C55" s="299" t="s">
        <v>688</v>
      </c>
      <c r="D55" s="299" t="s">
        <v>691</v>
      </c>
      <c r="E55" s="330" t="s">
        <v>692</v>
      </c>
      <c r="F55" s="331">
        <v>93</v>
      </c>
      <c r="G55" s="332">
        <v>0.05</v>
      </c>
      <c r="H55" s="331">
        <v>98</v>
      </c>
      <c r="I55" s="332">
        <v>0.35</v>
      </c>
      <c r="J55" s="331">
        <v>151</v>
      </c>
      <c r="K55" s="331">
        <v>164</v>
      </c>
      <c r="L55" s="299" t="s">
        <v>618</v>
      </c>
      <c r="M55" s="299" t="s">
        <v>619</v>
      </c>
      <c r="N55" s="333" t="s">
        <v>613</v>
      </c>
      <c r="O55" s="241" t="s">
        <v>620</v>
      </c>
    </row>
    <row r="56" spans="2:15" s="91" customFormat="1">
      <c r="B56" s="328"/>
      <c r="C56" s="328"/>
      <c r="D56" s="328"/>
      <c r="E56" s="328" t="s">
        <v>693</v>
      </c>
      <c r="F56" s="328"/>
      <c r="G56" s="328"/>
      <c r="H56" s="328"/>
      <c r="I56" s="328"/>
      <c r="J56" s="328"/>
      <c r="K56" s="328"/>
      <c r="L56" s="328"/>
      <c r="M56" s="328"/>
      <c r="N56" s="328"/>
      <c r="O56" s="241"/>
    </row>
    <row r="57" spans="2:15" s="91" customFormat="1">
      <c r="B57" s="329"/>
      <c r="C57" s="329"/>
      <c r="D57" s="329"/>
      <c r="E57" s="329" t="s">
        <v>694</v>
      </c>
      <c r="F57" s="329"/>
      <c r="G57" s="329"/>
      <c r="H57" s="329"/>
      <c r="I57" s="329"/>
      <c r="J57" s="329"/>
      <c r="K57" s="329"/>
      <c r="L57" s="329"/>
      <c r="M57" s="329"/>
      <c r="N57" s="329"/>
      <c r="O57" s="241"/>
    </row>
    <row r="58" spans="2:15" s="91" customFormat="1">
      <c r="B58" s="299" t="s">
        <v>615</v>
      </c>
      <c r="C58" s="299" t="s">
        <v>694</v>
      </c>
      <c r="D58" s="299" t="s">
        <v>695</v>
      </c>
      <c r="E58" s="330" t="s">
        <v>696</v>
      </c>
      <c r="F58" s="331">
        <v>18</v>
      </c>
      <c r="G58" s="332">
        <v>0.05</v>
      </c>
      <c r="H58" s="331">
        <v>19</v>
      </c>
      <c r="I58" s="332">
        <v>0.35</v>
      </c>
      <c r="J58" s="331">
        <v>29</v>
      </c>
      <c r="K58" s="331">
        <v>32</v>
      </c>
      <c r="L58" s="299" t="s">
        <v>618</v>
      </c>
      <c r="M58" s="299" t="s">
        <v>619</v>
      </c>
      <c r="N58" s="333" t="s">
        <v>613</v>
      </c>
      <c r="O58" s="241" t="s">
        <v>620</v>
      </c>
    </row>
    <row r="59" spans="2:15" s="91" customFormat="1">
      <c r="B59" s="299" t="s">
        <v>615</v>
      </c>
      <c r="C59" s="299" t="s">
        <v>694</v>
      </c>
      <c r="D59" s="299" t="s">
        <v>697</v>
      </c>
      <c r="E59" s="330" t="s">
        <v>698</v>
      </c>
      <c r="F59" s="331">
        <v>22</v>
      </c>
      <c r="G59" s="332">
        <v>0.05</v>
      </c>
      <c r="H59" s="331">
        <v>23</v>
      </c>
      <c r="I59" s="332">
        <v>0.35</v>
      </c>
      <c r="J59" s="331">
        <v>36</v>
      </c>
      <c r="K59" s="331">
        <v>39</v>
      </c>
      <c r="L59" s="299" t="s">
        <v>618</v>
      </c>
      <c r="M59" s="299" t="s">
        <v>619</v>
      </c>
      <c r="N59" s="333" t="s">
        <v>613</v>
      </c>
      <c r="O59" s="241" t="s">
        <v>620</v>
      </c>
    </row>
    <row r="60" spans="2:15" s="91" customFormat="1">
      <c r="B60" s="299" t="s">
        <v>615</v>
      </c>
      <c r="C60" s="299" t="s">
        <v>694</v>
      </c>
      <c r="D60" s="299" t="s">
        <v>699</v>
      </c>
      <c r="E60" s="330" t="s">
        <v>700</v>
      </c>
      <c r="F60" s="331">
        <v>30</v>
      </c>
      <c r="G60" s="332">
        <v>0.05</v>
      </c>
      <c r="H60" s="331">
        <v>32</v>
      </c>
      <c r="I60" s="332">
        <v>0.35</v>
      </c>
      <c r="J60" s="331">
        <v>49</v>
      </c>
      <c r="K60" s="331">
        <v>53</v>
      </c>
      <c r="L60" s="299" t="s">
        <v>618</v>
      </c>
      <c r="M60" s="299" t="s">
        <v>619</v>
      </c>
      <c r="N60" s="333" t="s">
        <v>613</v>
      </c>
      <c r="O60" s="241" t="s">
        <v>620</v>
      </c>
    </row>
    <row r="61" spans="2:15" s="91" customFormat="1">
      <c r="B61" s="329"/>
      <c r="C61" s="329"/>
      <c r="D61" s="329"/>
      <c r="E61" s="329" t="s">
        <v>701</v>
      </c>
      <c r="F61" s="329"/>
      <c r="G61" s="329"/>
      <c r="H61" s="329"/>
      <c r="I61" s="329"/>
      <c r="J61" s="329"/>
      <c r="K61" s="329"/>
      <c r="L61" s="329"/>
      <c r="M61" s="329"/>
      <c r="N61" s="329"/>
      <c r="O61" s="241"/>
    </row>
    <row r="62" spans="2:15" s="91" customFormat="1">
      <c r="B62" s="299" t="s">
        <v>615</v>
      </c>
      <c r="C62" s="299" t="s">
        <v>701</v>
      </c>
      <c r="D62" s="299" t="s">
        <v>702</v>
      </c>
      <c r="E62" s="330" t="s">
        <v>703</v>
      </c>
      <c r="F62" s="331">
        <v>10</v>
      </c>
      <c r="G62" s="332">
        <v>0.05</v>
      </c>
      <c r="H62" s="331">
        <v>11</v>
      </c>
      <c r="I62" s="332">
        <v>0.35</v>
      </c>
      <c r="J62" s="331">
        <v>16</v>
      </c>
      <c r="K62" s="331">
        <v>18</v>
      </c>
      <c r="L62" s="299" t="s">
        <v>618</v>
      </c>
      <c r="M62" s="299" t="s">
        <v>619</v>
      </c>
      <c r="N62" s="333" t="s">
        <v>613</v>
      </c>
      <c r="O62" s="241" t="s">
        <v>620</v>
      </c>
    </row>
    <row r="63" spans="2:15" s="91" customFormat="1">
      <c r="B63" s="299" t="s">
        <v>615</v>
      </c>
      <c r="C63" s="299" t="s">
        <v>701</v>
      </c>
      <c r="D63" s="299" t="s">
        <v>704</v>
      </c>
      <c r="E63" s="330" t="s">
        <v>705</v>
      </c>
      <c r="F63" s="331">
        <v>23</v>
      </c>
      <c r="G63" s="332">
        <v>0.05</v>
      </c>
      <c r="H63" s="331">
        <v>24</v>
      </c>
      <c r="I63" s="332">
        <v>0.35</v>
      </c>
      <c r="J63" s="331">
        <v>37</v>
      </c>
      <c r="K63" s="331">
        <v>41</v>
      </c>
      <c r="L63" s="299" t="s">
        <v>618</v>
      </c>
      <c r="M63" s="299" t="s">
        <v>619</v>
      </c>
      <c r="N63" s="333" t="s">
        <v>613</v>
      </c>
      <c r="O63" s="241" t="s">
        <v>620</v>
      </c>
    </row>
    <row r="64" spans="2:15" s="91" customFormat="1">
      <c r="B64" s="299" t="s">
        <v>615</v>
      </c>
      <c r="C64" s="299" t="s">
        <v>701</v>
      </c>
      <c r="D64" s="299" t="s">
        <v>706</v>
      </c>
      <c r="E64" s="330" t="s">
        <v>707</v>
      </c>
      <c r="F64" s="331">
        <v>25</v>
      </c>
      <c r="G64" s="332">
        <v>0.05</v>
      </c>
      <c r="H64" s="331">
        <v>26</v>
      </c>
      <c r="I64" s="332">
        <v>0.35</v>
      </c>
      <c r="J64" s="331">
        <v>40</v>
      </c>
      <c r="K64" s="331">
        <v>44</v>
      </c>
      <c r="L64" s="299" t="s">
        <v>618</v>
      </c>
      <c r="M64" s="299" t="s">
        <v>619</v>
      </c>
      <c r="N64" s="333" t="s">
        <v>613</v>
      </c>
      <c r="O64" s="241" t="s">
        <v>620</v>
      </c>
    </row>
    <row r="65" spans="2:15" s="91" customFormat="1">
      <c r="B65" s="299" t="s">
        <v>615</v>
      </c>
      <c r="C65" s="299" t="s">
        <v>701</v>
      </c>
      <c r="D65" s="299" t="s">
        <v>708</v>
      </c>
      <c r="E65" s="330" t="s">
        <v>709</v>
      </c>
      <c r="F65" s="331">
        <v>27</v>
      </c>
      <c r="G65" s="332">
        <v>0.05</v>
      </c>
      <c r="H65" s="331">
        <v>28</v>
      </c>
      <c r="I65" s="332">
        <v>0.35</v>
      </c>
      <c r="J65" s="331">
        <v>44</v>
      </c>
      <c r="K65" s="331">
        <v>48</v>
      </c>
      <c r="L65" s="299" t="s">
        <v>618</v>
      </c>
      <c r="M65" s="299" t="s">
        <v>619</v>
      </c>
      <c r="N65" s="333" t="s">
        <v>613</v>
      </c>
      <c r="O65" s="241" t="s">
        <v>620</v>
      </c>
    </row>
    <row r="66" spans="2:15" s="91" customFormat="1">
      <c r="B66" s="299" t="s">
        <v>615</v>
      </c>
      <c r="C66" s="299" t="s">
        <v>701</v>
      </c>
      <c r="D66" s="299" t="s">
        <v>710</v>
      </c>
      <c r="E66" s="330" t="s">
        <v>711</v>
      </c>
      <c r="F66" s="331">
        <v>29</v>
      </c>
      <c r="G66" s="332">
        <v>0.05</v>
      </c>
      <c r="H66" s="331">
        <v>31</v>
      </c>
      <c r="I66" s="332">
        <v>0.35</v>
      </c>
      <c r="J66" s="331">
        <v>47</v>
      </c>
      <c r="K66" s="331">
        <v>51</v>
      </c>
      <c r="L66" s="299" t="s">
        <v>618</v>
      </c>
      <c r="M66" s="299" t="s">
        <v>619</v>
      </c>
      <c r="N66" s="333" t="s">
        <v>613</v>
      </c>
      <c r="O66" s="241" t="s">
        <v>620</v>
      </c>
    </row>
    <row r="67" spans="2:15" s="91" customFormat="1">
      <c r="B67" s="329"/>
      <c r="C67" s="329"/>
      <c r="D67" s="329"/>
      <c r="E67" s="329" t="s">
        <v>712</v>
      </c>
      <c r="F67" s="329"/>
      <c r="G67" s="329"/>
      <c r="H67" s="329"/>
      <c r="I67" s="329"/>
      <c r="J67" s="329"/>
      <c r="K67" s="329"/>
      <c r="L67" s="329"/>
      <c r="M67" s="329"/>
      <c r="N67" s="329"/>
      <c r="O67" s="241"/>
    </row>
    <row r="68" spans="2:15" s="91" customFormat="1">
      <c r="B68" s="299" t="s">
        <v>615</v>
      </c>
      <c r="C68" s="299" t="s">
        <v>712</v>
      </c>
      <c r="D68" s="299" t="s">
        <v>713</v>
      </c>
      <c r="E68" s="330" t="s">
        <v>714</v>
      </c>
      <c r="F68" s="331">
        <v>16</v>
      </c>
      <c r="G68" s="332">
        <v>0.05</v>
      </c>
      <c r="H68" s="331">
        <v>17</v>
      </c>
      <c r="I68" s="332">
        <v>0.35</v>
      </c>
      <c r="J68" s="331">
        <v>26</v>
      </c>
      <c r="K68" s="331">
        <v>28</v>
      </c>
      <c r="L68" s="299" t="s">
        <v>618</v>
      </c>
      <c r="M68" s="299" t="s">
        <v>619</v>
      </c>
      <c r="N68" s="333" t="s">
        <v>613</v>
      </c>
      <c r="O68" s="241" t="s">
        <v>620</v>
      </c>
    </row>
    <row r="69" spans="2:15" s="91" customFormat="1">
      <c r="B69" s="299" t="s">
        <v>615</v>
      </c>
      <c r="C69" s="299" t="s">
        <v>712</v>
      </c>
      <c r="D69" s="299" t="s">
        <v>715</v>
      </c>
      <c r="E69" s="330" t="s">
        <v>716</v>
      </c>
      <c r="F69" s="331">
        <v>26</v>
      </c>
      <c r="G69" s="332">
        <v>0.05</v>
      </c>
      <c r="H69" s="331">
        <v>27</v>
      </c>
      <c r="I69" s="332">
        <v>0.35</v>
      </c>
      <c r="J69" s="331">
        <v>42</v>
      </c>
      <c r="K69" s="331">
        <v>46</v>
      </c>
      <c r="L69" s="299" t="s">
        <v>618</v>
      </c>
      <c r="M69" s="299" t="s">
        <v>619</v>
      </c>
      <c r="N69" s="333" t="s">
        <v>613</v>
      </c>
      <c r="O69" s="241" t="s">
        <v>620</v>
      </c>
    </row>
    <row r="70" spans="2:15" s="91" customFormat="1">
      <c r="B70" s="299" t="s">
        <v>615</v>
      </c>
      <c r="C70" s="299" t="s">
        <v>712</v>
      </c>
      <c r="D70" s="299" t="s">
        <v>717</v>
      </c>
      <c r="E70" s="330" t="s">
        <v>718</v>
      </c>
      <c r="F70" s="331">
        <v>34</v>
      </c>
      <c r="G70" s="332">
        <v>0.05</v>
      </c>
      <c r="H70" s="331">
        <v>36</v>
      </c>
      <c r="I70" s="332">
        <v>0.35</v>
      </c>
      <c r="J70" s="331">
        <v>55</v>
      </c>
      <c r="K70" s="331">
        <v>60</v>
      </c>
      <c r="L70" s="299" t="s">
        <v>618</v>
      </c>
      <c r="M70" s="299" t="s">
        <v>619</v>
      </c>
      <c r="N70" s="333" t="s">
        <v>613</v>
      </c>
      <c r="O70" s="241" t="s">
        <v>620</v>
      </c>
    </row>
    <row r="71" spans="2:15" s="91" customFormat="1">
      <c r="B71" s="299" t="s">
        <v>615</v>
      </c>
      <c r="C71" s="299" t="s">
        <v>712</v>
      </c>
      <c r="D71" s="299" t="s">
        <v>719</v>
      </c>
      <c r="E71" s="330" t="s">
        <v>720</v>
      </c>
      <c r="F71" s="331">
        <v>34</v>
      </c>
      <c r="G71" s="332">
        <v>0.05</v>
      </c>
      <c r="H71" s="331">
        <v>36</v>
      </c>
      <c r="I71" s="332">
        <v>0.35</v>
      </c>
      <c r="J71" s="331">
        <v>55</v>
      </c>
      <c r="K71" s="331">
        <v>60</v>
      </c>
      <c r="L71" s="299" t="s">
        <v>618</v>
      </c>
      <c r="M71" s="299" t="s">
        <v>619</v>
      </c>
      <c r="N71" s="333" t="s">
        <v>613</v>
      </c>
      <c r="O71" s="241" t="s">
        <v>620</v>
      </c>
    </row>
    <row r="72" spans="2:15" s="91" customFormat="1">
      <c r="B72" s="299" t="s">
        <v>615</v>
      </c>
      <c r="C72" s="299" t="s">
        <v>712</v>
      </c>
      <c r="D72" s="299" t="s">
        <v>721</v>
      </c>
      <c r="E72" s="330" t="s">
        <v>722</v>
      </c>
      <c r="F72" s="331">
        <v>49</v>
      </c>
      <c r="G72" s="332">
        <v>0.05</v>
      </c>
      <c r="H72" s="331">
        <v>52</v>
      </c>
      <c r="I72" s="332">
        <v>0.35</v>
      </c>
      <c r="J72" s="331">
        <v>79</v>
      </c>
      <c r="K72" s="331">
        <v>86</v>
      </c>
      <c r="L72" s="299" t="s">
        <v>618</v>
      </c>
      <c r="M72" s="299" t="s">
        <v>619</v>
      </c>
      <c r="N72" s="333" t="s">
        <v>613</v>
      </c>
      <c r="O72" s="241" t="s">
        <v>620</v>
      </c>
    </row>
    <row r="73" spans="2:15" s="91" customFormat="1">
      <c r="B73" s="329"/>
      <c r="C73" s="329"/>
      <c r="D73" s="329"/>
      <c r="E73" s="329" t="s">
        <v>723</v>
      </c>
      <c r="F73" s="329"/>
      <c r="G73" s="329"/>
      <c r="H73" s="329"/>
      <c r="I73" s="329"/>
      <c r="J73" s="329"/>
      <c r="K73" s="329"/>
      <c r="L73" s="329"/>
      <c r="M73" s="329"/>
      <c r="N73" s="329"/>
      <c r="O73" s="241"/>
    </row>
    <row r="74" spans="2:15" s="91" customFormat="1">
      <c r="B74" s="299" t="s">
        <v>615</v>
      </c>
      <c r="C74" s="299" t="s">
        <v>723</v>
      </c>
      <c r="D74" s="299" t="s">
        <v>18</v>
      </c>
      <c r="E74" s="330" t="s">
        <v>724</v>
      </c>
      <c r="F74" s="331">
        <v>66</v>
      </c>
      <c r="G74" s="332">
        <v>0.05</v>
      </c>
      <c r="H74" s="331">
        <v>69</v>
      </c>
      <c r="I74" s="332">
        <v>0.35</v>
      </c>
      <c r="J74" s="331">
        <v>107</v>
      </c>
      <c r="K74" s="331">
        <v>117</v>
      </c>
      <c r="L74" s="299" t="s">
        <v>618</v>
      </c>
      <c r="M74" s="299" t="s">
        <v>619</v>
      </c>
      <c r="N74" s="333" t="s">
        <v>613</v>
      </c>
      <c r="O74" s="241" t="s">
        <v>620</v>
      </c>
    </row>
    <row r="75" spans="2:15" s="91" customFormat="1">
      <c r="B75" s="299" t="s">
        <v>615</v>
      </c>
      <c r="C75" s="299" t="s">
        <v>723</v>
      </c>
      <c r="D75" s="299" t="s">
        <v>725</v>
      </c>
      <c r="E75" s="330" t="s">
        <v>726</v>
      </c>
      <c r="F75" s="331">
        <v>86</v>
      </c>
      <c r="G75" s="332">
        <v>0.05</v>
      </c>
      <c r="H75" s="331">
        <v>91</v>
      </c>
      <c r="I75" s="332">
        <v>0.35</v>
      </c>
      <c r="J75" s="331">
        <v>139</v>
      </c>
      <c r="K75" s="331">
        <v>152</v>
      </c>
      <c r="L75" s="299" t="s">
        <v>618</v>
      </c>
      <c r="M75" s="299" t="s">
        <v>619</v>
      </c>
      <c r="N75" s="333" t="s">
        <v>613</v>
      </c>
      <c r="O75" s="241" t="s">
        <v>620</v>
      </c>
    </row>
    <row r="76" spans="2:15" s="91" customFormat="1">
      <c r="B76" s="329"/>
      <c r="C76" s="329"/>
      <c r="D76" s="329"/>
      <c r="E76" s="329" t="s">
        <v>727</v>
      </c>
      <c r="F76" s="329"/>
      <c r="G76" s="329"/>
      <c r="H76" s="329"/>
      <c r="I76" s="329"/>
      <c r="J76" s="329"/>
      <c r="K76" s="329"/>
      <c r="L76" s="329"/>
      <c r="M76" s="329"/>
      <c r="N76" s="329"/>
      <c r="O76" s="241"/>
    </row>
    <row r="77" spans="2:15" s="91" customFormat="1">
      <c r="B77" s="299" t="s">
        <v>615</v>
      </c>
      <c r="C77" s="299" t="s">
        <v>727</v>
      </c>
      <c r="D77" s="299" t="s">
        <v>728</v>
      </c>
      <c r="E77" s="330" t="s">
        <v>729</v>
      </c>
      <c r="F77" s="331">
        <v>10</v>
      </c>
      <c r="G77" s="332">
        <v>0.05</v>
      </c>
      <c r="H77" s="331">
        <v>11</v>
      </c>
      <c r="I77" s="332">
        <v>0.35</v>
      </c>
      <c r="J77" s="331">
        <v>16</v>
      </c>
      <c r="K77" s="331">
        <v>18</v>
      </c>
      <c r="L77" s="299" t="s">
        <v>618</v>
      </c>
      <c r="M77" s="299" t="s">
        <v>619</v>
      </c>
      <c r="N77" s="333" t="s">
        <v>613</v>
      </c>
      <c r="O77" s="241" t="s">
        <v>620</v>
      </c>
    </row>
    <row r="78" spans="2:15" s="91" customFormat="1">
      <c r="B78" s="299" t="s">
        <v>615</v>
      </c>
      <c r="C78" s="299" t="s">
        <v>727</v>
      </c>
      <c r="D78" s="299" t="s">
        <v>730</v>
      </c>
      <c r="E78" s="330" t="s">
        <v>731</v>
      </c>
      <c r="F78" s="331">
        <v>14</v>
      </c>
      <c r="G78" s="332">
        <v>0.05</v>
      </c>
      <c r="H78" s="331">
        <v>15</v>
      </c>
      <c r="I78" s="332">
        <v>0.35</v>
      </c>
      <c r="J78" s="331">
        <v>23</v>
      </c>
      <c r="K78" s="331">
        <v>25</v>
      </c>
      <c r="L78" s="299" t="s">
        <v>618</v>
      </c>
      <c r="M78" s="299" t="s">
        <v>619</v>
      </c>
      <c r="N78" s="333" t="s">
        <v>613</v>
      </c>
      <c r="O78" s="241" t="s">
        <v>620</v>
      </c>
    </row>
    <row r="79" spans="2:15" s="91" customFormat="1">
      <c r="B79" s="299" t="s">
        <v>615</v>
      </c>
      <c r="C79" s="299" t="s">
        <v>727</v>
      </c>
      <c r="D79" s="299" t="s">
        <v>732</v>
      </c>
      <c r="E79" s="330" t="s">
        <v>733</v>
      </c>
      <c r="F79" s="331">
        <v>14</v>
      </c>
      <c r="G79" s="332">
        <v>0.05</v>
      </c>
      <c r="H79" s="331">
        <v>15</v>
      </c>
      <c r="I79" s="332">
        <v>0.35</v>
      </c>
      <c r="J79" s="331">
        <v>23</v>
      </c>
      <c r="K79" s="331">
        <v>25</v>
      </c>
      <c r="L79" s="299" t="s">
        <v>618</v>
      </c>
      <c r="M79" s="299" t="s">
        <v>619</v>
      </c>
      <c r="N79" s="333" t="s">
        <v>613</v>
      </c>
      <c r="O79" s="241" t="s">
        <v>620</v>
      </c>
    </row>
    <row r="80" spans="2:15" s="91" customFormat="1">
      <c r="B80" s="299" t="s">
        <v>615</v>
      </c>
      <c r="C80" s="299" t="s">
        <v>727</v>
      </c>
      <c r="D80" s="299" t="s">
        <v>734</v>
      </c>
      <c r="E80" s="330" t="s">
        <v>735</v>
      </c>
      <c r="F80" s="331">
        <v>20</v>
      </c>
      <c r="G80" s="332">
        <v>0.05</v>
      </c>
      <c r="H80" s="331">
        <v>21</v>
      </c>
      <c r="I80" s="332">
        <v>0.35</v>
      </c>
      <c r="J80" s="331">
        <v>32</v>
      </c>
      <c r="K80" s="331">
        <v>35</v>
      </c>
      <c r="L80" s="299" t="s">
        <v>618</v>
      </c>
      <c r="M80" s="299" t="s">
        <v>619</v>
      </c>
      <c r="N80" s="333" t="s">
        <v>613</v>
      </c>
      <c r="O80" s="241" t="s">
        <v>620</v>
      </c>
    </row>
    <row r="81" spans="2:15" s="91" customFormat="1">
      <c r="B81" s="299" t="s">
        <v>615</v>
      </c>
      <c r="C81" s="299" t="s">
        <v>727</v>
      </c>
      <c r="D81" s="299" t="s">
        <v>736</v>
      </c>
      <c r="E81" s="330" t="s">
        <v>737</v>
      </c>
      <c r="F81" s="331">
        <v>74</v>
      </c>
      <c r="G81" s="332">
        <v>0.05</v>
      </c>
      <c r="H81" s="331">
        <v>78</v>
      </c>
      <c r="I81" s="332">
        <v>0.35</v>
      </c>
      <c r="J81" s="331">
        <v>120</v>
      </c>
      <c r="K81" s="331">
        <v>131</v>
      </c>
      <c r="L81" s="299" t="s">
        <v>618</v>
      </c>
      <c r="M81" s="299" t="s">
        <v>619</v>
      </c>
      <c r="N81" s="333" t="s">
        <v>613</v>
      </c>
      <c r="O81" s="241" t="s">
        <v>620</v>
      </c>
    </row>
    <row r="82" spans="2:15" s="91" customFormat="1">
      <c r="B82" s="329"/>
      <c r="C82" s="329"/>
      <c r="D82" s="329"/>
      <c r="E82" s="329" t="s">
        <v>738</v>
      </c>
      <c r="F82" s="329"/>
      <c r="G82" s="329"/>
      <c r="H82" s="329"/>
      <c r="I82" s="329"/>
      <c r="J82" s="329"/>
      <c r="K82" s="329"/>
      <c r="L82" s="329"/>
      <c r="M82" s="329"/>
      <c r="N82" s="329"/>
      <c r="O82" s="241"/>
    </row>
    <row r="83" spans="2:15" s="91" customFormat="1">
      <c r="B83" s="299" t="s">
        <v>615</v>
      </c>
      <c r="C83" s="299" t="s">
        <v>738</v>
      </c>
      <c r="D83" s="299" t="s">
        <v>739</v>
      </c>
      <c r="E83" s="330" t="s">
        <v>740</v>
      </c>
      <c r="F83" s="331">
        <v>12</v>
      </c>
      <c r="G83" s="332">
        <v>0.05</v>
      </c>
      <c r="H83" s="331">
        <v>13</v>
      </c>
      <c r="I83" s="332">
        <v>0.35</v>
      </c>
      <c r="J83" s="331">
        <v>19</v>
      </c>
      <c r="K83" s="331">
        <v>21</v>
      </c>
      <c r="L83" s="299" t="s">
        <v>618</v>
      </c>
      <c r="M83" s="299" t="s">
        <v>619</v>
      </c>
      <c r="N83" s="333" t="s">
        <v>613</v>
      </c>
      <c r="O83" s="241" t="s">
        <v>620</v>
      </c>
    </row>
    <row r="84" spans="2:15" s="91" customFormat="1">
      <c r="B84" s="299" t="s">
        <v>615</v>
      </c>
      <c r="C84" s="299" t="s">
        <v>738</v>
      </c>
      <c r="D84" s="299" t="s">
        <v>741</v>
      </c>
      <c r="E84" s="330" t="s">
        <v>742</v>
      </c>
      <c r="F84" s="331">
        <v>14</v>
      </c>
      <c r="G84" s="332">
        <v>0.05</v>
      </c>
      <c r="H84" s="331">
        <v>15</v>
      </c>
      <c r="I84" s="332">
        <v>0.35</v>
      </c>
      <c r="J84" s="331">
        <v>23</v>
      </c>
      <c r="K84" s="331">
        <v>25</v>
      </c>
      <c r="L84" s="299" t="s">
        <v>618</v>
      </c>
      <c r="M84" s="299" t="s">
        <v>619</v>
      </c>
      <c r="N84" s="333" t="s">
        <v>613</v>
      </c>
      <c r="O84" s="241" t="s">
        <v>620</v>
      </c>
    </row>
    <row r="85" spans="2:15" s="91" customFormat="1">
      <c r="B85" s="299" t="s">
        <v>615</v>
      </c>
      <c r="C85" s="299" t="s">
        <v>738</v>
      </c>
      <c r="D85" s="299" t="s">
        <v>743</v>
      </c>
      <c r="E85" s="330" t="s">
        <v>744</v>
      </c>
      <c r="F85" s="331">
        <v>18</v>
      </c>
      <c r="G85" s="332">
        <v>0.05</v>
      </c>
      <c r="H85" s="331">
        <v>19</v>
      </c>
      <c r="I85" s="332">
        <v>0.35</v>
      </c>
      <c r="J85" s="331">
        <v>29</v>
      </c>
      <c r="K85" s="331">
        <v>32</v>
      </c>
      <c r="L85" s="299" t="s">
        <v>618</v>
      </c>
      <c r="M85" s="299" t="s">
        <v>619</v>
      </c>
      <c r="N85" s="333" t="s">
        <v>613</v>
      </c>
      <c r="O85" s="241" t="s">
        <v>620</v>
      </c>
    </row>
    <row r="86" spans="2:15" s="91" customFormat="1">
      <c r="B86" s="299" t="s">
        <v>615</v>
      </c>
      <c r="C86" s="299" t="s">
        <v>738</v>
      </c>
      <c r="D86" s="299" t="s">
        <v>745</v>
      </c>
      <c r="E86" s="330" t="s">
        <v>746</v>
      </c>
      <c r="F86" s="331">
        <v>19</v>
      </c>
      <c r="G86" s="332">
        <v>0.05</v>
      </c>
      <c r="H86" s="331">
        <v>20</v>
      </c>
      <c r="I86" s="332">
        <v>0.35</v>
      </c>
      <c r="J86" s="331">
        <v>31</v>
      </c>
      <c r="K86" s="331">
        <v>34</v>
      </c>
      <c r="L86" s="299" t="s">
        <v>618</v>
      </c>
      <c r="M86" s="299" t="s">
        <v>619</v>
      </c>
      <c r="N86" s="333" t="s">
        <v>613</v>
      </c>
      <c r="O86" s="241" t="s">
        <v>620</v>
      </c>
    </row>
    <row r="87" spans="2:15" s="91" customFormat="1">
      <c r="B87" s="299" t="s">
        <v>615</v>
      </c>
      <c r="C87" s="299" t="s">
        <v>738</v>
      </c>
      <c r="D87" s="299" t="s">
        <v>747</v>
      </c>
      <c r="E87" s="330" t="s">
        <v>748</v>
      </c>
      <c r="F87" s="331">
        <v>20</v>
      </c>
      <c r="G87" s="332">
        <v>0.05</v>
      </c>
      <c r="H87" s="331">
        <v>21</v>
      </c>
      <c r="I87" s="332">
        <v>0.35</v>
      </c>
      <c r="J87" s="331">
        <v>32</v>
      </c>
      <c r="K87" s="331">
        <v>35</v>
      </c>
      <c r="L87" s="299" t="s">
        <v>618</v>
      </c>
      <c r="M87" s="299" t="s">
        <v>619</v>
      </c>
      <c r="N87" s="333" t="s">
        <v>613</v>
      </c>
      <c r="O87" s="241" t="s">
        <v>620</v>
      </c>
    </row>
    <row r="88" spans="2:15" s="91" customFormat="1">
      <c r="B88" s="299" t="s">
        <v>615</v>
      </c>
      <c r="C88" s="299" t="s">
        <v>738</v>
      </c>
      <c r="D88" s="299" t="s">
        <v>749</v>
      </c>
      <c r="E88" s="330" t="s">
        <v>750</v>
      </c>
      <c r="F88" s="331">
        <v>31</v>
      </c>
      <c r="G88" s="332">
        <v>0.05</v>
      </c>
      <c r="H88" s="331">
        <v>33</v>
      </c>
      <c r="I88" s="332">
        <v>0.35</v>
      </c>
      <c r="J88" s="331">
        <v>50</v>
      </c>
      <c r="K88" s="331">
        <v>55</v>
      </c>
      <c r="L88" s="299" t="s">
        <v>618</v>
      </c>
      <c r="M88" s="299" t="s">
        <v>619</v>
      </c>
      <c r="N88" s="333" t="s">
        <v>613</v>
      </c>
      <c r="O88" s="241" t="s">
        <v>620</v>
      </c>
    </row>
    <row r="89" spans="2:15" s="91" customFormat="1">
      <c r="B89" s="299" t="s">
        <v>615</v>
      </c>
      <c r="C89" s="299" t="s">
        <v>738</v>
      </c>
      <c r="D89" s="299" t="s">
        <v>751</v>
      </c>
      <c r="E89" s="330" t="s">
        <v>752</v>
      </c>
      <c r="F89" s="331">
        <v>64</v>
      </c>
      <c r="G89" s="332">
        <v>0.05</v>
      </c>
      <c r="H89" s="331">
        <v>67</v>
      </c>
      <c r="I89" s="332">
        <v>0.35</v>
      </c>
      <c r="J89" s="331">
        <v>104</v>
      </c>
      <c r="K89" s="331">
        <v>113</v>
      </c>
      <c r="L89" s="299" t="s">
        <v>618</v>
      </c>
      <c r="M89" s="299" t="s">
        <v>619</v>
      </c>
      <c r="N89" s="333" t="s">
        <v>613</v>
      </c>
      <c r="O89" s="241" t="s">
        <v>620</v>
      </c>
    </row>
    <row r="90" spans="2:15" s="91" customFormat="1">
      <c r="B90" s="299" t="s">
        <v>615</v>
      </c>
      <c r="C90" s="299" t="s">
        <v>738</v>
      </c>
      <c r="D90" s="299" t="s">
        <v>753</v>
      </c>
      <c r="E90" s="330" t="s">
        <v>754</v>
      </c>
      <c r="F90" s="331">
        <v>82</v>
      </c>
      <c r="G90" s="332">
        <v>0.05</v>
      </c>
      <c r="H90" s="331">
        <v>86</v>
      </c>
      <c r="I90" s="332">
        <v>0.35</v>
      </c>
      <c r="J90" s="331">
        <v>133</v>
      </c>
      <c r="K90" s="331">
        <v>145</v>
      </c>
      <c r="L90" s="299" t="s">
        <v>618</v>
      </c>
      <c r="M90" s="299" t="s">
        <v>619</v>
      </c>
      <c r="N90" s="333" t="s">
        <v>613</v>
      </c>
      <c r="O90" s="241" t="s">
        <v>620</v>
      </c>
    </row>
    <row r="91" spans="2:15" s="91" customFormat="1">
      <c r="B91" s="299" t="s">
        <v>615</v>
      </c>
      <c r="C91" s="299" t="s">
        <v>738</v>
      </c>
      <c r="D91" s="299" t="s">
        <v>755</v>
      </c>
      <c r="E91" s="330" t="s">
        <v>756</v>
      </c>
      <c r="F91" s="331">
        <v>87</v>
      </c>
      <c r="G91" s="332">
        <v>0.05</v>
      </c>
      <c r="H91" s="331">
        <v>92</v>
      </c>
      <c r="I91" s="332">
        <v>0.35</v>
      </c>
      <c r="J91" s="331">
        <v>141</v>
      </c>
      <c r="K91" s="331">
        <v>154</v>
      </c>
      <c r="L91" s="299" t="s">
        <v>618</v>
      </c>
      <c r="M91" s="299" t="s">
        <v>619</v>
      </c>
      <c r="N91" s="333" t="s">
        <v>613</v>
      </c>
      <c r="O91" s="241" t="s">
        <v>620</v>
      </c>
    </row>
    <row r="92" spans="2:15" s="91" customFormat="1">
      <c r="B92" s="299" t="s">
        <v>615</v>
      </c>
      <c r="C92" s="299" t="s">
        <v>738</v>
      </c>
      <c r="D92" s="299" t="s">
        <v>757</v>
      </c>
      <c r="E92" s="330" t="s">
        <v>758</v>
      </c>
      <c r="F92" s="331">
        <v>93</v>
      </c>
      <c r="G92" s="332">
        <v>0.05</v>
      </c>
      <c r="H92" s="331">
        <v>98</v>
      </c>
      <c r="I92" s="332">
        <v>0.35</v>
      </c>
      <c r="J92" s="331">
        <v>151</v>
      </c>
      <c r="K92" s="331">
        <v>164</v>
      </c>
      <c r="L92" s="299" t="s">
        <v>618</v>
      </c>
      <c r="M92" s="299" t="s">
        <v>619</v>
      </c>
      <c r="N92" s="333" t="s">
        <v>613</v>
      </c>
      <c r="O92" s="241" t="s">
        <v>620</v>
      </c>
    </row>
    <row r="93" spans="2:15" s="91" customFormat="1">
      <c r="B93" s="328"/>
      <c r="C93" s="328"/>
      <c r="D93" s="328"/>
      <c r="E93" s="328" t="s">
        <v>759</v>
      </c>
      <c r="F93" s="328"/>
      <c r="G93" s="328"/>
      <c r="H93" s="328"/>
      <c r="I93" s="328"/>
      <c r="J93" s="328"/>
      <c r="K93" s="328"/>
      <c r="L93" s="328"/>
      <c r="M93" s="328"/>
      <c r="N93" s="328"/>
      <c r="O93" s="241"/>
    </row>
    <row r="94" spans="2:15" s="91" customFormat="1">
      <c r="B94" s="329"/>
      <c r="C94" s="329"/>
      <c r="D94" s="329"/>
      <c r="E94" s="329" t="s">
        <v>760</v>
      </c>
      <c r="F94" s="329"/>
      <c r="G94" s="329"/>
      <c r="H94" s="329"/>
      <c r="I94" s="329"/>
      <c r="J94" s="329"/>
      <c r="K94" s="329"/>
      <c r="L94" s="329"/>
      <c r="M94" s="329"/>
      <c r="N94" s="329"/>
      <c r="O94" s="241"/>
    </row>
    <row r="95" spans="2:15" s="91" customFormat="1">
      <c r="B95" s="299" t="s">
        <v>615</v>
      </c>
      <c r="C95" s="299" t="s">
        <v>760</v>
      </c>
      <c r="D95" s="299" t="s">
        <v>761</v>
      </c>
      <c r="E95" s="330" t="s">
        <v>762</v>
      </c>
      <c r="F95" s="331">
        <v>22</v>
      </c>
      <c r="G95" s="332">
        <v>0.05</v>
      </c>
      <c r="H95" s="331">
        <v>23</v>
      </c>
      <c r="I95" s="332">
        <v>0.35</v>
      </c>
      <c r="J95" s="331">
        <v>36</v>
      </c>
      <c r="K95" s="331">
        <v>39</v>
      </c>
      <c r="L95" s="299" t="s">
        <v>618</v>
      </c>
      <c r="M95" s="299" t="s">
        <v>619</v>
      </c>
      <c r="N95" s="333" t="s">
        <v>613</v>
      </c>
      <c r="O95" s="241" t="s">
        <v>620</v>
      </c>
    </row>
    <row r="96" spans="2:15" s="91" customFormat="1">
      <c r="B96" s="328"/>
      <c r="C96" s="328"/>
      <c r="D96" s="328"/>
      <c r="E96" s="328" t="s">
        <v>763</v>
      </c>
      <c r="F96" s="328"/>
      <c r="G96" s="328"/>
      <c r="H96" s="328"/>
      <c r="I96" s="328"/>
      <c r="J96" s="328"/>
      <c r="K96" s="328"/>
      <c r="L96" s="328"/>
      <c r="M96" s="328"/>
      <c r="N96" s="328"/>
      <c r="O96" s="241"/>
    </row>
    <row r="97" spans="2:15" s="91" customFormat="1">
      <c r="B97" s="329"/>
      <c r="C97" s="329"/>
      <c r="D97" s="329"/>
      <c r="E97" s="329" t="s">
        <v>764</v>
      </c>
      <c r="F97" s="329"/>
      <c r="G97" s="329"/>
      <c r="H97" s="329"/>
      <c r="I97" s="329"/>
      <c r="J97" s="329"/>
      <c r="K97" s="329"/>
      <c r="L97" s="329"/>
      <c r="M97" s="329"/>
      <c r="N97" s="329"/>
      <c r="O97" s="241"/>
    </row>
    <row r="98" spans="2:15" s="91" customFormat="1">
      <c r="B98" s="299" t="s">
        <v>615</v>
      </c>
      <c r="C98" s="299" t="s">
        <v>764</v>
      </c>
      <c r="D98" s="299" t="s">
        <v>765</v>
      </c>
      <c r="E98" s="330" t="s">
        <v>766</v>
      </c>
      <c r="F98" s="331">
        <v>12</v>
      </c>
      <c r="G98" s="332">
        <v>0.05</v>
      </c>
      <c r="H98" s="331">
        <v>13</v>
      </c>
      <c r="I98" s="332">
        <v>0.35</v>
      </c>
      <c r="J98" s="331">
        <v>19</v>
      </c>
      <c r="K98" s="331">
        <v>21</v>
      </c>
      <c r="L98" s="299" t="s">
        <v>618</v>
      </c>
      <c r="M98" s="299" t="s">
        <v>619</v>
      </c>
      <c r="N98" s="333" t="s">
        <v>613</v>
      </c>
      <c r="O98" s="241" t="s">
        <v>620</v>
      </c>
    </row>
    <row r="99" spans="2:15" s="91" customFormat="1">
      <c r="B99" s="299" t="s">
        <v>615</v>
      </c>
      <c r="C99" s="299" t="s">
        <v>764</v>
      </c>
      <c r="D99" s="299" t="s">
        <v>767</v>
      </c>
      <c r="E99" s="330" t="s">
        <v>768</v>
      </c>
      <c r="F99" s="331">
        <v>12</v>
      </c>
      <c r="G99" s="332">
        <v>0.05</v>
      </c>
      <c r="H99" s="331">
        <v>13</v>
      </c>
      <c r="I99" s="332">
        <v>0.35</v>
      </c>
      <c r="J99" s="331">
        <v>19</v>
      </c>
      <c r="K99" s="331">
        <v>21</v>
      </c>
      <c r="L99" s="299" t="s">
        <v>618</v>
      </c>
      <c r="M99" s="299" t="s">
        <v>619</v>
      </c>
      <c r="N99" s="333" t="s">
        <v>613</v>
      </c>
      <c r="O99" s="241" t="s">
        <v>620</v>
      </c>
    </row>
    <row r="100" spans="2:15" s="91" customFormat="1">
      <c r="B100" s="299" t="s">
        <v>615</v>
      </c>
      <c r="C100" s="299" t="s">
        <v>764</v>
      </c>
      <c r="D100" s="299" t="s">
        <v>769</v>
      </c>
      <c r="E100" s="330" t="s">
        <v>770</v>
      </c>
      <c r="F100" s="331">
        <v>14</v>
      </c>
      <c r="G100" s="332">
        <v>0.05</v>
      </c>
      <c r="H100" s="331">
        <v>15</v>
      </c>
      <c r="I100" s="332">
        <v>0.35</v>
      </c>
      <c r="J100" s="331">
        <v>23</v>
      </c>
      <c r="K100" s="331">
        <v>25</v>
      </c>
      <c r="L100" s="299" t="s">
        <v>618</v>
      </c>
      <c r="M100" s="299" t="s">
        <v>619</v>
      </c>
      <c r="N100" s="333" t="s">
        <v>613</v>
      </c>
      <c r="O100" s="241" t="s">
        <v>620</v>
      </c>
    </row>
    <row r="101" spans="2:15" s="91" customFormat="1">
      <c r="B101" s="299" t="s">
        <v>615</v>
      </c>
      <c r="C101" s="299" t="s">
        <v>764</v>
      </c>
      <c r="D101" s="299" t="s">
        <v>771</v>
      </c>
      <c r="E101" s="330" t="s">
        <v>772</v>
      </c>
      <c r="F101" s="331">
        <v>18</v>
      </c>
      <c r="G101" s="332">
        <v>0.05</v>
      </c>
      <c r="H101" s="331">
        <v>19</v>
      </c>
      <c r="I101" s="332">
        <v>0.35</v>
      </c>
      <c r="J101" s="331">
        <v>29</v>
      </c>
      <c r="K101" s="331">
        <v>32</v>
      </c>
      <c r="L101" s="299" t="s">
        <v>618</v>
      </c>
      <c r="M101" s="299" t="s">
        <v>619</v>
      </c>
      <c r="N101" s="333" t="s">
        <v>613</v>
      </c>
      <c r="O101" s="241" t="s">
        <v>620</v>
      </c>
    </row>
    <row r="102" spans="2:15" s="91" customFormat="1">
      <c r="B102" s="299" t="s">
        <v>615</v>
      </c>
      <c r="C102" s="299" t="s">
        <v>764</v>
      </c>
      <c r="D102" s="299" t="s">
        <v>773</v>
      </c>
      <c r="E102" s="330" t="s">
        <v>774</v>
      </c>
      <c r="F102" s="331">
        <v>26</v>
      </c>
      <c r="G102" s="332">
        <v>0.05</v>
      </c>
      <c r="H102" s="331">
        <v>27</v>
      </c>
      <c r="I102" s="332">
        <v>0.35</v>
      </c>
      <c r="J102" s="331">
        <v>42</v>
      </c>
      <c r="K102" s="331">
        <v>46</v>
      </c>
      <c r="L102" s="299" t="s">
        <v>618</v>
      </c>
      <c r="M102" s="299" t="s">
        <v>619</v>
      </c>
      <c r="N102" s="333" t="s">
        <v>613</v>
      </c>
      <c r="O102" s="241" t="s">
        <v>620</v>
      </c>
    </row>
    <row r="103" spans="2:15" s="91" customFormat="1">
      <c r="B103" s="299" t="s">
        <v>615</v>
      </c>
      <c r="C103" s="299" t="s">
        <v>764</v>
      </c>
      <c r="D103" s="299" t="s">
        <v>775</v>
      </c>
      <c r="E103" s="330" t="s">
        <v>776</v>
      </c>
      <c r="F103" s="331">
        <v>33</v>
      </c>
      <c r="G103" s="332">
        <v>0.05</v>
      </c>
      <c r="H103" s="331">
        <v>35</v>
      </c>
      <c r="I103" s="332">
        <v>0.35</v>
      </c>
      <c r="J103" s="331">
        <v>53</v>
      </c>
      <c r="K103" s="331">
        <v>58</v>
      </c>
      <c r="L103" s="299" t="s">
        <v>618</v>
      </c>
      <c r="M103" s="299" t="s">
        <v>619</v>
      </c>
      <c r="N103" s="333" t="s">
        <v>613</v>
      </c>
      <c r="O103" s="241" t="s">
        <v>620</v>
      </c>
    </row>
    <row r="104" spans="2:15" s="91" customFormat="1">
      <c r="B104" s="299" t="s">
        <v>615</v>
      </c>
      <c r="C104" s="299" t="s">
        <v>764</v>
      </c>
      <c r="D104" s="299" t="s">
        <v>777</v>
      </c>
      <c r="E104" s="330" t="s">
        <v>778</v>
      </c>
      <c r="F104" s="331">
        <v>42</v>
      </c>
      <c r="G104" s="332">
        <v>0.05</v>
      </c>
      <c r="H104" s="331">
        <v>44</v>
      </c>
      <c r="I104" s="332">
        <v>0.35</v>
      </c>
      <c r="J104" s="331">
        <v>68</v>
      </c>
      <c r="K104" s="331">
        <v>74</v>
      </c>
      <c r="L104" s="299" t="s">
        <v>618</v>
      </c>
      <c r="M104" s="299" t="s">
        <v>619</v>
      </c>
      <c r="N104" s="333" t="s">
        <v>613</v>
      </c>
      <c r="O104" s="241" t="s">
        <v>620</v>
      </c>
    </row>
    <row r="105" spans="2:15" s="91" customFormat="1">
      <c r="B105" s="299" t="s">
        <v>615</v>
      </c>
      <c r="C105" s="299" t="s">
        <v>764</v>
      </c>
      <c r="D105" s="299" t="s">
        <v>779</v>
      </c>
      <c r="E105" s="330" t="s">
        <v>780</v>
      </c>
      <c r="F105" s="331">
        <v>44</v>
      </c>
      <c r="G105" s="332">
        <v>0.05</v>
      </c>
      <c r="H105" s="331">
        <v>46</v>
      </c>
      <c r="I105" s="332">
        <v>0.35</v>
      </c>
      <c r="J105" s="331">
        <v>71</v>
      </c>
      <c r="K105" s="331">
        <v>78</v>
      </c>
      <c r="L105" s="299" t="s">
        <v>618</v>
      </c>
      <c r="M105" s="299" t="s">
        <v>619</v>
      </c>
      <c r="N105" s="333" t="s">
        <v>613</v>
      </c>
      <c r="O105" s="241" t="s">
        <v>620</v>
      </c>
    </row>
    <row r="106" spans="2:15" s="91" customFormat="1">
      <c r="B106" s="299" t="s">
        <v>615</v>
      </c>
      <c r="C106" s="299" t="s">
        <v>764</v>
      </c>
      <c r="D106" s="299" t="s">
        <v>781</v>
      </c>
      <c r="E106" s="330" t="s">
        <v>782</v>
      </c>
      <c r="F106" s="331">
        <v>61</v>
      </c>
      <c r="G106" s="332">
        <v>0.05</v>
      </c>
      <c r="H106" s="331">
        <v>64</v>
      </c>
      <c r="I106" s="332">
        <v>0.35</v>
      </c>
      <c r="J106" s="331">
        <v>99</v>
      </c>
      <c r="K106" s="331">
        <v>108</v>
      </c>
      <c r="L106" s="299" t="s">
        <v>618</v>
      </c>
      <c r="M106" s="299" t="s">
        <v>619</v>
      </c>
      <c r="N106" s="333" t="s">
        <v>613</v>
      </c>
      <c r="O106" s="241" t="s">
        <v>620</v>
      </c>
    </row>
    <row r="107" spans="2:15" s="91" customFormat="1">
      <c r="B107" s="329"/>
      <c r="C107" s="329"/>
      <c r="D107" s="329"/>
      <c r="E107" s="329" t="s">
        <v>783</v>
      </c>
      <c r="F107" s="329"/>
      <c r="G107" s="329"/>
      <c r="H107" s="329"/>
      <c r="I107" s="329"/>
      <c r="J107" s="329"/>
      <c r="K107" s="329"/>
      <c r="L107" s="329"/>
      <c r="M107" s="329"/>
      <c r="N107" s="329"/>
      <c r="O107" s="241"/>
    </row>
    <row r="108" spans="2:15" s="91" customFormat="1">
      <c r="B108" s="299" t="s">
        <v>615</v>
      </c>
      <c r="C108" s="299" t="s">
        <v>783</v>
      </c>
      <c r="D108" s="299" t="s">
        <v>784</v>
      </c>
      <c r="E108" s="330" t="s">
        <v>785</v>
      </c>
      <c r="F108" s="331">
        <v>25</v>
      </c>
      <c r="G108" s="332">
        <v>0.05</v>
      </c>
      <c r="H108" s="331">
        <v>26</v>
      </c>
      <c r="I108" s="332">
        <v>0.35</v>
      </c>
      <c r="J108" s="331">
        <v>40</v>
      </c>
      <c r="K108" s="331">
        <v>44</v>
      </c>
      <c r="L108" s="299" t="s">
        <v>618</v>
      </c>
      <c r="M108" s="299" t="s">
        <v>619</v>
      </c>
      <c r="N108" s="333" t="s">
        <v>613</v>
      </c>
      <c r="O108" s="241" t="s">
        <v>620</v>
      </c>
    </row>
    <row r="109" spans="2:15" s="91" customFormat="1">
      <c r="B109" s="329"/>
      <c r="C109" s="329"/>
      <c r="D109" s="329"/>
      <c r="E109" s="329" t="s">
        <v>786</v>
      </c>
      <c r="F109" s="329"/>
      <c r="G109" s="329"/>
      <c r="H109" s="329"/>
      <c r="I109" s="329"/>
      <c r="J109" s="329"/>
      <c r="K109" s="329"/>
      <c r="L109" s="329"/>
      <c r="M109" s="329"/>
      <c r="N109" s="329"/>
      <c r="O109" s="241"/>
    </row>
    <row r="110" spans="2:15" s="91" customFormat="1">
      <c r="B110" s="299" t="s">
        <v>615</v>
      </c>
      <c r="C110" s="299" t="s">
        <v>786</v>
      </c>
      <c r="D110" s="299" t="s">
        <v>787</v>
      </c>
      <c r="E110" s="330" t="s">
        <v>788</v>
      </c>
      <c r="F110" s="331">
        <v>16</v>
      </c>
      <c r="G110" s="332">
        <v>0.05</v>
      </c>
      <c r="H110" s="331">
        <v>17</v>
      </c>
      <c r="I110" s="332">
        <v>0.35</v>
      </c>
      <c r="J110" s="331">
        <v>26</v>
      </c>
      <c r="K110" s="331">
        <v>28</v>
      </c>
      <c r="L110" s="299" t="s">
        <v>618</v>
      </c>
      <c r="M110" s="299" t="s">
        <v>619</v>
      </c>
      <c r="N110" s="333" t="s">
        <v>613</v>
      </c>
      <c r="O110" s="241" t="s">
        <v>620</v>
      </c>
    </row>
    <row r="111" spans="2:15" s="91" customFormat="1">
      <c r="B111" s="299" t="s">
        <v>615</v>
      </c>
      <c r="C111" s="299" t="s">
        <v>786</v>
      </c>
      <c r="D111" s="299" t="s">
        <v>789</v>
      </c>
      <c r="E111" s="330" t="s">
        <v>790</v>
      </c>
      <c r="F111" s="331">
        <v>22</v>
      </c>
      <c r="G111" s="332">
        <v>0.05</v>
      </c>
      <c r="H111" s="331">
        <v>23</v>
      </c>
      <c r="I111" s="332">
        <v>0.35</v>
      </c>
      <c r="J111" s="331">
        <v>36</v>
      </c>
      <c r="K111" s="331">
        <v>39</v>
      </c>
      <c r="L111" s="299" t="s">
        <v>618</v>
      </c>
      <c r="M111" s="299" t="s">
        <v>619</v>
      </c>
      <c r="N111" s="333" t="s">
        <v>613</v>
      </c>
      <c r="O111" s="241" t="s">
        <v>620</v>
      </c>
    </row>
    <row r="112" spans="2:15" s="91" customFormat="1">
      <c r="B112" s="299" t="s">
        <v>615</v>
      </c>
      <c r="C112" s="299" t="s">
        <v>786</v>
      </c>
      <c r="D112" s="299" t="s">
        <v>791</v>
      </c>
      <c r="E112" s="330" t="s">
        <v>792</v>
      </c>
      <c r="F112" s="331">
        <v>22</v>
      </c>
      <c r="G112" s="332">
        <v>0.05</v>
      </c>
      <c r="H112" s="331">
        <v>23</v>
      </c>
      <c r="I112" s="332">
        <v>0.35</v>
      </c>
      <c r="J112" s="331">
        <v>36</v>
      </c>
      <c r="K112" s="331">
        <v>39</v>
      </c>
      <c r="L112" s="299" t="s">
        <v>618</v>
      </c>
      <c r="M112" s="299" t="s">
        <v>619</v>
      </c>
      <c r="N112" s="333" t="s">
        <v>613</v>
      </c>
      <c r="O112" s="241" t="s">
        <v>620</v>
      </c>
    </row>
    <row r="113" spans="2:15" s="91" customFormat="1">
      <c r="B113" s="299" t="s">
        <v>615</v>
      </c>
      <c r="C113" s="299" t="s">
        <v>786</v>
      </c>
      <c r="D113" s="299" t="s">
        <v>793</v>
      </c>
      <c r="E113" s="330" t="s">
        <v>794</v>
      </c>
      <c r="F113" s="331">
        <v>25</v>
      </c>
      <c r="G113" s="332">
        <v>0.05</v>
      </c>
      <c r="H113" s="331">
        <v>26</v>
      </c>
      <c r="I113" s="332">
        <v>0.35</v>
      </c>
      <c r="J113" s="331">
        <v>40</v>
      </c>
      <c r="K113" s="331">
        <v>44</v>
      </c>
      <c r="L113" s="299" t="s">
        <v>618</v>
      </c>
      <c r="M113" s="299" t="s">
        <v>619</v>
      </c>
      <c r="N113" s="333" t="s">
        <v>613</v>
      </c>
      <c r="O113" s="241" t="s">
        <v>620</v>
      </c>
    </row>
    <row r="114" spans="2:15" s="91" customFormat="1">
      <c r="B114" s="299" t="s">
        <v>615</v>
      </c>
      <c r="C114" s="299" t="s">
        <v>786</v>
      </c>
      <c r="D114" s="299" t="s">
        <v>795</v>
      </c>
      <c r="E114" s="330" t="s">
        <v>796</v>
      </c>
      <c r="F114" s="331">
        <v>27</v>
      </c>
      <c r="G114" s="332">
        <v>0.05</v>
      </c>
      <c r="H114" s="331">
        <v>28</v>
      </c>
      <c r="I114" s="332">
        <v>0.35</v>
      </c>
      <c r="J114" s="331">
        <v>44</v>
      </c>
      <c r="K114" s="331">
        <v>48</v>
      </c>
      <c r="L114" s="299" t="s">
        <v>618</v>
      </c>
      <c r="M114" s="299" t="s">
        <v>619</v>
      </c>
      <c r="N114" s="333" t="s">
        <v>613</v>
      </c>
      <c r="O114" s="241" t="s">
        <v>620</v>
      </c>
    </row>
    <row r="115" spans="2:15" s="91" customFormat="1">
      <c r="B115" s="329"/>
      <c r="C115" s="329"/>
      <c r="D115" s="329"/>
      <c r="E115" s="329" t="s">
        <v>797</v>
      </c>
      <c r="F115" s="329"/>
      <c r="G115" s="329"/>
      <c r="H115" s="329"/>
      <c r="I115" s="329"/>
      <c r="J115" s="329"/>
      <c r="K115" s="329"/>
      <c r="L115" s="329"/>
      <c r="M115" s="329"/>
      <c r="N115" s="329"/>
      <c r="O115" s="241"/>
    </row>
    <row r="116" spans="2:15" s="91" customFormat="1">
      <c r="B116" s="299" t="s">
        <v>615</v>
      </c>
      <c r="C116" s="299" t="s">
        <v>797</v>
      </c>
      <c r="D116" s="299" t="s">
        <v>798</v>
      </c>
      <c r="E116" s="330" t="s">
        <v>799</v>
      </c>
      <c r="F116" s="331">
        <v>25</v>
      </c>
      <c r="G116" s="332">
        <v>0.05</v>
      </c>
      <c r="H116" s="331">
        <v>26</v>
      </c>
      <c r="I116" s="332">
        <v>0.35</v>
      </c>
      <c r="J116" s="331">
        <v>40</v>
      </c>
      <c r="K116" s="331">
        <v>44</v>
      </c>
      <c r="L116" s="299" t="s">
        <v>618</v>
      </c>
      <c r="M116" s="299" t="s">
        <v>619</v>
      </c>
      <c r="N116" s="333" t="s">
        <v>613</v>
      </c>
      <c r="O116" s="241" t="s">
        <v>620</v>
      </c>
    </row>
    <row r="117" spans="2:15" s="91" customFormat="1">
      <c r="B117" s="299" t="s">
        <v>615</v>
      </c>
      <c r="C117" s="299" t="s">
        <v>797</v>
      </c>
      <c r="D117" s="299" t="s">
        <v>800</v>
      </c>
      <c r="E117" s="330" t="s">
        <v>801</v>
      </c>
      <c r="F117" s="331">
        <v>38</v>
      </c>
      <c r="G117" s="332">
        <v>0.05</v>
      </c>
      <c r="H117" s="331">
        <v>40</v>
      </c>
      <c r="I117" s="332">
        <v>0.35</v>
      </c>
      <c r="J117" s="331">
        <v>62</v>
      </c>
      <c r="K117" s="331">
        <v>67</v>
      </c>
      <c r="L117" s="299" t="s">
        <v>618</v>
      </c>
      <c r="M117" s="299" t="s">
        <v>619</v>
      </c>
      <c r="N117" s="333" t="s">
        <v>613</v>
      </c>
      <c r="O117" s="241" t="s">
        <v>620</v>
      </c>
    </row>
    <row r="118" spans="2:15" s="91" customFormat="1">
      <c r="B118" s="299" t="s">
        <v>615</v>
      </c>
      <c r="C118" s="299" t="s">
        <v>797</v>
      </c>
      <c r="D118" s="299" t="s">
        <v>802</v>
      </c>
      <c r="E118" s="330" t="s">
        <v>803</v>
      </c>
      <c r="F118" s="331">
        <v>51</v>
      </c>
      <c r="G118" s="332">
        <v>0.05</v>
      </c>
      <c r="H118" s="331">
        <v>54</v>
      </c>
      <c r="I118" s="332">
        <v>0.35</v>
      </c>
      <c r="J118" s="331">
        <v>83</v>
      </c>
      <c r="K118" s="331">
        <v>90</v>
      </c>
      <c r="L118" s="299" t="s">
        <v>618</v>
      </c>
      <c r="M118" s="299" t="s">
        <v>619</v>
      </c>
      <c r="N118" s="333" t="s">
        <v>613</v>
      </c>
      <c r="O118" s="241" t="s">
        <v>620</v>
      </c>
    </row>
    <row r="119" spans="2:15" s="91" customFormat="1">
      <c r="B119" s="329"/>
      <c r="C119" s="329"/>
      <c r="D119" s="329"/>
      <c r="E119" s="329" t="s">
        <v>804</v>
      </c>
      <c r="F119" s="329"/>
      <c r="G119" s="329"/>
      <c r="H119" s="329"/>
      <c r="I119" s="329"/>
      <c r="J119" s="329"/>
      <c r="K119" s="329"/>
      <c r="L119" s="329"/>
      <c r="M119" s="329"/>
      <c r="N119" s="329"/>
      <c r="O119" s="241"/>
    </row>
    <row r="120" spans="2:15" s="91" customFormat="1">
      <c r="B120" s="299" t="s">
        <v>615</v>
      </c>
      <c r="C120" s="299" t="s">
        <v>804</v>
      </c>
      <c r="D120" s="299" t="s">
        <v>805</v>
      </c>
      <c r="E120" s="330" t="s">
        <v>806</v>
      </c>
      <c r="F120" s="331">
        <v>11</v>
      </c>
      <c r="G120" s="332">
        <v>0.05</v>
      </c>
      <c r="H120" s="331">
        <v>12</v>
      </c>
      <c r="I120" s="332">
        <v>0.35</v>
      </c>
      <c r="J120" s="331">
        <v>18</v>
      </c>
      <c r="K120" s="331">
        <v>19</v>
      </c>
      <c r="L120" s="299" t="s">
        <v>618</v>
      </c>
      <c r="M120" s="299" t="s">
        <v>619</v>
      </c>
      <c r="N120" s="333" t="s">
        <v>613</v>
      </c>
      <c r="O120" s="241" t="s">
        <v>620</v>
      </c>
    </row>
    <row r="121" spans="2:15" s="91" customFormat="1">
      <c r="B121" s="299" t="s">
        <v>615</v>
      </c>
      <c r="C121" s="299" t="s">
        <v>804</v>
      </c>
      <c r="D121" s="299" t="s">
        <v>807</v>
      </c>
      <c r="E121" s="330" t="s">
        <v>808</v>
      </c>
      <c r="F121" s="331">
        <v>14</v>
      </c>
      <c r="G121" s="332">
        <v>0.05</v>
      </c>
      <c r="H121" s="331">
        <v>15</v>
      </c>
      <c r="I121" s="332">
        <v>0.35</v>
      </c>
      <c r="J121" s="331">
        <v>23</v>
      </c>
      <c r="K121" s="331">
        <v>25</v>
      </c>
      <c r="L121" s="299" t="s">
        <v>618</v>
      </c>
      <c r="M121" s="299" t="s">
        <v>619</v>
      </c>
      <c r="N121" s="333" t="s">
        <v>613</v>
      </c>
      <c r="O121" s="241" t="s">
        <v>620</v>
      </c>
    </row>
    <row r="122" spans="2:15" s="91" customFormat="1">
      <c r="B122" s="299" t="s">
        <v>615</v>
      </c>
      <c r="C122" s="299" t="s">
        <v>804</v>
      </c>
      <c r="D122" s="299" t="s">
        <v>809</v>
      </c>
      <c r="E122" s="330" t="s">
        <v>810</v>
      </c>
      <c r="F122" s="331">
        <v>20</v>
      </c>
      <c r="G122" s="332">
        <v>0.05</v>
      </c>
      <c r="H122" s="331">
        <v>21</v>
      </c>
      <c r="I122" s="332">
        <v>0.35</v>
      </c>
      <c r="J122" s="331">
        <v>32</v>
      </c>
      <c r="K122" s="331">
        <v>35</v>
      </c>
      <c r="L122" s="299" t="s">
        <v>618</v>
      </c>
      <c r="M122" s="299" t="s">
        <v>619</v>
      </c>
      <c r="N122" s="333" t="s">
        <v>613</v>
      </c>
      <c r="O122" s="241" t="s">
        <v>620</v>
      </c>
    </row>
    <row r="123" spans="2:15" s="91" customFormat="1">
      <c r="B123" s="299" t="s">
        <v>615</v>
      </c>
      <c r="C123" s="299" t="s">
        <v>804</v>
      </c>
      <c r="D123" s="299" t="s">
        <v>811</v>
      </c>
      <c r="E123" s="330" t="s">
        <v>812</v>
      </c>
      <c r="F123" s="331">
        <v>27</v>
      </c>
      <c r="G123" s="332">
        <v>0.05</v>
      </c>
      <c r="H123" s="331">
        <v>28</v>
      </c>
      <c r="I123" s="332">
        <v>0.35</v>
      </c>
      <c r="J123" s="331">
        <v>44</v>
      </c>
      <c r="K123" s="331">
        <v>48</v>
      </c>
      <c r="L123" s="299" t="s">
        <v>618</v>
      </c>
      <c r="M123" s="299" t="s">
        <v>619</v>
      </c>
      <c r="N123" s="333" t="s">
        <v>613</v>
      </c>
      <c r="O123" s="241" t="s">
        <v>620</v>
      </c>
    </row>
    <row r="124" spans="2:15" s="91" customFormat="1">
      <c r="B124" s="299" t="s">
        <v>615</v>
      </c>
      <c r="C124" s="299" t="s">
        <v>804</v>
      </c>
      <c r="D124" s="299" t="s">
        <v>813</v>
      </c>
      <c r="E124" s="330" t="s">
        <v>814</v>
      </c>
      <c r="F124" s="331">
        <v>36</v>
      </c>
      <c r="G124" s="332">
        <v>0.05</v>
      </c>
      <c r="H124" s="331">
        <v>38</v>
      </c>
      <c r="I124" s="332">
        <v>0.35</v>
      </c>
      <c r="J124" s="331">
        <v>58</v>
      </c>
      <c r="K124" s="331">
        <v>64</v>
      </c>
      <c r="L124" s="299" t="s">
        <v>618</v>
      </c>
      <c r="M124" s="299" t="s">
        <v>619</v>
      </c>
      <c r="N124" s="333" t="s">
        <v>613</v>
      </c>
      <c r="O124" s="241" t="s">
        <v>620</v>
      </c>
    </row>
    <row r="125" spans="2:15" s="91" customFormat="1">
      <c r="B125" s="299" t="s">
        <v>615</v>
      </c>
      <c r="C125" s="299" t="s">
        <v>804</v>
      </c>
      <c r="D125" s="299" t="s">
        <v>815</v>
      </c>
      <c r="E125" s="330" t="s">
        <v>816</v>
      </c>
      <c r="F125" s="331">
        <v>48</v>
      </c>
      <c r="G125" s="332">
        <v>0.05</v>
      </c>
      <c r="H125" s="331">
        <v>51</v>
      </c>
      <c r="I125" s="332">
        <v>0.35</v>
      </c>
      <c r="J125" s="331">
        <v>78</v>
      </c>
      <c r="K125" s="331">
        <v>85</v>
      </c>
      <c r="L125" s="299" t="s">
        <v>618</v>
      </c>
      <c r="M125" s="299" t="s">
        <v>619</v>
      </c>
      <c r="N125" s="333" t="s">
        <v>613</v>
      </c>
      <c r="O125" s="241" t="s">
        <v>620</v>
      </c>
    </row>
    <row r="126" spans="2:15" s="91" customFormat="1">
      <c r="B126" s="299" t="s">
        <v>615</v>
      </c>
      <c r="C126" s="299" t="s">
        <v>804</v>
      </c>
      <c r="D126" s="299" t="s">
        <v>817</v>
      </c>
      <c r="E126" s="330" t="s">
        <v>818</v>
      </c>
      <c r="F126" s="331">
        <v>55</v>
      </c>
      <c r="G126" s="332">
        <v>0.05</v>
      </c>
      <c r="H126" s="331">
        <v>58</v>
      </c>
      <c r="I126" s="332">
        <v>0.35</v>
      </c>
      <c r="J126" s="331">
        <v>89</v>
      </c>
      <c r="K126" s="331">
        <v>97</v>
      </c>
      <c r="L126" s="299" t="s">
        <v>618</v>
      </c>
      <c r="M126" s="299" t="s">
        <v>619</v>
      </c>
      <c r="N126" s="333" t="s">
        <v>613</v>
      </c>
      <c r="O126" s="241" t="s">
        <v>620</v>
      </c>
    </row>
    <row r="127" spans="2:15" s="91" customFormat="1">
      <c r="B127" s="328"/>
      <c r="C127" s="328"/>
      <c r="D127" s="328"/>
      <c r="E127" s="328" t="s">
        <v>819</v>
      </c>
      <c r="F127" s="328"/>
      <c r="G127" s="328"/>
      <c r="H127" s="328"/>
      <c r="I127" s="328"/>
      <c r="J127" s="328"/>
      <c r="K127" s="328"/>
      <c r="L127" s="328"/>
      <c r="M127" s="328"/>
      <c r="N127" s="328"/>
      <c r="O127" s="241"/>
    </row>
    <row r="128" spans="2:15" s="91" customFormat="1">
      <c r="B128" s="329"/>
      <c r="C128" s="329"/>
      <c r="D128" s="329"/>
      <c r="E128" s="329" t="s">
        <v>819</v>
      </c>
      <c r="F128" s="329"/>
      <c r="G128" s="329"/>
      <c r="H128" s="329"/>
      <c r="I128" s="329"/>
      <c r="J128" s="329"/>
      <c r="K128" s="329"/>
      <c r="L128" s="329"/>
      <c r="M128" s="329"/>
      <c r="N128" s="329"/>
      <c r="O128" s="241"/>
    </row>
    <row r="129" spans="2:15" s="91" customFormat="1">
      <c r="B129" s="299" t="s">
        <v>615</v>
      </c>
      <c r="C129" s="299" t="s">
        <v>819</v>
      </c>
      <c r="D129" s="299" t="s">
        <v>820</v>
      </c>
      <c r="E129" s="330" t="s">
        <v>821</v>
      </c>
      <c r="F129" s="331">
        <v>89</v>
      </c>
      <c r="G129" s="332">
        <v>0.05</v>
      </c>
      <c r="H129" s="331">
        <v>94</v>
      </c>
      <c r="I129" s="332">
        <v>0.35</v>
      </c>
      <c r="J129" s="331">
        <v>144</v>
      </c>
      <c r="K129" s="331">
        <v>157</v>
      </c>
      <c r="L129" s="299" t="s">
        <v>618</v>
      </c>
      <c r="M129" s="299" t="s">
        <v>619</v>
      </c>
      <c r="N129" s="333" t="s">
        <v>613</v>
      </c>
      <c r="O129" s="241" t="s">
        <v>620</v>
      </c>
    </row>
    <row r="130" spans="2:15" s="91" customFormat="1">
      <c r="B130" s="328"/>
      <c r="C130" s="328"/>
      <c r="D130" s="328"/>
      <c r="E130" s="328" t="s">
        <v>822</v>
      </c>
      <c r="F130" s="328"/>
      <c r="G130" s="328"/>
      <c r="H130" s="328"/>
      <c r="I130" s="328"/>
      <c r="J130" s="328"/>
      <c r="K130" s="328"/>
      <c r="L130" s="328"/>
      <c r="M130" s="328"/>
      <c r="N130" s="328"/>
      <c r="O130" s="241"/>
    </row>
    <row r="131" spans="2:15" s="91" customFormat="1">
      <c r="B131" s="329"/>
      <c r="C131" s="329"/>
      <c r="D131" s="329"/>
      <c r="E131" s="329" t="s">
        <v>823</v>
      </c>
      <c r="F131" s="329"/>
      <c r="G131" s="329"/>
      <c r="H131" s="329"/>
      <c r="I131" s="329"/>
      <c r="J131" s="329"/>
      <c r="K131" s="329"/>
      <c r="L131" s="329"/>
      <c r="M131" s="329"/>
      <c r="N131" s="329"/>
      <c r="O131" s="241"/>
    </row>
    <row r="132" spans="2:15" s="91" customFormat="1">
      <c r="B132" s="299" t="s">
        <v>615</v>
      </c>
      <c r="C132" s="299" t="s">
        <v>823</v>
      </c>
      <c r="D132" s="299" t="s">
        <v>824</v>
      </c>
      <c r="E132" s="330" t="s">
        <v>825</v>
      </c>
      <c r="F132" s="331">
        <v>81</v>
      </c>
      <c r="G132" s="332">
        <v>0.05</v>
      </c>
      <c r="H132" s="331">
        <v>85</v>
      </c>
      <c r="I132" s="332">
        <v>0.35</v>
      </c>
      <c r="J132" s="331">
        <v>131</v>
      </c>
      <c r="K132" s="331">
        <v>143</v>
      </c>
      <c r="L132" s="299" t="s">
        <v>618</v>
      </c>
      <c r="M132" s="299" t="s">
        <v>619</v>
      </c>
      <c r="N132" s="333" t="s">
        <v>613</v>
      </c>
      <c r="O132" s="241" t="s">
        <v>620</v>
      </c>
    </row>
    <row r="133" spans="2:15" s="91" customFormat="1">
      <c r="B133" s="299" t="s">
        <v>615</v>
      </c>
      <c r="C133" s="299" t="s">
        <v>823</v>
      </c>
      <c r="D133" s="299" t="s">
        <v>826</v>
      </c>
      <c r="E133" s="330" t="s">
        <v>827</v>
      </c>
      <c r="F133" s="331">
        <v>120</v>
      </c>
      <c r="G133" s="332">
        <v>0.05</v>
      </c>
      <c r="H133" s="331">
        <v>126</v>
      </c>
      <c r="I133" s="332">
        <v>0.35</v>
      </c>
      <c r="J133" s="331">
        <v>194</v>
      </c>
      <c r="K133" s="331">
        <v>212</v>
      </c>
      <c r="L133" s="299" t="s">
        <v>618</v>
      </c>
      <c r="M133" s="299" t="s">
        <v>619</v>
      </c>
      <c r="N133" s="333" t="s">
        <v>613</v>
      </c>
      <c r="O133" s="241" t="s">
        <v>620</v>
      </c>
    </row>
    <row r="134" spans="2:15" s="91" customFormat="1">
      <c r="B134" s="299" t="s">
        <v>615</v>
      </c>
      <c r="C134" s="299" t="s">
        <v>823</v>
      </c>
      <c r="D134" s="299" t="s">
        <v>828</v>
      </c>
      <c r="E134" s="330" t="s">
        <v>829</v>
      </c>
      <c r="F134" s="331">
        <v>157</v>
      </c>
      <c r="G134" s="332">
        <v>0.05</v>
      </c>
      <c r="H134" s="331">
        <v>165</v>
      </c>
      <c r="I134" s="332">
        <v>0.35</v>
      </c>
      <c r="J134" s="331">
        <v>254</v>
      </c>
      <c r="K134" s="331">
        <v>277</v>
      </c>
      <c r="L134" s="299" t="s">
        <v>618</v>
      </c>
      <c r="M134" s="299" t="s">
        <v>619</v>
      </c>
      <c r="N134" s="333" t="s">
        <v>613</v>
      </c>
      <c r="O134" s="241" t="s">
        <v>620</v>
      </c>
    </row>
    <row r="135" spans="2:15" s="91" customFormat="1">
      <c r="B135" s="299" t="s">
        <v>615</v>
      </c>
      <c r="C135" s="299" t="s">
        <v>823</v>
      </c>
      <c r="D135" s="299" t="s">
        <v>830</v>
      </c>
      <c r="E135" s="330" t="s">
        <v>831</v>
      </c>
      <c r="F135" s="331">
        <v>321</v>
      </c>
      <c r="G135" s="332">
        <v>0.05</v>
      </c>
      <c r="H135" s="331">
        <v>338</v>
      </c>
      <c r="I135" s="332">
        <v>0.35</v>
      </c>
      <c r="J135" s="331">
        <v>520</v>
      </c>
      <c r="K135" s="331">
        <v>567</v>
      </c>
      <c r="L135" s="299" t="s">
        <v>618</v>
      </c>
      <c r="M135" s="299" t="s">
        <v>619</v>
      </c>
      <c r="N135" s="333" t="s">
        <v>613</v>
      </c>
      <c r="O135" s="241" t="s">
        <v>620</v>
      </c>
    </row>
    <row r="136" spans="2:15" s="91" customFormat="1">
      <c r="B136" s="328"/>
      <c r="C136" s="328"/>
      <c r="D136" s="328"/>
      <c r="E136" s="328" t="s">
        <v>832</v>
      </c>
      <c r="F136" s="328"/>
      <c r="G136" s="328"/>
      <c r="H136" s="328"/>
      <c r="I136" s="328"/>
      <c r="J136" s="328"/>
      <c r="K136" s="328"/>
      <c r="L136" s="328"/>
      <c r="M136" s="328"/>
      <c r="N136" s="328"/>
      <c r="O136" s="241"/>
    </row>
    <row r="137" spans="2:15" s="91" customFormat="1">
      <c r="B137" s="329"/>
      <c r="C137" s="329"/>
      <c r="D137" s="329"/>
      <c r="E137" s="329" t="s">
        <v>833</v>
      </c>
      <c r="F137" s="329"/>
      <c r="G137" s="329"/>
      <c r="H137" s="329"/>
      <c r="I137" s="329"/>
      <c r="J137" s="329"/>
      <c r="K137" s="329"/>
      <c r="L137" s="329"/>
      <c r="M137" s="329"/>
      <c r="N137" s="329"/>
      <c r="O137" s="241"/>
    </row>
    <row r="138" spans="2:15" s="91" customFormat="1">
      <c r="B138" s="299" t="s">
        <v>615</v>
      </c>
      <c r="C138" s="299" t="s">
        <v>833</v>
      </c>
      <c r="D138" s="299" t="s">
        <v>834</v>
      </c>
      <c r="E138" s="330" t="s">
        <v>835</v>
      </c>
      <c r="F138" s="331">
        <v>191</v>
      </c>
      <c r="G138" s="332">
        <v>0.05</v>
      </c>
      <c r="H138" s="331">
        <v>201</v>
      </c>
      <c r="I138" s="332">
        <v>0.35</v>
      </c>
      <c r="J138" s="331">
        <v>309</v>
      </c>
      <c r="K138" s="331">
        <v>337</v>
      </c>
      <c r="L138" s="299" t="s">
        <v>618</v>
      </c>
      <c r="M138" s="299" t="s">
        <v>619</v>
      </c>
      <c r="N138" s="333" t="s">
        <v>613</v>
      </c>
      <c r="O138" s="241" t="s">
        <v>620</v>
      </c>
    </row>
    <row r="139" spans="2:15" s="91" customFormat="1">
      <c r="B139" s="299" t="s">
        <v>615</v>
      </c>
      <c r="C139" s="299" t="s">
        <v>833</v>
      </c>
      <c r="D139" s="299" t="s">
        <v>836</v>
      </c>
      <c r="E139" s="330" t="s">
        <v>837</v>
      </c>
      <c r="F139" s="331">
        <v>321</v>
      </c>
      <c r="G139" s="332">
        <v>0.05</v>
      </c>
      <c r="H139" s="331">
        <v>338</v>
      </c>
      <c r="I139" s="332">
        <v>0.35</v>
      </c>
      <c r="J139" s="331">
        <v>520</v>
      </c>
      <c r="K139" s="331">
        <v>567</v>
      </c>
      <c r="L139" s="299" t="s">
        <v>618</v>
      </c>
      <c r="M139" s="299" t="s">
        <v>619</v>
      </c>
      <c r="N139" s="333" t="s">
        <v>613</v>
      </c>
      <c r="O139" s="241" t="s">
        <v>620</v>
      </c>
    </row>
    <row r="140" spans="2:15" s="91" customFormat="1">
      <c r="B140" s="299" t="s">
        <v>615</v>
      </c>
      <c r="C140" s="299" t="s">
        <v>833</v>
      </c>
      <c r="D140" s="299" t="s">
        <v>838</v>
      </c>
      <c r="E140" s="330" t="s">
        <v>839</v>
      </c>
      <c r="F140" s="331">
        <v>622</v>
      </c>
      <c r="G140" s="332">
        <v>0.05</v>
      </c>
      <c r="H140" s="331">
        <v>655</v>
      </c>
      <c r="I140" s="332">
        <v>0.35</v>
      </c>
      <c r="J140" s="331">
        <v>1007</v>
      </c>
      <c r="K140" s="331">
        <v>1098</v>
      </c>
      <c r="L140" s="299" t="s">
        <v>618</v>
      </c>
      <c r="M140" s="299" t="s">
        <v>619</v>
      </c>
      <c r="N140" s="333" t="s">
        <v>613</v>
      </c>
      <c r="O140" s="241" t="s">
        <v>620</v>
      </c>
    </row>
    <row r="141" spans="2:15" s="91" customFormat="1">
      <c r="B141" s="329"/>
      <c r="C141" s="329"/>
      <c r="D141" s="329"/>
      <c r="E141" s="329" t="s">
        <v>840</v>
      </c>
      <c r="F141" s="329"/>
      <c r="G141" s="329"/>
      <c r="H141" s="329"/>
      <c r="I141" s="329"/>
      <c r="J141" s="329"/>
      <c r="K141" s="329"/>
      <c r="L141" s="329"/>
      <c r="M141" s="329"/>
      <c r="N141" s="329"/>
      <c r="O141" s="241"/>
    </row>
    <row r="142" spans="2:15" s="91" customFormat="1">
      <c r="B142" s="299" t="s">
        <v>615</v>
      </c>
      <c r="C142" s="299" t="s">
        <v>840</v>
      </c>
      <c r="D142" s="299" t="s">
        <v>841</v>
      </c>
      <c r="E142" s="330" t="s">
        <v>842</v>
      </c>
      <c r="F142" s="331">
        <v>37</v>
      </c>
      <c r="G142" s="332">
        <v>0.05</v>
      </c>
      <c r="H142" s="331">
        <v>39</v>
      </c>
      <c r="I142" s="332">
        <v>0.35</v>
      </c>
      <c r="J142" s="331">
        <v>60</v>
      </c>
      <c r="K142" s="331">
        <v>65</v>
      </c>
      <c r="L142" s="299" t="s">
        <v>618</v>
      </c>
      <c r="M142" s="299" t="s">
        <v>619</v>
      </c>
      <c r="N142" s="333" t="s">
        <v>613</v>
      </c>
      <c r="O142" s="241" t="s">
        <v>620</v>
      </c>
    </row>
    <row r="143" spans="2:15" s="91" customFormat="1">
      <c r="B143" s="299" t="s">
        <v>615</v>
      </c>
      <c r="C143" s="299" t="s">
        <v>840</v>
      </c>
      <c r="D143" s="299" t="s">
        <v>843</v>
      </c>
      <c r="E143" s="330" t="s">
        <v>844</v>
      </c>
      <c r="F143" s="331">
        <v>61</v>
      </c>
      <c r="G143" s="332">
        <v>0.05</v>
      </c>
      <c r="H143" s="331">
        <v>64</v>
      </c>
      <c r="I143" s="332">
        <v>0.35</v>
      </c>
      <c r="J143" s="331">
        <v>99</v>
      </c>
      <c r="K143" s="331">
        <v>108</v>
      </c>
      <c r="L143" s="299" t="s">
        <v>618</v>
      </c>
      <c r="M143" s="299" t="s">
        <v>619</v>
      </c>
      <c r="N143" s="333" t="s">
        <v>613</v>
      </c>
      <c r="O143" s="241" t="s">
        <v>620</v>
      </c>
    </row>
    <row r="144" spans="2:15" s="91" customFormat="1">
      <c r="B144" s="299" t="s">
        <v>615</v>
      </c>
      <c r="C144" s="299" t="s">
        <v>840</v>
      </c>
      <c r="D144" s="299" t="s">
        <v>845</v>
      </c>
      <c r="E144" s="330" t="s">
        <v>846</v>
      </c>
      <c r="F144" s="331">
        <v>61</v>
      </c>
      <c r="G144" s="332">
        <v>0.05</v>
      </c>
      <c r="H144" s="331">
        <v>64</v>
      </c>
      <c r="I144" s="332">
        <v>0.35</v>
      </c>
      <c r="J144" s="331">
        <v>99</v>
      </c>
      <c r="K144" s="331">
        <v>108</v>
      </c>
      <c r="L144" s="299" t="s">
        <v>618</v>
      </c>
      <c r="M144" s="299" t="s">
        <v>619</v>
      </c>
      <c r="N144" s="333" t="s">
        <v>613</v>
      </c>
      <c r="O144" s="241" t="s">
        <v>620</v>
      </c>
    </row>
    <row r="145" spans="2:15" s="91" customFormat="1">
      <c r="B145" s="299" t="s">
        <v>615</v>
      </c>
      <c r="C145" s="299" t="s">
        <v>840</v>
      </c>
      <c r="D145" s="299" t="s">
        <v>847</v>
      </c>
      <c r="E145" s="330" t="s">
        <v>848</v>
      </c>
      <c r="F145" s="331">
        <v>61</v>
      </c>
      <c r="G145" s="332">
        <v>0.05</v>
      </c>
      <c r="H145" s="331">
        <v>64</v>
      </c>
      <c r="I145" s="332">
        <v>0.35</v>
      </c>
      <c r="J145" s="331">
        <v>99</v>
      </c>
      <c r="K145" s="331">
        <v>108</v>
      </c>
      <c r="L145" s="299" t="s">
        <v>618</v>
      </c>
      <c r="M145" s="299" t="s">
        <v>619</v>
      </c>
      <c r="N145" s="333" t="s">
        <v>613</v>
      </c>
      <c r="O145" s="241" t="s">
        <v>620</v>
      </c>
    </row>
    <row r="146" spans="2:15" s="91" customFormat="1">
      <c r="B146" s="299" t="s">
        <v>615</v>
      </c>
      <c r="C146" s="299" t="s">
        <v>840</v>
      </c>
      <c r="D146" s="299" t="s">
        <v>849</v>
      </c>
      <c r="E146" s="330" t="s">
        <v>850</v>
      </c>
      <c r="F146" s="331">
        <v>61</v>
      </c>
      <c r="G146" s="332">
        <v>0.05</v>
      </c>
      <c r="H146" s="331">
        <v>64</v>
      </c>
      <c r="I146" s="332">
        <v>0.35</v>
      </c>
      <c r="J146" s="331">
        <v>99</v>
      </c>
      <c r="K146" s="331">
        <v>108</v>
      </c>
      <c r="L146" s="299" t="s">
        <v>618</v>
      </c>
      <c r="M146" s="299" t="s">
        <v>619</v>
      </c>
      <c r="N146" s="333" t="s">
        <v>613</v>
      </c>
      <c r="O146" s="241" t="s">
        <v>620</v>
      </c>
    </row>
    <row r="147" spans="2:15" s="91" customFormat="1">
      <c r="B147" s="299" t="s">
        <v>615</v>
      </c>
      <c r="C147" s="299" t="s">
        <v>840</v>
      </c>
      <c r="D147" s="299" t="s">
        <v>851</v>
      </c>
      <c r="E147" s="330" t="s">
        <v>852</v>
      </c>
      <c r="F147" s="331">
        <v>120</v>
      </c>
      <c r="G147" s="332">
        <v>0.05</v>
      </c>
      <c r="H147" s="331">
        <v>126</v>
      </c>
      <c r="I147" s="332">
        <v>0.35</v>
      </c>
      <c r="J147" s="331">
        <v>194</v>
      </c>
      <c r="K147" s="331">
        <v>212</v>
      </c>
      <c r="L147" s="299" t="s">
        <v>618</v>
      </c>
      <c r="M147" s="299" t="s">
        <v>619</v>
      </c>
      <c r="N147" s="333" t="s">
        <v>613</v>
      </c>
      <c r="O147" s="241" t="s">
        <v>620</v>
      </c>
    </row>
    <row r="148" spans="2:15" s="91" customFormat="1">
      <c r="B148" s="299" t="s">
        <v>615</v>
      </c>
      <c r="C148" s="299" t="s">
        <v>840</v>
      </c>
      <c r="D148" s="299" t="s">
        <v>853</v>
      </c>
      <c r="E148" s="330" t="s">
        <v>854</v>
      </c>
      <c r="F148" s="331">
        <v>120</v>
      </c>
      <c r="G148" s="332">
        <v>0.05</v>
      </c>
      <c r="H148" s="331">
        <v>126</v>
      </c>
      <c r="I148" s="332">
        <v>0.35</v>
      </c>
      <c r="J148" s="331">
        <v>194</v>
      </c>
      <c r="K148" s="331">
        <v>212</v>
      </c>
      <c r="L148" s="299" t="s">
        <v>618</v>
      </c>
      <c r="M148" s="299" t="s">
        <v>619</v>
      </c>
      <c r="N148" s="333" t="s">
        <v>613</v>
      </c>
      <c r="O148" s="241" t="s">
        <v>620</v>
      </c>
    </row>
    <row r="149" spans="2:15" s="91" customFormat="1">
      <c r="B149" s="299" t="s">
        <v>615</v>
      </c>
      <c r="C149" s="299" t="s">
        <v>840</v>
      </c>
      <c r="D149" s="299" t="s">
        <v>855</v>
      </c>
      <c r="E149" s="330" t="s">
        <v>856</v>
      </c>
      <c r="F149" s="331">
        <v>120</v>
      </c>
      <c r="G149" s="332">
        <v>0.05</v>
      </c>
      <c r="H149" s="331">
        <v>126</v>
      </c>
      <c r="I149" s="332">
        <v>0.35</v>
      </c>
      <c r="J149" s="331">
        <v>194</v>
      </c>
      <c r="K149" s="331">
        <v>212</v>
      </c>
      <c r="L149" s="299" t="s">
        <v>618</v>
      </c>
      <c r="M149" s="299" t="s">
        <v>619</v>
      </c>
      <c r="N149" s="333" t="s">
        <v>613</v>
      </c>
      <c r="O149" s="241" t="s">
        <v>620</v>
      </c>
    </row>
    <row r="150" spans="2:15" s="91" customFormat="1">
      <c r="B150" s="299" t="s">
        <v>615</v>
      </c>
      <c r="C150" s="299" t="s">
        <v>840</v>
      </c>
      <c r="D150" s="299" t="s">
        <v>857</v>
      </c>
      <c r="E150" s="330" t="s">
        <v>858</v>
      </c>
      <c r="F150" s="331">
        <v>120</v>
      </c>
      <c r="G150" s="332">
        <v>0.05</v>
      </c>
      <c r="H150" s="331">
        <v>126</v>
      </c>
      <c r="I150" s="332">
        <v>0.35</v>
      </c>
      <c r="J150" s="331">
        <v>194</v>
      </c>
      <c r="K150" s="331">
        <v>212</v>
      </c>
      <c r="L150" s="299" t="s">
        <v>618</v>
      </c>
      <c r="M150" s="299" t="s">
        <v>619</v>
      </c>
      <c r="N150" s="333" t="s">
        <v>613</v>
      </c>
      <c r="O150" s="241" t="s">
        <v>620</v>
      </c>
    </row>
    <row r="151" spans="2:15" s="91" customFormat="1">
      <c r="B151" s="299" t="s">
        <v>615</v>
      </c>
      <c r="C151" s="299" t="s">
        <v>840</v>
      </c>
      <c r="D151" s="299" t="s">
        <v>859</v>
      </c>
      <c r="E151" s="330" t="s">
        <v>860</v>
      </c>
      <c r="F151" s="331">
        <v>246</v>
      </c>
      <c r="G151" s="332">
        <v>0.05</v>
      </c>
      <c r="H151" s="331">
        <v>259</v>
      </c>
      <c r="I151" s="332">
        <v>0.35</v>
      </c>
      <c r="J151" s="331">
        <v>398</v>
      </c>
      <c r="K151" s="331">
        <v>434</v>
      </c>
      <c r="L151" s="299" t="s">
        <v>618</v>
      </c>
      <c r="M151" s="299" t="s">
        <v>619</v>
      </c>
      <c r="N151" s="333" t="s">
        <v>613</v>
      </c>
      <c r="O151" s="241" t="s">
        <v>620</v>
      </c>
    </row>
    <row r="152" spans="2:15" s="91" customFormat="1">
      <c r="B152" s="299" t="s">
        <v>615</v>
      </c>
      <c r="C152" s="299" t="s">
        <v>840</v>
      </c>
      <c r="D152" s="299" t="s">
        <v>861</v>
      </c>
      <c r="E152" s="330" t="s">
        <v>862</v>
      </c>
      <c r="F152" s="331">
        <v>246</v>
      </c>
      <c r="G152" s="332">
        <v>0.05</v>
      </c>
      <c r="H152" s="331">
        <v>259</v>
      </c>
      <c r="I152" s="332">
        <v>0.35</v>
      </c>
      <c r="J152" s="331">
        <v>398</v>
      </c>
      <c r="K152" s="331">
        <v>434</v>
      </c>
      <c r="L152" s="299" t="s">
        <v>618</v>
      </c>
      <c r="M152" s="299" t="s">
        <v>619</v>
      </c>
      <c r="N152" s="333" t="s">
        <v>613</v>
      </c>
      <c r="O152" s="241" t="s">
        <v>620</v>
      </c>
    </row>
    <row r="153" spans="2:15" s="91" customFormat="1">
      <c r="B153" s="299" t="s">
        <v>615</v>
      </c>
      <c r="C153" s="299" t="s">
        <v>840</v>
      </c>
      <c r="D153" s="299" t="s">
        <v>863</v>
      </c>
      <c r="E153" s="330" t="s">
        <v>864</v>
      </c>
      <c r="F153" s="331">
        <v>246</v>
      </c>
      <c r="G153" s="332">
        <v>0.05</v>
      </c>
      <c r="H153" s="331">
        <v>259</v>
      </c>
      <c r="I153" s="332">
        <v>0.35</v>
      </c>
      <c r="J153" s="331">
        <v>398</v>
      </c>
      <c r="K153" s="331">
        <v>434</v>
      </c>
      <c r="L153" s="299" t="s">
        <v>618</v>
      </c>
      <c r="M153" s="299" t="s">
        <v>619</v>
      </c>
      <c r="N153" s="333" t="s">
        <v>613</v>
      </c>
      <c r="O153" s="241" t="s">
        <v>620</v>
      </c>
    </row>
    <row r="154" spans="2:15" s="91" customFormat="1">
      <c r="B154" s="299" t="s">
        <v>615</v>
      </c>
      <c r="C154" s="299" t="s">
        <v>840</v>
      </c>
      <c r="D154" s="299" t="s">
        <v>865</v>
      </c>
      <c r="E154" s="330" t="s">
        <v>866</v>
      </c>
      <c r="F154" s="331">
        <v>273</v>
      </c>
      <c r="G154" s="332">
        <v>0.05</v>
      </c>
      <c r="H154" s="331">
        <v>287</v>
      </c>
      <c r="I154" s="332">
        <v>0.35</v>
      </c>
      <c r="J154" s="331">
        <v>442</v>
      </c>
      <c r="K154" s="331">
        <v>482</v>
      </c>
      <c r="L154" s="299" t="s">
        <v>618</v>
      </c>
      <c r="M154" s="299" t="s">
        <v>619</v>
      </c>
      <c r="N154" s="333" t="s">
        <v>613</v>
      </c>
      <c r="O154" s="241" t="s">
        <v>620</v>
      </c>
    </row>
    <row r="155" spans="2:15" s="91" customFormat="1">
      <c r="B155" s="299" t="s">
        <v>615</v>
      </c>
      <c r="C155" s="299" t="s">
        <v>840</v>
      </c>
      <c r="D155" s="299" t="s">
        <v>867</v>
      </c>
      <c r="E155" s="330" t="s">
        <v>868</v>
      </c>
      <c r="F155" s="331">
        <v>342</v>
      </c>
      <c r="G155" s="332">
        <v>0.05</v>
      </c>
      <c r="H155" s="331">
        <v>360</v>
      </c>
      <c r="I155" s="332">
        <v>0.35</v>
      </c>
      <c r="J155" s="331">
        <v>554</v>
      </c>
      <c r="K155" s="331">
        <v>604</v>
      </c>
      <c r="L155" s="299" t="s">
        <v>618</v>
      </c>
      <c r="M155" s="299" t="s">
        <v>619</v>
      </c>
      <c r="N155" s="333" t="s">
        <v>613</v>
      </c>
      <c r="O155" s="241" t="s">
        <v>620</v>
      </c>
    </row>
    <row r="156" spans="2:15" s="91" customFormat="1">
      <c r="B156" s="328"/>
      <c r="C156" s="328"/>
      <c r="D156" s="328"/>
      <c r="E156" s="328" t="s">
        <v>869</v>
      </c>
      <c r="F156" s="328"/>
      <c r="G156" s="328"/>
      <c r="H156" s="328"/>
      <c r="I156" s="328"/>
      <c r="J156" s="328"/>
      <c r="K156" s="328"/>
      <c r="L156" s="328"/>
      <c r="M156" s="328"/>
      <c r="N156" s="328"/>
      <c r="O156" s="241"/>
    </row>
    <row r="157" spans="2:15" s="91" customFormat="1">
      <c r="B157" s="329"/>
      <c r="C157" s="329"/>
      <c r="D157" s="329"/>
      <c r="E157" s="329" t="s">
        <v>870</v>
      </c>
      <c r="F157" s="329"/>
      <c r="G157" s="329"/>
      <c r="H157" s="329"/>
      <c r="I157" s="329"/>
      <c r="J157" s="329"/>
      <c r="K157" s="329"/>
      <c r="L157" s="329"/>
      <c r="M157" s="329"/>
      <c r="N157" s="329"/>
      <c r="O157" s="241"/>
    </row>
    <row r="158" spans="2:15" s="91" customFormat="1">
      <c r="B158" s="299" t="s">
        <v>615</v>
      </c>
      <c r="C158" s="299" t="s">
        <v>870</v>
      </c>
      <c r="D158" s="299" t="s">
        <v>871</v>
      </c>
      <c r="E158" s="330" t="s">
        <v>872</v>
      </c>
      <c r="F158" s="331">
        <v>492</v>
      </c>
      <c r="G158" s="332">
        <v>0.05</v>
      </c>
      <c r="H158" s="331">
        <v>518</v>
      </c>
      <c r="I158" s="332">
        <v>0.35</v>
      </c>
      <c r="J158" s="331">
        <v>797</v>
      </c>
      <c r="K158" s="331">
        <v>868</v>
      </c>
      <c r="L158" s="299" t="s">
        <v>618</v>
      </c>
      <c r="M158" s="299" t="s">
        <v>619</v>
      </c>
      <c r="N158" s="333" t="s">
        <v>613</v>
      </c>
      <c r="O158" s="241" t="s">
        <v>620</v>
      </c>
    </row>
    <row r="159" spans="2:15" s="91" customFormat="1">
      <c r="B159" s="328"/>
      <c r="C159" s="328"/>
      <c r="D159" s="328"/>
      <c r="E159" s="328" t="s">
        <v>873</v>
      </c>
      <c r="F159" s="328"/>
      <c r="G159" s="328"/>
      <c r="H159" s="328"/>
      <c r="I159" s="328"/>
      <c r="J159" s="328"/>
      <c r="K159" s="328"/>
      <c r="L159" s="328"/>
      <c r="M159" s="328"/>
      <c r="N159" s="328"/>
      <c r="O159" s="241"/>
    </row>
    <row r="160" spans="2:15" s="91" customFormat="1">
      <c r="B160" s="329"/>
      <c r="C160" s="329"/>
      <c r="D160" s="329"/>
      <c r="E160" s="329" t="s">
        <v>874</v>
      </c>
      <c r="F160" s="329"/>
      <c r="G160" s="329"/>
      <c r="H160" s="329"/>
      <c r="I160" s="329"/>
      <c r="J160" s="329"/>
      <c r="K160" s="329"/>
      <c r="L160" s="329"/>
      <c r="M160" s="329"/>
      <c r="N160" s="329"/>
      <c r="O160" s="241"/>
    </row>
    <row r="161" spans="2:15" s="91" customFormat="1">
      <c r="B161" s="299" t="s">
        <v>615</v>
      </c>
      <c r="C161" s="299" t="s">
        <v>874</v>
      </c>
      <c r="D161" s="299" t="s">
        <v>875</v>
      </c>
      <c r="E161" s="330" t="s">
        <v>876</v>
      </c>
      <c r="F161" s="331">
        <v>30</v>
      </c>
      <c r="G161" s="332">
        <v>0.05</v>
      </c>
      <c r="H161" s="331">
        <v>32</v>
      </c>
      <c r="I161" s="332">
        <v>0.35</v>
      </c>
      <c r="J161" s="331">
        <v>49</v>
      </c>
      <c r="K161" s="331">
        <v>53</v>
      </c>
      <c r="L161" s="299" t="s">
        <v>618</v>
      </c>
      <c r="M161" s="299" t="s">
        <v>619</v>
      </c>
      <c r="N161" s="333" t="s">
        <v>613</v>
      </c>
      <c r="O161" s="241" t="s">
        <v>620</v>
      </c>
    </row>
    <row r="162" spans="2:15" s="91" customFormat="1">
      <c r="B162" s="329"/>
      <c r="C162" s="329"/>
      <c r="D162" s="329"/>
      <c r="E162" s="329" t="s">
        <v>877</v>
      </c>
      <c r="F162" s="329"/>
      <c r="G162" s="329"/>
      <c r="H162" s="329"/>
      <c r="I162" s="329"/>
      <c r="J162" s="329"/>
      <c r="K162" s="329"/>
      <c r="L162" s="329"/>
      <c r="M162" s="329"/>
      <c r="N162" s="329"/>
      <c r="O162" s="241"/>
    </row>
    <row r="163" spans="2:15" s="91" customFormat="1">
      <c r="B163" s="299" t="s">
        <v>615</v>
      </c>
      <c r="C163" s="299" t="s">
        <v>877</v>
      </c>
      <c r="D163" s="299" t="s">
        <v>878</v>
      </c>
      <c r="E163" s="330" t="s">
        <v>879</v>
      </c>
      <c r="F163" s="331">
        <v>34</v>
      </c>
      <c r="G163" s="332">
        <v>0.05</v>
      </c>
      <c r="H163" s="331">
        <v>36</v>
      </c>
      <c r="I163" s="332">
        <v>0.35</v>
      </c>
      <c r="J163" s="331">
        <v>55</v>
      </c>
      <c r="K163" s="331">
        <v>60</v>
      </c>
      <c r="L163" s="299" t="s">
        <v>618</v>
      </c>
      <c r="M163" s="299" t="s">
        <v>619</v>
      </c>
      <c r="N163" s="333" t="s">
        <v>613</v>
      </c>
      <c r="O163" s="241" t="s">
        <v>620</v>
      </c>
    </row>
    <row r="164" spans="2:15" s="91" customFormat="1">
      <c r="B164" s="328"/>
      <c r="C164" s="328"/>
      <c r="D164" s="328"/>
      <c r="E164" s="328" t="s">
        <v>880</v>
      </c>
      <c r="F164" s="328"/>
      <c r="G164" s="328"/>
      <c r="H164" s="328"/>
      <c r="I164" s="328"/>
      <c r="J164" s="328"/>
      <c r="K164" s="328"/>
      <c r="L164" s="328"/>
      <c r="M164" s="328"/>
      <c r="N164" s="328"/>
      <c r="O164" s="241"/>
    </row>
    <row r="165" spans="2:15" s="91" customFormat="1">
      <c r="B165" s="329"/>
      <c r="C165" s="329"/>
      <c r="D165" s="329"/>
      <c r="E165" s="329" t="s">
        <v>881</v>
      </c>
      <c r="F165" s="329"/>
      <c r="G165" s="329"/>
      <c r="H165" s="329"/>
      <c r="I165" s="329"/>
      <c r="J165" s="329"/>
      <c r="K165" s="329"/>
      <c r="L165" s="329"/>
      <c r="M165" s="329"/>
      <c r="N165" s="329"/>
      <c r="O165" s="241"/>
    </row>
    <row r="166" spans="2:15" s="91" customFormat="1">
      <c r="B166" s="299" t="s">
        <v>615</v>
      </c>
      <c r="C166" s="299" t="s">
        <v>881</v>
      </c>
      <c r="D166" s="299" t="s">
        <v>882</v>
      </c>
      <c r="E166" s="330" t="s">
        <v>883</v>
      </c>
      <c r="F166" s="331">
        <v>14</v>
      </c>
      <c r="G166" s="332">
        <v>0.05</v>
      </c>
      <c r="H166" s="331">
        <v>15</v>
      </c>
      <c r="I166" s="332">
        <v>0.35</v>
      </c>
      <c r="J166" s="331">
        <v>23</v>
      </c>
      <c r="K166" s="331">
        <v>25</v>
      </c>
      <c r="L166" s="299" t="s">
        <v>618</v>
      </c>
      <c r="M166" s="299" t="s">
        <v>619</v>
      </c>
      <c r="N166" s="333" t="s">
        <v>613</v>
      </c>
      <c r="O166" s="241" t="s">
        <v>620</v>
      </c>
    </row>
    <row r="167" spans="2:15" s="91" customFormat="1">
      <c r="B167" s="299" t="s">
        <v>615</v>
      </c>
      <c r="C167" s="299" t="s">
        <v>881</v>
      </c>
      <c r="D167" s="299" t="s">
        <v>884</v>
      </c>
      <c r="E167" s="330" t="s">
        <v>885</v>
      </c>
      <c r="F167" s="331">
        <v>14</v>
      </c>
      <c r="G167" s="332">
        <v>0.05</v>
      </c>
      <c r="H167" s="331">
        <v>15</v>
      </c>
      <c r="I167" s="332">
        <v>0.35</v>
      </c>
      <c r="J167" s="331">
        <v>23</v>
      </c>
      <c r="K167" s="331">
        <v>25</v>
      </c>
      <c r="L167" s="299" t="s">
        <v>618</v>
      </c>
      <c r="M167" s="299" t="s">
        <v>619</v>
      </c>
      <c r="N167" s="333" t="s">
        <v>613</v>
      </c>
      <c r="O167" s="241" t="s">
        <v>620</v>
      </c>
    </row>
    <row r="168" spans="2:15" s="91" customFormat="1">
      <c r="B168" s="299" t="s">
        <v>615</v>
      </c>
      <c r="C168" s="299" t="s">
        <v>881</v>
      </c>
      <c r="D168" s="299" t="s">
        <v>886</v>
      </c>
      <c r="E168" s="330" t="s">
        <v>887</v>
      </c>
      <c r="F168" s="331">
        <v>22</v>
      </c>
      <c r="G168" s="332">
        <v>0.05</v>
      </c>
      <c r="H168" s="331">
        <v>23</v>
      </c>
      <c r="I168" s="332">
        <v>0.35</v>
      </c>
      <c r="J168" s="331">
        <v>36</v>
      </c>
      <c r="K168" s="331">
        <v>39</v>
      </c>
      <c r="L168" s="299" t="s">
        <v>618</v>
      </c>
      <c r="M168" s="299" t="s">
        <v>619</v>
      </c>
      <c r="N168" s="333" t="s">
        <v>613</v>
      </c>
      <c r="O168" s="241" t="s">
        <v>620</v>
      </c>
    </row>
    <row r="169" spans="2:15" s="91" customFormat="1">
      <c r="B169" s="329"/>
      <c r="C169" s="329"/>
      <c r="D169" s="329"/>
      <c r="E169" s="329" t="s">
        <v>888</v>
      </c>
      <c r="F169" s="329"/>
      <c r="G169" s="329"/>
      <c r="H169" s="329"/>
      <c r="I169" s="329"/>
      <c r="J169" s="329"/>
      <c r="K169" s="329"/>
      <c r="L169" s="329"/>
      <c r="M169" s="329"/>
      <c r="N169" s="329"/>
      <c r="O169" s="241"/>
    </row>
    <row r="170" spans="2:15" s="91" customFormat="1">
      <c r="B170" s="299" t="s">
        <v>615</v>
      </c>
      <c r="C170" s="299" t="s">
        <v>888</v>
      </c>
      <c r="D170" s="299" t="s">
        <v>889</v>
      </c>
      <c r="E170" s="330" t="s">
        <v>890</v>
      </c>
      <c r="F170" s="331">
        <v>34</v>
      </c>
      <c r="G170" s="332">
        <v>0.05</v>
      </c>
      <c r="H170" s="331">
        <v>36</v>
      </c>
      <c r="I170" s="332">
        <v>0.35</v>
      </c>
      <c r="J170" s="331">
        <v>55</v>
      </c>
      <c r="K170" s="331">
        <v>60</v>
      </c>
      <c r="L170" s="299" t="s">
        <v>618</v>
      </c>
      <c r="M170" s="299" t="s">
        <v>619</v>
      </c>
      <c r="N170" s="333" t="s">
        <v>613</v>
      </c>
      <c r="O170" s="241" t="s">
        <v>620</v>
      </c>
    </row>
    <row r="171" spans="2:15" s="91" customFormat="1">
      <c r="B171" s="299" t="s">
        <v>615</v>
      </c>
      <c r="C171" s="299" t="s">
        <v>888</v>
      </c>
      <c r="D171" s="299" t="s">
        <v>891</v>
      </c>
      <c r="E171" s="330" t="s">
        <v>892</v>
      </c>
      <c r="F171" s="331">
        <v>55</v>
      </c>
      <c r="G171" s="332">
        <v>0.05</v>
      </c>
      <c r="H171" s="331">
        <v>58</v>
      </c>
      <c r="I171" s="332">
        <v>0.35</v>
      </c>
      <c r="J171" s="331">
        <v>89</v>
      </c>
      <c r="K171" s="331">
        <v>97</v>
      </c>
      <c r="L171" s="299" t="s">
        <v>618</v>
      </c>
      <c r="M171" s="299" t="s">
        <v>619</v>
      </c>
      <c r="N171" s="333" t="s">
        <v>613</v>
      </c>
      <c r="O171" s="241" t="s">
        <v>620</v>
      </c>
    </row>
    <row r="172" spans="2:15" s="91" customFormat="1">
      <c r="B172" s="329"/>
      <c r="C172" s="329"/>
      <c r="D172" s="329"/>
      <c r="E172" s="329" t="s">
        <v>893</v>
      </c>
      <c r="F172" s="329"/>
      <c r="G172" s="329"/>
      <c r="H172" s="329"/>
      <c r="I172" s="329"/>
      <c r="J172" s="329"/>
      <c r="K172" s="329"/>
      <c r="L172" s="329"/>
      <c r="M172" s="329"/>
      <c r="N172" s="329"/>
      <c r="O172" s="241"/>
    </row>
    <row r="173" spans="2:15" s="91" customFormat="1">
      <c r="B173" s="299" t="s">
        <v>615</v>
      </c>
      <c r="C173" s="299" t="s">
        <v>893</v>
      </c>
      <c r="D173" s="299" t="s">
        <v>894</v>
      </c>
      <c r="E173" s="330" t="s">
        <v>895</v>
      </c>
      <c r="F173" s="331">
        <v>25</v>
      </c>
      <c r="G173" s="332">
        <v>0.05</v>
      </c>
      <c r="H173" s="331">
        <v>26</v>
      </c>
      <c r="I173" s="332">
        <v>0.35</v>
      </c>
      <c r="J173" s="331">
        <v>40</v>
      </c>
      <c r="K173" s="331">
        <v>44</v>
      </c>
      <c r="L173" s="299" t="s">
        <v>618</v>
      </c>
      <c r="M173" s="299" t="s">
        <v>619</v>
      </c>
      <c r="N173" s="333" t="s">
        <v>613</v>
      </c>
      <c r="O173" s="241" t="s">
        <v>620</v>
      </c>
    </row>
    <row r="174" spans="2:15" s="91" customFormat="1">
      <c r="B174" s="329"/>
      <c r="C174" s="329"/>
      <c r="D174" s="329"/>
      <c r="E174" s="329" t="s">
        <v>896</v>
      </c>
      <c r="F174" s="329"/>
      <c r="G174" s="329"/>
      <c r="H174" s="329"/>
      <c r="I174" s="329"/>
      <c r="J174" s="329"/>
      <c r="K174" s="329"/>
      <c r="L174" s="329"/>
      <c r="M174" s="329"/>
      <c r="N174" s="329"/>
      <c r="O174" s="241"/>
    </row>
    <row r="175" spans="2:15" s="91" customFormat="1">
      <c r="B175" s="299" t="s">
        <v>615</v>
      </c>
      <c r="C175" s="299" t="s">
        <v>896</v>
      </c>
      <c r="D175" s="299" t="s">
        <v>897</v>
      </c>
      <c r="E175" s="330" t="s">
        <v>898</v>
      </c>
      <c r="F175" s="331">
        <v>86</v>
      </c>
      <c r="G175" s="332">
        <v>0.05</v>
      </c>
      <c r="H175" s="331">
        <v>91</v>
      </c>
      <c r="I175" s="332">
        <v>0.35</v>
      </c>
      <c r="J175" s="331">
        <v>139</v>
      </c>
      <c r="K175" s="331">
        <v>152</v>
      </c>
      <c r="L175" s="299" t="s">
        <v>618</v>
      </c>
      <c r="M175" s="299" t="s">
        <v>619</v>
      </c>
      <c r="N175" s="333" t="s">
        <v>613</v>
      </c>
      <c r="O175" s="241" t="s">
        <v>620</v>
      </c>
    </row>
    <row r="176" spans="2:15" s="91" customFormat="1">
      <c r="B176" s="329"/>
      <c r="C176" s="329"/>
      <c r="D176" s="329"/>
      <c r="E176" s="329" t="s">
        <v>899</v>
      </c>
      <c r="F176" s="329"/>
      <c r="G176" s="329"/>
      <c r="H176" s="329"/>
      <c r="I176" s="329"/>
      <c r="J176" s="329"/>
      <c r="K176" s="329"/>
      <c r="L176" s="329"/>
      <c r="M176" s="329"/>
      <c r="N176" s="329"/>
      <c r="O176" s="241"/>
    </row>
    <row r="177" spans="2:15" s="91" customFormat="1">
      <c r="B177" s="299" t="s">
        <v>615</v>
      </c>
      <c r="C177" s="299" t="s">
        <v>899</v>
      </c>
      <c r="D177" s="299" t="s">
        <v>900</v>
      </c>
      <c r="E177" s="330" t="s">
        <v>901</v>
      </c>
      <c r="F177" s="331">
        <v>61</v>
      </c>
      <c r="G177" s="332">
        <v>0.05</v>
      </c>
      <c r="H177" s="331">
        <v>64</v>
      </c>
      <c r="I177" s="332">
        <v>0.35</v>
      </c>
      <c r="J177" s="331">
        <v>99</v>
      </c>
      <c r="K177" s="331">
        <v>108</v>
      </c>
      <c r="L177" s="299" t="s">
        <v>618</v>
      </c>
      <c r="M177" s="299" t="s">
        <v>619</v>
      </c>
      <c r="N177" s="333" t="s">
        <v>613</v>
      </c>
      <c r="O177" s="241" t="s">
        <v>620</v>
      </c>
    </row>
    <row r="178" spans="2:15" s="91" customFormat="1">
      <c r="B178" s="299" t="s">
        <v>615</v>
      </c>
      <c r="C178" s="299" t="s">
        <v>899</v>
      </c>
      <c r="D178" s="299" t="s">
        <v>902</v>
      </c>
      <c r="E178" s="330" t="s">
        <v>903</v>
      </c>
      <c r="F178" s="331">
        <v>120</v>
      </c>
      <c r="G178" s="332">
        <v>0.05</v>
      </c>
      <c r="H178" s="331">
        <v>126</v>
      </c>
      <c r="I178" s="332">
        <v>0.35</v>
      </c>
      <c r="J178" s="331">
        <v>194</v>
      </c>
      <c r="K178" s="331">
        <v>212</v>
      </c>
      <c r="L178" s="299" t="s">
        <v>618</v>
      </c>
      <c r="M178" s="299" t="s">
        <v>619</v>
      </c>
      <c r="N178" s="333" t="s">
        <v>613</v>
      </c>
      <c r="O178" s="241" t="s">
        <v>620</v>
      </c>
    </row>
    <row r="179" spans="2:15" s="91" customFormat="1">
      <c r="B179" s="299" t="s">
        <v>615</v>
      </c>
      <c r="C179" s="299" t="s">
        <v>899</v>
      </c>
      <c r="D179" s="299" t="s">
        <v>904</v>
      </c>
      <c r="E179" s="330" t="s">
        <v>905</v>
      </c>
      <c r="F179" s="331">
        <v>130</v>
      </c>
      <c r="G179" s="332">
        <v>0.05</v>
      </c>
      <c r="H179" s="331">
        <v>137</v>
      </c>
      <c r="I179" s="332">
        <v>0.35</v>
      </c>
      <c r="J179" s="331">
        <v>211</v>
      </c>
      <c r="K179" s="331">
        <v>229</v>
      </c>
      <c r="L179" s="299" t="s">
        <v>618</v>
      </c>
      <c r="M179" s="299" t="s">
        <v>619</v>
      </c>
      <c r="N179" s="333" t="s">
        <v>613</v>
      </c>
      <c r="O179" s="241" t="s">
        <v>620</v>
      </c>
    </row>
    <row r="180" spans="2:15" s="91" customFormat="1">
      <c r="B180" s="299" t="s">
        <v>615</v>
      </c>
      <c r="C180" s="299" t="s">
        <v>899</v>
      </c>
      <c r="D180" s="299" t="s">
        <v>906</v>
      </c>
      <c r="E180" s="330" t="s">
        <v>907</v>
      </c>
      <c r="F180" s="331">
        <v>189</v>
      </c>
      <c r="G180" s="332">
        <v>0.05</v>
      </c>
      <c r="H180" s="331">
        <v>199</v>
      </c>
      <c r="I180" s="332">
        <v>0.35</v>
      </c>
      <c r="J180" s="331">
        <v>306</v>
      </c>
      <c r="K180" s="331">
        <v>334</v>
      </c>
      <c r="L180" s="299" t="s">
        <v>618</v>
      </c>
      <c r="M180" s="299" t="s">
        <v>619</v>
      </c>
      <c r="N180" s="333" t="s">
        <v>613</v>
      </c>
      <c r="O180" s="241" t="s">
        <v>620</v>
      </c>
    </row>
    <row r="181" spans="2:15" s="91" customFormat="1">
      <c r="B181" s="299" t="s">
        <v>615</v>
      </c>
      <c r="C181" s="299" t="s">
        <v>899</v>
      </c>
      <c r="D181" s="299" t="s">
        <v>908</v>
      </c>
      <c r="E181" s="330" t="s">
        <v>909</v>
      </c>
      <c r="F181" s="331">
        <v>191</v>
      </c>
      <c r="G181" s="332">
        <v>0.05</v>
      </c>
      <c r="H181" s="331">
        <v>201</v>
      </c>
      <c r="I181" s="332">
        <v>0.35</v>
      </c>
      <c r="J181" s="331">
        <v>309</v>
      </c>
      <c r="K181" s="331">
        <v>337</v>
      </c>
      <c r="L181" s="299" t="s">
        <v>618</v>
      </c>
      <c r="M181" s="299" t="s">
        <v>619</v>
      </c>
      <c r="N181" s="333" t="s">
        <v>613</v>
      </c>
      <c r="O181" s="241" t="s">
        <v>620</v>
      </c>
    </row>
    <row r="182" spans="2:15" s="91" customFormat="1">
      <c r="B182" s="299" t="s">
        <v>615</v>
      </c>
      <c r="C182" s="299" t="s">
        <v>899</v>
      </c>
      <c r="D182" s="299" t="s">
        <v>910</v>
      </c>
      <c r="E182" s="330" t="s">
        <v>911</v>
      </c>
      <c r="F182" s="331">
        <v>246</v>
      </c>
      <c r="G182" s="332">
        <v>0.05</v>
      </c>
      <c r="H182" s="331">
        <v>259</v>
      </c>
      <c r="I182" s="332">
        <v>0.35</v>
      </c>
      <c r="J182" s="331">
        <v>398</v>
      </c>
      <c r="K182" s="331">
        <v>434</v>
      </c>
      <c r="L182" s="299" t="s">
        <v>618</v>
      </c>
      <c r="M182" s="299" t="s">
        <v>619</v>
      </c>
      <c r="N182" s="333" t="s">
        <v>613</v>
      </c>
      <c r="O182" s="241" t="s">
        <v>620</v>
      </c>
    </row>
    <row r="183" spans="2:15" s="91" customFormat="1">
      <c r="B183" s="299" t="s">
        <v>615</v>
      </c>
      <c r="C183" s="299" t="s">
        <v>899</v>
      </c>
      <c r="D183" s="299" t="s">
        <v>912</v>
      </c>
      <c r="E183" s="330" t="s">
        <v>913</v>
      </c>
      <c r="F183" s="331">
        <v>314</v>
      </c>
      <c r="G183" s="332">
        <v>0.05</v>
      </c>
      <c r="H183" s="331">
        <v>331</v>
      </c>
      <c r="I183" s="332">
        <v>0.35</v>
      </c>
      <c r="J183" s="331">
        <v>509</v>
      </c>
      <c r="K183" s="331">
        <v>554</v>
      </c>
      <c r="L183" s="299" t="s">
        <v>618</v>
      </c>
      <c r="M183" s="299" t="s">
        <v>619</v>
      </c>
      <c r="N183" s="333" t="s">
        <v>613</v>
      </c>
      <c r="O183" s="241" t="s">
        <v>620</v>
      </c>
    </row>
    <row r="184" spans="2:15" s="91" customFormat="1">
      <c r="B184" s="299" t="s">
        <v>615</v>
      </c>
      <c r="C184" s="299" t="s">
        <v>899</v>
      </c>
      <c r="D184" s="299" t="s">
        <v>914</v>
      </c>
      <c r="E184" s="330" t="s">
        <v>915</v>
      </c>
      <c r="F184" s="331">
        <v>628</v>
      </c>
      <c r="G184" s="332">
        <v>0.05</v>
      </c>
      <c r="H184" s="331">
        <v>661</v>
      </c>
      <c r="I184" s="332">
        <v>0.35</v>
      </c>
      <c r="J184" s="331">
        <v>1017</v>
      </c>
      <c r="K184" s="331">
        <v>1109</v>
      </c>
      <c r="L184" s="299" t="s">
        <v>618</v>
      </c>
      <c r="M184" s="299" t="s">
        <v>619</v>
      </c>
      <c r="N184" s="333" t="s">
        <v>613</v>
      </c>
      <c r="O184" s="241" t="s">
        <v>620</v>
      </c>
    </row>
    <row r="185" spans="2:15" s="91" customFormat="1">
      <c r="B185" s="329"/>
      <c r="C185" s="329"/>
      <c r="D185" s="329"/>
      <c r="E185" s="329" t="s">
        <v>916</v>
      </c>
      <c r="F185" s="329"/>
      <c r="G185" s="329"/>
      <c r="H185" s="329"/>
      <c r="I185" s="329"/>
      <c r="J185" s="329"/>
      <c r="K185" s="329"/>
      <c r="L185" s="329"/>
      <c r="M185" s="329"/>
      <c r="N185" s="329"/>
      <c r="O185" s="241"/>
    </row>
    <row r="186" spans="2:15" s="91" customFormat="1">
      <c r="B186" s="299" t="s">
        <v>615</v>
      </c>
      <c r="C186" s="299" t="s">
        <v>916</v>
      </c>
      <c r="D186" s="299" t="s">
        <v>917</v>
      </c>
      <c r="E186" s="330" t="s">
        <v>918</v>
      </c>
      <c r="F186" s="331">
        <v>171</v>
      </c>
      <c r="G186" s="332">
        <v>0.05</v>
      </c>
      <c r="H186" s="331">
        <v>180</v>
      </c>
      <c r="I186" s="332">
        <v>0.35</v>
      </c>
      <c r="J186" s="331">
        <v>277</v>
      </c>
      <c r="K186" s="331">
        <v>302</v>
      </c>
      <c r="L186" s="299" t="s">
        <v>618</v>
      </c>
      <c r="M186" s="299" t="s">
        <v>619</v>
      </c>
      <c r="N186" s="333" t="s">
        <v>613</v>
      </c>
      <c r="O186" s="241" t="s">
        <v>620</v>
      </c>
    </row>
    <row r="187" spans="2:15" s="91" customFormat="1">
      <c r="B187" s="329"/>
      <c r="C187" s="329"/>
      <c r="D187" s="329"/>
      <c r="E187" s="329" t="s">
        <v>919</v>
      </c>
      <c r="F187" s="329"/>
      <c r="G187" s="329"/>
      <c r="H187" s="329"/>
      <c r="I187" s="329"/>
      <c r="J187" s="329"/>
      <c r="K187" s="329"/>
      <c r="L187" s="329"/>
      <c r="M187" s="329"/>
      <c r="N187" s="329"/>
      <c r="O187" s="241"/>
    </row>
    <row r="188" spans="2:15" s="91" customFormat="1">
      <c r="B188" s="299" t="s">
        <v>615</v>
      </c>
      <c r="C188" s="299" t="s">
        <v>919</v>
      </c>
      <c r="D188" s="299" t="s">
        <v>920</v>
      </c>
      <c r="E188" s="330" t="s">
        <v>921</v>
      </c>
      <c r="F188" s="331">
        <v>34</v>
      </c>
      <c r="G188" s="332">
        <v>0.05</v>
      </c>
      <c r="H188" s="331">
        <v>36</v>
      </c>
      <c r="I188" s="332">
        <v>0.35</v>
      </c>
      <c r="J188" s="331">
        <v>55</v>
      </c>
      <c r="K188" s="331">
        <v>60</v>
      </c>
      <c r="L188" s="299" t="s">
        <v>618</v>
      </c>
      <c r="M188" s="299" t="s">
        <v>619</v>
      </c>
      <c r="N188" s="333" t="s">
        <v>613</v>
      </c>
      <c r="O188" s="241" t="s">
        <v>620</v>
      </c>
    </row>
    <row r="189" spans="2:15" s="91" customFormat="1">
      <c r="B189" s="299" t="s">
        <v>615</v>
      </c>
      <c r="C189" s="299" t="s">
        <v>919</v>
      </c>
      <c r="D189" s="299" t="s">
        <v>922</v>
      </c>
      <c r="E189" s="330" t="s">
        <v>923</v>
      </c>
      <c r="F189" s="331">
        <v>36</v>
      </c>
      <c r="G189" s="332">
        <v>0.05</v>
      </c>
      <c r="H189" s="331">
        <v>38</v>
      </c>
      <c r="I189" s="332">
        <v>0.35</v>
      </c>
      <c r="J189" s="331">
        <v>58</v>
      </c>
      <c r="K189" s="331">
        <v>64</v>
      </c>
      <c r="L189" s="299" t="s">
        <v>618</v>
      </c>
      <c r="M189" s="299" t="s">
        <v>619</v>
      </c>
      <c r="N189" s="333" t="s">
        <v>613</v>
      </c>
      <c r="O189" s="241" t="s">
        <v>620</v>
      </c>
    </row>
    <row r="190" spans="2:15" s="91" customFormat="1">
      <c r="B190" s="329"/>
      <c r="C190" s="329"/>
      <c r="D190" s="329"/>
      <c r="E190" s="329" t="s">
        <v>924</v>
      </c>
      <c r="F190" s="329"/>
      <c r="G190" s="329"/>
      <c r="H190" s="329"/>
      <c r="I190" s="329"/>
      <c r="J190" s="329"/>
      <c r="K190" s="329"/>
      <c r="L190" s="329"/>
      <c r="M190" s="329"/>
      <c r="N190" s="329"/>
      <c r="O190" s="241"/>
    </row>
    <row r="191" spans="2:15" s="91" customFormat="1">
      <c r="B191" s="299" t="s">
        <v>615</v>
      </c>
      <c r="C191" s="299" t="s">
        <v>924</v>
      </c>
      <c r="D191" s="299" t="s">
        <v>925</v>
      </c>
      <c r="E191" s="330" t="s">
        <v>926</v>
      </c>
      <c r="F191" s="331">
        <v>240</v>
      </c>
      <c r="G191" s="332">
        <v>0.05</v>
      </c>
      <c r="H191" s="331">
        <v>253</v>
      </c>
      <c r="I191" s="332">
        <v>0.35</v>
      </c>
      <c r="J191" s="331">
        <v>389</v>
      </c>
      <c r="K191" s="331">
        <v>424</v>
      </c>
      <c r="L191" s="299" t="s">
        <v>618</v>
      </c>
      <c r="M191" s="299" t="s">
        <v>619</v>
      </c>
      <c r="N191" s="333" t="s">
        <v>613</v>
      </c>
      <c r="O191" s="241" t="s">
        <v>620</v>
      </c>
    </row>
    <row r="192" spans="2:15" s="91" customFormat="1">
      <c r="B192" s="299" t="s">
        <v>615</v>
      </c>
      <c r="C192" s="299" t="s">
        <v>924</v>
      </c>
      <c r="D192" s="299" t="s">
        <v>927</v>
      </c>
      <c r="E192" s="330" t="s">
        <v>928</v>
      </c>
      <c r="F192" s="331">
        <v>355</v>
      </c>
      <c r="G192" s="332">
        <v>0.05</v>
      </c>
      <c r="H192" s="331">
        <v>374</v>
      </c>
      <c r="I192" s="332">
        <v>0.35</v>
      </c>
      <c r="J192" s="331">
        <v>575</v>
      </c>
      <c r="K192" s="331">
        <v>627</v>
      </c>
      <c r="L192" s="299" t="s">
        <v>618</v>
      </c>
      <c r="M192" s="299" t="s">
        <v>619</v>
      </c>
      <c r="N192" s="333" t="s">
        <v>613</v>
      </c>
      <c r="O192" s="241" t="s">
        <v>620</v>
      </c>
    </row>
    <row r="193" spans="2:15" s="91" customFormat="1">
      <c r="B193" s="299" t="s">
        <v>615</v>
      </c>
      <c r="C193" s="299" t="s">
        <v>924</v>
      </c>
      <c r="D193" s="299" t="s">
        <v>929</v>
      </c>
      <c r="E193" s="330" t="s">
        <v>930</v>
      </c>
      <c r="F193" s="331">
        <v>492</v>
      </c>
      <c r="G193" s="332">
        <v>0.05</v>
      </c>
      <c r="H193" s="331">
        <v>518</v>
      </c>
      <c r="I193" s="332">
        <v>0.35</v>
      </c>
      <c r="J193" s="331">
        <v>797</v>
      </c>
      <c r="K193" s="331">
        <v>868</v>
      </c>
      <c r="L193" s="299" t="s">
        <v>618</v>
      </c>
      <c r="M193" s="299" t="s">
        <v>619</v>
      </c>
      <c r="N193" s="333" t="s">
        <v>613</v>
      </c>
      <c r="O193" s="241" t="s">
        <v>620</v>
      </c>
    </row>
    <row r="194" spans="2:15" s="91" customFormat="1">
      <c r="B194" s="299" t="s">
        <v>615</v>
      </c>
      <c r="C194" s="299" t="s">
        <v>924</v>
      </c>
      <c r="D194" s="299" t="s">
        <v>931</v>
      </c>
      <c r="E194" s="330" t="s">
        <v>932</v>
      </c>
      <c r="F194" s="331">
        <v>656</v>
      </c>
      <c r="G194" s="332">
        <v>0.05</v>
      </c>
      <c r="H194" s="331">
        <v>691</v>
      </c>
      <c r="I194" s="332">
        <v>0.35</v>
      </c>
      <c r="J194" s="331">
        <v>1062</v>
      </c>
      <c r="K194" s="331">
        <v>1158</v>
      </c>
      <c r="L194" s="299" t="s">
        <v>618</v>
      </c>
      <c r="M194" s="299" t="s">
        <v>619</v>
      </c>
      <c r="N194" s="333" t="s">
        <v>613</v>
      </c>
      <c r="O194" s="241" t="s">
        <v>620</v>
      </c>
    </row>
    <row r="195" spans="2:15" s="91" customFormat="1">
      <c r="B195" s="299" t="s">
        <v>615</v>
      </c>
      <c r="C195" s="299" t="s">
        <v>924</v>
      </c>
      <c r="D195" s="299" t="s">
        <v>933</v>
      </c>
      <c r="E195" s="330" t="s">
        <v>934</v>
      </c>
      <c r="F195" s="331">
        <v>1748</v>
      </c>
      <c r="G195" s="332">
        <v>0.05</v>
      </c>
      <c r="H195" s="331">
        <v>1840</v>
      </c>
      <c r="I195" s="332">
        <v>0.35</v>
      </c>
      <c r="J195" s="331">
        <v>2831</v>
      </c>
      <c r="K195" s="331">
        <v>3086</v>
      </c>
      <c r="L195" s="299" t="s">
        <v>618</v>
      </c>
      <c r="M195" s="299" t="s">
        <v>619</v>
      </c>
      <c r="N195" s="333" t="s">
        <v>613</v>
      </c>
      <c r="O195" s="241" t="s">
        <v>620</v>
      </c>
    </row>
    <row r="196" spans="2:15" s="91" customFormat="1">
      <c r="B196" s="299" t="s">
        <v>615</v>
      </c>
      <c r="C196" s="299" t="s">
        <v>924</v>
      </c>
      <c r="D196" s="299" t="s">
        <v>935</v>
      </c>
      <c r="E196" s="330" t="s">
        <v>936</v>
      </c>
      <c r="F196" s="331">
        <v>2841</v>
      </c>
      <c r="G196" s="332">
        <v>0.05</v>
      </c>
      <c r="H196" s="331">
        <v>2991</v>
      </c>
      <c r="I196" s="332">
        <v>0.35</v>
      </c>
      <c r="J196" s="331">
        <v>4601</v>
      </c>
      <c r="K196" s="331">
        <v>5015</v>
      </c>
      <c r="L196" s="299" t="s">
        <v>618</v>
      </c>
      <c r="M196" s="299" t="s">
        <v>619</v>
      </c>
      <c r="N196" s="333" t="s">
        <v>613</v>
      </c>
      <c r="O196" s="241" t="s">
        <v>620</v>
      </c>
    </row>
    <row r="197" spans="2:15" s="91" customFormat="1">
      <c r="B197" s="299" t="s">
        <v>615</v>
      </c>
      <c r="C197" s="299" t="s">
        <v>924</v>
      </c>
      <c r="D197" s="299" t="s">
        <v>937</v>
      </c>
      <c r="E197" s="330" t="s">
        <v>938</v>
      </c>
      <c r="F197" s="331">
        <v>3961</v>
      </c>
      <c r="G197" s="332">
        <v>0.05</v>
      </c>
      <c r="H197" s="331">
        <v>4169</v>
      </c>
      <c r="I197" s="332">
        <v>0.35</v>
      </c>
      <c r="J197" s="331">
        <v>6415</v>
      </c>
      <c r="K197" s="331">
        <v>6992</v>
      </c>
      <c r="L197" s="299" t="s">
        <v>618</v>
      </c>
      <c r="M197" s="299" t="s">
        <v>619</v>
      </c>
      <c r="N197" s="333" t="s">
        <v>613</v>
      </c>
      <c r="O197" s="241" t="s">
        <v>620</v>
      </c>
    </row>
    <row r="198" spans="2:15" s="91" customFormat="1">
      <c r="B198" s="329"/>
      <c r="C198" s="329"/>
      <c r="D198" s="329"/>
      <c r="E198" s="329" t="s">
        <v>939</v>
      </c>
      <c r="F198" s="329"/>
      <c r="G198" s="329"/>
      <c r="H198" s="329"/>
      <c r="I198" s="329"/>
      <c r="J198" s="329"/>
      <c r="K198" s="329"/>
      <c r="L198" s="329"/>
      <c r="M198" s="329"/>
      <c r="N198" s="329"/>
      <c r="O198" s="241"/>
    </row>
    <row r="199" spans="2:15" s="91" customFormat="1">
      <c r="B199" s="299" t="s">
        <v>615</v>
      </c>
      <c r="C199" s="299" t="s">
        <v>939</v>
      </c>
      <c r="D199" s="299" t="s">
        <v>940</v>
      </c>
      <c r="E199" s="330" t="s">
        <v>941</v>
      </c>
      <c r="F199" s="331">
        <v>316</v>
      </c>
      <c r="G199" s="332">
        <v>0.05</v>
      </c>
      <c r="H199" s="331">
        <v>333</v>
      </c>
      <c r="I199" s="332">
        <v>0.35</v>
      </c>
      <c r="J199" s="331">
        <v>512</v>
      </c>
      <c r="K199" s="331">
        <v>558</v>
      </c>
      <c r="L199" s="299" t="s">
        <v>618</v>
      </c>
      <c r="M199" s="299" t="s">
        <v>619</v>
      </c>
      <c r="N199" s="333" t="s">
        <v>613</v>
      </c>
      <c r="O199" s="241" t="s">
        <v>620</v>
      </c>
    </row>
    <row r="200" spans="2:15" s="91" customFormat="1">
      <c r="B200" s="329"/>
      <c r="C200" s="329"/>
      <c r="D200" s="329"/>
      <c r="E200" s="329" t="s">
        <v>942</v>
      </c>
      <c r="F200" s="329"/>
      <c r="G200" s="329"/>
      <c r="H200" s="329"/>
      <c r="I200" s="329"/>
      <c r="J200" s="329"/>
      <c r="K200" s="329"/>
      <c r="L200" s="329"/>
      <c r="M200" s="329"/>
      <c r="N200" s="329"/>
      <c r="O200" s="241"/>
    </row>
    <row r="201" spans="2:15" s="91" customFormat="1">
      <c r="B201" s="299" t="s">
        <v>615</v>
      </c>
      <c r="C201" s="299" t="s">
        <v>942</v>
      </c>
      <c r="D201" s="299" t="s">
        <v>943</v>
      </c>
      <c r="E201" s="330" t="s">
        <v>944</v>
      </c>
      <c r="F201" s="331">
        <v>49</v>
      </c>
      <c r="G201" s="332">
        <v>0.05</v>
      </c>
      <c r="H201" s="331">
        <v>52</v>
      </c>
      <c r="I201" s="332">
        <v>0.35</v>
      </c>
      <c r="J201" s="331">
        <v>79</v>
      </c>
      <c r="K201" s="331">
        <v>86</v>
      </c>
      <c r="L201" s="299" t="s">
        <v>618</v>
      </c>
      <c r="M201" s="299" t="s">
        <v>619</v>
      </c>
      <c r="N201" s="333" t="s">
        <v>613</v>
      </c>
      <c r="O201" s="241" t="s">
        <v>620</v>
      </c>
    </row>
    <row r="202" spans="2:15" s="91" customFormat="1">
      <c r="B202" s="299" t="s">
        <v>615</v>
      </c>
      <c r="C202" s="299" t="s">
        <v>942</v>
      </c>
      <c r="D202" s="299" t="s">
        <v>945</v>
      </c>
      <c r="E202" s="330" t="s">
        <v>946</v>
      </c>
      <c r="F202" s="331">
        <v>94</v>
      </c>
      <c r="G202" s="332">
        <v>0.05</v>
      </c>
      <c r="H202" s="331">
        <v>99</v>
      </c>
      <c r="I202" s="332">
        <v>0.35</v>
      </c>
      <c r="J202" s="331">
        <v>152</v>
      </c>
      <c r="K202" s="331">
        <v>166</v>
      </c>
      <c r="L202" s="299" t="s">
        <v>618</v>
      </c>
      <c r="M202" s="299" t="s">
        <v>619</v>
      </c>
      <c r="N202" s="333" t="s">
        <v>613</v>
      </c>
      <c r="O202" s="241" t="s">
        <v>620</v>
      </c>
    </row>
    <row r="203" spans="2:15" s="91" customFormat="1">
      <c r="B203" s="329"/>
      <c r="C203" s="329"/>
      <c r="D203" s="329"/>
      <c r="E203" s="329" t="s">
        <v>947</v>
      </c>
      <c r="F203" s="329"/>
      <c r="G203" s="329"/>
      <c r="H203" s="329"/>
      <c r="I203" s="329"/>
      <c r="J203" s="329"/>
      <c r="K203" s="329"/>
      <c r="L203" s="329"/>
      <c r="M203" s="329"/>
      <c r="N203" s="329"/>
      <c r="O203" s="241"/>
    </row>
    <row r="204" spans="2:15" s="91" customFormat="1">
      <c r="B204" s="299" t="s">
        <v>615</v>
      </c>
      <c r="C204" s="299" t="s">
        <v>947</v>
      </c>
      <c r="D204" s="299" t="s">
        <v>948</v>
      </c>
      <c r="E204" s="330" t="s">
        <v>949</v>
      </c>
      <c r="F204" s="331">
        <v>12</v>
      </c>
      <c r="G204" s="332">
        <v>0.05</v>
      </c>
      <c r="H204" s="331">
        <v>13</v>
      </c>
      <c r="I204" s="332">
        <v>0.35</v>
      </c>
      <c r="J204" s="331">
        <v>19</v>
      </c>
      <c r="K204" s="331">
        <v>21</v>
      </c>
      <c r="L204" s="299" t="s">
        <v>618</v>
      </c>
      <c r="M204" s="299" t="s">
        <v>619</v>
      </c>
      <c r="N204" s="333" t="s">
        <v>613</v>
      </c>
      <c r="O204" s="241" t="s">
        <v>620</v>
      </c>
    </row>
    <row r="205" spans="2:15" s="91" customFormat="1">
      <c r="B205" s="299" t="s">
        <v>615</v>
      </c>
      <c r="C205" s="299" t="s">
        <v>947</v>
      </c>
      <c r="D205" s="299" t="s">
        <v>950</v>
      </c>
      <c r="E205" s="330" t="s">
        <v>951</v>
      </c>
      <c r="F205" s="331">
        <v>25</v>
      </c>
      <c r="G205" s="332">
        <v>0.05</v>
      </c>
      <c r="H205" s="331">
        <v>26</v>
      </c>
      <c r="I205" s="332">
        <v>0.35</v>
      </c>
      <c r="J205" s="331">
        <v>40</v>
      </c>
      <c r="K205" s="331">
        <v>44</v>
      </c>
      <c r="L205" s="299" t="s">
        <v>618</v>
      </c>
      <c r="M205" s="299" t="s">
        <v>619</v>
      </c>
      <c r="N205" s="333" t="s">
        <v>613</v>
      </c>
      <c r="O205" s="241" t="s">
        <v>620</v>
      </c>
    </row>
    <row r="206" spans="2:15" s="91" customFormat="1">
      <c r="B206" s="299" t="s">
        <v>615</v>
      </c>
      <c r="C206" s="299" t="s">
        <v>947</v>
      </c>
      <c r="D206" s="299" t="s">
        <v>952</v>
      </c>
      <c r="E206" s="330" t="s">
        <v>953</v>
      </c>
      <c r="F206" s="331">
        <v>25</v>
      </c>
      <c r="G206" s="332">
        <v>0.05</v>
      </c>
      <c r="H206" s="331">
        <v>26</v>
      </c>
      <c r="I206" s="332">
        <v>0.35</v>
      </c>
      <c r="J206" s="331">
        <v>40</v>
      </c>
      <c r="K206" s="331">
        <v>44</v>
      </c>
      <c r="L206" s="299" t="s">
        <v>618</v>
      </c>
      <c r="M206" s="299" t="s">
        <v>619</v>
      </c>
      <c r="N206" s="333" t="s">
        <v>613</v>
      </c>
      <c r="O206" s="241" t="s">
        <v>620</v>
      </c>
    </row>
    <row r="207" spans="2:15" s="91" customFormat="1">
      <c r="B207" s="299" t="s">
        <v>615</v>
      </c>
      <c r="C207" s="299" t="s">
        <v>947</v>
      </c>
      <c r="D207" s="299" t="s">
        <v>954</v>
      </c>
      <c r="E207" s="330" t="s">
        <v>955</v>
      </c>
      <c r="F207" s="331">
        <v>25</v>
      </c>
      <c r="G207" s="332">
        <v>0.05</v>
      </c>
      <c r="H207" s="331">
        <v>26</v>
      </c>
      <c r="I207" s="332">
        <v>0.35</v>
      </c>
      <c r="J207" s="331">
        <v>40</v>
      </c>
      <c r="K207" s="331">
        <v>44</v>
      </c>
      <c r="L207" s="299" t="s">
        <v>618</v>
      </c>
      <c r="M207" s="299" t="s">
        <v>619</v>
      </c>
      <c r="N207" s="333" t="s">
        <v>613</v>
      </c>
      <c r="O207" s="241" t="s">
        <v>620</v>
      </c>
    </row>
    <row r="208" spans="2:15" s="91" customFormat="1">
      <c r="B208" s="299" t="s">
        <v>615</v>
      </c>
      <c r="C208" s="299" t="s">
        <v>947</v>
      </c>
      <c r="D208" s="299" t="s">
        <v>956</v>
      </c>
      <c r="E208" s="330" t="s">
        <v>957</v>
      </c>
      <c r="F208" s="331">
        <v>25</v>
      </c>
      <c r="G208" s="332">
        <v>0.05</v>
      </c>
      <c r="H208" s="331">
        <v>26</v>
      </c>
      <c r="I208" s="332">
        <v>0.35</v>
      </c>
      <c r="J208" s="331">
        <v>40</v>
      </c>
      <c r="K208" s="331">
        <v>44</v>
      </c>
      <c r="L208" s="299" t="s">
        <v>618</v>
      </c>
      <c r="M208" s="299" t="s">
        <v>619</v>
      </c>
      <c r="N208" s="333" t="s">
        <v>613</v>
      </c>
      <c r="O208" s="241" t="s">
        <v>620</v>
      </c>
    </row>
    <row r="209" spans="2:15" s="91" customFormat="1">
      <c r="B209" s="299" t="s">
        <v>615</v>
      </c>
      <c r="C209" s="299" t="s">
        <v>947</v>
      </c>
      <c r="D209" s="299" t="s">
        <v>958</v>
      </c>
      <c r="E209" s="330" t="s">
        <v>959</v>
      </c>
      <c r="F209" s="331">
        <v>111</v>
      </c>
      <c r="G209" s="332">
        <v>0.05</v>
      </c>
      <c r="H209" s="331">
        <v>117</v>
      </c>
      <c r="I209" s="332">
        <v>0.35</v>
      </c>
      <c r="J209" s="331">
        <v>180</v>
      </c>
      <c r="K209" s="331">
        <v>196</v>
      </c>
      <c r="L209" s="299" t="s">
        <v>618</v>
      </c>
      <c r="M209" s="299" t="s">
        <v>619</v>
      </c>
      <c r="N209" s="333" t="s">
        <v>613</v>
      </c>
      <c r="O209" s="241" t="s">
        <v>620</v>
      </c>
    </row>
    <row r="210" spans="2:15" s="91" customFormat="1">
      <c r="B210" s="299" t="s">
        <v>615</v>
      </c>
      <c r="C210" s="299" t="s">
        <v>947</v>
      </c>
      <c r="D210" s="299" t="s">
        <v>960</v>
      </c>
      <c r="E210" s="330" t="s">
        <v>961</v>
      </c>
      <c r="F210" s="331">
        <v>437</v>
      </c>
      <c r="G210" s="332">
        <v>0.05</v>
      </c>
      <c r="H210" s="331">
        <v>460</v>
      </c>
      <c r="I210" s="332">
        <v>0.35</v>
      </c>
      <c r="J210" s="331">
        <v>708</v>
      </c>
      <c r="K210" s="331">
        <v>771</v>
      </c>
      <c r="L210" s="299" t="s">
        <v>618</v>
      </c>
      <c r="M210" s="299" t="s">
        <v>619</v>
      </c>
      <c r="N210" s="333" t="s">
        <v>613</v>
      </c>
      <c r="O210" s="241" t="s">
        <v>620</v>
      </c>
    </row>
    <row r="211" spans="2:15" s="91" customFormat="1">
      <c r="B211" s="299" t="s">
        <v>615</v>
      </c>
      <c r="C211" s="299" t="s">
        <v>947</v>
      </c>
      <c r="D211" s="299" t="s">
        <v>962</v>
      </c>
      <c r="E211" s="330" t="s">
        <v>963</v>
      </c>
      <c r="F211" s="331">
        <v>1025</v>
      </c>
      <c r="G211" s="332">
        <v>0.05</v>
      </c>
      <c r="H211" s="331">
        <v>1079</v>
      </c>
      <c r="I211" s="332">
        <v>0.35</v>
      </c>
      <c r="J211" s="331">
        <v>1660</v>
      </c>
      <c r="K211" s="331">
        <v>1809</v>
      </c>
      <c r="L211" s="299" t="s">
        <v>618</v>
      </c>
      <c r="M211" s="299" t="s">
        <v>619</v>
      </c>
      <c r="N211" s="333" t="s">
        <v>613</v>
      </c>
      <c r="O211" s="241" t="s">
        <v>620</v>
      </c>
    </row>
    <row r="212" spans="2:15" s="91" customFormat="1">
      <c r="B212" s="329"/>
      <c r="C212" s="329"/>
      <c r="D212" s="329"/>
      <c r="E212" s="329" t="s">
        <v>964</v>
      </c>
      <c r="F212" s="329"/>
      <c r="G212" s="329"/>
      <c r="H212" s="329"/>
      <c r="I212" s="329"/>
      <c r="J212" s="329"/>
      <c r="K212" s="329"/>
      <c r="L212" s="329"/>
      <c r="M212" s="329"/>
      <c r="N212" s="329"/>
      <c r="O212" s="241"/>
    </row>
    <row r="213" spans="2:15" s="91" customFormat="1">
      <c r="B213" s="299" t="s">
        <v>615</v>
      </c>
      <c r="C213" s="299" t="s">
        <v>964</v>
      </c>
      <c r="D213" s="299" t="s">
        <v>965</v>
      </c>
      <c r="E213" s="330" t="s">
        <v>966</v>
      </c>
      <c r="F213" s="331">
        <v>53</v>
      </c>
      <c r="G213" s="332">
        <v>0.05</v>
      </c>
      <c r="H213" s="331">
        <v>56</v>
      </c>
      <c r="I213" s="332">
        <v>0.35</v>
      </c>
      <c r="J213" s="331">
        <v>86</v>
      </c>
      <c r="K213" s="331">
        <v>94</v>
      </c>
      <c r="L213" s="299" t="s">
        <v>618</v>
      </c>
      <c r="M213" s="299" t="s">
        <v>619</v>
      </c>
      <c r="N213" s="333" t="s">
        <v>613</v>
      </c>
      <c r="O213" s="241" t="s">
        <v>620</v>
      </c>
    </row>
    <row r="214" spans="2:15" s="91" customFormat="1">
      <c r="B214" s="299" t="s">
        <v>615</v>
      </c>
      <c r="C214" s="299" t="s">
        <v>964</v>
      </c>
      <c r="D214" s="299" t="s">
        <v>967</v>
      </c>
      <c r="E214" s="330" t="s">
        <v>968</v>
      </c>
      <c r="F214" s="331">
        <v>53</v>
      </c>
      <c r="G214" s="332">
        <v>0.05</v>
      </c>
      <c r="H214" s="331">
        <v>56</v>
      </c>
      <c r="I214" s="332">
        <v>0.35</v>
      </c>
      <c r="J214" s="331">
        <v>86</v>
      </c>
      <c r="K214" s="331">
        <v>94</v>
      </c>
      <c r="L214" s="299" t="s">
        <v>618</v>
      </c>
      <c r="M214" s="299" t="s">
        <v>619</v>
      </c>
      <c r="N214" s="333" t="s">
        <v>613</v>
      </c>
      <c r="O214" s="241" t="s">
        <v>620</v>
      </c>
    </row>
    <row r="215" spans="2:15" s="91" customFormat="1">
      <c r="B215" s="329"/>
      <c r="C215" s="329"/>
      <c r="D215" s="329"/>
      <c r="E215" s="329" t="s">
        <v>969</v>
      </c>
      <c r="F215" s="329"/>
      <c r="G215" s="329"/>
      <c r="H215" s="329"/>
      <c r="I215" s="329"/>
      <c r="J215" s="329"/>
      <c r="K215" s="329"/>
      <c r="L215" s="329"/>
      <c r="M215" s="329"/>
      <c r="N215" s="329"/>
      <c r="O215" s="241"/>
    </row>
    <row r="216" spans="2:15" s="91" customFormat="1">
      <c r="B216" s="299" t="s">
        <v>615</v>
      </c>
      <c r="C216" s="299" t="s">
        <v>969</v>
      </c>
      <c r="D216" s="299" t="s">
        <v>970</v>
      </c>
      <c r="E216" s="330" t="s">
        <v>971</v>
      </c>
      <c r="F216" s="331">
        <v>10</v>
      </c>
      <c r="G216" s="332">
        <v>0.05</v>
      </c>
      <c r="H216" s="331">
        <v>11</v>
      </c>
      <c r="I216" s="332">
        <v>0.35</v>
      </c>
      <c r="J216" s="331">
        <v>16</v>
      </c>
      <c r="K216" s="331">
        <v>18</v>
      </c>
      <c r="L216" s="299" t="s">
        <v>618</v>
      </c>
      <c r="M216" s="299" t="s">
        <v>619</v>
      </c>
      <c r="N216" s="333" t="s">
        <v>613</v>
      </c>
      <c r="O216" s="241" t="s">
        <v>620</v>
      </c>
    </row>
    <row r="217" spans="2:15" s="91" customFormat="1">
      <c r="B217" s="299" t="s">
        <v>615</v>
      </c>
      <c r="C217" s="299" t="s">
        <v>969</v>
      </c>
      <c r="D217" s="299" t="s">
        <v>972</v>
      </c>
      <c r="E217" s="330" t="s">
        <v>973</v>
      </c>
      <c r="F217" s="331">
        <v>85</v>
      </c>
      <c r="G217" s="332">
        <v>0.05</v>
      </c>
      <c r="H217" s="331">
        <v>89</v>
      </c>
      <c r="I217" s="332">
        <v>0.35</v>
      </c>
      <c r="J217" s="331">
        <v>138</v>
      </c>
      <c r="K217" s="331">
        <v>150</v>
      </c>
      <c r="L217" s="299" t="s">
        <v>618</v>
      </c>
      <c r="M217" s="299" t="s">
        <v>619</v>
      </c>
      <c r="N217" s="333" t="s">
        <v>613</v>
      </c>
      <c r="O217" s="241" t="s">
        <v>620</v>
      </c>
    </row>
    <row r="218" spans="2:15" s="91" customFormat="1">
      <c r="B218" s="299" t="s">
        <v>615</v>
      </c>
      <c r="C218" s="299" t="s">
        <v>969</v>
      </c>
      <c r="D218" s="299" t="s">
        <v>974</v>
      </c>
      <c r="E218" s="330" t="s">
        <v>975</v>
      </c>
      <c r="F218" s="331">
        <v>92</v>
      </c>
      <c r="G218" s="332">
        <v>0.05</v>
      </c>
      <c r="H218" s="331">
        <v>97</v>
      </c>
      <c r="I218" s="332">
        <v>0.35</v>
      </c>
      <c r="J218" s="331">
        <v>149</v>
      </c>
      <c r="K218" s="331">
        <v>162</v>
      </c>
      <c r="L218" s="299" t="s">
        <v>618</v>
      </c>
      <c r="M218" s="299" t="s">
        <v>619</v>
      </c>
      <c r="N218" s="333" t="s">
        <v>613</v>
      </c>
      <c r="O218" s="241" t="s">
        <v>620</v>
      </c>
    </row>
    <row r="219" spans="2:15" s="91" customFormat="1">
      <c r="B219" s="299" t="s">
        <v>615</v>
      </c>
      <c r="C219" s="299" t="s">
        <v>969</v>
      </c>
      <c r="D219" s="299" t="s">
        <v>976</v>
      </c>
      <c r="E219" s="330" t="s">
        <v>977</v>
      </c>
      <c r="F219" s="331">
        <v>184</v>
      </c>
      <c r="G219" s="332">
        <v>0.05</v>
      </c>
      <c r="H219" s="331">
        <v>194</v>
      </c>
      <c r="I219" s="332">
        <v>0.35</v>
      </c>
      <c r="J219" s="331">
        <v>298</v>
      </c>
      <c r="K219" s="331">
        <v>325</v>
      </c>
      <c r="L219" s="299" t="s">
        <v>618</v>
      </c>
      <c r="M219" s="299" t="s">
        <v>619</v>
      </c>
      <c r="N219" s="333" t="s">
        <v>613</v>
      </c>
      <c r="O219" s="241" t="s">
        <v>620</v>
      </c>
    </row>
    <row r="220" spans="2:15" s="91" customFormat="1">
      <c r="B220" s="299" t="s">
        <v>615</v>
      </c>
      <c r="C220" s="299" t="s">
        <v>969</v>
      </c>
      <c r="D220" s="299" t="s">
        <v>34</v>
      </c>
      <c r="E220" s="330" t="s">
        <v>35</v>
      </c>
      <c r="F220" s="331">
        <v>342</v>
      </c>
      <c r="G220" s="332">
        <v>0.05</v>
      </c>
      <c r="H220" s="331">
        <v>360</v>
      </c>
      <c r="I220" s="332">
        <v>0.35</v>
      </c>
      <c r="J220" s="331">
        <v>554</v>
      </c>
      <c r="K220" s="331">
        <v>604</v>
      </c>
      <c r="L220" s="299" t="s">
        <v>618</v>
      </c>
      <c r="M220" s="299" t="s">
        <v>619</v>
      </c>
      <c r="N220" s="333" t="s">
        <v>613</v>
      </c>
      <c r="O220" s="241" t="s">
        <v>620</v>
      </c>
    </row>
    <row r="221" spans="2:15" s="91" customFormat="1">
      <c r="B221" s="329"/>
      <c r="C221" s="329"/>
      <c r="D221" s="329"/>
      <c r="E221" s="329" t="s">
        <v>978</v>
      </c>
      <c r="F221" s="329"/>
      <c r="G221" s="329"/>
      <c r="H221" s="329"/>
      <c r="I221" s="329"/>
      <c r="J221" s="329"/>
      <c r="K221" s="329"/>
      <c r="L221" s="329"/>
      <c r="M221" s="329"/>
      <c r="N221" s="329"/>
      <c r="O221" s="241"/>
    </row>
    <row r="222" spans="2:15" s="91" customFormat="1">
      <c r="B222" s="299" t="s">
        <v>615</v>
      </c>
      <c r="C222" s="299" t="s">
        <v>978</v>
      </c>
      <c r="D222" s="299" t="s">
        <v>979</v>
      </c>
      <c r="E222" s="330" t="s">
        <v>980</v>
      </c>
      <c r="F222" s="331">
        <v>93</v>
      </c>
      <c r="G222" s="332">
        <v>0.05</v>
      </c>
      <c r="H222" s="331">
        <v>98</v>
      </c>
      <c r="I222" s="332">
        <v>0.35</v>
      </c>
      <c r="J222" s="331">
        <v>151</v>
      </c>
      <c r="K222" s="331">
        <v>164</v>
      </c>
      <c r="L222" s="299" t="s">
        <v>618</v>
      </c>
      <c r="M222" s="299" t="s">
        <v>619</v>
      </c>
      <c r="N222" s="333" t="s">
        <v>613</v>
      </c>
      <c r="O222" s="241" t="s">
        <v>620</v>
      </c>
    </row>
    <row r="223" spans="2:15" s="91" customFormat="1">
      <c r="B223" s="299" t="s">
        <v>615</v>
      </c>
      <c r="C223" s="299" t="s">
        <v>978</v>
      </c>
      <c r="D223" s="299" t="s">
        <v>981</v>
      </c>
      <c r="E223" s="330" t="s">
        <v>982</v>
      </c>
      <c r="F223" s="331">
        <v>123</v>
      </c>
      <c r="G223" s="332">
        <v>0.05</v>
      </c>
      <c r="H223" s="331">
        <v>129</v>
      </c>
      <c r="I223" s="332">
        <v>0.35</v>
      </c>
      <c r="J223" s="331">
        <v>199</v>
      </c>
      <c r="K223" s="331">
        <v>217</v>
      </c>
      <c r="L223" s="299" t="s">
        <v>618</v>
      </c>
      <c r="M223" s="299" t="s">
        <v>619</v>
      </c>
      <c r="N223" s="333" t="s">
        <v>613</v>
      </c>
      <c r="O223" s="241" t="s">
        <v>620</v>
      </c>
    </row>
    <row r="224" spans="2:15" s="91" customFormat="1">
      <c r="B224" s="299" t="s">
        <v>615</v>
      </c>
      <c r="C224" s="299" t="s">
        <v>978</v>
      </c>
      <c r="D224" s="299" t="s">
        <v>983</v>
      </c>
      <c r="E224" s="330" t="s">
        <v>984</v>
      </c>
      <c r="F224" s="331">
        <v>126</v>
      </c>
      <c r="G224" s="332">
        <v>0.05</v>
      </c>
      <c r="H224" s="331">
        <v>133</v>
      </c>
      <c r="I224" s="332">
        <v>0.35</v>
      </c>
      <c r="J224" s="331">
        <v>204</v>
      </c>
      <c r="K224" s="331">
        <v>222</v>
      </c>
      <c r="L224" s="299" t="s">
        <v>618</v>
      </c>
      <c r="M224" s="299" t="s">
        <v>619</v>
      </c>
      <c r="N224" s="333" t="s">
        <v>613</v>
      </c>
      <c r="O224" s="241" t="s">
        <v>620</v>
      </c>
    </row>
    <row r="225" spans="2:15" s="91" customFormat="1">
      <c r="B225" s="299" t="s">
        <v>615</v>
      </c>
      <c r="C225" s="299" t="s">
        <v>978</v>
      </c>
      <c r="D225" s="299" t="s">
        <v>985</v>
      </c>
      <c r="E225" s="330" t="s">
        <v>986</v>
      </c>
      <c r="F225" s="331">
        <v>219</v>
      </c>
      <c r="G225" s="332">
        <v>0.05</v>
      </c>
      <c r="H225" s="331">
        <v>231</v>
      </c>
      <c r="I225" s="332">
        <v>0.35</v>
      </c>
      <c r="J225" s="331">
        <v>355</v>
      </c>
      <c r="K225" s="331">
        <v>387</v>
      </c>
      <c r="L225" s="299" t="s">
        <v>618</v>
      </c>
      <c r="M225" s="299" t="s">
        <v>619</v>
      </c>
      <c r="N225" s="333" t="s">
        <v>613</v>
      </c>
      <c r="O225" s="241" t="s">
        <v>620</v>
      </c>
    </row>
    <row r="226" spans="2:15" s="91" customFormat="1">
      <c r="B226" s="329"/>
      <c r="C226" s="329"/>
      <c r="D226" s="329"/>
      <c r="E226" s="329" t="s">
        <v>987</v>
      </c>
      <c r="F226" s="329"/>
      <c r="G226" s="329"/>
      <c r="H226" s="329"/>
      <c r="I226" s="329"/>
      <c r="J226" s="329"/>
      <c r="K226" s="329"/>
      <c r="L226" s="329"/>
      <c r="M226" s="329"/>
      <c r="N226" s="329"/>
      <c r="O226" s="241"/>
    </row>
    <row r="227" spans="2:15" s="91" customFormat="1">
      <c r="B227" s="299" t="s">
        <v>615</v>
      </c>
      <c r="C227" s="299" t="s">
        <v>987</v>
      </c>
      <c r="D227" s="299" t="s">
        <v>988</v>
      </c>
      <c r="E227" s="330" t="s">
        <v>989</v>
      </c>
      <c r="F227" s="331">
        <v>148</v>
      </c>
      <c r="G227" s="332">
        <v>0.05</v>
      </c>
      <c r="H227" s="331">
        <v>156</v>
      </c>
      <c r="I227" s="332">
        <v>0.35</v>
      </c>
      <c r="J227" s="331">
        <v>240</v>
      </c>
      <c r="K227" s="331">
        <v>261</v>
      </c>
      <c r="L227" s="299" t="s">
        <v>618</v>
      </c>
      <c r="M227" s="299" t="s">
        <v>619</v>
      </c>
      <c r="N227" s="333" t="s">
        <v>613</v>
      </c>
      <c r="O227" s="241" t="s">
        <v>620</v>
      </c>
    </row>
    <row r="228" spans="2:15" s="91" customFormat="1">
      <c r="B228" s="299" t="s">
        <v>615</v>
      </c>
      <c r="C228" s="299" t="s">
        <v>987</v>
      </c>
      <c r="D228" s="299" t="s">
        <v>990</v>
      </c>
      <c r="E228" s="330" t="s">
        <v>991</v>
      </c>
      <c r="F228" s="331">
        <v>257</v>
      </c>
      <c r="G228" s="332">
        <v>0.05</v>
      </c>
      <c r="H228" s="331">
        <v>271</v>
      </c>
      <c r="I228" s="332">
        <v>0.35</v>
      </c>
      <c r="J228" s="331">
        <v>416</v>
      </c>
      <c r="K228" s="331">
        <v>454</v>
      </c>
      <c r="L228" s="299" t="s">
        <v>618</v>
      </c>
      <c r="M228" s="299" t="s">
        <v>619</v>
      </c>
      <c r="N228" s="333" t="s">
        <v>613</v>
      </c>
      <c r="O228" s="241" t="s">
        <v>620</v>
      </c>
    </row>
    <row r="229" spans="2:15" s="91" customFormat="1">
      <c r="B229" s="299" t="s">
        <v>615</v>
      </c>
      <c r="C229" s="299" t="s">
        <v>987</v>
      </c>
      <c r="D229" s="299" t="s">
        <v>992</v>
      </c>
      <c r="E229" s="330" t="s">
        <v>993</v>
      </c>
      <c r="F229" s="331">
        <v>257</v>
      </c>
      <c r="G229" s="332">
        <v>0.05</v>
      </c>
      <c r="H229" s="331">
        <v>271</v>
      </c>
      <c r="I229" s="332">
        <v>0.35</v>
      </c>
      <c r="J229" s="331">
        <v>416</v>
      </c>
      <c r="K229" s="331">
        <v>454</v>
      </c>
      <c r="L229" s="299" t="s">
        <v>618</v>
      </c>
      <c r="M229" s="299" t="s">
        <v>619</v>
      </c>
      <c r="N229" s="333" t="s">
        <v>613</v>
      </c>
      <c r="O229" s="241" t="s">
        <v>620</v>
      </c>
    </row>
    <row r="230" spans="2:15" s="91" customFormat="1">
      <c r="B230" s="299" t="s">
        <v>615</v>
      </c>
      <c r="C230" s="299" t="s">
        <v>987</v>
      </c>
      <c r="D230" s="299" t="s">
        <v>994</v>
      </c>
      <c r="E230" s="330" t="s">
        <v>995</v>
      </c>
      <c r="F230" s="331">
        <v>628</v>
      </c>
      <c r="G230" s="332">
        <v>0.05</v>
      </c>
      <c r="H230" s="331">
        <v>661</v>
      </c>
      <c r="I230" s="332">
        <v>0.35</v>
      </c>
      <c r="J230" s="331">
        <v>1017</v>
      </c>
      <c r="K230" s="331">
        <v>1109</v>
      </c>
      <c r="L230" s="299" t="s">
        <v>618</v>
      </c>
      <c r="M230" s="299" t="s">
        <v>619</v>
      </c>
      <c r="N230" s="333" t="s">
        <v>613</v>
      </c>
      <c r="O230" s="241" t="s">
        <v>620</v>
      </c>
    </row>
    <row r="231" spans="2:15" s="91" customFormat="1">
      <c r="B231" s="299" t="s">
        <v>615</v>
      </c>
      <c r="C231" s="299" t="s">
        <v>987</v>
      </c>
      <c r="D231" s="299" t="s">
        <v>996</v>
      </c>
      <c r="E231" s="330" t="s">
        <v>997</v>
      </c>
      <c r="F231" s="331">
        <v>628</v>
      </c>
      <c r="G231" s="332">
        <v>0.05</v>
      </c>
      <c r="H231" s="331">
        <v>661</v>
      </c>
      <c r="I231" s="332">
        <v>0.35</v>
      </c>
      <c r="J231" s="331">
        <v>1017</v>
      </c>
      <c r="K231" s="331">
        <v>1109</v>
      </c>
      <c r="L231" s="299" t="s">
        <v>618</v>
      </c>
      <c r="M231" s="299" t="s">
        <v>619</v>
      </c>
      <c r="N231" s="333" t="s">
        <v>613</v>
      </c>
      <c r="O231" s="241" t="s">
        <v>620</v>
      </c>
    </row>
    <row r="232" spans="2:15" s="91" customFormat="1">
      <c r="B232" s="329"/>
      <c r="C232" s="329"/>
      <c r="D232" s="329"/>
      <c r="E232" s="329" t="s">
        <v>998</v>
      </c>
      <c r="F232" s="329"/>
      <c r="G232" s="329"/>
      <c r="H232" s="329"/>
      <c r="I232" s="329"/>
      <c r="J232" s="329"/>
      <c r="K232" s="329"/>
      <c r="L232" s="329"/>
      <c r="M232" s="329"/>
      <c r="N232" s="329"/>
      <c r="O232" s="241"/>
    </row>
    <row r="233" spans="2:15" s="91" customFormat="1">
      <c r="B233" s="299" t="s">
        <v>615</v>
      </c>
      <c r="C233" s="299" t="s">
        <v>998</v>
      </c>
      <c r="D233" s="299" t="s">
        <v>999</v>
      </c>
      <c r="E233" s="330" t="s">
        <v>1000</v>
      </c>
      <c r="F233" s="331">
        <v>19</v>
      </c>
      <c r="G233" s="332">
        <v>0.05</v>
      </c>
      <c r="H233" s="331">
        <v>20</v>
      </c>
      <c r="I233" s="332">
        <v>0.35</v>
      </c>
      <c r="J233" s="331">
        <v>31</v>
      </c>
      <c r="K233" s="331">
        <v>34</v>
      </c>
      <c r="L233" s="299" t="s">
        <v>618</v>
      </c>
      <c r="M233" s="299" t="s">
        <v>619</v>
      </c>
      <c r="N233" s="333" t="s">
        <v>613</v>
      </c>
      <c r="O233" s="241" t="s">
        <v>620</v>
      </c>
    </row>
    <row r="234" spans="2:15" s="91" customFormat="1">
      <c r="B234" s="299" t="s">
        <v>615</v>
      </c>
      <c r="C234" s="299" t="s">
        <v>998</v>
      </c>
      <c r="D234" s="299" t="s">
        <v>1001</v>
      </c>
      <c r="E234" s="330" t="s">
        <v>1002</v>
      </c>
      <c r="F234" s="331">
        <v>19</v>
      </c>
      <c r="G234" s="332">
        <v>0.05</v>
      </c>
      <c r="H234" s="331">
        <v>20</v>
      </c>
      <c r="I234" s="332">
        <v>0.35</v>
      </c>
      <c r="J234" s="331">
        <v>31</v>
      </c>
      <c r="K234" s="331">
        <v>34</v>
      </c>
      <c r="L234" s="299" t="s">
        <v>618</v>
      </c>
      <c r="M234" s="299" t="s">
        <v>619</v>
      </c>
      <c r="N234" s="333" t="s">
        <v>613</v>
      </c>
      <c r="O234" s="241" t="s">
        <v>620</v>
      </c>
    </row>
    <row r="235" spans="2:15" s="91" customFormat="1">
      <c r="B235" s="299" t="s">
        <v>615</v>
      </c>
      <c r="C235" s="299" t="s">
        <v>998</v>
      </c>
      <c r="D235" s="299" t="s">
        <v>1003</v>
      </c>
      <c r="E235" s="330" t="s">
        <v>1004</v>
      </c>
      <c r="F235" s="331">
        <v>19</v>
      </c>
      <c r="G235" s="332">
        <v>0.05</v>
      </c>
      <c r="H235" s="331">
        <v>20</v>
      </c>
      <c r="I235" s="332">
        <v>0.35</v>
      </c>
      <c r="J235" s="331">
        <v>31</v>
      </c>
      <c r="K235" s="331">
        <v>34</v>
      </c>
      <c r="L235" s="299" t="s">
        <v>618</v>
      </c>
      <c r="M235" s="299" t="s">
        <v>619</v>
      </c>
      <c r="N235" s="333" t="s">
        <v>613</v>
      </c>
      <c r="O235" s="241" t="s">
        <v>620</v>
      </c>
    </row>
    <row r="236" spans="2:15" s="91" customFormat="1">
      <c r="B236" s="299" t="s">
        <v>615</v>
      </c>
      <c r="C236" s="299" t="s">
        <v>998</v>
      </c>
      <c r="D236" s="299" t="s">
        <v>1005</v>
      </c>
      <c r="E236" s="330" t="s">
        <v>1006</v>
      </c>
      <c r="F236" s="331">
        <v>45</v>
      </c>
      <c r="G236" s="332">
        <v>0.05</v>
      </c>
      <c r="H236" s="331">
        <v>47</v>
      </c>
      <c r="I236" s="332">
        <v>0.35</v>
      </c>
      <c r="J236" s="331">
        <v>73</v>
      </c>
      <c r="K236" s="331">
        <v>79</v>
      </c>
      <c r="L236" s="299" t="s">
        <v>618</v>
      </c>
      <c r="M236" s="299" t="s">
        <v>619</v>
      </c>
      <c r="N236" s="333" t="s">
        <v>613</v>
      </c>
      <c r="O236" s="241" t="s">
        <v>620</v>
      </c>
    </row>
    <row r="237" spans="2:15" s="91" customFormat="1">
      <c r="B237" s="299" t="s">
        <v>615</v>
      </c>
      <c r="C237" s="299" t="s">
        <v>998</v>
      </c>
      <c r="D237" s="299" t="s">
        <v>1007</v>
      </c>
      <c r="E237" s="330" t="s">
        <v>1008</v>
      </c>
      <c r="F237" s="331">
        <v>46</v>
      </c>
      <c r="G237" s="332">
        <v>0.05</v>
      </c>
      <c r="H237" s="331">
        <v>48</v>
      </c>
      <c r="I237" s="332">
        <v>0.35</v>
      </c>
      <c r="J237" s="331">
        <v>75</v>
      </c>
      <c r="K237" s="331">
        <v>81</v>
      </c>
      <c r="L237" s="299" t="s">
        <v>618</v>
      </c>
      <c r="M237" s="299" t="s">
        <v>619</v>
      </c>
      <c r="N237" s="333" t="s">
        <v>613</v>
      </c>
      <c r="O237" s="241" t="s">
        <v>620</v>
      </c>
    </row>
    <row r="238" spans="2:15" s="91" customFormat="1">
      <c r="B238" s="299" t="s">
        <v>615</v>
      </c>
      <c r="C238" s="299" t="s">
        <v>998</v>
      </c>
      <c r="D238" s="299" t="s">
        <v>1009</v>
      </c>
      <c r="E238" s="330" t="s">
        <v>1010</v>
      </c>
      <c r="F238" s="331">
        <v>48</v>
      </c>
      <c r="G238" s="332">
        <v>0.05</v>
      </c>
      <c r="H238" s="331">
        <v>51</v>
      </c>
      <c r="I238" s="332">
        <v>0.35</v>
      </c>
      <c r="J238" s="331">
        <v>78</v>
      </c>
      <c r="K238" s="331">
        <v>85</v>
      </c>
      <c r="L238" s="299" t="s">
        <v>618</v>
      </c>
      <c r="M238" s="299" t="s">
        <v>619</v>
      </c>
      <c r="N238" s="333" t="s">
        <v>613</v>
      </c>
      <c r="O238" s="241" t="s">
        <v>620</v>
      </c>
    </row>
    <row r="239" spans="2:15" s="91" customFormat="1">
      <c r="B239" s="299" t="s">
        <v>615</v>
      </c>
      <c r="C239" s="299" t="s">
        <v>998</v>
      </c>
      <c r="D239" s="299" t="s">
        <v>1011</v>
      </c>
      <c r="E239" s="330" t="s">
        <v>1012</v>
      </c>
      <c r="F239" s="331">
        <v>51</v>
      </c>
      <c r="G239" s="332">
        <v>0.05</v>
      </c>
      <c r="H239" s="331">
        <v>54</v>
      </c>
      <c r="I239" s="332">
        <v>0.35</v>
      </c>
      <c r="J239" s="331">
        <v>83</v>
      </c>
      <c r="K239" s="331">
        <v>90</v>
      </c>
      <c r="L239" s="299" t="s">
        <v>618</v>
      </c>
      <c r="M239" s="299" t="s">
        <v>619</v>
      </c>
      <c r="N239" s="333" t="s">
        <v>613</v>
      </c>
      <c r="O239" s="241" t="s">
        <v>620</v>
      </c>
    </row>
    <row r="240" spans="2:15" s="91" customFormat="1">
      <c r="B240" s="299" t="s">
        <v>615</v>
      </c>
      <c r="C240" s="299" t="s">
        <v>998</v>
      </c>
      <c r="D240" s="299" t="s">
        <v>1013</v>
      </c>
      <c r="E240" s="330" t="s">
        <v>1014</v>
      </c>
      <c r="F240" s="331">
        <v>51</v>
      </c>
      <c r="G240" s="332">
        <v>0.05</v>
      </c>
      <c r="H240" s="331">
        <v>54</v>
      </c>
      <c r="I240" s="332">
        <v>0.35</v>
      </c>
      <c r="J240" s="331">
        <v>83</v>
      </c>
      <c r="K240" s="331">
        <v>90</v>
      </c>
      <c r="L240" s="299" t="s">
        <v>618</v>
      </c>
      <c r="M240" s="299" t="s">
        <v>619</v>
      </c>
      <c r="N240" s="333" t="s">
        <v>613</v>
      </c>
      <c r="O240" s="241" t="s">
        <v>620</v>
      </c>
    </row>
    <row r="241" spans="2:15" s="91" customFormat="1">
      <c r="B241" s="299" t="s">
        <v>615</v>
      </c>
      <c r="C241" s="299" t="s">
        <v>998</v>
      </c>
      <c r="D241" s="299" t="s">
        <v>1015</v>
      </c>
      <c r="E241" s="330" t="s">
        <v>1016</v>
      </c>
      <c r="F241" s="331">
        <v>94</v>
      </c>
      <c r="G241" s="332">
        <v>0.05</v>
      </c>
      <c r="H241" s="331">
        <v>99</v>
      </c>
      <c r="I241" s="332">
        <v>0.35</v>
      </c>
      <c r="J241" s="331">
        <v>152</v>
      </c>
      <c r="K241" s="331">
        <v>166</v>
      </c>
      <c r="L241" s="299" t="s">
        <v>618</v>
      </c>
      <c r="M241" s="299" t="s">
        <v>619</v>
      </c>
      <c r="N241" s="333" t="s">
        <v>613</v>
      </c>
      <c r="O241" s="241" t="s">
        <v>620</v>
      </c>
    </row>
    <row r="242" spans="2:15" s="91" customFormat="1">
      <c r="B242" s="299" t="s">
        <v>615</v>
      </c>
      <c r="C242" s="299" t="s">
        <v>998</v>
      </c>
      <c r="D242" s="299" t="s">
        <v>1017</v>
      </c>
      <c r="E242" s="330" t="s">
        <v>1018</v>
      </c>
      <c r="F242" s="331">
        <v>94</v>
      </c>
      <c r="G242" s="332">
        <v>0.05</v>
      </c>
      <c r="H242" s="331">
        <v>99</v>
      </c>
      <c r="I242" s="332">
        <v>0.35</v>
      </c>
      <c r="J242" s="331">
        <v>152</v>
      </c>
      <c r="K242" s="331">
        <v>166</v>
      </c>
      <c r="L242" s="299" t="s">
        <v>618</v>
      </c>
      <c r="M242" s="299" t="s">
        <v>619</v>
      </c>
      <c r="N242" s="333" t="s">
        <v>613</v>
      </c>
      <c r="O242" s="241" t="s">
        <v>620</v>
      </c>
    </row>
    <row r="243" spans="2:15" s="91" customFormat="1">
      <c r="B243" s="329"/>
      <c r="C243" s="329"/>
      <c r="D243" s="329"/>
      <c r="E243" s="329" t="s">
        <v>1019</v>
      </c>
      <c r="F243" s="329"/>
      <c r="G243" s="329"/>
      <c r="H243" s="329"/>
      <c r="I243" s="329"/>
      <c r="J243" s="329"/>
      <c r="K243" s="329"/>
      <c r="L243" s="329"/>
      <c r="M243" s="329"/>
      <c r="N243" s="329"/>
      <c r="O243" s="241"/>
    </row>
    <row r="244" spans="2:15" s="91" customFormat="1">
      <c r="B244" s="299" t="s">
        <v>615</v>
      </c>
      <c r="C244" s="299" t="s">
        <v>1019</v>
      </c>
      <c r="D244" s="299" t="s">
        <v>1020</v>
      </c>
      <c r="E244" s="330" t="s">
        <v>1021</v>
      </c>
      <c r="F244" s="331">
        <v>67</v>
      </c>
      <c r="G244" s="332">
        <v>0.05</v>
      </c>
      <c r="H244" s="331">
        <v>71</v>
      </c>
      <c r="I244" s="332">
        <v>0.35</v>
      </c>
      <c r="J244" s="331">
        <v>109</v>
      </c>
      <c r="K244" s="331">
        <v>118</v>
      </c>
      <c r="L244" s="299" t="s">
        <v>618</v>
      </c>
      <c r="M244" s="299" t="s">
        <v>619</v>
      </c>
      <c r="N244" s="333" t="s">
        <v>613</v>
      </c>
      <c r="O244" s="241" t="s">
        <v>620</v>
      </c>
    </row>
    <row r="245" spans="2:15" s="91" customFormat="1">
      <c r="B245" s="299" t="s">
        <v>615</v>
      </c>
      <c r="C245" s="299" t="s">
        <v>1019</v>
      </c>
      <c r="D245" s="299" t="s">
        <v>1022</v>
      </c>
      <c r="E245" s="330" t="s">
        <v>1023</v>
      </c>
      <c r="F245" s="331">
        <v>260</v>
      </c>
      <c r="G245" s="332">
        <v>0.05</v>
      </c>
      <c r="H245" s="331">
        <v>274</v>
      </c>
      <c r="I245" s="332">
        <v>0.35</v>
      </c>
      <c r="J245" s="331">
        <v>421</v>
      </c>
      <c r="K245" s="331">
        <v>459</v>
      </c>
      <c r="L245" s="299" t="s">
        <v>618</v>
      </c>
      <c r="M245" s="299" t="s">
        <v>619</v>
      </c>
      <c r="N245" s="333" t="s">
        <v>613</v>
      </c>
      <c r="O245" s="241" t="s">
        <v>620</v>
      </c>
    </row>
    <row r="246" spans="2:15" s="91" customFormat="1">
      <c r="B246" s="329"/>
      <c r="C246" s="329"/>
      <c r="D246" s="329"/>
      <c r="E246" s="329" t="s">
        <v>1024</v>
      </c>
      <c r="F246" s="329"/>
      <c r="G246" s="329"/>
      <c r="H246" s="329"/>
      <c r="I246" s="329"/>
      <c r="J246" s="329"/>
      <c r="K246" s="329"/>
      <c r="L246" s="329"/>
      <c r="M246" s="329"/>
      <c r="N246" s="329"/>
      <c r="O246" s="241"/>
    </row>
    <row r="247" spans="2:15" s="91" customFormat="1">
      <c r="B247" s="299" t="s">
        <v>615</v>
      </c>
      <c r="C247" s="299" t="s">
        <v>1024</v>
      </c>
      <c r="D247" s="299" t="s">
        <v>1025</v>
      </c>
      <c r="E247" s="330" t="s">
        <v>1026</v>
      </c>
      <c r="F247" s="331">
        <v>8</v>
      </c>
      <c r="G247" s="332">
        <v>0.05</v>
      </c>
      <c r="H247" s="331">
        <v>8</v>
      </c>
      <c r="I247" s="332">
        <v>0.35</v>
      </c>
      <c r="J247" s="331">
        <v>13</v>
      </c>
      <c r="K247" s="331">
        <v>14</v>
      </c>
      <c r="L247" s="299" t="s">
        <v>618</v>
      </c>
      <c r="M247" s="299" t="s">
        <v>619</v>
      </c>
      <c r="N247" s="333" t="s">
        <v>613</v>
      </c>
      <c r="O247" s="241" t="s">
        <v>620</v>
      </c>
    </row>
    <row r="248" spans="2:15" s="91" customFormat="1">
      <c r="B248" s="329"/>
      <c r="C248" s="329"/>
      <c r="D248" s="329"/>
      <c r="E248" s="329" t="s">
        <v>1027</v>
      </c>
      <c r="F248" s="329"/>
      <c r="G248" s="329"/>
      <c r="H248" s="329"/>
      <c r="I248" s="329"/>
      <c r="J248" s="329"/>
      <c r="K248" s="329"/>
      <c r="L248" s="329"/>
      <c r="M248" s="329"/>
      <c r="N248" s="329"/>
      <c r="O248" s="241"/>
    </row>
    <row r="249" spans="2:15" s="91" customFormat="1">
      <c r="B249" s="299" t="s">
        <v>615</v>
      </c>
      <c r="C249" s="299" t="s">
        <v>1027</v>
      </c>
      <c r="D249" s="299" t="s">
        <v>1028</v>
      </c>
      <c r="E249" s="330" t="s">
        <v>1029</v>
      </c>
      <c r="F249" s="331">
        <v>8</v>
      </c>
      <c r="G249" s="332">
        <v>0.05</v>
      </c>
      <c r="H249" s="331">
        <v>8</v>
      </c>
      <c r="I249" s="332">
        <v>0.35</v>
      </c>
      <c r="J249" s="331">
        <v>13</v>
      </c>
      <c r="K249" s="331">
        <v>14</v>
      </c>
      <c r="L249" s="299" t="s">
        <v>618</v>
      </c>
      <c r="M249" s="299" t="s">
        <v>619</v>
      </c>
      <c r="N249" s="333" t="s">
        <v>613</v>
      </c>
      <c r="O249" s="241" t="s">
        <v>620</v>
      </c>
    </row>
    <row r="250" spans="2:15" s="91" customFormat="1">
      <c r="B250" s="329"/>
      <c r="C250" s="329"/>
      <c r="D250" s="329"/>
      <c r="E250" s="329" t="s">
        <v>1030</v>
      </c>
      <c r="F250" s="329"/>
      <c r="G250" s="329"/>
      <c r="H250" s="329"/>
      <c r="I250" s="329"/>
      <c r="J250" s="329"/>
      <c r="K250" s="329"/>
      <c r="L250" s="329"/>
      <c r="M250" s="329"/>
      <c r="N250" s="329"/>
      <c r="O250" s="241"/>
    </row>
    <row r="251" spans="2:15" s="91" customFormat="1">
      <c r="B251" s="299" t="s">
        <v>615</v>
      </c>
      <c r="C251" s="299" t="s">
        <v>1030</v>
      </c>
      <c r="D251" s="299" t="s">
        <v>1031</v>
      </c>
      <c r="E251" s="330" t="s">
        <v>1032</v>
      </c>
      <c r="F251" s="331">
        <v>7</v>
      </c>
      <c r="G251" s="332">
        <v>0.05</v>
      </c>
      <c r="H251" s="331">
        <v>7</v>
      </c>
      <c r="I251" s="332">
        <v>0.35</v>
      </c>
      <c r="J251" s="331">
        <v>11</v>
      </c>
      <c r="K251" s="331">
        <v>12</v>
      </c>
      <c r="L251" s="299" t="s">
        <v>618</v>
      </c>
      <c r="M251" s="299" t="s">
        <v>619</v>
      </c>
      <c r="N251" s="333" t="s">
        <v>613</v>
      </c>
      <c r="O251" s="241" t="s">
        <v>620</v>
      </c>
    </row>
    <row r="252" spans="2:15" s="91" customFormat="1">
      <c r="B252" s="299" t="s">
        <v>615</v>
      </c>
      <c r="C252" s="299" t="s">
        <v>1030</v>
      </c>
      <c r="D252" s="299" t="s">
        <v>1033</v>
      </c>
      <c r="E252" s="330" t="s">
        <v>1034</v>
      </c>
      <c r="F252" s="331">
        <v>11</v>
      </c>
      <c r="G252" s="332">
        <v>0.05</v>
      </c>
      <c r="H252" s="331">
        <v>12</v>
      </c>
      <c r="I252" s="332">
        <v>0.35</v>
      </c>
      <c r="J252" s="331">
        <v>18</v>
      </c>
      <c r="K252" s="331">
        <v>19</v>
      </c>
      <c r="L252" s="299" t="s">
        <v>618</v>
      </c>
      <c r="M252" s="299" t="s">
        <v>619</v>
      </c>
      <c r="N252" s="333" t="s">
        <v>613</v>
      </c>
      <c r="O252" s="241" t="s">
        <v>620</v>
      </c>
    </row>
    <row r="253" spans="2:15" s="91" customFormat="1">
      <c r="B253" s="299" t="s">
        <v>615</v>
      </c>
      <c r="C253" s="299" t="s">
        <v>1030</v>
      </c>
      <c r="D253" s="299" t="s">
        <v>1035</v>
      </c>
      <c r="E253" s="330" t="s">
        <v>1036</v>
      </c>
      <c r="F253" s="331">
        <v>12</v>
      </c>
      <c r="G253" s="332">
        <v>0.05</v>
      </c>
      <c r="H253" s="331">
        <v>13</v>
      </c>
      <c r="I253" s="332">
        <v>0.35</v>
      </c>
      <c r="J253" s="331">
        <v>19</v>
      </c>
      <c r="K253" s="331">
        <v>21</v>
      </c>
      <c r="L253" s="299" t="s">
        <v>618</v>
      </c>
      <c r="M253" s="299" t="s">
        <v>619</v>
      </c>
      <c r="N253" s="333" t="s">
        <v>613</v>
      </c>
      <c r="O253" s="241" t="s">
        <v>620</v>
      </c>
    </row>
    <row r="254" spans="2:15" s="91" customFormat="1">
      <c r="B254" s="299" t="s">
        <v>615</v>
      </c>
      <c r="C254" s="299" t="s">
        <v>1030</v>
      </c>
      <c r="D254" s="299" t="s">
        <v>1037</v>
      </c>
      <c r="E254" s="330" t="s">
        <v>1038</v>
      </c>
      <c r="F254" s="331">
        <v>14</v>
      </c>
      <c r="G254" s="332">
        <v>0.05</v>
      </c>
      <c r="H254" s="331">
        <v>15</v>
      </c>
      <c r="I254" s="332">
        <v>0.35</v>
      </c>
      <c r="J254" s="331">
        <v>23</v>
      </c>
      <c r="K254" s="331">
        <v>25</v>
      </c>
      <c r="L254" s="299" t="s">
        <v>618</v>
      </c>
      <c r="M254" s="299" t="s">
        <v>619</v>
      </c>
      <c r="N254" s="333" t="s">
        <v>613</v>
      </c>
      <c r="O254" s="241" t="s">
        <v>620</v>
      </c>
    </row>
    <row r="255" spans="2:15" s="91" customFormat="1">
      <c r="B255" s="299" t="s">
        <v>615</v>
      </c>
      <c r="C255" s="299" t="s">
        <v>1030</v>
      </c>
      <c r="D255" s="299" t="s">
        <v>1039</v>
      </c>
      <c r="E255" s="330" t="s">
        <v>1040</v>
      </c>
      <c r="F255" s="331">
        <v>14</v>
      </c>
      <c r="G255" s="332">
        <v>0.05</v>
      </c>
      <c r="H255" s="331">
        <v>15</v>
      </c>
      <c r="I255" s="332">
        <v>0.35</v>
      </c>
      <c r="J255" s="331">
        <v>23</v>
      </c>
      <c r="K255" s="331">
        <v>25</v>
      </c>
      <c r="L255" s="299" t="s">
        <v>618</v>
      </c>
      <c r="M255" s="299" t="s">
        <v>619</v>
      </c>
      <c r="N255" s="333" t="s">
        <v>613</v>
      </c>
      <c r="O255" s="241" t="s">
        <v>620</v>
      </c>
    </row>
    <row r="256" spans="2:15" s="91" customFormat="1">
      <c r="B256" s="299" t="s">
        <v>615</v>
      </c>
      <c r="C256" s="299" t="s">
        <v>1030</v>
      </c>
      <c r="D256" s="299" t="s">
        <v>1041</v>
      </c>
      <c r="E256" s="330" t="s">
        <v>1042</v>
      </c>
      <c r="F256" s="331">
        <v>18</v>
      </c>
      <c r="G256" s="332">
        <v>0.05</v>
      </c>
      <c r="H256" s="331">
        <v>19</v>
      </c>
      <c r="I256" s="332">
        <v>0.35</v>
      </c>
      <c r="J256" s="331">
        <v>29</v>
      </c>
      <c r="K256" s="331">
        <v>32</v>
      </c>
      <c r="L256" s="299" t="s">
        <v>618</v>
      </c>
      <c r="M256" s="299" t="s">
        <v>619</v>
      </c>
      <c r="N256" s="333" t="s">
        <v>613</v>
      </c>
      <c r="O256" s="241" t="s">
        <v>620</v>
      </c>
    </row>
    <row r="257" spans="2:15" s="91" customFormat="1">
      <c r="B257" s="299" t="s">
        <v>615</v>
      </c>
      <c r="C257" s="299" t="s">
        <v>1030</v>
      </c>
      <c r="D257" s="299" t="s">
        <v>1043</v>
      </c>
      <c r="E257" s="330" t="s">
        <v>1044</v>
      </c>
      <c r="F257" s="331">
        <v>29</v>
      </c>
      <c r="G257" s="332">
        <v>0.05</v>
      </c>
      <c r="H257" s="331">
        <v>31</v>
      </c>
      <c r="I257" s="332">
        <v>0.35</v>
      </c>
      <c r="J257" s="331">
        <v>47</v>
      </c>
      <c r="K257" s="331">
        <v>51</v>
      </c>
      <c r="L257" s="299" t="s">
        <v>618</v>
      </c>
      <c r="M257" s="299" t="s">
        <v>619</v>
      </c>
      <c r="N257" s="333" t="s">
        <v>613</v>
      </c>
      <c r="O257" s="241" t="s">
        <v>620</v>
      </c>
    </row>
    <row r="258" spans="2:15" s="91" customFormat="1">
      <c r="B258" s="299" t="s">
        <v>615</v>
      </c>
      <c r="C258" s="299" t="s">
        <v>1030</v>
      </c>
      <c r="D258" s="299" t="s">
        <v>1045</v>
      </c>
      <c r="E258" s="330" t="s">
        <v>1046</v>
      </c>
      <c r="F258" s="331">
        <v>30</v>
      </c>
      <c r="G258" s="332">
        <v>0.05</v>
      </c>
      <c r="H258" s="331">
        <v>32</v>
      </c>
      <c r="I258" s="332">
        <v>0.35</v>
      </c>
      <c r="J258" s="331">
        <v>49</v>
      </c>
      <c r="K258" s="331">
        <v>53</v>
      </c>
      <c r="L258" s="299" t="s">
        <v>618</v>
      </c>
      <c r="M258" s="299" t="s">
        <v>619</v>
      </c>
      <c r="N258" s="333" t="s">
        <v>613</v>
      </c>
      <c r="O258" s="241" t="s">
        <v>620</v>
      </c>
    </row>
    <row r="259" spans="2:15" s="91" customFormat="1">
      <c r="B259" s="299" t="s">
        <v>615</v>
      </c>
      <c r="C259" s="299" t="s">
        <v>1030</v>
      </c>
      <c r="D259" s="299" t="s">
        <v>1047</v>
      </c>
      <c r="E259" s="330" t="s">
        <v>1048</v>
      </c>
      <c r="F259" s="331">
        <v>30</v>
      </c>
      <c r="G259" s="332">
        <v>0.05</v>
      </c>
      <c r="H259" s="331">
        <v>32</v>
      </c>
      <c r="I259" s="332">
        <v>0.35</v>
      </c>
      <c r="J259" s="331">
        <v>49</v>
      </c>
      <c r="K259" s="331">
        <v>53</v>
      </c>
      <c r="L259" s="299" t="s">
        <v>618</v>
      </c>
      <c r="M259" s="299" t="s">
        <v>619</v>
      </c>
      <c r="N259" s="333" t="s">
        <v>613</v>
      </c>
      <c r="O259" s="241" t="s">
        <v>620</v>
      </c>
    </row>
    <row r="260" spans="2:15" s="91" customFormat="1">
      <c r="B260" s="299" t="s">
        <v>615</v>
      </c>
      <c r="C260" s="299" t="s">
        <v>1030</v>
      </c>
      <c r="D260" s="299" t="s">
        <v>1049</v>
      </c>
      <c r="E260" s="330" t="s">
        <v>1050</v>
      </c>
      <c r="F260" s="331">
        <v>34</v>
      </c>
      <c r="G260" s="332">
        <v>0.05</v>
      </c>
      <c r="H260" s="331">
        <v>36</v>
      </c>
      <c r="I260" s="332">
        <v>0.35</v>
      </c>
      <c r="J260" s="331">
        <v>55</v>
      </c>
      <c r="K260" s="331">
        <v>60</v>
      </c>
      <c r="L260" s="299" t="s">
        <v>618</v>
      </c>
      <c r="M260" s="299" t="s">
        <v>619</v>
      </c>
      <c r="N260" s="333" t="s">
        <v>613</v>
      </c>
      <c r="O260" s="241" t="s">
        <v>620</v>
      </c>
    </row>
    <row r="261" spans="2:15" s="91" customFormat="1">
      <c r="B261" s="299" t="s">
        <v>615</v>
      </c>
      <c r="C261" s="299" t="s">
        <v>1030</v>
      </c>
      <c r="D261" s="299" t="s">
        <v>1051</v>
      </c>
      <c r="E261" s="330" t="s">
        <v>1052</v>
      </c>
      <c r="F261" s="331">
        <v>37</v>
      </c>
      <c r="G261" s="332">
        <v>0.05</v>
      </c>
      <c r="H261" s="331">
        <v>39</v>
      </c>
      <c r="I261" s="332">
        <v>0.35</v>
      </c>
      <c r="J261" s="331">
        <v>60</v>
      </c>
      <c r="K261" s="331">
        <v>65</v>
      </c>
      <c r="L261" s="299" t="s">
        <v>618</v>
      </c>
      <c r="M261" s="299" t="s">
        <v>619</v>
      </c>
      <c r="N261" s="333" t="s">
        <v>613</v>
      </c>
      <c r="O261" s="241" t="s">
        <v>620</v>
      </c>
    </row>
    <row r="262" spans="2:15" s="91" customFormat="1">
      <c r="B262" s="299" t="s">
        <v>615</v>
      </c>
      <c r="C262" s="299" t="s">
        <v>1030</v>
      </c>
      <c r="D262" s="299" t="s">
        <v>1053</v>
      </c>
      <c r="E262" s="330" t="s">
        <v>1054</v>
      </c>
      <c r="F262" s="331">
        <v>48</v>
      </c>
      <c r="G262" s="332">
        <v>0.05</v>
      </c>
      <c r="H262" s="331">
        <v>51</v>
      </c>
      <c r="I262" s="332">
        <v>0.35</v>
      </c>
      <c r="J262" s="331">
        <v>78</v>
      </c>
      <c r="K262" s="331">
        <v>85</v>
      </c>
      <c r="L262" s="299" t="s">
        <v>618</v>
      </c>
      <c r="M262" s="299" t="s">
        <v>619</v>
      </c>
      <c r="N262" s="333" t="s">
        <v>613</v>
      </c>
      <c r="O262" s="241" t="s">
        <v>620</v>
      </c>
    </row>
    <row r="263" spans="2:15" s="91" customFormat="1">
      <c r="B263" s="299" t="s">
        <v>615</v>
      </c>
      <c r="C263" s="299" t="s">
        <v>1030</v>
      </c>
      <c r="D263" s="299" t="s">
        <v>1055</v>
      </c>
      <c r="E263" s="330" t="s">
        <v>1056</v>
      </c>
      <c r="F263" s="331">
        <v>49</v>
      </c>
      <c r="G263" s="332">
        <v>0.05</v>
      </c>
      <c r="H263" s="331">
        <v>52</v>
      </c>
      <c r="I263" s="332">
        <v>0.35</v>
      </c>
      <c r="J263" s="331">
        <v>79</v>
      </c>
      <c r="K263" s="331">
        <v>86</v>
      </c>
      <c r="L263" s="299" t="s">
        <v>618</v>
      </c>
      <c r="M263" s="299" t="s">
        <v>619</v>
      </c>
      <c r="N263" s="333" t="s">
        <v>613</v>
      </c>
      <c r="O263" s="241" t="s">
        <v>620</v>
      </c>
    </row>
    <row r="264" spans="2:15" s="91" customFormat="1">
      <c r="B264" s="299" t="s">
        <v>615</v>
      </c>
      <c r="C264" s="299" t="s">
        <v>1030</v>
      </c>
      <c r="D264" s="299" t="s">
        <v>1057</v>
      </c>
      <c r="E264" s="330" t="s">
        <v>1058</v>
      </c>
      <c r="F264" s="331">
        <v>51</v>
      </c>
      <c r="G264" s="332">
        <v>0.05</v>
      </c>
      <c r="H264" s="331">
        <v>54</v>
      </c>
      <c r="I264" s="332">
        <v>0.35</v>
      </c>
      <c r="J264" s="331">
        <v>83</v>
      </c>
      <c r="K264" s="331">
        <v>90</v>
      </c>
      <c r="L264" s="299" t="s">
        <v>618</v>
      </c>
      <c r="M264" s="299" t="s">
        <v>619</v>
      </c>
      <c r="N264" s="333" t="s">
        <v>613</v>
      </c>
      <c r="O264" s="241" t="s">
        <v>620</v>
      </c>
    </row>
    <row r="265" spans="2:15" s="91" customFormat="1">
      <c r="B265" s="299" t="s">
        <v>615</v>
      </c>
      <c r="C265" s="299" t="s">
        <v>1030</v>
      </c>
      <c r="D265" s="299" t="s">
        <v>1059</v>
      </c>
      <c r="E265" s="330" t="s">
        <v>1060</v>
      </c>
      <c r="F265" s="331">
        <v>75</v>
      </c>
      <c r="G265" s="332">
        <v>0.05</v>
      </c>
      <c r="H265" s="331">
        <v>79</v>
      </c>
      <c r="I265" s="332">
        <v>0.35</v>
      </c>
      <c r="J265" s="331">
        <v>121</v>
      </c>
      <c r="K265" s="331">
        <v>132</v>
      </c>
      <c r="L265" s="299" t="s">
        <v>618</v>
      </c>
      <c r="M265" s="299" t="s">
        <v>619</v>
      </c>
      <c r="N265" s="333" t="s">
        <v>613</v>
      </c>
      <c r="O265" s="241" t="s">
        <v>620</v>
      </c>
    </row>
    <row r="266" spans="2:15" s="91" customFormat="1">
      <c r="B266" s="329"/>
      <c r="C266" s="329"/>
      <c r="D266" s="329"/>
      <c r="E266" s="329" t="s">
        <v>1061</v>
      </c>
      <c r="F266" s="329"/>
      <c r="G266" s="329"/>
      <c r="H266" s="329"/>
      <c r="I266" s="329"/>
      <c r="J266" s="329"/>
      <c r="K266" s="329"/>
      <c r="L266" s="329"/>
      <c r="M266" s="329"/>
      <c r="N266" s="329"/>
      <c r="O266" s="241"/>
    </row>
    <row r="267" spans="2:15" s="91" customFormat="1">
      <c r="B267" s="299" t="s">
        <v>615</v>
      </c>
      <c r="C267" s="299" t="s">
        <v>1061</v>
      </c>
      <c r="D267" s="299" t="s">
        <v>1062</v>
      </c>
      <c r="E267" s="330" t="s">
        <v>1063</v>
      </c>
      <c r="F267" s="331">
        <v>18</v>
      </c>
      <c r="G267" s="332">
        <v>0.05</v>
      </c>
      <c r="H267" s="331">
        <v>19</v>
      </c>
      <c r="I267" s="332">
        <v>0.35</v>
      </c>
      <c r="J267" s="331">
        <v>29</v>
      </c>
      <c r="K267" s="331">
        <v>32</v>
      </c>
      <c r="L267" s="299" t="s">
        <v>618</v>
      </c>
      <c r="M267" s="299" t="s">
        <v>619</v>
      </c>
      <c r="N267" s="333" t="s">
        <v>613</v>
      </c>
      <c r="O267" s="241" t="s">
        <v>620</v>
      </c>
    </row>
    <row r="268" spans="2:15" s="91" customFormat="1">
      <c r="B268" s="299" t="s">
        <v>615</v>
      </c>
      <c r="C268" s="299" t="s">
        <v>1061</v>
      </c>
      <c r="D268" s="299" t="s">
        <v>1064</v>
      </c>
      <c r="E268" s="330" t="s">
        <v>1065</v>
      </c>
      <c r="F268" s="331">
        <v>25</v>
      </c>
      <c r="G268" s="332">
        <v>0.05</v>
      </c>
      <c r="H268" s="331">
        <v>26</v>
      </c>
      <c r="I268" s="332">
        <v>0.35</v>
      </c>
      <c r="J268" s="331">
        <v>40</v>
      </c>
      <c r="K268" s="331">
        <v>44</v>
      </c>
      <c r="L268" s="299" t="s">
        <v>618</v>
      </c>
      <c r="M268" s="299" t="s">
        <v>619</v>
      </c>
      <c r="N268" s="333" t="s">
        <v>613</v>
      </c>
      <c r="O268" s="241" t="s">
        <v>620</v>
      </c>
    </row>
    <row r="269" spans="2:15" s="91" customFormat="1">
      <c r="B269" s="299" t="s">
        <v>615</v>
      </c>
      <c r="C269" s="299" t="s">
        <v>1061</v>
      </c>
      <c r="D269" s="299" t="s">
        <v>1066</v>
      </c>
      <c r="E269" s="330" t="s">
        <v>1067</v>
      </c>
      <c r="F269" s="331">
        <v>26</v>
      </c>
      <c r="G269" s="332">
        <v>0.05</v>
      </c>
      <c r="H269" s="331">
        <v>27</v>
      </c>
      <c r="I269" s="332">
        <v>0.35</v>
      </c>
      <c r="J269" s="331">
        <v>42</v>
      </c>
      <c r="K269" s="331">
        <v>46</v>
      </c>
      <c r="L269" s="299" t="s">
        <v>618</v>
      </c>
      <c r="M269" s="299" t="s">
        <v>619</v>
      </c>
      <c r="N269" s="333" t="s">
        <v>613</v>
      </c>
      <c r="O269" s="241" t="s">
        <v>620</v>
      </c>
    </row>
    <row r="270" spans="2:15" s="91" customFormat="1">
      <c r="B270" s="299" t="s">
        <v>615</v>
      </c>
      <c r="C270" s="299" t="s">
        <v>1061</v>
      </c>
      <c r="D270" s="299" t="s">
        <v>1068</v>
      </c>
      <c r="E270" s="330" t="s">
        <v>1069</v>
      </c>
      <c r="F270" s="331">
        <v>38</v>
      </c>
      <c r="G270" s="332">
        <v>0.05</v>
      </c>
      <c r="H270" s="331">
        <v>40</v>
      </c>
      <c r="I270" s="332">
        <v>0.35</v>
      </c>
      <c r="J270" s="331">
        <v>62</v>
      </c>
      <c r="K270" s="331">
        <v>67</v>
      </c>
      <c r="L270" s="299" t="s">
        <v>618</v>
      </c>
      <c r="M270" s="299" t="s">
        <v>619</v>
      </c>
      <c r="N270" s="333" t="s">
        <v>613</v>
      </c>
      <c r="O270" s="241" t="s">
        <v>620</v>
      </c>
    </row>
    <row r="271" spans="2:15" s="91" customFormat="1">
      <c r="B271" s="299" t="s">
        <v>615</v>
      </c>
      <c r="C271" s="299" t="s">
        <v>1061</v>
      </c>
      <c r="D271" s="299" t="s">
        <v>1070</v>
      </c>
      <c r="E271" s="330" t="s">
        <v>1071</v>
      </c>
      <c r="F271" s="331">
        <v>40</v>
      </c>
      <c r="G271" s="332">
        <v>0.05</v>
      </c>
      <c r="H271" s="331">
        <v>42</v>
      </c>
      <c r="I271" s="332">
        <v>0.35</v>
      </c>
      <c r="J271" s="331">
        <v>65</v>
      </c>
      <c r="K271" s="331">
        <v>71</v>
      </c>
      <c r="L271" s="299" t="s">
        <v>618</v>
      </c>
      <c r="M271" s="299" t="s">
        <v>619</v>
      </c>
      <c r="N271" s="333" t="s">
        <v>613</v>
      </c>
      <c r="O271" s="241" t="s">
        <v>620</v>
      </c>
    </row>
    <row r="272" spans="2:15" s="91" customFormat="1">
      <c r="B272" s="299" t="s">
        <v>615</v>
      </c>
      <c r="C272" s="299" t="s">
        <v>1061</v>
      </c>
      <c r="D272" s="299" t="s">
        <v>1072</v>
      </c>
      <c r="E272" s="330" t="s">
        <v>1073</v>
      </c>
      <c r="F272" s="331">
        <v>42</v>
      </c>
      <c r="G272" s="332">
        <v>0.05</v>
      </c>
      <c r="H272" s="331">
        <v>44</v>
      </c>
      <c r="I272" s="332">
        <v>0.35</v>
      </c>
      <c r="J272" s="331">
        <v>68</v>
      </c>
      <c r="K272" s="331">
        <v>74</v>
      </c>
      <c r="L272" s="299" t="s">
        <v>618</v>
      </c>
      <c r="M272" s="299" t="s">
        <v>619</v>
      </c>
      <c r="N272" s="333" t="s">
        <v>613</v>
      </c>
      <c r="O272" s="241" t="s">
        <v>620</v>
      </c>
    </row>
    <row r="273" spans="2:15" s="91" customFormat="1">
      <c r="B273" s="299" t="s">
        <v>615</v>
      </c>
      <c r="C273" s="299" t="s">
        <v>1061</v>
      </c>
      <c r="D273" s="299" t="s">
        <v>1074</v>
      </c>
      <c r="E273" s="330" t="s">
        <v>1075</v>
      </c>
      <c r="F273" s="331">
        <v>61</v>
      </c>
      <c r="G273" s="332">
        <v>0.05</v>
      </c>
      <c r="H273" s="331">
        <v>64</v>
      </c>
      <c r="I273" s="332">
        <v>0.35</v>
      </c>
      <c r="J273" s="331">
        <v>99</v>
      </c>
      <c r="K273" s="331">
        <v>108</v>
      </c>
      <c r="L273" s="299" t="s">
        <v>618</v>
      </c>
      <c r="M273" s="299" t="s">
        <v>619</v>
      </c>
      <c r="N273" s="333" t="s">
        <v>613</v>
      </c>
      <c r="O273" s="241" t="s">
        <v>620</v>
      </c>
    </row>
    <row r="274" spans="2:15" s="91" customFormat="1">
      <c r="B274" s="329"/>
      <c r="C274" s="329"/>
      <c r="D274" s="329"/>
      <c r="E274" s="329" t="s">
        <v>1076</v>
      </c>
      <c r="F274" s="329"/>
      <c r="G274" s="329"/>
      <c r="H274" s="329"/>
      <c r="I274" s="329"/>
      <c r="J274" s="329"/>
      <c r="K274" s="329"/>
      <c r="L274" s="329"/>
      <c r="M274" s="329"/>
      <c r="N274" s="329"/>
      <c r="O274" s="241"/>
    </row>
    <row r="275" spans="2:15" s="91" customFormat="1" ht="25.5">
      <c r="B275" s="299" t="s">
        <v>615</v>
      </c>
      <c r="C275" s="299" t="s">
        <v>1076</v>
      </c>
      <c r="D275" s="299" t="s">
        <v>1077</v>
      </c>
      <c r="E275" s="330" t="s">
        <v>1078</v>
      </c>
      <c r="F275" s="331">
        <v>41</v>
      </c>
      <c r="G275" s="332">
        <v>0.05</v>
      </c>
      <c r="H275" s="331">
        <v>43</v>
      </c>
      <c r="I275" s="332">
        <v>0.35</v>
      </c>
      <c r="J275" s="331">
        <v>66</v>
      </c>
      <c r="K275" s="331">
        <v>72</v>
      </c>
      <c r="L275" s="299" t="s">
        <v>618</v>
      </c>
      <c r="M275" s="299" t="s">
        <v>619</v>
      </c>
      <c r="N275" s="333" t="s">
        <v>613</v>
      </c>
      <c r="O275" s="241" t="s">
        <v>620</v>
      </c>
    </row>
    <row r="276" spans="2:15" s="91" customFormat="1">
      <c r="B276" s="299" t="s">
        <v>615</v>
      </c>
      <c r="C276" s="299" t="s">
        <v>1076</v>
      </c>
      <c r="D276" s="299" t="s">
        <v>1079</v>
      </c>
      <c r="E276" s="330" t="s">
        <v>1080</v>
      </c>
      <c r="F276" s="331">
        <v>93</v>
      </c>
      <c r="G276" s="332">
        <v>0.05</v>
      </c>
      <c r="H276" s="331">
        <v>98</v>
      </c>
      <c r="I276" s="332">
        <v>0.35</v>
      </c>
      <c r="J276" s="331">
        <v>151</v>
      </c>
      <c r="K276" s="331">
        <v>164</v>
      </c>
      <c r="L276" s="299" t="s">
        <v>618</v>
      </c>
      <c r="M276" s="299" t="s">
        <v>619</v>
      </c>
      <c r="N276" s="333" t="s">
        <v>613</v>
      </c>
      <c r="O276" s="241" t="s">
        <v>620</v>
      </c>
    </row>
    <row r="277" spans="2:15" s="91" customFormat="1">
      <c r="B277" s="329"/>
      <c r="C277" s="329"/>
      <c r="D277" s="329"/>
      <c r="E277" s="329" t="s">
        <v>1081</v>
      </c>
      <c r="F277" s="329"/>
      <c r="G277" s="329"/>
      <c r="H277" s="329"/>
      <c r="I277" s="329"/>
      <c r="J277" s="329"/>
      <c r="K277" s="329"/>
      <c r="L277" s="329"/>
      <c r="M277" s="329"/>
      <c r="N277" s="329"/>
      <c r="O277" s="241"/>
    </row>
    <row r="278" spans="2:15" s="91" customFormat="1">
      <c r="B278" s="299" t="s">
        <v>615</v>
      </c>
      <c r="C278" s="299" t="s">
        <v>1081</v>
      </c>
      <c r="D278" s="299" t="s">
        <v>1082</v>
      </c>
      <c r="E278" s="330" t="s">
        <v>1083</v>
      </c>
      <c r="F278" s="331">
        <v>67</v>
      </c>
      <c r="G278" s="332">
        <v>0.05</v>
      </c>
      <c r="H278" s="331">
        <v>71</v>
      </c>
      <c r="I278" s="332">
        <v>0.35</v>
      </c>
      <c r="J278" s="331">
        <v>109</v>
      </c>
      <c r="K278" s="331">
        <v>118</v>
      </c>
      <c r="L278" s="299" t="s">
        <v>618</v>
      </c>
      <c r="M278" s="299" t="s">
        <v>619</v>
      </c>
      <c r="N278" s="333" t="s">
        <v>613</v>
      </c>
      <c r="O278" s="241" t="s">
        <v>620</v>
      </c>
    </row>
    <row r="279" spans="2:15" s="91" customFormat="1">
      <c r="B279" s="329"/>
      <c r="C279" s="329"/>
      <c r="D279" s="329"/>
      <c r="E279" s="329" t="s">
        <v>1084</v>
      </c>
      <c r="F279" s="329"/>
      <c r="G279" s="329"/>
      <c r="H279" s="329"/>
      <c r="I279" s="329"/>
      <c r="J279" s="329"/>
      <c r="K279" s="329"/>
      <c r="L279" s="329"/>
      <c r="M279" s="329"/>
      <c r="N279" s="329"/>
      <c r="O279" s="241"/>
    </row>
    <row r="280" spans="2:15" s="91" customFormat="1">
      <c r="B280" s="299" t="s">
        <v>615</v>
      </c>
      <c r="C280" s="299" t="s">
        <v>1084</v>
      </c>
      <c r="D280" s="299" t="s">
        <v>1085</v>
      </c>
      <c r="E280" s="330" t="s">
        <v>1086</v>
      </c>
      <c r="F280" s="331">
        <v>22</v>
      </c>
      <c r="G280" s="332">
        <v>0.05</v>
      </c>
      <c r="H280" s="331">
        <v>23</v>
      </c>
      <c r="I280" s="332">
        <v>0.35</v>
      </c>
      <c r="J280" s="331">
        <v>36</v>
      </c>
      <c r="K280" s="331">
        <v>39</v>
      </c>
      <c r="L280" s="299" t="s">
        <v>618</v>
      </c>
      <c r="M280" s="299" t="s">
        <v>619</v>
      </c>
      <c r="N280" s="333" t="s">
        <v>613</v>
      </c>
      <c r="O280" s="241" t="s">
        <v>620</v>
      </c>
    </row>
    <row r="281" spans="2:15" s="91" customFormat="1">
      <c r="B281" s="299" t="s">
        <v>615</v>
      </c>
      <c r="C281" s="299" t="s">
        <v>1084</v>
      </c>
      <c r="D281" s="299" t="s">
        <v>1087</v>
      </c>
      <c r="E281" s="330" t="s">
        <v>1088</v>
      </c>
      <c r="F281" s="331">
        <v>23</v>
      </c>
      <c r="G281" s="332">
        <v>0.05</v>
      </c>
      <c r="H281" s="331">
        <v>24</v>
      </c>
      <c r="I281" s="332">
        <v>0.35</v>
      </c>
      <c r="J281" s="331">
        <v>37</v>
      </c>
      <c r="K281" s="331">
        <v>41</v>
      </c>
      <c r="L281" s="299" t="s">
        <v>618</v>
      </c>
      <c r="M281" s="299" t="s">
        <v>619</v>
      </c>
      <c r="N281" s="333" t="s">
        <v>613</v>
      </c>
      <c r="O281" s="241" t="s">
        <v>620</v>
      </c>
    </row>
    <row r="282" spans="2:15" s="91" customFormat="1">
      <c r="B282" s="299" t="s">
        <v>615</v>
      </c>
      <c r="C282" s="299" t="s">
        <v>1084</v>
      </c>
      <c r="D282" s="299" t="s">
        <v>1089</v>
      </c>
      <c r="E282" s="330" t="s">
        <v>1090</v>
      </c>
      <c r="F282" s="331">
        <v>23</v>
      </c>
      <c r="G282" s="332">
        <v>0.05</v>
      </c>
      <c r="H282" s="331">
        <v>24</v>
      </c>
      <c r="I282" s="332">
        <v>0.35</v>
      </c>
      <c r="J282" s="331">
        <v>37</v>
      </c>
      <c r="K282" s="331">
        <v>41</v>
      </c>
      <c r="L282" s="299" t="s">
        <v>618</v>
      </c>
      <c r="M282" s="299" t="s">
        <v>619</v>
      </c>
      <c r="N282" s="333" t="s">
        <v>613</v>
      </c>
      <c r="O282" s="241" t="s">
        <v>620</v>
      </c>
    </row>
    <row r="283" spans="2:15" s="91" customFormat="1">
      <c r="B283" s="299" t="s">
        <v>615</v>
      </c>
      <c r="C283" s="299" t="s">
        <v>1084</v>
      </c>
      <c r="D283" s="299" t="s">
        <v>1091</v>
      </c>
      <c r="E283" s="330" t="s">
        <v>1092</v>
      </c>
      <c r="F283" s="331">
        <v>31</v>
      </c>
      <c r="G283" s="332">
        <v>0.05</v>
      </c>
      <c r="H283" s="331">
        <v>33</v>
      </c>
      <c r="I283" s="332">
        <v>0.35</v>
      </c>
      <c r="J283" s="331">
        <v>50</v>
      </c>
      <c r="K283" s="331">
        <v>55</v>
      </c>
      <c r="L283" s="299" t="s">
        <v>618</v>
      </c>
      <c r="M283" s="299" t="s">
        <v>619</v>
      </c>
      <c r="N283" s="333" t="s">
        <v>613</v>
      </c>
      <c r="O283" s="241" t="s">
        <v>620</v>
      </c>
    </row>
    <row r="284" spans="2:15" s="91" customFormat="1">
      <c r="B284" s="299" t="s">
        <v>615</v>
      </c>
      <c r="C284" s="299" t="s">
        <v>1084</v>
      </c>
      <c r="D284" s="299" t="s">
        <v>1093</v>
      </c>
      <c r="E284" s="330" t="s">
        <v>1094</v>
      </c>
      <c r="F284" s="331">
        <v>31</v>
      </c>
      <c r="G284" s="332">
        <v>0.05</v>
      </c>
      <c r="H284" s="331">
        <v>33</v>
      </c>
      <c r="I284" s="332">
        <v>0.35</v>
      </c>
      <c r="J284" s="331">
        <v>50</v>
      </c>
      <c r="K284" s="331">
        <v>55</v>
      </c>
      <c r="L284" s="299" t="s">
        <v>618</v>
      </c>
      <c r="M284" s="299" t="s">
        <v>619</v>
      </c>
      <c r="N284" s="333" t="s">
        <v>613</v>
      </c>
      <c r="O284" s="241" t="s">
        <v>620</v>
      </c>
    </row>
    <row r="285" spans="2:15" s="91" customFormat="1">
      <c r="B285" s="299" t="s">
        <v>615</v>
      </c>
      <c r="C285" s="299" t="s">
        <v>1084</v>
      </c>
      <c r="D285" s="299" t="s">
        <v>1095</v>
      </c>
      <c r="E285" s="330" t="s">
        <v>1096</v>
      </c>
      <c r="F285" s="331">
        <v>36</v>
      </c>
      <c r="G285" s="332">
        <v>0.05</v>
      </c>
      <c r="H285" s="331">
        <v>38</v>
      </c>
      <c r="I285" s="332">
        <v>0.35</v>
      </c>
      <c r="J285" s="331">
        <v>58</v>
      </c>
      <c r="K285" s="331">
        <v>64</v>
      </c>
      <c r="L285" s="299" t="s">
        <v>618</v>
      </c>
      <c r="M285" s="299" t="s">
        <v>619</v>
      </c>
      <c r="N285" s="333" t="s">
        <v>613</v>
      </c>
      <c r="O285" s="241" t="s">
        <v>620</v>
      </c>
    </row>
    <row r="286" spans="2:15" s="91" customFormat="1">
      <c r="B286" s="299" t="s">
        <v>615</v>
      </c>
      <c r="C286" s="299" t="s">
        <v>1084</v>
      </c>
      <c r="D286" s="299" t="s">
        <v>1097</v>
      </c>
      <c r="E286" s="330" t="s">
        <v>1098</v>
      </c>
      <c r="F286" s="331">
        <v>37</v>
      </c>
      <c r="G286" s="332">
        <v>0.05</v>
      </c>
      <c r="H286" s="331">
        <v>39</v>
      </c>
      <c r="I286" s="332">
        <v>0.35</v>
      </c>
      <c r="J286" s="331">
        <v>60</v>
      </c>
      <c r="K286" s="331">
        <v>65</v>
      </c>
      <c r="L286" s="299" t="s">
        <v>618</v>
      </c>
      <c r="M286" s="299" t="s">
        <v>619</v>
      </c>
      <c r="N286" s="333" t="s">
        <v>613</v>
      </c>
      <c r="O286" s="241" t="s">
        <v>620</v>
      </c>
    </row>
    <row r="287" spans="2:15" s="91" customFormat="1">
      <c r="B287" s="299" t="s">
        <v>615</v>
      </c>
      <c r="C287" s="299" t="s">
        <v>1084</v>
      </c>
      <c r="D287" s="299" t="s">
        <v>1099</v>
      </c>
      <c r="E287" s="330" t="s">
        <v>1100</v>
      </c>
      <c r="F287" s="331">
        <v>37</v>
      </c>
      <c r="G287" s="332">
        <v>0.05</v>
      </c>
      <c r="H287" s="331">
        <v>39</v>
      </c>
      <c r="I287" s="332">
        <v>0.35</v>
      </c>
      <c r="J287" s="331">
        <v>60</v>
      </c>
      <c r="K287" s="331">
        <v>65</v>
      </c>
      <c r="L287" s="299" t="s">
        <v>618</v>
      </c>
      <c r="M287" s="299" t="s">
        <v>619</v>
      </c>
      <c r="N287" s="333" t="s">
        <v>613</v>
      </c>
      <c r="O287" s="241" t="s">
        <v>620</v>
      </c>
    </row>
    <row r="288" spans="2:15" s="91" customFormat="1">
      <c r="B288" s="299" t="s">
        <v>615</v>
      </c>
      <c r="C288" s="299" t="s">
        <v>1084</v>
      </c>
      <c r="D288" s="299" t="s">
        <v>1101</v>
      </c>
      <c r="E288" s="330" t="s">
        <v>1102</v>
      </c>
      <c r="F288" s="331">
        <v>40</v>
      </c>
      <c r="G288" s="332">
        <v>0.05</v>
      </c>
      <c r="H288" s="331">
        <v>42</v>
      </c>
      <c r="I288" s="332">
        <v>0.35</v>
      </c>
      <c r="J288" s="331">
        <v>65</v>
      </c>
      <c r="K288" s="331">
        <v>71</v>
      </c>
      <c r="L288" s="299" t="s">
        <v>618</v>
      </c>
      <c r="M288" s="299" t="s">
        <v>619</v>
      </c>
      <c r="N288" s="333" t="s">
        <v>613</v>
      </c>
      <c r="O288" s="241" t="s">
        <v>620</v>
      </c>
    </row>
    <row r="289" spans="2:15" s="91" customFormat="1">
      <c r="B289" s="299" t="s">
        <v>615</v>
      </c>
      <c r="C289" s="299" t="s">
        <v>1084</v>
      </c>
      <c r="D289" s="299" t="s">
        <v>1103</v>
      </c>
      <c r="E289" s="330" t="s">
        <v>1104</v>
      </c>
      <c r="F289" s="331">
        <v>48</v>
      </c>
      <c r="G289" s="332">
        <v>0.05</v>
      </c>
      <c r="H289" s="331">
        <v>51</v>
      </c>
      <c r="I289" s="332">
        <v>0.35</v>
      </c>
      <c r="J289" s="331">
        <v>78</v>
      </c>
      <c r="K289" s="331">
        <v>85</v>
      </c>
      <c r="L289" s="299" t="s">
        <v>618</v>
      </c>
      <c r="M289" s="299" t="s">
        <v>619</v>
      </c>
      <c r="N289" s="333" t="s">
        <v>613</v>
      </c>
      <c r="O289" s="241" t="s">
        <v>620</v>
      </c>
    </row>
    <row r="290" spans="2:15" s="91" customFormat="1">
      <c r="B290" s="299" t="s">
        <v>615</v>
      </c>
      <c r="C290" s="299" t="s">
        <v>1084</v>
      </c>
      <c r="D290" s="299" t="s">
        <v>1105</v>
      </c>
      <c r="E290" s="330" t="s">
        <v>1106</v>
      </c>
      <c r="F290" s="331">
        <v>53</v>
      </c>
      <c r="G290" s="332">
        <v>0.05</v>
      </c>
      <c r="H290" s="331">
        <v>56</v>
      </c>
      <c r="I290" s="332">
        <v>0.35</v>
      </c>
      <c r="J290" s="331">
        <v>86</v>
      </c>
      <c r="K290" s="331">
        <v>94</v>
      </c>
      <c r="L290" s="299" t="s">
        <v>618</v>
      </c>
      <c r="M290" s="299" t="s">
        <v>619</v>
      </c>
      <c r="N290" s="333" t="s">
        <v>613</v>
      </c>
      <c r="O290" s="241" t="s">
        <v>620</v>
      </c>
    </row>
    <row r="291" spans="2:15" s="91" customFormat="1">
      <c r="B291" s="299" t="s">
        <v>615</v>
      </c>
      <c r="C291" s="299" t="s">
        <v>1084</v>
      </c>
      <c r="D291" s="299" t="s">
        <v>1107</v>
      </c>
      <c r="E291" s="330" t="s">
        <v>1108</v>
      </c>
      <c r="F291" s="331">
        <v>164</v>
      </c>
      <c r="G291" s="332">
        <v>0.05</v>
      </c>
      <c r="H291" s="331">
        <v>173</v>
      </c>
      <c r="I291" s="332">
        <v>0.35</v>
      </c>
      <c r="J291" s="331">
        <v>266</v>
      </c>
      <c r="K291" s="331">
        <v>289</v>
      </c>
      <c r="L291" s="299" t="s">
        <v>618</v>
      </c>
      <c r="M291" s="299" t="s">
        <v>619</v>
      </c>
      <c r="N291" s="333" t="s">
        <v>613</v>
      </c>
      <c r="O291" s="241" t="s">
        <v>620</v>
      </c>
    </row>
    <row r="292" spans="2:15" s="91" customFormat="1">
      <c r="B292" s="329"/>
      <c r="C292" s="329"/>
      <c r="D292" s="329"/>
      <c r="E292" s="329" t="s">
        <v>1109</v>
      </c>
      <c r="F292" s="329"/>
      <c r="G292" s="329"/>
      <c r="H292" s="329"/>
      <c r="I292" s="329"/>
      <c r="J292" s="329"/>
      <c r="K292" s="329"/>
      <c r="L292" s="329"/>
      <c r="M292" s="329"/>
      <c r="N292" s="329"/>
      <c r="O292" s="241"/>
    </row>
    <row r="293" spans="2:15" s="91" customFormat="1">
      <c r="B293" s="299" t="s">
        <v>615</v>
      </c>
      <c r="C293" s="299" t="s">
        <v>1109</v>
      </c>
      <c r="D293" s="299" t="s">
        <v>1110</v>
      </c>
      <c r="E293" s="330" t="s">
        <v>1111</v>
      </c>
      <c r="F293" s="331">
        <v>18</v>
      </c>
      <c r="G293" s="332">
        <v>0.05</v>
      </c>
      <c r="H293" s="331">
        <v>19</v>
      </c>
      <c r="I293" s="332">
        <v>0.35</v>
      </c>
      <c r="J293" s="331">
        <v>29</v>
      </c>
      <c r="K293" s="331">
        <v>32</v>
      </c>
      <c r="L293" s="299" t="s">
        <v>618</v>
      </c>
      <c r="M293" s="299" t="s">
        <v>619</v>
      </c>
      <c r="N293" s="333" t="s">
        <v>613</v>
      </c>
      <c r="O293" s="241" t="s">
        <v>620</v>
      </c>
    </row>
    <row r="294" spans="2:15" s="91" customFormat="1">
      <c r="B294" s="299" t="s">
        <v>615</v>
      </c>
      <c r="C294" s="299" t="s">
        <v>1109</v>
      </c>
      <c r="D294" s="299" t="s">
        <v>1112</v>
      </c>
      <c r="E294" s="330" t="s">
        <v>1113</v>
      </c>
      <c r="F294" s="331">
        <v>18</v>
      </c>
      <c r="G294" s="332">
        <v>0.05</v>
      </c>
      <c r="H294" s="331">
        <v>19</v>
      </c>
      <c r="I294" s="332">
        <v>0.35</v>
      </c>
      <c r="J294" s="331">
        <v>29</v>
      </c>
      <c r="K294" s="331">
        <v>32</v>
      </c>
      <c r="L294" s="299" t="s">
        <v>618</v>
      </c>
      <c r="M294" s="299" t="s">
        <v>619</v>
      </c>
      <c r="N294" s="333" t="s">
        <v>613</v>
      </c>
      <c r="O294" s="241" t="s">
        <v>620</v>
      </c>
    </row>
    <row r="295" spans="2:15" s="91" customFormat="1">
      <c r="B295" s="329"/>
      <c r="C295" s="329"/>
      <c r="D295" s="329"/>
      <c r="E295" s="329" t="s">
        <v>1114</v>
      </c>
      <c r="F295" s="329"/>
      <c r="G295" s="329"/>
      <c r="H295" s="329"/>
      <c r="I295" s="329"/>
      <c r="J295" s="329"/>
      <c r="K295" s="329"/>
      <c r="L295" s="329"/>
      <c r="M295" s="329"/>
      <c r="N295" s="329"/>
      <c r="O295" s="241"/>
    </row>
    <row r="296" spans="2:15" s="91" customFormat="1">
      <c r="B296" s="299" t="s">
        <v>615</v>
      </c>
      <c r="C296" s="299" t="s">
        <v>1114</v>
      </c>
      <c r="D296" s="299" t="s">
        <v>1115</v>
      </c>
      <c r="E296" s="330" t="s">
        <v>1116</v>
      </c>
      <c r="F296" s="331">
        <v>225</v>
      </c>
      <c r="G296" s="332">
        <v>0.05</v>
      </c>
      <c r="H296" s="331">
        <v>237</v>
      </c>
      <c r="I296" s="332">
        <v>0.35</v>
      </c>
      <c r="J296" s="331">
        <v>364</v>
      </c>
      <c r="K296" s="331">
        <v>397</v>
      </c>
      <c r="L296" s="299" t="s">
        <v>618</v>
      </c>
      <c r="M296" s="299" t="s">
        <v>619</v>
      </c>
      <c r="N296" s="333" t="s">
        <v>613</v>
      </c>
      <c r="O296" s="241" t="s">
        <v>620</v>
      </c>
    </row>
    <row r="297" spans="2:15" s="91" customFormat="1">
      <c r="B297" s="299" t="s">
        <v>615</v>
      </c>
      <c r="C297" s="299" t="s">
        <v>1114</v>
      </c>
      <c r="D297" s="299" t="s">
        <v>1117</v>
      </c>
      <c r="E297" s="330" t="s">
        <v>1118</v>
      </c>
      <c r="F297" s="331">
        <v>376</v>
      </c>
      <c r="G297" s="332">
        <v>0.05</v>
      </c>
      <c r="H297" s="331">
        <v>396</v>
      </c>
      <c r="I297" s="332">
        <v>0.35</v>
      </c>
      <c r="J297" s="331">
        <v>609</v>
      </c>
      <c r="K297" s="331">
        <v>664</v>
      </c>
      <c r="L297" s="299" t="s">
        <v>618</v>
      </c>
      <c r="M297" s="299" t="s">
        <v>619</v>
      </c>
      <c r="N297" s="333" t="s">
        <v>613</v>
      </c>
      <c r="O297" s="241" t="s">
        <v>620</v>
      </c>
    </row>
    <row r="298" spans="2:15" s="91" customFormat="1">
      <c r="B298" s="299" t="s">
        <v>615</v>
      </c>
      <c r="C298" s="299" t="s">
        <v>1114</v>
      </c>
      <c r="D298" s="299" t="s">
        <v>1119</v>
      </c>
      <c r="E298" s="330" t="s">
        <v>1120</v>
      </c>
      <c r="F298" s="331">
        <v>697</v>
      </c>
      <c r="G298" s="332">
        <v>0.05</v>
      </c>
      <c r="H298" s="331">
        <v>734</v>
      </c>
      <c r="I298" s="332">
        <v>0.35</v>
      </c>
      <c r="J298" s="331">
        <v>1129</v>
      </c>
      <c r="K298" s="331">
        <v>1230</v>
      </c>
      <c r="L298" s="299" t="s">
        <v>618</v>
      </c>
      <c r="M298" s="299" t="s">
        <v>619</v>
      </c>
      <c r="N298" s="333" t="s">
        <v>613</v>
      </c>
      <c r="O298" s="241" t="s">
        <v>620</v>
      </c>
    </row>
    <row r="299" spans="2:15" s="91" customFormat="1">
      <c r="B299" s="329"/>
      <c r="C299" s="329"/>
      <c r="D299" s="329"/>
      <c r="E299" s="329" t="s">
        <v>1121</v>
      </c>
      <c r="F299" s="329"/>
      <c r="G299" s="329"/>
      <c r="H299" s="329"/>
      <c r="I299" s="329"/>
      <c r="J299" s="329"/>
      <c r="K299" s="329"/>
      <c r="L299" s="329"/>
      <c r="M299" s="329"/>
      <c r="N299" s="329"/>
      <c r="O299" s="241"/>
    </row>
    <row r="300" spans="2:15" s="91" customFormat="1">
      <c r="B300" s="299" t="s">
        <v>615</v>
      </c>
      <c r="C300" s="299" t="s">
        <v>1121</v>
      </c>
      <c r="D300" s="299" t="s">
        <v>1122</v>
      </c>
      <c r="E300" s="330" t="s">
        <v>1123</v>
      </c>
      <c r="F300" s="331">
        <v>362</v>
      </c>
      <c r="G300" s="332">
        <v>0.05</v>
      </c>
      <c r="H300" s="331">
        <v>381</v>
      </c>
      <c r="I300" s="332">
        <v>0.35</v>
      </c>
      <c r="J300" s="331">
        <v>586</v>
      </c>
      <c r="K300" s="331">
        <v>639</v>
      </c>
      <c r="L300" s="299" t="s">
        <v>618</v>
      </c>
      <c r="M300" s="299" t="s">
        <v>619</v>
      </c>
      <c r="N300" s="333" t="s">
        <v>613</v>
      </c>
      <c r="O300" s="241" t="s">
        <v>620</v>
      </c>
    </row>
    <row r="301" spans="2:15" s="91" customFormat="1">
      <c r="B301" s="329"/>
      <c r="C301" s="329"/>
      <c r="D301" s="329"/>
      <c r="E301" s="329" t="s">
        <v>1124</v>
      </c>
      <c r="F301" s="329"/>
      <c r="G301" s="329"/>
      <c r="H301" s="329"/>
      <c r="I301" s="329"/>
      <c r="J301" s="329"/>
      <c r="K301" s="329"/>
      <c r="L301" s="329"/>
      <c r="M301" s="329"/>
      <c r="N301" s="329"/>
      <c r="O301" s="241"/>
    </row>
    <row r="302" spans="2:15" s="91" customFormat="1">
      <c r="B302" s="299" t="s">
        <v>615</v>
      </c>
      <c r="C302" s="299" t="s">
        <v>1124</v>
      </c>
      <c r="D302" s="299" t="s">
        <v>1125</v>
      </c>
      <c r="E302" s="330" t="s">
        <v>1126</v>
      </c>
      <c r="F302" s="331">
        <v>273</v>
      </c>
      <c r="G302" s="332">
        <v>0.05</v>
      </c>
      <c r="H302" s="331">
        <v>287</v>
      </c>
      <c r="I302" s="332">
        <v>0.35</v>
      </c>
      <c r="J302" s="331">
        <v>442</v>
      </c>
      <c r="K302" s="331">
        <v>482</v>
      </c>
      <c r="L302" s="299" t="s">
        <v>618</v>
      </c>
      <c r="M302" s="299" t="s">
        <v>619</v>
      </c>
      <c r="N302" s="333" t="s">
        <v>613</v>
      </c>
      <c r="O302" s="241" t="s">
        <v>620</v>
      </c>
    </row>
    <row r="303" spans="2:15" s="91" customFormat="1">
      <c r="B303" s="329"/>
      <c r="C303" s="329"/>
      <c r="D303" s="329"/>
      <c r="E303" s="329" t="s">
        <v>1127</v>
      </c>
      <c r="F303" s="329"/>
      <c r="G303" s="329"/>
      <c r="H303" s="329"/>
      <c r="I303" s="329"/>
      <c r="J303" s="329"/>
      <c r="K303" s="329"/>
      <c r="L303" s="329"/>
      <c r="M303" s="329"/>
      <c r="N303" s="329"/>
      <c r="O303" s="241"/>
    </row>
    <row r="304" spans="2:15" s="91" customFormat="1">
      <c r="B304" s="299" t="s">
        <v>615</v>
      </c>
      <c r="C304" s="299" t="s">
        <v>1127</v>
      </c>
      <c r="D304" s="299" t="s">
        <v>1128</v>
      </c>
      <c r="E304" s="330" t="s">
        <v>1129</v>
      </c>
      <c r="F304" s="331">
        <v>8</v>
      </c>
      <c r="G304" s="332">
        <v>0.05</v>
      </c>
      <c r="H304" s="331">
        <v>8</v>
      </c>
      <c r="I304" s="332">
        <v>0.35</v>
      </c>
      <c r="J304" s="331">
        <v>13</v>
      </c>
      <c r="K304" s="331">
        <v>14</v>
      </c>
      <c r="L304" s="299" t="s">
        <v>618</v>
      </c>
      <c r="M304" s="299" t="s">
        <v>619</v>
      </c>
      <c r="N304" s="333" t="s">
        <v>613</v>
      </c>
      <c r="O304" s="241" t="s">
        <v>620</v>
      </c>
    </row>
    <row r="305" spans="2:15" s="91" customFormat="1">
      <c r="B305" s="299" t="s">
        <v>615</v>
      </c>
      <c r="C305" s="299" t="s">
        <v>1127</v>
      </c>
      <c r="D305" s="299" t="s">
        <v>1130</v>
      </c>
      <c r="E305" s="330" t="s">
        <v>1131</v>
      </c>
      <c r="F305" s="331">
        <v>8</v>
      </c>
      <c r="G305" s="332">
        <v>0.05</v>
      </c>
      <c r="H305" s="331">
        <v>8</v>
      </c>
      <c r="I305" s="332">
        <v>0.35</v>
      </c>
      <c r="J305" s="331">
        <v>13</v>
      </c>
      <c r="K305" s="331">
        <v>14</v>
      </c>
      <c r="L305" s="299" t="s">
        <v>618</v>
      </c>
      <c r="M305" s="299" t="s">
        <v>619</v>
      </c>
      <c r="N305" s="333" t="s">
        <v>613</v>
      </c>
      <c r="O305" s="241" t="s">
        <v>620</v>
      </c>
    </row>
    <row r="306" spans="2:15" s="91" customFormat="1">
      <c r="B306" s="329"/>
      <c r="C306" s="329"/>
      <c r="D306" s="329"/>
      <c r="E306" s="329" t="s">
        <v>1132</v>
      </c>
      <c r="F306" s="329"/>
      <c r="G306" s="329"/>
      <c r="H306" s="329"/>
      <c r="I306" s="329"/>
      <c r="J306" s="329"/>
      <c r="K306" s="329"/>
      <c r="L306" s="329"/>
      <c r="M306" s="329"/>
      <c r="N306" s="329"/>
      <c r="O306" s="241"/>
    </row>
    <row r="307" spans="2:15" s="91" customFormat="1">
      <c r="B307" s="299" t="s">
        <v>615</v>
      </c>
      <c r="C307" s="299" t="s">
        <v>1132</v>
      </c>
      <c r="D307" s="299" t="s">
        <v>1133</v>
      </c>
      <c r="E307" s="330" t="s">
        <v>1134</v>
      </c>
      <c r="F307" s="331">
        <v>61</v>
      </c>
      <c r="G307" s="332">
        <v>0.05</v>
      </c>
      <c r="H307" s="331">
        <v>64</v>
      </c>
      <c r="I307" s="332">
        <v>0.35</v>
      </c>
      <c r="J307" s="331">
        <v>99</v>
      </c>
      <c r="K307" s="331">
        <v>108</v>
      </c>
      <c r="L307" s="299" t="s">
        <v>618</v>
      </c>
      <c r="M307" s="299" t="s">
        <v>619</v>
      </c>
      <c r="N307" s="333" t="s">
        <v>613</v>
      </c>
      <c r="O307" s="241" t="s">
        <v>620</v>
      </c>
    </row>
    <row r="308" spans="2:15" s="91" customFormat="1">
      <c r="B308" s="299" t="s">
        <v>615</v>
      </c>
      <c r="C308" s="299" t="s">
        <v>1132</v>
      </c>
      <c r="D308" s="299" t="s">
        <v>1135</v>
      </c>
      <c r="E308" s="330" t="s">
        <v>1136</v>
      </c>
      <c r="F308" s="331">
        <v>120</v>
      </c>
      <c r="G308" s="332">
        <v>0.05</v>
      </c>
      <c r="H308" s="331">
        <v>126</v>
      </c>
      <c r="I308" s="332">
        <v>0.35</v>
      </c>
      <c r="J308" s="331">
        <v>194</v>
      </c>
      <c r="K308" s="331">
        <v>212</v>
      </c>
      <c r="L308" s="299" t="s">
        <v>618</v>
      </c>
      <c r="M308" s="299" t="s">
        <v>619</v>
      </c>
      <c r="N308" s="333" t="s">
        <v>613</v>
      </c>
      <c r="O308" s="241" t="s">
        <v>620</v>
      </c>
    </row>
    <row r="309" spans="2:15" s="91" customFormat="1">
      <c r="B309" s="299" t="s">
        <v>615</v>
      </c>
      <c r="C309" s="299" t="s">
        <v>1132</v>
      </c>
      <c r="D309" s="299" t="s">
        <v>1137</v>
      </c>
      <c r="E309" s="330" t="s">
        <v>1138</v>
      </c>
      <c r="F309" s="331">
        <v>321</v>
      </c>
      <c r="G309" s="332">
        <v>0.05</v>
      </c>
      <c r="H309" s="331">
        <v>338</v>
      </c>
      <c r="I309" s="332">
        <v>0.35</v>
      </c>
      <c r="J309" s="331">
        <v>520</v>
      </c>
      <c r="K309" s="331">
        <v>567</v>
      </c>
      <c r="L309" s="299" t="s">
        <v>618</v>
      </c>
      <c r="M309" s="299" t="s">
        <v>619</v>
      </c>
      <c r="N309" s="333" t="s">
        <v>613</v>
      </c>
      <c r="O309" s="241" t="s">
        <v>620</v>
      </c>
    </row>
    <row r="310" spans="2:15" s="91" customFormat="1">
      <c r="B310" s="329"/>
      <c r="C310" s="329"/>
      <c r="D310" s="329"/>
      <c r="E310" s="329" t="s">
        <v>1139</v>
      </c>
      <c r="F310" s="329"/>
      <c r="G310" s="329"/>
      <c r="H310" s="329"/>
      <c r="I310" s="329"/>
      <c r="J310" s="329"/>
      <c r="K310" s="329"/>
      <c r="L310" s="329"/>
      <c r="M310" s="329"/>
      <c r="N310" s="329"/>
      <c r="O310" s="241"/>
    </row>
    <row r="311" spans="2:15" s="91" customFormat="1">
      <c r="B311" s="299" t="s">
        <v>615</v>
      </c>
      <c r="C311" s="299" t="s">
        <v>1139</v>
      </c>
      <c r="D311" s="299" t="s">
        <v>1140</v>
      </c>
      <c r="E311" s="330" t="s">
        <v>1141</v>
      </c>
      <c r="F311" s="331">
        <v>243</v>
      </c>
      <c r="G311" s="332">
        <v>0.05</v>
      </c>
      <c r="H311" s="331">
        <v>256</v>
      </c>
      <c r="I311" s="332">
        <v>0.35</v>
      </c>
      <c r="J311" s="331">
        <v>394</v>
      </c>
      <c r="K311" s="331">
        <v>429</v>
      </c>
      <c r="L311" s="299" t="s">
        <v>618</v>
      </c>
      <c r="M311" s="299" t="s">
        <v>619</v>
      </c>
      <c r="N311" s="333" t="s">
        <v>613</v>
      </c>
      <c r="O311" s="241" t="s">
        <v>620</v>
      </c>
    </row>
    <row r="312" spans="2:15" s="91" customFormat="1">
      <c r="B312" s="329"/>
      <c r="C312" s="329"/>
      <c r="D312" s="329"/>
      <c r="E312" s="329" t="s">
        <v>1142</v>
      </c>
      <c r="F312" s="329"/>
      <c r="G312" s="329"/>
      <c r="H312" s="329"/>
      <c r="I312" s="329"/>
      <c r="J312" s="329"/>
      <c r="K312" s="329"/>
      <c r="L312" s="329"/>
      <c r="M312" s="329"/>
      <c r="N312" s="329"/>
      <c r="O312" s="241"/>
    </row>
    <row r="313" spans="2:15" s="91" customFormat="1">
      <c r="B313" s="299" t="s">
        <v>615</v>
      </c>
      <c r="C313" s="299" t="s">
        <v>1142</v>
      </c>
      <c r="D313" s="299" t="s">
        <v>21</v>
      </c>
      <c r="E313" s="330" t="s">
        <v>1143</v>
      </c>
      <c r="F313" s="331">
        <v>85</v>
      </c>
      <c r="G313" s="332">
        <v>0.05</v>
      </c>
      <c r="H313" s="331">
        <v>89</v>
      </c>
      <c r="I313" s="332">
        <v>0.35</v>
      </c>
      <c r="J313" s="331">
        <v>138</v>
      </c>
      <c r="K313" s="331">
        <v>150</v>
      </c>
      <c r="L313" s="299" t="s">
        <v>618</v>
      </c>
      <c r="M313" s="299" t="s">
        <v>619</v>
      </c>
      <c r="N313" s="333" t="s">
        <v>613</v>
      </c>
      <c r="O313" s="241" t="s">
        <v>620</v>
      </c>
    </row>
    <row r="314" spans="2:15" s="91" customFormat="1">
      <c r="B314" s="299" t="s">
        <v>615</v>
      </c>
      <c r="C314" s="299" t="s">
        <v>1142</v>
      </c>
      <c r="D314" s="299" t="s">
        <v>23</v>
      </c>
      <c r="E314" s="330" t="s">
        <v>1144</v>
      </c>
      <c r="F314" s="331">
        <v>123</v>
      </c>
      <c r="G314" s="332">
        <v>0.05</v>
      </c>
      <c r="H314" s="331">
        <v>129</v>
      </c>
      <c r="I314" s="332">
        <v>0.35</v>
      </c>
      <c r="J314" s="331">
        <v>199</v>
      </c>
      <c r="K314" s="331">
        <v>217</v>
      </c>
      <c r="L314" s="299" t="s">
        <v>618</v>
      </c>
      <c r="M314" s="299" t="s">
        <v>619</v>
      </c>
      <c r="N314" s="333" t="s">
        <v>613</v>
      </c>
      <c r="O314" s="241" t="s">
        <v>620</v>
      </c>
    </row>
    <row r="315" spans="2:15" s="91" customFormat="1">
      <c r="B315" s="329"/>
      <c r="C315" s="329"/>
      <c r="D315" s="329"/>
      <c r="E315" s="329" t="s">
        <v>1145</v>
      </c>
      <c r="F315" s="329"/>
      <c r="G315" s="329"/>
      <c r="H315" s="329"/>
      <c r="I315" s="329"/>
      <c r="J315" s="329"/>
      <c r="K315" s="329"/>
      <c r="L315" s="329"/>
      <c r="M315" s="329"/>
      <c r="N315" s="329"/>
      <c r="O315" s="241"/>
    </row>
    <row r="316" spans="2:15" s="91" customFormat="1">
      <c r="B316" s="299" t="s">
        <v>615</v>
      </c>
      <c r="C316" s="299" t="s">
        <v>1145</v>
      </c>
      <c r="D316" s="299" t="s">
        <v>1146</v>
      </c>
      <c r="E316" s="330" t="s">
        <v>1147</v>
      </c>
      <c r="F316" s="331">
        <v>143</v>
      </c>
      <c r="G316" s="332">
        <v>0.05</v>
      </c>
      <c r="H316" s="331">
        <v>151</v>
      </c>
      <c r="I316" s="332">
        <v>0.35</v>
      </c>
      <c r="J316" s="331">
        <v>232</v>
      </c>
      <c r="K316" s="331">
        <v>252</v>
      </c>
      <c r="L316" s="299" t="s">
        <v>618</v>
      </c>
      <c r="M316" s="299" t="s">
        <v>619</v>
      </c>
      <c r="N316" s="333" t="s">
        <v>613</v>
      </c>
      <c r="O316" s="241" t="s">
        <v>620</v>
      </c>
    </row>
    <row r="317" spans="2:15" s="91" customFormat="1">
      <c r="B317" s="328"/>
      <c r="C317" s="328"/>
      <c r="D317" s="328"/>
      <c r="E317" s="328" t="s">
        <v>1148</v>
      </c>
      <c r="F317" s="328"/>
      <c r="G317" s="328"/>
      <c r="H317" s="328"/>
      <c r="I317" s="328"/>
      <c r="J317" s="328"/>
      <c r="K317" s="328"/>
      <c r="L317" s="328"/>
      <c r="M317" s="328"/>
      <c r="N317" s="328"/>
      <c r="O317" s="241"/>
    </row>
    <row r="318" spans="2:15" s="91" customFormat="1">
      <c r="B318" s="329"/>
      <c r="C318" s="329"/>
      <c r="D318" s="329"/>
      <c r="E318" s="329" t="s">
        <v>1149</v>
      </c>
      <c r="F318" s="329"/>
      <c r="G318" s="329"/>
      <c r="H318" s="329"/>
      <c r="I318" s="329"/>
      <c r="J318" s="329"/>
      <c r="K318" s="329"/>
      <c r="L318" s="329"/>
      <c r="M318" s="329"/>
      <c r="N318" s="329"/>
      <c r="O318" s="241"/>
    </row>
    <row r="319" spans="2:15" s="91" customFormat="1">
      <c r="B319" s="299" t="s">
        <v>615</v>
      </c>
      <c r="C319" s="299" t="s">
        <v>1149</v>
      </c>
      <c r="D319" s="299" t="s">
        <v>1150</v>
      </c>
      <c r="E319" s="330" t="s">
        <v>1151</v>
      </c>
      <c r="F319" s="331">
        <v>82</v>
      </c>
      <c r="G319" s="332">
        <v>0.05</v>
      </c>
      <c r="H319" s="331">
        <v>86</v>
      </c>
      <c r="I319" s="332">
        <v>0.35</v>
      </c>
      <c r="J319" s="331">
        <v>133</v>
      </c>
      <c r="K319" s="331">
        <v>145</v>
      </c>
      <c r="L319" s="299" t="s">
        <v>618</v>
      </c>
      <c r="M319" s="299" t="s">
        <v>619</v>
      </c>
      <c r="N319" s="333" t="s">
        <v>613</v>
      </c>
      <c r="O319" s="241" t="s">
        <v>620</v>
      </c>
    </row>
    <row r="320" spans="2:15" s="91" customFormat="1">
      <c r="B320" s="328"/>
      <c r="C320" s="328"/>
      <c r="D320" s="328"/>
      <c r="E320" s="328" t="s">
        <v>1152</v>
      </c>
      <c r="F320" s="328"/>
      <c r="G320" s="328"/>
      <c r="H320" s="328"/>
      <c r="I320" s="328"/>
      <c r="J320" s="328"/>
      <c r="K320" s="328"/>
      <c r="L320" s="328"/>
      <c r="M320" s="328"/>
      <c r="N320" s="328"/>
      <c r="O320" s="241"/>
    </row>
    <row r="321" spans="2:15" s="91" customFormat="1">
      <c r="B321" s="329"/>
      <c r="C321" s="329"/>
      <c r="D321" s="329"/>
      <c r="E321" s="329" t="s">
        <v>1153</v>
      </c>
      <c r="F321" s="329"/>
      <c r="G321" s="329"/>
      <c r="H321" s="329"/>
      <c r="I321" s="329"/>
      <c r="J321" s="329"/>
      <c r="K321" s="329"/>
      <c r="L321" s="329"/>
      <c r="M321" s="329"/>
      <c r="N321" s="329"/>
      <c r="O321" s="241"/>
    </row>
    <row r="322" spans="2:15" s="91" customFormat="1">
      <c r="B322" s="299" t="s">
        <v>615</v>
      </c>
      <c r="C322" s="299" t="s">
        <v>1153</v>
      </c>
      <c r="D322" s="299" t="s">
        <v>1154</v>
      </c>
      <c r="E322" s="330" t="s">
        <v>1155</v>
      </c>
      <c r="F322" s="331">
        <v>75</v>
      </c>
      <c r="G322" s="332">
        <v>0.05</v>
      </c>
      <c r="H322" s="331">
        <v>79</v>
      </c>
      <c r="I322" s="332">
        <v>0.35</v>
      </c>
      <c r="J322" s="331">
        <v>121</v>
      </c>
      <c r="K322" s="331">
        <v>132</v>
      </c>
      <c r="L322" s="299" t="s">
        <v>618</v>
      </c>
      <c r="M322" s="299" t="s">
        <v>619</v>
      </c>
      <c r="N322" s="333" t="s">
        <v>613</v>
      </c>
      <c r="O322" s="241" t="s">
        <v>620</v>
      </c>
    </row>
    <row r="323" spans="2:15" s="91" customFormat="1">
      <c r="B323" s="299" t="s">
        <v>615</v>
      </c>
      <c r="C323" s="299" t="s">
        <v>1153</v>
      </c>
      <c r="D323" s="299" t="s">
        <v>1156</v>
      </c>
      <c r="E323" s="330" t="s">
        <v>1157</v>
      </c>
      <c r="F323" s="331">
        <v>137</v>
      </c>
      <c r="G323" s="332">
        <v>0.05</v>
      </c>
      <c r="H323" s="331">
        <v>144</v>
      </c>
      <c r="I323" s="332">
        <v>0.35</v>
      </c>
      <c r="J323" s="331">
        <v>222</v>
      </c>
      <c r="K323" s="331">
        <v>242</v>
      </c>
      <c r="L323" s="299" t="s">
        <v>618</v>
      </c>
      <c r="M323" s="299" t="s">
        <v>619</v>
      </c>
      <c r="N323" s="333" t="s">
        <v>613</v>
      </c>
      <c r="O323" s="241" t="s">
        <v>620</v>
      </c>
    </row>
    <row r="324" spans="2:15" s="91" customFormat="1">
      <c r="B324" s="328"/>
      <c r="C324" s="328"/>
      <c r="D324" s="328"/>
      <c r="E324" s="328" t="s">
        <v>1158</v>
      </c>
      <c r="F324" s="328"/>
      <c r="G324" s="328"/>
      <c r="H324" s="328"/>
      <c r="I324" s="328"/>
      <c r="J324" s="328"/>
      <c r="K324" s="328"/>
      <c r="L324" s="328"/>
      <c r="M324" s="328"/>
      <c r="N324" s="328"/>
      <c r="O324" s="241"/>
    </row>
    <row r="325" spans="2:15" s="91" customFormat="1">
      <c r="B325" s="329"/>
      <c r="C325" s="329"/>
      <c r="D325" s="329"/>
      <c r="E325" s="329" t="s">
        <v>1159</v>
      </c>
      <c r="F325" s="329"/>
      <c r="G325" s="329"/>
      <c r="H325" s="329"/>
      <c r="I325" s="329"/>
      <c r="J325" s="329"/>
      <c r="K325" s="329"/>
      <c r="L325" s="329"/>
      <c r="M325" s="329"/>
      <c r="N325" s="329"/>
      <c r="O325" s="241"/>
    </row>
    <row r="326" spans="2:15" s="91" customFormat="1">
      <c r="B326" s="299" t="s">
        <v>615</v>
      </c>
      <c r="C326" s="299" t="s">
        <v>1159</v>
      </c>
      <c r="D326" s="299" t="s">
        <v>1160</v>
      </c>
      <c r="E326" s="330" t="s">
        <v>1161</v>
      </c>
      <c r="F326" s="331">
        <v>52</v>
      </c>
      <c r="G326" s="332">
        <v>0.05</v>
      </c>
      <c r="H326" s="331">
        <v>55</v>
      </c>
      <c r="I326" s="332">
        <v>0.35</v>
      </c>
      <c r="J326" s="331">
        <v>84</v>
      </c>
      <c r="K326" s="331">
        <v>92</v>
      </c>
      <c r="L326" s="299" t="s">
        <v>618</v>
      </c>
      <c r="M326" s="299" t="s">
        <v>619</v>
      </c>
      <c r="N326" s="333" t="s">
        <v>613</v>
      </c>
      <c r="O326" s="241" t="s">
        <v>620</v>
      </c>
    </row>
    <row r="327" spans="2:15" s="91" customFormat="1">
      <c r="B327" s="299" t="s">
        <v>615</v>
      </c>
      <c r="C327" s="299" t="s">
        <v>1159</v>
      </c>
      <c r="D327" s="299" t="s">
        <v>1162</v>
      </c>
      <c r="E327" s="330" t="s">
        <v>1163</v>
      </c>
      <c r="F327" s="331">
        <v>100</v>
      </c>
      <c r="G327" s="332">
        <v>0.05</v>
      </c>
      <c r="H327" s="331">
        <v>105</v>
      </c>
      <c r="I327" s="332">
        <v>0.35</v>
      </c>
      <c r="J327" s="331">
        <v>162</v>
      </c>
      <c r="K327" s="331">
        <v>177</v>
      </c>
      <c r="L327" s="299" t="s">
        <v>618</v>
      </c>
      <c r="M327" s="299" t="s">
        <v>619</v>
      </c>
      <c r="N327" s="333" t="s">
        <v>613</v>
      </c>
      <c r="O327" s="241" t="s">
        <v>620</v>
      </c>
    </row>
    <row r="328" spans="2:15" s="91" customFormat="1">
      <c r="B328" s="328"/>
      <c r="C328" s="328"/>
      <c r="D328" s="328"/>
      <c r="E328" s="328" t="s">
        <v>1164</v>
      </c>
      <c r="F328" s="328"/>
      <c r="G328" s="328"/>
      <c r="H328" s="328"/>
      <c r="I328" s="328"/>
      <c r="J328" s="328"/>
      <c r="K328" s="328"/>
      <c r="L328" s="328"/>
      <c r="M328" s="328"/>
      <c r="N328" s="328"/>
      <c r="O328" s="241"/>
    </row>
    <row r="329" spans="2:15" s="91" customFormat="1">
      <c r="B329" s="329"/>
      <c r="C329" s="329"/>
      <c r="D329" s="329"/>
      <c r="E329" s="329" t="s">
        <v>1165</v>
      </c>
      <c r="F329" s="329"/>
      <c r="G329" s="329"/>
      <c r="H329" s="329"/>
      <c r="I329" s="329"/>
      <c r="J329" s="329"/>
      <c r="K329" s="329"/>
      <c r="L329" s="329"/>
      <c r="M329" s="329"/>
      <c r="N329" s="329"/>
      <c r="O329" s="241"/>
    </row>
    <row r="330" spans="2:15" s="91" customFormat="1">
      <c r="B330" s="299" t="s">
        <v>615</v>
      </c>
      <c r="C330" s="299" t="s">
        <v>1165</v>
      </c>
      <c r="D330" s="299" t="s">
        <v>1166</v>
      </c>
      <c r="E330" s="330" t="s">
        <v>1167</v>
      </c>
      <c r="F330" s="331">
        <v>38</v>
      </c>
      <c r="G330" s="332">
        <v>0.05</v>
      </c>
      <c r="H330" s="331">
        <v>40</v>
      </c>
      <c r="I330" s="332">
        <v>0.35</v>
      </c>
      <c r="J330" s="331">
        <v>62</v>
      </c>
      <c r="K330" s="331">
        <v>67</v>
      </c>
      <c r="L330" s="299" t="s">
        <v>618</v>
      </c>
      <c r="M330" s="299" t="s">
        <v>619</v>
      </c>
      <c r="N330" s="333" t="s">
        <v>613</v>
      </c>
      <c r="O330" s="241" t="s">
        <v>620</v>
      </c>
    </row>
    <row r="331" spans="2:15" s="91" customFormat="1">
      <c r="B331" s="299" t="s">
        <v>615</v>
      </c>
      <c r="C331" s="299" t="s">
        <v>1165</v>
      </c>
      <c r="D331" s="299" t="s">
        <v>1168</v>
      </c>
      <c r="E331" s="330" t="s">
        <v>1169</v>
      </c>
      <c r="F331" s="331">
        <v>42</v>
      </c>
      <c r="G331" s="332">
        <v>0.05</v>
      </c>
      <c r="H331" s="331">
        <v>44</v>
      </c>
      <c r="I331" s="332">
        <v>0.35</v>
      </c>
      <c r="J331" s="331">
        <v>68</v>
      </c>
      <c r="K331" s="331">
        <v>74</v>
      </c>
      <c r="L331" s="299" t="s">
        <v>618</v>
      </c>
      <c r="M331" s="299" t="s">
        <v>619</v>
      </c>
      <c r="N331" s="333" t="s">
        <v>613</v>
      </c>
      <c r="O331" s="241" t="s">
        <v>620</v>
      </c>
    </row>
    <row r="332" spans="2:15" s="91" customFormat="1">
      <c r="B332" s="299" t="s">
        <v>615</v>
      </c>
      <c r="C332" s="299" t="s">
        <v>1165</v>
      </c>
      <c r="D332" s="299" t="s">
        <v>1170</v>
      </c>
      <c r="E332" s="330" t="s">
        <v>1171</v>
      </c>
      <c r="F332" s="331">
        <v>44</v>
      </c>
      <c r="G332" s="332">
        <v>0.05</v>
      </c>
      <c r="H332" s="331">
        <v>46</v>
      </c>
      <c r="I332" s="332">
        <v>0.35</v>
      </c>
      <c r="J332" s="331">
        <v>71</v>
      </c>
      <c r="K332" s="331">
        <v>78</v>
      </c>
      <c r="L332" s="299" t="s">
        <v>618</v>
      </c>
      <c r="M332" s="299" t="s">
        <v>619</v>
      </c>
      <c r="N332" s="333" t="s">
        <v>613</v>
      </c>
      <c r="O332" s="241" t="s">
        <v>620</v>
      </c>
    </row>
    <row r="333" spans="2:15" s="91" customFormat="1">
      <c r="B333" s="299" t="s">
        <v>615</v>
      </c>
      <c r="C333" s="299" t="s">
        <v>1165</v>
      </c>
      <c r="D333" s="299" t="s">
        <v>25</v>
      </c>
      <c r="E333" s="330" t="s">
        <v>26</v>
      </c>
      <c r="F333" s="331">
        <v>44</v>
      </c>
      <c r="G333" s="332">
        <v>0.05</v>
      </c>
      <c r="H333" s="331">
        <v>46</v>
      </c>
      <c r="I333" s="332">
        <v>0.35</v>
      </c>
      <c r="J333" s="331">
        <v>71</v>
      </c>
      <c r="K333" s="331">
        <v>78</v>
      </c>
      <c r="L333" s="299" t="s">
        <v>618</v>
      </c>
      <c r="M333" s="299" t="s">
        <v>619</v>
      </c>
      <c r="N333" s="333" t="s">
        <v>613</v>
      </c>
      <c r="O333" s="241" t="s">
        <v>620</v>
      </c>
    </row>
    <row r="334" spans="2:15" s="91" customFormat="1">
      <c r="B334" s="299" t="s">
        <v>615</v>
      </c>
      <c r="C334" s="299" t="s">
        <v>1165</v>
      </c>
      <c r="D334" s="299" t="s">
        <v>1172</v>
      </c>
      <c r="E334" s="330" t="s">
        <v>1173</v>
      </c>
      <c r="F334" s="331">
        <v>45</v>
      </c>
      <c r="G334" s="332">
        <v>0.05</v>
      </c>
      <c r="H334" s="331">
        <v>47</v>
      </c>
      <c r="I334" s="332">
        <v>0.35</v>
      </c>
      <c r="J334" s="331">
        <v>73</v>
      </c>
      <c r="K334" s="331">
        <v>79</v>
      </c>
      <c r="L334" s="299" t="s">
        <v>618</v>
      </c>
      <c r="M334" s="299" t="s">
        <v>619</v>
      </c>
      <c r="N334" s="333" t="s">
        <v>613</v>
      </c>
      <c r="O334" s="241" t="s">
        <v>620</v>
      </c>
    </row>
    <row r="335" spans="2:15" s="91" customFormat="1">
      <c r="B335" s="299" t="s">
        <v>615</v>
      </c>
      <c r="C335" s="299" t="s">
        <v>1165</v>
      </c>
      <c r="D335" s="299" t="s">
        <v>1174</v>
      </c>
      <c r="E335" s="330" t="s">
        <v>1175</v>
      </c>
      <c r="F335" s="331">
        <v>45</v>
      </c>
      <c r="G335" s="332">
        <v>0.05</v>
      </c>
      <c r="H335" s="331">
        <v>47</v>
      </c>
      <c r="I335" s="332">
        <v>0.35</v>
      </c>
      <c r="J335" s="331">
        <v>73</v>
      </c>
      <c r="K335" s="331">
        <v>79</v>
      </c>
      <c r="L335" s="299" t="s">
        <v>618</v>
      </c>
      <c r="M335" s="299" t="s">
        <v>619</v>
      </c>
      <c r="N335" s="333" t="s">
        <v>613</v>
      </c>
      <c r="O335" s="241" t="s">
        <v>620</v>
      </c>
    </row>
    <row r="336" spans="2:15" s="91" customFormat="1">
      <c r="B336" s="299" t="s">
        <v>615</v>
      </c>
      <c r="C336" s="299" t="s">
        <v>1165</v>
      </c>
      <c r="D336" s="299" t="s">
        <v>27</v>
      </c>
      <c r="E336" s="330" t="s">
        <v>28</v>
      </c>
      <c r="F336" s="331">
        <v>48</v>
      </c>
      <c r="G336" s="332">
        <v>0.05</v>
      </c>
      <c r="H336" s="331">
        <v>51</v>
      </c>
      <c r="I336" s="332">
        <v>0.35</v>
      </c>
      <c r="J336" s="331">
        <v>78</v>
      </c>
      <c r="K336" s="331">
        <v>85</v>
      </c>
      <c r="L336" s="299" t="s">
        <v>618</v>
      </c>
      <c r="M336" s="299" t="s">
        <v>619</v>
      </c>
      <c r="N336" s="333" t="s">
        <v>613</v>
      </c>
      <c r="O336" s="241" t="s">
        <v>620</v>
      </c>
    </row>
    <row r="337" spans="2:15" s="91" customFormat="1">
      <c r="B337" s="299" t="s">
        <v>615</v>
      </c>
      <c r="C337" s="299" t="s">
        <v>1165</v>
      </c>
      <c r="D337" s="299" t="s">
        <v>29</v>
      </c>
      <c r="E337" s="330" t="s">
        <v>30</v>
      </c>
      <c r="F337" s="331">
        <v>49</v>
      </c>
      <c r="G337" s="332">
        <v>0.05</v>
      </c>
      <c r="H337" s="331">
        <v>52</v>
      </c>
      <c r="I337" s="332">
        <v>0.35</v>
      </c>
      <c r="J337" s="331">
        <v>79</v>
      </c>
      <c r="K337" s="331">
        <v>86</v>
      </c>
      <c r="L337" s="299" t="s">
        <v>618</v>
      </c>
      <c r="M337" s="299" t="s">
        <v>619</v>
      </c>
      <c r="N337" s="333" t="s">
        <v>613</v>
      </c>
      <c r="O337" s="241" t="s">
        <v>620</v>
      </c>
    </row>
    <row r="338" spans="2:15" s="91" customFormat="1">
      <c r="B338" s="299" t="s">
        <v>615</v>
      </c>
      <c r="C338" s="299" t="s">
        <v>1165</v>
      </c>
      <c r="D338" s="299" t="s">
        <v>1176</v>
      </c>
      <c r="E338" s="330" t="s">
        <v>1177</v>
      </c>
      <c r="F338" s="331">
        <v>52</v>
      </c>
      <c r="G338" s="332">
        <v>0.05</v>
      </c>
      <c r="H338" s="331">
        <v>55</v>
      </c>
      <c r="I338" s="332">
        <v>0.35</v>
      </c>
      <c r="J338" s="331">
        <v>84</v>
      </c>
      <c r="K338" s="331">
        <v>92</v>
      </c>
      <c r="L338" s="299" t="s">
        <v>618</v>
      </c>
      <c r="M338" s="299" t="s">
        <v>619</v>
      </c>
      <c r="N338" s="333" t="s">
        <v>613</v>
      </c>
      <c r="O338" s="241" t="s">
        <v>620</v>
      </c>
    </row>
    <row r="339" spans="2:15" s="91" customFormat="1">
      <c r="B339" s="299" t="s">
        <v>615</v>
      </c>
      <c r="C339" s="299" t="s">
        <v>1165</v>
      </c>
      <c r="D339" s="299" t="s">
        <v>1178</v>
      </c>
      <c r="E339" s="330" t="s">
        <v>1179</v>
      </c>
      <c r="F339" s="331">
        <v>75</v>
      </c>
      <c r="G339" s="332">
        <v>0.05</v>
      </c>
      <c r="H339" s="331">
        <v>79</v>
      </c>
      <c r="I339" s="332">
        <v>0.35</v>
      </c>
      <c r="J339" s="331">
        <v>121</v>
      </c>
      <c r="K339" s="331">
        <v>132</v>
      </c>
      <c r="L339" s="299" t="s">
        <v>618</v>
      </c>
      <c r="M339" s="299" t="s">
        <v>619</v>
      </c>
      <c r="N339" s="333" t="s">
        <v>613</v>
      </c>
      <c r="O339" s="241" t="s">
        <v>620</v>
      </c>
    </row>
    <row r="340" spans="2:15" s="91" customFormat="1">
      <c r="B340" s="328"/>
      <c r="C340" s="328"/>
      <c r="D340" s="328"/>
      <c r="E340" s="328" t="s">
        <v>1180</v>
      </c>
      <c r="F340" s="328"/>
      <c r="G340" s="328"/>
      <c r="H340" s="328"/>
      <c r="I340" s="328"/>
      <c r="J340" s="328"/>
      <c r="K340" s="328"/>
      <c r="L340" s="328"/>
      <c r="M340" s="328"/>
      <c r="N340" s="328"/>
      <c r="O340" s="241"/>
    </row>
    <row r="341" spans="2:15" s="91" customFormat="1">
      <c r="B341" s="329"/>
      <c r="C341" s="329"/>
      <c r="D341" s="329"/>
      <c r="E341" s="329" t="s">
        <v>1180</v>
      </c>
      <c r="F341" s="329"/>
      <c r="G341" s="329"/>
      <c r="H341" s="329"/>
      <c r="I341" s="329"/>
      <c r="J341" s="329"/>
      <c r="K341" s="329"/>
      <c r="L341" s="329"/>
      <c r="M341" s="329"/>
      <c r="N341" s="329"/>
      <c r="O341" s="241"/>
    </row>
    <row r="342" spans="2:15" s="91" customFormat="1">
      <c r="B342" s="299" t="s">
        <v>615</v>
      </c>
      <c r="C342" s="299" t="s">
        <v>1180</v>
      </c>
      <c r="D342" s="299" t="s">
        <v>1181</v>
      </c>
      <c r="E342" s="330" t="s">
        <v>1182</v>
      </c>
      <c r="F342" s="331">
        <v>20</v>
      </c>
      <c r="G342" s="332">
        <v>0.05</v>
      </c>
      <c r="H342" s="331">
        <v>21</v>
      </c>
      <c r="I342" s="332">
        <v>0.35</v>
      </c>
      <c r="J342" s="331">
        <v>32</v>
      </c>
      <c r="K342" s="331">
        <v>35</v>
      </c>
      <c r="L342" s="299" t="s">
        <v>618</v>
      </c>
      <c r="M342" s="299" t="s">
        <v>619</v>
      </c>
      <c r="N342" s="333" t="s">
        <v>613</v>
      </c>
      <c r="O342" s="241" t="s">
        <v>620</v>
      </c>
    </row>
    <row r="343" spans="2:15" s="91" customFormat="1">
      <c r="B343" s="299" t="s">
        <v>615</v>
      </c>
      <c r="C343" s="299" t="s">
        <v>1180</v>
      </c>
      <c r="D343" s="299" t="s">
        <v>1183</v>
      </c>
      <c r="E343" s="330" t="s">
        <v>1184</v>
      </c>
      <c r="F343" s="331">
        <v>20</v>
      </c>
      <c r="G343" s="332">
        <v>0.05</v>
      </c>
      <c r="H343" s="331">
        <v>21</v>
      </c>
      <c r="I343" s="332">
        <v>0.35</v>
      </c>
      <c r="J343" s="331">
        <v>32</v>
      </c>
      <c r="K343" s="331">
        <v>35</v>
      </c>
      <c r="L343" s="299" t="s">
        <v>618</v>
      </c>
      <c r="M343" s="299" t="s">
        <v>619</v>
      </c>
      <c r="N343" s="333" t="s">
        <v>613</v>
      </c>
      <c r="O343" s="241" t="s">
        <v>620</v>
      </c>
    </row>
    <row r="344" spans="2:15" s="91" customFormat="1">
      <c r="B344" s="299" t="s">
        <v>615</v>
      </c>
      <c r="C344" s="299" t="s">
        <v>1180</v>
      </c>
      <c r="D344" s="299" t="s">
        <v>1185</v>
      </c>
      <c r="E344" s="330" t="s">
        <v>1186</v>
      </c>
      <c r="F344" s="331">
        <v>27</v>
      </c>
      <c r="G344" s="332">
        <v>0.05</v>
      </c>
      <c r="H344" s="331">
        <v>28</v>
      </c>
      <c r="I344" s="332">
        <v>0.35</v>
      </c>
      <c r="J344" s="331">
        <v>44</v>
      </c>
      <c r="K344" s="331">
        <v>48</v>
      </c>
      <c r="L344" s="299" t="s">
        <v>618</v>
      </c>
      <c r="M344" s="299" t="s">
        <v>619</v>
      </c>
      <c r="N344" s="333" t="s">
        <v>613</v>
      </c>
      <c r="O344" s="241" t="s">
        <v>620</v>
      </c>
    </row>
    <row r="345" spans="2:15" s="91" customFormat="1">
      <c r="B345" s="299" t="s">
        <v>615</v>
      </c>
      <c r="C345" s="299" t="s">
        <v>1180</v>
      </c>
      <c r="D345" s="299" t="s">
        <v>31</v>
      </c>
      <c r="E345" s="330" t="s">
        <v>1187</v>
      </c>
      <c r="F345" s="331">
        <v>31</v>
      </c>
      <c r="G345" s="332">
        <v>0.05</v>
      </c>
      <c r="H345" s="331">
        <v>33</v>
      </c>
      <c r="I345" s="332">
        <v>0.35</v>
      </c>
      <c r="J345" s="331">
        <v>50</v>
      </c>
      <c r="K345" s="331">
        <v>55</v>
      </c>
      <c r="L345" s="299" t="s">
        <v>618</v>
      </c>
      <c r="M345" s="299" t="s">
        <v>619</v>
      </c>
      <c r="N345" s="333" t="s">
        <v>613</v>
      </c>
      <c r="O345" s="241" t="s">
        <v>620</v>
      </c>
    </row>
    <row r="346" spans="2:15" s="91" customFormat="1">
      <c r="B346" s="299" t="s">
        <v>615</v>
      </c>
      <c r="C346" s="299" t="s">
        <v>1180</v>
      </c>
      <c r="D346" s="299" t="s">
        <v>1188</v>
      </c>
      <c r="E346" s="330" t="s">
        <v>1189</v>
      </c>
      <c r="F346" s="331">
        <v>31</v>
      </c>
      <c r="G346" s="332">
        <v>0.05</v>
      </c>
      <c r="H346" s="331">
        <v>33</v>
      </c>
      <c r="I346" s="332">
        <v>0.35</v>
      </c>
      <c r="J346" s="331">
        <v>50</v>
      </c>
      <c r="K346" s="331">
        <v>55</v>
      </c>
      <c r="L346" s="299" t="s">
        <v>618</v>
      </c>
      <c r="M346" s="299" t="s">
        <v>619</v>
      </c>
      <c r="N346" s="333" t="s">
        <v>613</v>
      </c>
      <c r="O346" s="241" t="s">
        <v>620</v>
      </c>
    </row>
    <row r="347" spans="2:15" s="91" customFormat="1">
      <c r="B347" s="299" t="s">
        <v>615</v>
      </c>
      <c r="C347" s="299" t="s">
        <v>1180</v>
      </c>
      <c r="D347" s="299" t="s">
        <v>1190</v>
      </c>
      <c r="E347" s="330" t="s">
        <v>1191</v>
      </c>
      <c r="F347" s="331">
        <v>34</v>
      </c>
      <c r="G347" s="332">
        <v>0.05</v>
      </c>
      <c r="H347" s="331">
        <v>36</v>
      </c>
      <c r="I347" s="332">
        <v>0.35</v>
      </c>
      <c r="J347" s="331">
        <v>55</v>
      </c>
      <c r="K347" s="331">
        <v>60</v>
      </c>
      <c r="L347" s="299" t="s">
        <v>618</v>
      </c>
      <c r="M347" s="299" t="s">
        <v>619</v>
      </c>
      <c r="N347" s="333" t="s">
        <v>613</v>
      </c>
      <c r="O347" s="241" t="s">
        <v>620</v>
      </c>
    </row>
    <row r="348" spans="2:15" s="91" customFormat="1">
      <c r="B348" s="299" t="s">
        <v>615</v>
      </c>
      <c r="C348" s="299" t="s">
        <v>1180</v>
      </c>
      <c r="D348" s="299" t="s">
        <v>1192</v>
      </c>
      <c r="E348" s="330" t="s">
        <v>1193</v>
      </c>
      <c r="F348" s="331">
        <v>37</v>
      </c>
      <c r="G348" s="332">
        <v>0.05</v>
      </c>
      <c r="H348" s="331">
        <v>39</v>
      </c>
      <c r="I348" s="332">
        <v>0.35</v>
      </c>
      <c r="J348" s="331">
        <v>60</v>
      </c>
      <c r="K348" s="331">
        <v>65</v>
      </c>
      <c r="L348" s="299" t="s">
        <v>618</v>
      </c>
      <c r="M348" s="299" t="s">
        <v>619</v>
      </c>
      <c r="N348" s="333" t="s">
        <v>613</v>
      </c>
      <c r="O348" s="241" t="s">
        <v>620</v>
      </c>
    </row>
    <row r="349" spans="2:15" s="91" customFormat="1">
      <c r="B349" s="299" t="s">
        <v>615</v>
      </c>
      <c r="C349" s="299" t="s">
        <v>1180</v>
      </c>
      <c r="D349" s="299" t="s">
        <v>1194</v>
      </c>
      <c r="E349" s="330" t="s">
        <v>1195</v>
      </c>
      <c r="F349" s="331">
        <v>48</v>
      </c>
      <c r="G349" s="332">
        <v>0.05</v>
      </c>
      <c r="H349" s="331">
        <v>51</v>
      </c>
      <c r="I349" s="332">
        <v>0.35</v>
      </c>
      <c r="J349" s="331">
        <v>78</v>
      </c>
      <c r="K349" s="331">
        <v>85</v>
      </c>
      <c r="L349" s="299" t="s">
        <v>618</v>
      </c>
      <c r="M349" s="299" t="s">
        <v>619</v>
      </c>
      <c r="N349" s="333" t="s">
        <v>613</v>
      </c>
      <c r="O349" s="241" t="s">
        <v>620</v>
      </c>
    </row>
    <row r="350" spans="2:15" s="91" customFormat="1">
      <c r="B350" s="299" t="s">
        <v>615</v>
      </c>
      <c r="C350" s="299" t="s">
        <v>1180</v>
      </c>
      <c r="D350" s="299" t="s">
        <v>1196</v>
      </c>
      <c r="E350" s="330" t="s">
        <v>1197</v>
      </c>
      <c r="F350" s="331">
        <v>48</v>
      </c>
      <c r="G350" s="332">
        <v>0.05</v>
      </c>
      <c r="H350" s="331">
        <v>51</v>
      </c>
      <c r="I350" s="332">
        <v>0.35</v>
      </c>
      <c r="J350" s="331">
        <v>78</v>
      </c>
      <c r="K350" s="331">
        <v>85</v>
      </c>
      <c r="L350" s="299" t="s">
        <v>618</v>
      </c>
      <c r="M350" s="299" t="s">
        <v>619</v>
      </c>
      <c r="N350" s="333" t="s">
        <v>613</v>
      </c>
      <c r="O350" s="241" t="s">
        <v>620</v>
      </c>
    </row>
    <row r="351" spans="2:15" s="91" customFormat="1">
      <c r="B351" s="299" t="s">
        <v>615</v>
      </c>
      <c r="C351" s="299" t="s">
        <v>1180</v>
      </c>
      <c r="D351" s="299" t="s">
        <v>1198</v>
      </c>
      <c r="E351" s="330" t="s">
        <v>1199</v>
      </c>
      <c r="F351" s="331">
        <v>49</v>
      </c>
      <c r="G351" s="332">
        <v>0.05</v>
      </c>
      <c r="H351" s="331">
        <v>52</v>
      </c>
      <c r="I351" s="332">
        <v>0.35</v>
      </c>
      <c r="J351" s="331">
        <v>79</v>
      </c>
      <c r="K351" s="331">
        <v>86</v>
      </c>
      <c r="L351" s="299" t="s">
        <v>618</v>
      </c>
      <c r="M351" s="299" t="s">
        <v>619</v>
      </c>
      <c r="N351" s="333" t="s">
        <v>613</v>
      </c>
      <c r="O351" s="241" t="s">
        <v>620</v>
      </c>
    </row>
    <row r="352" spans="2:15" s="91" customFormat="1">
      <c r="B352" s="299" t="s">
        <v>615</v>
      </c>
      <c r="C352" s="299" t="s">
        <v>1180</v>
      </c>
      <c r="D352" s="299" t="s">
        <v>1200</v>
      </c>
      <c r="E352" s="330" t="s">
        <v>1201</v>
      </c>
      <c r="F352" s="331">
        <v>57</v>
      </c>
      <c r="G352" s="332">
        <v>0.05</v>
      </c>
      <c r="H352" s="331">
        <v>60</v>
      </c>
      <c r="I352" s="332">
        <v>0.35</v>
      </c>
      <c r="J352" s="331">
        <v>92</v>
      </c>
      <c r="K352" s="331">
        <v>101</v>
      </c>
      <c r="L352" s="299" t="s">
        <v>618</v>
      </c>
      <c r="M352" s="299" t="s">
        <v>619</v>
      </c>
      <c r="N352" s="333" t="s">
        <v>613</v>
      </c>
      <c r="O352" s="241" t="s">
        <v>620</v>
      </c>
    </row>
    <row r="353" spans="2:15" s="91" customFormat="1">
      <c r="B353" s="299" t="s">
        <v>615</v>
      </c>
      <c r="C353" s="299" t="s">
        <v>1180</v>
      </c>
      <c r="D353" s="299" t="s">
        <v>1202</v>
      </c>
      <c r="E353" s="330" t="s">
        <v>1203</v>
      </c>
      <c r="F353" s="331">
        <v>57</v>
      </c>
      <c r="G353" s="332">
        <v>0.05</v>
      </c>
      <c r="H353" s="331">
        <v>60</v>
      </c>
      <c r="I353" s="332">
        <v>0.35</v>
      </c>
      <c r="J353" s="331">
        <v>92</v>
      </c>
      <c r="K353" s="331">
        <v>101</v>
      </c>
      <c r="L353" s="299" t="s">
        <v>618</v>
      </c>
      <c r="M353" s="299" t="s">
        <v>619</v>
      </c>
      <c r="N353" s="333" t="s">
        <v>613</v>
      </c>
      <c r="O353" s="241" t="s">
        <v>620</v>
      </c>
    </row>
    <row r="354" spans="2:15" s="91" customFormat="1">
      <c r="B354" s="328"/>
      <c r="C354" s="328"/>
      <c r="D354" s="328"/>
      <c r="E354" s="328" t="s">
        <v>1204</v>
      </c>
      <c r="F354" s="328"/>
      <c r="G354" s="328"/>
      <c r="H354" s="328"/>
      <c r="I354" s="328"/>
      <c r="J354" s="328"/>
      <c r="K354" s="328"/>
      <c r="L354" s="328"/>
      <c r="M354" s="328"/>
      <c r="N354" s="328"/>
      <c r="O354" s="241"/>
    </row>
    <row r="355" spans="2:15" s="91" customFormat="1">
      <c r="B355" s="329"/>
      <c r="C355" s="329"/>
      <c r="D355" s="329"/>
      <c r="E355" s="329" t="s">
        <v>1205</v>
      </c>
      <c r="F355" s="329"/>
      <c r="G355" s="329"/>
      <c r="H355" s="329"/>
      <c r="I355" s="329"/>
      <c r="J355" s="329"/>
      <c r="K355" s="329"/>
      <c r="L355" s="329"/>
      <c r="M355" s="329"/>
      <c r="N355" s="329"/>
      <c r="O355" s="241"/>
    </row>
    <row r="356" spans="2:15" s="91" customFormat="1">
      <c r="B356" s="299" t="s">
        <v>615</v>
      </c>
      <c r="C356" s="299" t="s">
        <v>1205</v>
      </c>
      <c r="D356" s="299" t="s">
        <v>1206</v>
      </c>
      <c r="E356" s="330" t="s">
        <v>1207</v>
      </c>
      <c r="F356" s="331">
        <v>11</v>
      </c>
      <c r="G356" s="332">
        <v>0.05</v>
      </c>
      <c r="H356" s="331">
        <v>12</v>
      </c>
      <c r="I356" s="332">
        <v>0.35</v>
      </c>
      <c r="J356" s="331">
        <v>18</v>
      </c>
      <c r="K356" s="331">
        <v>19</v>
      </c>
      <c r="L356" s="299" t="s">
        <v>618</v>
      </c>
      <c r="M356" s="299" t="s">
        <v>619</v>
      </c>
      <c r="N356" s="333" t="s">
        <v>613</v>
      </c>
      <c r="O356" s="241" t="s">
        <v>620</v>
      </c>
    </row>
    <row r="357" spans="2:15" s="91" customFormat="1">
      <c r="B357" s="299" t="s">
        <v>615</v>
      </c>
      <c r="C357" s="299" t="s">
        <v>1205</v>
      </c>
      <c r="D357" s="299" t="s">
        <v>1208</v>
      </c>
      <c r="E357" s="330" t="s">
        <v>1209</v>
      </c>
      <c r="F357" s="331">
        <v>15</v>
      </c>
      <c r="G357" s="332">
        <v>0.05</v>
      </c>
      <c r="H357" s="331">
        <v>16</v>
      </c>
      <c r="I357" s="332">
        <v>0.35</v>
      </c>
      <c r="J357" s="331">
        <v>24</v>
      </c>
      <c r="K357" s="331">
        <v>26</v>
      </c>
      <c r="L357" s="299" t="s">
        <v>618</v>
      </c>
      <c r="M357" s="299" t="s">
        <v>619</v>
      </c>
      <c r="N357" s="333" t="s">
        <v>613</v>
      </c>
      <c r="O357" s="241" t="s">
        <v>620</v>
      </c>
    </row>
    <row r="358" spans="2:15" s="91" customFormat="1">
      <c r="B358" s="299" t="s">
        <v>615</v>
      </c>
      <c r="C358" s="299" t="s">
        <v>1205</v>
      </c>
      <c r="D358" s="299" t="s">
        <v>1210</v>
      </c>
      <c r="E358" s="330" t="s">
        <v>1211</v>
      </c>
      <c r="F358" s="331">
        <v>19</v>
      </c>
      <c r="G358" s="332">
        <v>0.05</v>
      </c>
      <c r="H358" s="331">
        <v>20</v>
      </c>
      <c r="I358" s="332">
        <v>0.35</v>
      </c>
      <c r="J358" s="331">
        <v>31</v>
      </c>
      <c r="K358" s="331">
        <v>34</v>
      </c>
      <c r="L358" s="299" t="s">
        <v>618</v>
      </c>
      <c r="M358" s="299" t="s">
        <v>619</v>
      </c>
      <c r="N358" s="333" t="s">
        <v>613</v>
      </c>
      <c r="O358" s="241" t="s">
        <v>620</v>
      </c>
    </row>
    <row r="359" spans="2:15" s="91" customFormat="1">
      <c r="B359" s="299" t="s">
        <v>615</v>
      </c>
      <c r="C359" s="299" t="s">
        <v>1205</v>
      </c>
      <c r="D359" s="299" t="s">
        <v>1212</v>
      </c>
      <c r="E359" s="330" t="s">
        <v>1213</v>
      </c>
      <c r="F359" s="331">
        <v>19</v>
      </c>
      <c r="G359" s="332">
        <v>0.05</v>
      </c>
      <c r="H359" s="331">
        <v>20</v>
      </c>
      <c r="I359" s="332">
        <v>0.35</v>
      </c>
      <c r="J359" s="331">
        <v>31</v>
      </c>
      <c r="K359" s="331">
        <v>34</v>
      </c>
      <c r="L359" s="299" t="s">
        <v>618</v>
      </c>
      <c r="M359" s="299" t="s">
        <v>619</v>
      </c>
      <c r="N359" s="333" t="s">
        <v>613</v>
      </c>
      <c r="O359" s="241" t="s">
        <v>620</v>
      </c>
    </row>
    <row r="360" spans="2:15" s="91" customFormat="1">
      <c r="B360" s="299" t="s">
        <v>615</v>
      </c>
      <c r="C360" s="299" t="s">
        <v>1205</v>
      </c>
      <c r="D360" s="299" t="s">
        <v>1214</v>
      </c>
      <c r="E360" s="330" t="s">
        <v>1215</v>
      </c>
      <c r="F360" s="331">
        <v>22</v>
      </c>
      <c r="G360" s="332">
        <v>0.05</v>
      </c>
      <c r="H360" s="331">
        <v>23</v>
      </c>
      <c r="I360" s="332">
        <v>0.35</v>
      </c>
      <c r="J360" s="331">
        <v>36</v>
      </c>
      <c r="K360" s="331">
        <v>39</v>
      </c>
      <c r="L360" s="299" t="s">
        <v>618</v>
      </c>
      <c r="M360" s="299" t="s">
        <v>619</v>
      </c>
      <c r="N360" s="333" t="s">
        <v>613</v>
      </c>
      <c r="O360" s="241" t="s">
        <v>620</v>
      </c>
    </row>
    <row r="361" spans="2:15" s="91" customFormat="1">
      <c r="B361" s="299" t="s">
        <v>615</v>
      </c>
      <c r="C361" s="299" t="s">
        <v>1205</v>
      </c>
      <c r="D361" s="299" t="s">
        <v>1216</v>
      </c>
      <c r="E361" s="330" t="s">
        <v>1217</v>
      </c>
      <c r="F361" s="331">
        <v>31</v>
      </c>
      <c r="G361" s="332">
        <v>0.05</v>
      </c>
      <c r="H361" s="331">
        <v>33</v>
      </c>
      <c r="I361" s="332">
        <v>0.35</v>
      </c>
      <c r="J361" s="331">
        <v>50</v>
      </c>
      <c r="K361" s="331">
        <v>55</v>
      </c>
      <c r="L361" s="299" t="s">
        <v>618</v>
      </c>
      <c r="M361" s="299" t="s">
        <v>619</v>
      </c>
      <c r="N361" s="333" t="s">
        <v>613</v>
      </c>
      <c r="O361" s="241" t="s">
        <v>620</v>
      </c>
    </row>
    <row r="362" spans="2:15" s="91" customFormat="1">
      <c r="B362" s="328"/>
      <c r="C362" s="328"/>
      <c r="D362" s="328"/>
      <c r="E362" s="328" t="s">
        <v>1218</v>
      </c>
      <c r="F362" s="328"/>
      <c r="G362" s="328"/>
      <c r="H362" s="328"/>
      <c r="I362" s="328"/>
      <c r="J362" s="328"/>
      <c r="K362" s="328"/>
      <c r="L362" s="328"/>
      <c r="M362" s="328"/>
      <c r="N362" s="328"/>
      <c r="O362" s="241"/>
    </row>
    <row r="363" spans="2:15" s="91" customFormat="1">
      <c r="B363" s="329"/>
      <c r="C363" s="329"/>
      <c r="D363" s="329"/>
      <c r="E363" s="329" t="s">
        <v>1219</v>
      </c>
      <c r="F363" s="329"/>
      <c r="G363" s="329"/>
      <c r="H363" s="329"/>
      <c r="I363" s="329"/>
      <c r="J363" s="329"/>
      <c r="K363" s="329"/>
      <c r="L363" s="329"/>
      <c r="M363" s="329"/>
      <c r="N363" s="329"/>
      <c r="O363" s="241"/>
    </row>
    <row r="364" spans="2:15" s="91" customFormat="1">
      <c r="B364" s="299" t="s">
        <v>615</v>
      </c>
      <c r="C364" s="299" t="s">
        <v>1219</v>
      </c>
      <c r="D364" s="299" t="s">
        <v>1220</v>
      </c>
      <c r="E364" s="330" t="s">
        <v>1221</v>
      </c>
      <c r="F364" s="331">
        <v>178</v>
      </c>
      <c r="G364" s="332">
        <v>0.05</v>
      </c>
      <c r="H364" s="331">
        <v>187</v>
      </c>
      <c r="I364" s="332">
        <v>0.35</v>
      </c>
      <c r="J364" s="331">
        <v>288</v>
      </c>
      <c r="K364" s="331">
        <v>314</v>
      </c>
      <c r="L364" s="299" t="s">
        <v>618</v>
      </c>
      <c r="M364" s="299" t="s">
        <v>619</v>
      </c>
      <c r="N364" s="333" t="s">
        <v>613</v>
      </c>
      <c r="O364" s="241" t="s">
        <v>620</v>
      </c>
    </row>
    <row r="365" spans="2:15" s="91" customFormat="1">
      <c r="B365" s="329"/>
      <c r="C365" s="329"/>
      <c r="D365" s="329"/>
      <c r="E365" s="329" t="s">
        <v>1222</v>
      </c>
      <c r="F365" s="329"/>
      <c r="G365" s="329"/>
      <c r="H365" s="329"/>
      <c r="I365" s="329"/>
      <c r="J365" s="329"/>
      <c r="K365" s="329"/>
      <c r="L365" s="329"/>
      <c r="M365" s="329"/>
      <c r="N365" s="329"/>
      <c r="O365" s="241"/>
    </row>
    <row r="366" spans="2:15" s="91" customFormat="1">
      <c r="B366" s="299" t="s">
        <v>615</v>
      </c>
      <c r="C366" s="299" t="s">
        <v>1222</v>
      </c>
      <c r="D366" s="299" t="s">
        <v>1223</v>
      </c>
      <c r="E366" s="330" t="s">
        <v>1224</v>
      </c>
      <c r="F366" s="331">
        <v>31</v>
      </c>
      <c r="G366" s="332">
        <v>0.05</v>
      </c>
      <c r="H366" s="331">
        <v>33</v>
      </c>
      <c r="I366" s="332">
        <v>0.35</v>
      </c>
      <c r="J366" s="331">
        <v>50</v>
      </c>
      <c r="K366" s="331">
        <v>55</v>
      </c>
      <c r="L366" s="299" t="s">
        <v>618</v>
      </c>
      <c r="M366" s="299" t="s">
        <v>619</v>
      </c>
      <c r="N366" s="333" t="s">
        <v>613</v>
      </c>
      <c r="O366" s="241" t="s">
        <v>620</v>
      </c>
    </row>
    <row r="367" spans="2:15" s="91" customFormat="1">
      <c r="B367" s="299" t="s">
        <v>615</v>
      </c>
      <c r="C367" s="299" t="s">
        <v>1222</v>
      </c>
      <c r="D367" s="299" t="s">
        <v>1225</v>
      </c>
      <c r="E367" s="330" t="s">
        <v>1226</v>
      </c>
      <c r="F367" s="331">
        <v>31</v>
      </c>
      <c r="G367" s="332">
        <v>0.05</v>
      </c>
      <c r="H367" s="331">
        <v>33</v>
      </c>
      <c r="I367" s="332">
        <v>0.35</v>
      </c>
      <c r="J367" s="331">
        <v>50</v>
      </c>
      <c r="K367" s="331">
        <v>55</v>
      </c>
      <c r="L367" s="299" t="s">
        <v>618</v>
      </c>
      <c r="M367" s="299" t="s">
        <v>619</v>
      </c>
      <c r="N367" s="333" t="s">
        <v>613</v>
      </c>
      <c r="O367" s="241" t="s">
        <v>620</v>
      </c>
    </row>
    <row r="368" spans="2:15" s="91" customFormat="1">
      <c r="B368" s="299" t="s">
        <v>615</v>
      </c>
      <c r="C368" s="299" t="s">
        <v>1222</v>
      </c>
      <c r="D368" s="299" t="s">
        <v>1227</v>
      </c>
      <c r="E368" s="330" t="s">
        <v>1228</v>
      </c>
      <c r="F368" s="331">
        <v>31</v>
      </c>
      <c r="G368" s="332">
        <v>0.05</v>
      </c>
      <c r="H368" s="331">
        <v>33</v>
      </c>
      <c r="I368" s="332">
        <v>0.35</v>
      </c>
      <c r="J368" s="331">
        <v>50</v>
      </c>
      <c r="K368" s="331">
        <v>55</v>
      </c>
      <c r="L368" s="299" t="s">
        <v>618</v>
      </c>
      <c r="M368" s="299" t="s">
        <v>619</v>
      </c>
      <c r="N368" s="333" t="s">
        <v>613</v>
      </c>
      <c r="O368" s="241" t="s">
        <v>620</v>
      </c>
    </row>
    <row r="369" spans="2:15" s="91" customFormat="1">
      <c r="B369" s="329"/>
      <c r="C369" s="329"/>
      <c r="D369" s="329"/>
      <c r="E369" s="329" t="s">
        <v>1229</v>
      </c>
      <c r="F369" s="329"/>
      <c r="G369" s="329"/>
      <c r="H369" s="329"/>
      <c r="I369" s="329"/>
      <c r="J369" s="329"/>
      <c r="K369" s="329"/>
      <c r="L369" s="329"/>
      <c r="M369" s="329"/>
      <c r="N369" s="329"/>
      <c r="O369" s="241"/>
    </row>
    <row r="370" spans="2:15" s="91" customFormat="1">
      <c r="B370" s="299" t="s">
        <v>615</v>
      </c>
      <c r="C370" s="299" t="s">
        <v>1229</v>
      </c>
      <c r="D370" s="299" t="s">
        <v>1230</v>
      </c>
      <c r="E370" s="330" t="s">
        <v>1231</v>
      </c>
      <c r="F370" s="331">
        <v>20</v>
      </c>
      <c r="G370" s="332">
        <v>0.05</v>
      </c>
      <c r="H370" s="331">
        <v>21</v>
      </c>
      <c r="I370" s="332">
        <v>0.35</v>
      </c>
      <c r="J370" s="331">
        <v>32</v>
      </c>
      <c r="K370" s="331">
        <v>35</v>
      </c>
      <c r="L370" s="299" t="s">
        <v>618</v>
      </c>
      <c r="M370" s="299" t="s">
        <v>619</v>
      </c>
      <c r="N370" s="333" t="s">
        <v>613</v>
      </c>
      <c r="O370" s="241" t="s">
        <v>620</v>
      </c>
    </row>
    <row r="371" spans="2:15" s="91" customFormat="1">
      <c r="B371" s="299" t="s">
        <v>615</v>
      </c>
      <c r="C371" s="299" t="s">
        <v>1229</v>
      </c>
      <c r="D371" s="299" t="s">
        <v>1232</v>
      </c>
      <c r="E371" s="330" t="s">
        <v>1233</v>
      </c>
      <c r="F371" s="331">
        <v>27</v>
      </c>
      <c r="G371" s="332">
        <v>0.05</v>
      </c>
      <c r="H371" s="331">
        <v>28</v>
      </c>
      <c r="I371" s="332">
        <v>0.35</v>
      </c>
      <c r="J371" s="331">
        <v>44</v>
      </c>
      <c r="K371" s="331">
        <v>48</v>
      </c>
      <c r="L371" s="299" t="s">
        <v>618</v>
      </c>
      <c r="M371" s="299" t="s">
        <v>619</v>
      </c>
      <c r="N371" s="333" t="s">
        <v>613</v>
      </c>
      <c r="O371" s="241" t="s">
        <v>620</v>
      </c>
    </row>
    <row r="372" spans="2:15" s="91" customFormat="1">
      <c r="B372" s="299" t="s">
        <v>615</v>
      </c>
      <c r="C372" s="299" t="s">
        <v>1229</v>
      </c>
      <c r="D372" s="299" t="s">
        <v>1234</v>
      </c>
      <c r="E372" s="330" t="s">
        <v>1235</v>
      </c>
      <c r="F372" s="331">
        <v>30</v>
      </c>
      <c r="G372" s="332">
        <v>0.05</v>
      </c>
      <c r="H372" s="331">
        <v>32</v>
      </c>
      <c r="I372" s="332">
        <v>0.35</v>
      </c>
      <c r="J372" s="331">
        <v>49</v>
      </c>
      <c r="K372" s="331">
        <v>53</v>
      </c>
      <c r="L372" s="299" t="s">
        <v>618</v>
      </c>
      <c r="M372" s="299" t="s">
        <v>619</v>
      </c>
      <c r="N372" s="333" t="s">
        <v>613</v>
      </c>
      <c r="O372" s="241" t="s">
        <v>620</v>
      </c>
    </row>
    <row r="373" spans="2:15" s="91" customFormat="1">
      <c r="B373" s="299" t="s">
        <v>615</v>
      </c>
      <c r="C373" s="299" t="s">
        <v>1229</v>
      </c>
      <c r="D373" s="299" t="s">
        <v>1236</v>
      </c>
      <c r="E373" s="330" t="s">
        <v>1237</v>
      </c>
      <c r="F373" s="331">
        <v>107</v>
      </c>
      <c r="G373" s="332">
        <v>0.05</v>
      </c>
      <c r="H373" s="331">
        <v>113</v>
      </c>
      <c r="I373" s="332">
        <v>0.35</v>
      </c>
      <c r="J373" s="331">
        <v>173</v>
      </c>
      <c r="K373" s="331">
        <v>189</v>
      </c>
      <c r="L373" s="299" t="s">
        <v>618</v>
      </c>
      <c r="M373" s="299" t="s">
        <v>619</v>
      </c>
      <c r="N373" s="333" t="s">
        <v>613</v>
      </c>
      <c r="O373" s="241" t="s">
        <v>620</v>
      </c>
    </row>
    <row r="374" spans="2:15" s="91" customFormat="1">
      <c r="B374" s="299" t="s">
        <v>615</v>
      </c>
      <c r="C374" s="299" t="s">
        <v>1229</v>
      </c>
      <c r="D374" s="299" t="s">
        <v>1238</v>
      </c>
      <c r="E374" s="330" t="s">
        <v>1239</v>
      </c>
      <c r="F374" s="331">
        <v>119</v>
      </c>
      <c r="G374" s="332">
        <v>0.05</v>
      </c>
      <c r="H374" s="331">
        <v>125</v>
      </c>
      <c r="I374" s="332">
        <v>0.35</v>
      </c>
      <c r="J374" s="331">
        <v>193</v>
      </c>
      <c r="K374" s="331">
        <v>210</v>
      </c>
      <c r="L374" s="299" t="s">
        <v>618</v>
      </c>
      <c r="M374" s="299" t="s">
        <v>619</v>
      </c>
      <c r="N374" s="333" t="s">
        <v>613</v>
      </c>
      <c r="O374" s="241" t="s">
        <v>620</v>
      </c>
    </row>
    <row r="375" spans="2:15" s="91" customFormat="1">
      <c r="B375" s="299" t="s">
        <v>615</v>
      </c>
      <c r="C375" s="299" t="s">
        <v>1229</v>
      </c>
      <c r="D375" s="299" t="s">
        <v>1240</v>
      </c>
      <c r="E375" s="330" t="s">
        <v>1241</v>
      </c>
      <c r="F375" s="331">
        <v>172</v>
      </c>
      <c r="G375" s="332">
        <v>0.05</v>
      </c>
      <c r="H375" s="331">
        <v>181</v>
      </c>
      <c r="I375" s="332">
        <v>0.35</v>
      </c>
      <c r="J375" s="331">
        <v>279</v>
      </c>
      <c r="K375" s="331">
        <v>304</v>
      </c>
      <c r="L375" s="299" t="s">
        <v>618</v>
      </c>
      <c r="M375" s="299" t="s">
        <v>619</v>
      </c>
      <c r="N375" s="333" t="s">
        <v>613</v>
      </c>
      <c r="O375" s="241" t="s">
        <v>620</v>
      </c>
    </row>
    <row r="376" spans="2:15" s="91" customFormat="1">
      <c r="B376" s="328"/>
      <c r="C376" s="328"/>
      <c r="D376" s="328"/>
      <c r="E376" s="328" t="s">
        <v>1242</v>
      </c>
      <c r="F376" s="328"/>
      <c r="G376" s="328"/>
      <c r="H376" s="328"/>
      <c r="I376" s="328"/>
      <c r="J376" s="328"/>
      <c r="K376" s="328"/>
      <c r="L376" s="328"/>
      <c r="M376" s="328"/>
      <c r="N376" s="328"/>
      <c r="O376" s="241"/>
    </row>
    <row r="377" spans="2:15" s="91" customFormat="1">
      <c r="B377" s="329"/>
      <c r="C377" s="329"/>
      <c r="D377" s="329"/>
      <c r="E377" s="329" t="s">
        <v>1243</v>
      </c>
      <c r="F377" s="329"/>
      <c r="G377" s="329"/>
      <c r="H377" s="329"/>
      <c r="I377" s="329"/>
      <c r="J377" s="329"/>
      <c r="K377" s="329"/>
      <c r="L377" s="329"/>
      <c r="M377" s="329"/>
      <c r="N377" s="329"/>
      <c r="O377" s="241"/>
    </row>
    <row r="378" spans="2:15" s="91" customFormat="1">
      <c r="B378" s="299" t="s">
        <v>615</v>
      </c>
      <c r="C378" s="299" t="s">
        <v>1243</v>
      </c>
      <c r="D378" s="299" t="s">
        <v>1244</v>
      </c>
      <c r="E378" s="330" t="s">
        <v>1245</v>
      </c>
      <c r="F378" s="331">
        <v>53</v>
      </c>
      <c r="G378" s="332">
        <v>0.05</v>
      </c>
      <c r="H378" s="331">
        <v>56</v>
      </c>
      <c r="I378" s="332">
        <v>0.35</v>
      </c>
      <c r="J378" s="331">
        <v>86</v>
      </c>
      <c r="K378" s="331">
        <v>94</v>
      </c>
      <c r="L378" s="299" t="s">
        <v>618</v>
      </c>
      <c r="M378" s="299" t="s">
        <v>619</v>
      </c>
      <c r="N378" s="333" t="s">
        <v>613</v>
      </c>
      <c r="O378" s="241" t="s">
        <v>620</v>
      </c>
    </row>
    <row r="379" spans="2:15" s="91" customFormat="1">
      <c r="B379" s="329"/>
      <c r="C379" s="329"/>
      <c r="D379" s="329"/>
      <c r="E379" s="329" t="s">
        <v>1246</v>
      </c>
      <c r="F379" s="329"/>
      <c r="G379" s="329"/>
      <c r="H379" s="329"/>
      <c r="I379" s="329"/>
      <c r="J379" s="329"/>
      <c r="K379" s="329"/>
      <c r="L379" s="329"/>
      <c r="M379" s="329"/>
      <c r="N379" s="329"/>
      <c r="O379" s="241"/>
    </row>
    <row r="380" spans="2:15" s="91" customFormat="1">
      <c r="B380" s="299" t="s">
        <v>615</v>
      </c>
      <c r="C380" s="299" t="s">
        <v>1246</v>
      </c>
      <c r="D380" s="299" t="s">
        <v>1247</v>
      </c>
      <c r="E380" s="330" t="s">
        <v>1248</v>
      </c>
      <c r="F380" s="331">
        <v>40</v>
      </c>
      <c r="G380" s="332">
        <v>0.05</v>
      </c>
      <c r="H380" s="331">
        <v>42</v>
      </c>
      <c r="I380" s="332">
        <v>0.35</v>
      </c>
      <c r="J380" s="331">
        <v>65</v>
      </c>
      <c r="K380" s="331">
        <v>71</v>
      </c>
      <c r="L380" s="299" t="s">
        <v>618</v>
      </c>
      <c r="M380" s="299" t="s">
        <v>619</v>
      </c>
      <c r="N380" s="333" t="s">
        <v>613</v>
      </c>
      <c r="O380" s="241" t="s">
        <v>620</v>
      </c>
    </row>
    <row r="381" spans="2:15" s="91" customFormat="1">
      <c r="B381" s="299" t="s">
        <v>615</v>
      </c>
      <c r="C381" s="299" t="s">
        <v>1246</v>
      </c>
      <c r="D381" s="299" t="s">
        <v>1249</v>
      </c>
      <c r="E381" s="330" t="s">
        <v>1250</v>
      </c>
      <c r="F381" s="331">
        <v>41</v>
      </c>
      <c r="G381" s="332">
        <v>0.05</v>
      </c>
      <c r="H381" s="331">
        <v>43</v>
      </c>
      <c r="I381" s="332">
        <v>0.35</v>
      </c>
      <c r="J381" s="331">
        <v>66</v>
      </c>
      <c r="K381" s="331">
        <v>72</v>
      </c>
      <c r="L381" s="299" t="s">
        <v>618</v>
      </c>
      <c r="M381" s="299" t="s">
        <v>619</v>
      </c>
      <c r="N381" s="333" t="s">
        <v>613</v>
      </c>
      <c r="O381" s="241" t="s">
        <v>620</v>
      </c>
    </row>
    <row r="382" spans="2:15" s="91" customFormat="1">
      <c r="B382" s="299" t="s">
        <v>615</v>
      </c>
      <c r="C382" s="299" t="s">
        <v>1246</v>
      </c>
      <c r="D382" s="299" t="s">
        <v>1251</v>
      </c>
      <c r="E382" s="330" t="s">
        <v>1252</v>
      </c>
      <c r="F382" s="331">
        <v>42</v>
      </c>
      <c r="G382" s="332">
        <v>0.05</v>
      </c>
      <c r="H382" s="331">
        <v>44</v>
      </c>
      <c r="I382" s="332">
        <v>0.35</v>
      </c>
      <c r="J382" s="331">
        <v>68</v>
      </c>
      <c r="K382" s="331">
        <v>74</v>
      </c>
      <c r="L382" s="299" t="s">
        <v>618</v>
      </c>
      <c r="M382" s="299" t="s">
        <v>619</v>
      </c>
      <c r="N382" s="333" t="s">
        <v>613</v>
      </c>
      <c r="O382" s="241" t="s">
        <v>620</v>
      </c>
    </row>
    <row r="383" spans="2:15" s="91" customFormat="1">
      <c r="B383" s="328"/>
      <c r="C383" s="328"/>
      <c r="D383" s="328"/>
      <c r="E383" s="328" t="s">
        <v>1253</v>
      </c>
      <c r="F383" s="328"/>
      <c r="G383" s="328"/>
      <c r="H383" s="328"/>
      <c r="I383" s="328"/>
      <c r="J383" s="328"/>
      <c r="K383" s="328"/>
      <c r="L383" s="328"/>
      <c r="M383" s="328"/>
      <c r="N383" s="328"/>
      <c r="O383" s="241"/>
    </row>
    <row r="384" spans="2:15" s="91" customFormat="1">
      <c r="B384" s="329"/>
      <c r="C384" s="329"/>
      <c r="D384" s="329"/>
      <c r="E384" s="329" t="s">
        <v>1253</v>
      </c>
      <c r="F384" s="329"/>
      <c r="G384" s="329"/>
      <c r="H384" s="329"/>
      <c r="I384" s="329"/>
      <c r="J384" s="329"/>
      <c r="K384" s="329"/>
      <c r="L384" s="329"/>
      <c r="M384" s="329"/>
      <c r="N384" s="329"/>
      <c r="O384" s="241"/>
    </row>
    <row r="385" spans="2:15" s="91" customFormat="1">
      <c r="B385" s="299" t="s">
        <v>615</v>
      </c>
      <c r="C385" s="299" t="s">
        <v>1253</v>
      </c>
      <c r="D385" s="299" t="s">
        <v>1254</v>
      </c>
      <c r="E385" s="330" t="s">
        <v>1255</v>
      </c>
      <c r="F385" s="331">
        <v>7</v>
      </c>
      <c r="G385" s="332">
        <v>0.05</v>
      </c>
      <c r="H385" s="331">
        <v>7</v>
      </c>
      <c r="I385" s="332">
        <v>0.35</v>
      </c>
      <c r="J385" s="331">
        <v>11</v>
      </c>
      <c r="K385" s="331">
        <v>12</v>
      </c>
      <c r="L385" s="299" t="s">
        <v>618</v>
      </c>
      <c r="M385" s="299" t="s">
        <v>619</v>
      </c>
      <c r="N385" s="333" t="s">
        <v>613</v>
      </c>
      <c r="O385" s="241" t="s">
        <v>620</v>
      </c>
    </row>
    <row r="386" spans="2:15" s="91" customFormat="1">
      <c r="B386" s="299" t="s">
        <v>615</v>
      </c>
      <c r="C386" s="299" t="s">
        <v>1253</v>
      </c>
      <c r="D386" s="299" t="s">
        <v>1256</v>
      </c>
      <c r="E386" s="330" t="s">
        <v>1257</v>
      </c>
      <c r="F386" s="331">
        <v>7</v>
      </c>
      <c r="G386" s="332">
        <v>0.05</v>
      </c>
      <c r="H386" s="331">
        <v>7</v>
      </c>
      <c r="I386" s="332">
        <v>0.35</v>
      </c>
      <c r="J386" s="331">
        <v>11</v>
      </c>
      <c r="K386" s="331">
        <v>12</v>
      </c>
      <c r="L386" s="299" t="s">
        <v>618</v>
      </c>
      <c r="M386" s="299" t="s">
        <v>619</v>
      </c>
      <c r="N386" s="333" t="s">
        <v>613</v>
      </c>
      <c r="O386" s="241" t="s">
        <v>620</v>
      </c>
    </row>
    <row r="387" spans="2:15" s="91" customFormat="1">
      <c r="B387" s="299" t="s">
        <v>615</v>
      </c>
      <c r="C387" s="299" t="s">
        <v>1253</v>
      </c>
      <c r="D387" s="299" t="s">
        <v>1258</v>
      </c>
      <c r="E387" s="330" t="s">
        <v>1259</v>
      </c>
      <c r="F387" s="331">
        <v>10</v>
      </c>
      <c r="G387" s="332">
        <v>0.05</v>
      </c>
      <c r="H387" s="331">
        <v>11</v>
      </c>
      <c r="I387" s="332">
        <v>0.35</v>
      </c>
      <c r="J387" s="331">
        <v>16</v>
      </c>
      <c r="K387" s="331">
        <v>18</v>
      </c>
      <c r="L387" s="299" t="s">
        <v>618</v>
      </c>
      <c r="M387" s="299" t="s">
        <v>619</v>
      </c>
      <c r="N387" s="333" t="s">
        <v>613</v>
      </c>
      <c r="O387" s="241" t="s">
        <v>620</v>
      </c>
    </row>
    <row r="388" spans="2:15" s="91" customFormat="1">
      <c r="B388" s="299" t="s">
        <v>615</v>
      </c>
      <c r="C388" s="299" t="s">
        <v>1253</v>
      </c>
      <c r="D388" s="299" t="s">
        <v>1260</v>
      </c>
      <c r="E388" s="330" t="s">
        <v>1261</v>
      </c>
      <c r="F388" s="331">
        <v>12</v>
      </c>
      <c r="G388" s="332">
        <v>0.05</v>
      </c>
      <c r="H388" s="331">
        <v>13</v>
      </c>
      <c r="I388" s="332">
        <v>0.35</v>
      </c>
      <c r="J388" s="331">
        <v>19</v>
      </c>
      <c r="K388" s="331">
        <v>21</v>
      </c>
      <c r="L388" s="299" t="s">
        <v>618</v>
      </c>
      <c r="M388" s="299" t="s">
        <v>619</v>
      </c>
      <c r="N388" s="333" t="s">
        <v>613</v>
      </c>
      <c r="O388" s="241" t="s">
        <v>620</v>
      </c>
    </row>
    <row r="389" spans="2:15" s="91" customFormat="1">
      <c r="B389" s="299" t="s">
        <v>615</v>
      </c>
      <c r="C389" s="299" t="s">
        <v>1253</v>
      </c>
      <c r="D389" s="299" t="s">
        <v>1262</v>
      </c>
      <c r="E389" s="330" t="s">
        <v>1263</v>
      </c>
      <c r="F389" s="331">
        <v>12</v>
      </c>
      <c r="G389" s="332">
        <v>0.05</v>
      </c>
      <c r="H389" s="331">
        <v>13</v>
      </c>
      <c r="I389" s="332">
        <v>0.35</v>
      </c>
      <c r="J389" s="331">
        <v>19</v>
      </c>
      <c r="K389" s="331">
        <v>21</v>
      </c>
      <c r="L389" s="299" t="s">
        <v>618</v>
      </c>
      <c r="M389" s="299" t="s">
        <v>619</v>
      </c>
      <c r="N389" s="333" t="s">
        <v>613</v>
      </c>
      <c r="O389" s="241" t="s">
        <v>620</v>
      </c>
    </row>
    <row r="390" spans="2:15" s="91" customFormat="1">
      <c r="B390" s="299" t="s">
        <v>615</v>
      </c>
      <c r="C390" s="299" t="s">
        <v>1253</v>
      </c>
      <c r="D390" s="299" t="s">
        <v>1264</v>
      </c>
      <c r="E390" s="330" t="s">
        <v>1265</v>
      </c>
      <c r="F390" s="331">
        <v>16</v>
      </c>
      <c r="G390" s="332">
        <v>0.05</v>
      </c>
      <c r="H390" s="331">
        <v>17</v>
      </c>
      <c r="I390" s="332">
        <v>0.35</v>
      </c>
      <c r="J390" s="331">
        <v>26</v>
      </c>
      <c r="K390" s="331">
        <v>28</v>
      </c>
      <c r="L390" s="299" t="s">
        <v>618</v>
      </c>
      <c r="M390" s="299" t="s">
        <v>619</v>
      </c>
      <c r="N390" s="333" t="s">
        <v>613</v>
      </c>
      <c r="O390" s="241" t="s">
        <v>620</v>
      </c>
    </row>
    <row r="391" spans="2:15" s="91" customFormat="1">
      <c r="B391" s="299" t="s">
        <v>615</v>
      </c>
      <c r="C391" s="299" t="s">
        <v>1253</v>
      </c>
      <c r="D391" s="299" t="s">
        <v>1266</v>
      </c>
      <c r="E391" s="330" t="s">
        <v>1267</v>
      </c>
      <c r="F391" s="331">
        <v>16</v>
      </c>
      <c r="G391" s="332">
        <v>0.05</v>
      </c>
      <c r="H391" s="331">
        <v>17</v>
      </c>
      <c r="I391" s="332">
        <v>0.35</v>
      </c>
      <c r="J391" s="331">
        <v>26</v>
      </c>
      <c r="K391" s="331">
        <v>28</v>
      </c>
      <c r="L391" s="299" t="s">
        <v>618</v>
      </c>
      <c r="M391" s="299" t="s">
        <v>619</v>
      </c>
      <c r="N391" s="333" t="s">
        <v>613</v>
      </c>
      <c r="O391" s="241" t="s">
        <v>620</v>
      </c>
    </row>
    <row r="392" spans="2:15" s="91" customFormat="1">
      <c r="B392" s="299" t="s">
        <v>615</v>
      </c>
      <c r="C392" s="299" t="s">
        <v>1253</v>
      </c>
      <c r="D392" s="299" t="s">
        <v>1268</v>
      </c>
      <c r="E392" s="330" t="s">
        <v>1269</v>
      </c>
      <c r="F392" s="331">
        <v>19</v>
      </c>
      <c r="G392" s="332">
        <v>0.05</v>
      </c>
      <c r="H392" s="331">
        <v>20</v>
      </c>
      <c r="I392" s="332">
        <v>0.35</v>
      </c>
      <c r="J392" s="331">
        <v>31</v>
      </c>
      <c r="K392" s="331">
        <v>34</v>
      </c>
      <c r="L392" s="299" t="s">
        <v>618</v>
      </c>
      <c r="M392" s="299" t="s">
        <v>619</v>
      </c>
      <c r="N392" s="333" t="s">
        <v>613</v>
      </c>
      <c r="O392" s="241" t="s">
        <v>620</v>
      </c>
    </row>
    <row r="393" spans="2:15" s="91" customFormat="1">
      <c r="B393" s="299" t="s">
        <v>615</v>
      </c>
      <c r="C393" s="299" t="s">
        <v>1253</v>
      </c>
      <c r="D393" s="299" t="s">
        <v>1270</v>
      </c>
      <c r="E393" s="330" t="s">
        <v>1271</v>
      </c>
      <c r="F393" s="331">
        <v>23</v>
      </c>
      <c r="G393" s="332">
        <v>0.05</v>
      </c>
      <c r="H393" s="331">
        <v>24</v>
      </c>
      <c r="I393" s="332">
        <v>0.35</v>
      </c>
      <c r="J393" s="331">
        <v>37</v>
      </c>
      <c r="K393" s="331">
        <v>41</v>
      </c>
      <c r="L393" s="299" t="s">
        <v>618</v>
      </c>
      <c r="M393" s="299" t="s">
        <v>619</v>
      </c>
      <c r="N393" s="333" t="s">
        <v>613</v>
      </c>
      <c r="O393" s="241" t="s">
        <v>620</v>
      </c>
    </row>
    <row r="394" spans="2:15" s="91" customFormat="1">
      <c r="B394" s="299" t="s">
        <v>615</v>
      </c>
      <c r="C394" s="299" t="s">
        <v>1253</v>
      </c>
      <c r="D394" s="299" t="s">
        <v>1272</v>
      </c>
      <c r="E394" s="330" t="s">
        <v>1273</v>
      </c>
      <c r="F394" s="331">
        <v>178</v>
      </c>
      <c r="G394" s="332">
        <v>0.05</v>
      </c>
      <c r="H394" s="331">
        <v>187</v>
      </c>
      <c r="I394" s="332">
        <v>0.35</v>
      </c>
      <c r="J394" s="331">
        <v>288</v>
      </c>
      <c r="K394" s="331">
        <v>314</v>
      </c>
      <c r="L394" s="299" t="s">
        <v>618</v>
      </c>
      <c r="M394" s="299" t="s">
        <v>619</v>
      </c>
      <c r="N394" s="333" t="s">
        <v>613</v>
      </c>
      <c r="O394" s="241" t="s">
        <v>620</v>
      </c>
    </row>
    <row r="395" spans="2:15" s="91" customFormat="1">
      <c r="B395" s="328"/>
      <c r="C395" s="328"/>
      <c r="D395" s="328"/>
      <c r="E395" s="328" t="s">
        <v>1274</v>
      </c>
      <c r="F395" s="328"/>
      <c r="G395" s="328"/>
      <c r="H395" s="328"/>
      <c r="I395" s="328"/>
      <c r="J395" s="328"/>
      <c r="K395" s="328"/>
      <c r="L395" s="328"/>
      <c r="M395" s="328"/>
      <c r="N395" s="328"/>
      <c r="O395" s="241"/>
    </row>
    <row r="396" spans="2:15" s="91" customFormat="1">
      <c r="B396" s="329"/>
      <c r="C396" s="329"/>
      <c r="D396" s="329"/>
      <c r="E396" s="329" t="s">
        <v>1275</v>
      </c>
      <c r="F396" s="329"/>
      <c r="G396" s="329"/>
      <c r="H396" s="329"/>
      <c r="I396" s="329"/>
      <c r="J396" s="329"/>
      <c r="K396" s="329"/>
      <c r="L396" s="329"/>
      <c r="M396" s="329"/>
      <c r="N396" s="329"/>
      <c r="O396" s="241"/>
    </row>
    <row r="397" spans="2:15" s="91" customFormat="1">
      <c r="B397" s="299" t="s">
        <v>615</v>
      </c>
      <c r="C397" s="299" t="s">
        <v>1275</v>
      </c>
      <c r="D397" s="299" t="s">
        <v>1276</v>
      </c>
      <c r="E397" s="330" t="s">
        <v>1277</v>
      </c>
      <c r="F397" s="331">
        <v>33</v>
      </c>
      <c r="G397" s="332">
        <v>0.05</v>
      </c>
      <c r="H397" s="331">
        <v>35</v>
      </c>
      <c r="I397" s="332">
        <v>0.35</v>
      </c>
      <c r="J397" s="331">
        <v>53</v>
      </c>
      <c r="K397" s="331">
        <v>58</v>
      </c>
      <c r="L397" s="299" t="s">
        <v>618</v>
      </c>
      <c r="M397" s="299" t="s">
        <v>619</v>
      </c>
      <c r="N397" s="333" t="s">
        <v>613</v>
      </c>
      <c r="O397" s="241" t="s">
        <v>620</v>
      </c>
    </row>
    <row r="398" spans="2:15" s="91" customFormat="1">
      <c r="B398" s="299" t="s">
        <v>615</v>
      </c>
      <c r="C398" s="299" t="s">
        <v>1275</v>
      </c>
      <c r="D398" s="299" t="s">
        <v>36</v>
      </c>
      <c r="E398" s="330" t="s">
        <v>37</v>
      </c>
      <c r="F398" s="331">
        <v>55</v>
      </c>
      <c r="G398" s="332">
        <v>0.05</v>
      </c>
      <c r="H398" s="331">
        <v>58</v>
      </c>
      <c r="I398" s="332">
        <v>0.35</v>
      </c>
      <c r="J398" s="331">
        <v>89</v>
      </c>
      <c r="K398" s="331">
        <v>97</v>
      </c>
      <c r="L398" s="299" t="s">
        <v>618</v>
      </c>
      <c r="M398" s="299" t="s">
        <v>619</v>
      </c>
      <c r="N398" s="333" t="s">
        <v>613</v>
      </c>
      <c r="O398" s="241" t="s">
        <v>620</v>
      </c>
    </row>
    <row r="399" spans="2:15" s="91" customFormat="1">
      <c r="B399" s="299" t="s">
        <v>615</v>
      </c>
      <c r="C399" s="299" t="s">
        <v>1275</v>
      </c>
      <c r="D399" s="299" t="s">
        <v>1278</v>
      </c>
      <c r="E399" s="330" t="s">
        <v>1279</v>
      </c>
      <c r="F399" s="331">
        <v>57</v>
      </c>
      <c r="G399" s="332">
        <v>0.05</v>
      </c>
      <c r="H399" s="331">
        <v>60</v>
      </c>
      <c r="I399" s="332">
        <v>0.35</v>
      </c>
      <c r="J399" s="331">
        <v>92</v>
      </c>
      <c r="K399" s="331">
        <v>101</v>
      </c>
      <c r="L399" s="299" t="s">
        <v>618</v>
      </c>
      <c r="M399" s="299" t="s">
        <v>619</v>
      </c>
      <c r="N399" s="333" t="s">
        <v>613</v>
      </c>
      <c r="O399" s="241" t="s">
        <v>620</v>
      </c>
    </row>
    <row r="402" spans="2:11">
      <c r="B402" s="215" t="s">
        <v>1280</v>
      </c>
      <c r="J402" s="215"/>
      <c r="K402" s="216"/>
    </row>
    <row r="403" spans="2:11">
      <c r="B403" s="615" t="s">
        <v>1281</v>
      </c>
      <c r="C403" s="615"/>
      <c r="D403" s="615"/>
      <c r="E403" s="242"/>
      <c r="J403" s="215"/>
      <c r="K403" s="216"/>
    </row>
    <row r="404" spans="2:11">
      <c r="B404" s="92" t="s">
        <v>1282</v>
      </c>
      <c r="J404" s="215"/>
      <c r="K404" s="216"/>
    </row>
    <row r="405" spans="2:11">
      <c r="B405" s="93" t="s">
        <v>1283</v>
      </c>
      <c r="J405" s="215"/>
      <c r="K405" s="216"/>
    </row>
    <row r="406" spans="2:11">
      <c r="B406" s="92"/>
      <c r="J406" s="215"/>
      <c r="K406" s="216"/>
    </row>
    <row r="407" spans="2:11">
      <c r="B407" s="616" t="s">
        <v>1284</v>
      </c>
      <c r="C407" s="616"/>
      <c r="D407" s="616"/>
      <c r="J407" s="215"/>
      <c r="K407" s="216"/>
    </row>
    <row r="408" spans="2:11">
      <c r="B408" s="92" t="s">
        <v>1285</v>
      </c>
      <c r="J408" s="215"/>
      <c r="K408" s="216"/>
    </row>
  </sheetData>
  <mergeCells count="8">
    <mergeCell ref="F9:G9"/>
    <mergeCell ref="H9:I9"/>
    <mergeCell ref="B403:D403"/>
    <mergeCell ref="B407:D407"/>
    <mergeCell ref="D4:E4"/>
    <mergeCell ref="D5:E5"/>
    <mergeCell ref="D6:E6"/>
    <mergeCell ref="D7:E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B2:E8"/>
  <sheetViews>
    <sheetView showGridLines="0" workbookViewId="0">
      <selection activeCell="D1" sqref="B1:D1"/>
    </sheetView>
  </sheetViews>
  <sheetFormatPr defaultRowHeight="15"/>
  <cols>
    <col min="1" max="1" width="3.28515625" customWidth="1"/>
    <col min="3" max="3" width="72.28515625" customWidth="1"/>
  </cols>
  <sheetData>
    <row r="2" spans="2:5">
      <c r="B2" s="91" t="s">
        <v>1280</v>
      </c>
      <c r="C2" s="91"/>
      <c r="D2" s="91"/>
      <c r="E2" s="91"/>
    </row>
    <row r="3" spans="2:5">
      <c r="B3" s="615"/>
      <c r="C3" s="615"/>
      <c r="D3" s="615"/>
      <c r="E3" s="91"/>
    </row>
    <row r="4" spans="2:5">
      <c r="B4" s="92"/>
      <c r="C4" s="91"/>
      <c r="D4" s="91"/>
      <c r="E4" s="91"/>
    </row>
    <row r="5" spans="2:5">
      <c r="B5" s="93"/>
      <c r="C5" s="91"/>
      <c r="D5" s="91"/>
      <c r="E5" s="91"/>
    </row>
    <row r="6" spans="2:5">
      <c r="B6" s="92"/>
      <c r="C6" s="91"/>
      <c r="D6" s="91"/>
      <c r="E6" s="91"/>
    </row>
    <row r="7" spans="2:5">
      <c r="B7" s="616"/>
      <c r="C7" s="616"/>
      <c r="D7" s="616"/>
      <c r="E7" s="91"/>
    </row>
    <row r="8" spans="2:5">
      <c r="B8" s="92"/>
      <c r="C8" s="91"/>
      <c r="D8" s="91"/>
      <c r="E8" s="91"/>
    </row>
  </sheetData>
  <mergeCells count="2">
    <mergeCell ref="B3:D3"/>
    <mergeCell ref="B7:D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B1:K21"/>
  <sheetViews>
    <sheetView zoomScaleNormal="100" workbookViewId="0">
      <selection activeCell="D11" sqref="D11"/>
    </sheetView>
  </sheetViews>
  <sheetFormatPr defaultColWidth="9.140625" defaultRowHeight="15.75"/>
  <cols>
    <col min="1" max="2" width="9.140625" style="120"/>
    <col min="3" max="3" width="14.85546875" style="120" bestFit="1" customWidth="1"/>
    <col min="4" max="4" width="12.5703125" style="120" bestFit="1" customWidth="1"/>
    <col min="5" max="5" width="9.140625" style="145"/>
    <col min="6" max="6" width="38.85546875" style="120" bestFit="1" customWidth="1"/>
    <col min="7" max="8" width="9.140625" style="120"/>
    <col min="9" max="9" width="14.85546875" style="120" bestFit="1" customWidth="1"/>
    <col min="10" max="10" width="12.5703125" style="120" bestFit="1" customWidth="1"/>
    <col min="11" max="11" width="9.140625" style="145"/>
    <col min="12" max="16384" width="9.140625" style="120"/>
  </cols>
  <sheetData>
    <row r="1" spans="2:11" ht="21">
      <c r="B1" s="150" t="s">
        <v>1286</v>
      </c>
      <c r="H1" s="150" t="s">
        <v>1287</v>
      </c>
    </row>
    <row r="2" spans="2:11">
      <c r="C2" s="146" t="s">
        <v>1288</v>
      </c>
      <c r="D2" s="146" t="s">
        <v>1289</v>
      </c>
      <c r="E2" s="147" t="s">
        <v>1290</v>
      </c>
      <c r="I2" s="146" t="s">
        <v>1291</v>
      </c>
      <c r="J2" s="146" t="s">
        <v>1292</v>
      </c>
      <c r="K2" s="147" t="s">
        <v>1290</v>
      </c>
    </row>
    <row r="3" spans="2:11">
      <c r="B3" s="622" t="s">
        <v>1293</v>
      </c>
      <c r="C3" s="148" t="s">
        <v>1294</v>
      </c>
      <c r="D3" s="148" t="s">
        <v>1295</v>
      </c>
      <c r="E3" s="149">
        <v>0</v>
      </c>
      <c r="H3" s="151" t="s">
        <v>1296</v>
      </c>
      <c r="I3" s="148" t="s">
        <v>1297</v>
      </c>
      <c r="J3" s="148" t="s">
        <v>1298</v>
      </c>
      <c r="K3" s="149">
        <v>59.885672806460391</v>
      </c>
    </row>
    <row r="4" spans="2:11">
      <c r="B4" s="622"/>
      <c r="C4" s="148" t="s">
        <v>1295</v>
      </c>
      <c r="D4" s="148" t="s">
        <v>1299</v>
      </c>
      <c r="E4" s="149">
        <v>160</v>
      </c>
      <c r="H4" s="623" t="s">
        <v>1300</v>
      </c>
      <c r="I4" s="148" t="s">
        <v>1301</v>
      </c>
      <c r="J4" s="148" t="s">
        <v>1302</v>
      </c>
      <c r="K4" s="149">
        <v>19.961890935486796</v>
      </c>
    </row>
    <row r="5" spans="2:11">
      <c r="B5" s="622"/>
      <c r="C5" s="148" t="s">
        <v>1295</v>
      </c>
      <c r="D5" s="148" t="s">
        <v>1303</v>
      </c>
      <c r="E5" s="149">
        <v>240</v>
      </c>
      <c r="H5" s="624"/>
      <c r="I5" s="148" t="s">
        <v>1304</v>
      </c>
      <c r="J5" s="148" t="s">
        <v>1302</v>
      </c>
      <c r="K5" s="149">
        <v>59.885672806460391</v>
      </c>
    </row>
    <row r="6" spans="2:11">
      <c r="B6" s="622"/>
      <c r="C6" s="148" t="s">
        <v>1295</v>
      </c>
      <c r="D6" s="148" t="s">
        <v>1305</v>
      </c>
      <c r="E6" s="149">
        <v>480</v>
      </c>
      <c r="H6" s="625"/>
      <c r="I6" s="148" t="s">
        <v>1306</v>
      </c>
      <c r="J6" s="148" t="s">
        <v>1304</v>
      </c>
      <c r="K6" s="149">
        <v>119.77134561292078</v>
      </c>
    </row>
    <row r="7" spans="2:11">
      <c r="B7" s="622"/>
      <c r="C7" s="148" t="s">
        <v>1299</v>
      </c>
      <c r="D7" s="148" t="s">
        <v>1305</v>
      </c>
      <c r="E7" s="149">
        <v>320</v>
      </c>
      <c r="K7" s="120"/>
    </row>
    <row r="8" spans="2:11">
      <c r="B8" s="622"/>
      <c r="C8" s="148" t="s">
        <v>1307</v>
      </c>
      <c r="D8" s="148" t="s">
        <v>1308</v>
      </c>
      <c r="E8" s="149">
        <v>100</v>
      </c>
    </row>
    <row r="9" spans="2:11">
      <c r="B9" s="622"/>
      <c r="C9" s="148" t="s">
        <v>1308</v>
      </c>
      <c r="D9" s="148" t="s">
        <v>1309</v>
      </c>
      <c r="E9" s="149">
        <v>150</v>
      </c>
    </row>
    <row r="10" spans="2:11">
      <c r="B10" s="622" t="s">
        <v>1296</v>
      </c>
      <c r="C10" s="148" t="s">
        <v>1298</v>
      </c>
      <c r="D10" s="148" t="s">
        <v>1297</v>
      </c>
      <c r="E10" s="149">
        <v>90</v>
      </c>
    </row>
    <row r="11" spans="2:11">
      <c r="B11" s="622"/>
      <c r="C11" s="148" t="s">
        <v>1297</v>
      </c>
      <c r="D11" s="148" t="s">
        <v>1310</v>
      </c>
      <c r="E11" s="149">
        <v>180</v>
      </c>
    </row>
    <row r="12" spans="2:11">
      <c r="B12" s="622" t="s">
        <v>1300</v>
      </c>
      <c r="C12" s="148" t="s">
        <v>1301</v>
      </c>
      <c r="D12" s="148" t="s">
        <v>1302</v>
      </c>
      <c r="E12" s="149">
        <v>30</v>
      </c>
      <c r="F12" s="120" t="s">
        <v>1311</v>
      </c>
    </row>
    <row r="13" spans="2:11">
      <c r="B13" s="622"/>
      <c r="C13" s="148" t="s">
        <v>1302</v>
      </c>
      <c r="D13" s="148" t="s">
        <v>1304</v>
      </c>
      <c r="E13" s="149">
        <v>90</v>
      </c>
    </row>
    <row r="14" spans="2:11">
      <c r="B14" s="622"/>
      <c r="C14" s="148" t="s">
        <v>1304</v>
      </c>
      <c r="D14" s="148" t="s">
        <v>1306</v>
      </c>
      <c r="E14" s="149">
        <v>180</v>
      </c>
    </row>
    <row r="15" spans="2:11">
      <c r="B15" s="622"/>
      <c r="C15" s="212" t="s">
        <v>1306</v>
      </c>
      <c r="D15" s="212" t="s">
        <v>1312</v>
      </c>
      <c r="E15" s="149"/>
    </row>
    <row r="16" spans="2:11">
      <c r="B16" s="622"/>
      <c r="C16" s="148" t="s">
        <v>1301</v>
      </c>
      <c r="D16" s="148" t="s">
        <v>1313</v>
      </c>
      <c r="E16" s="149">
        <v>90</v>
      </c>
    </row>
    <row r="17" spans="2:6">
      <c r="B17" s="151" t="s">
        <v>1314</v>
      </c>
      <c r="C17" s="148" t="s">
        <v>1315</v>
      </c>
      <c r="D17" s="148" t="s">
        <v>1316</v>
      </c>
      <c r="E17" s="149">
        <v>79.847563741947184</v>
      </c>
      <c r="F17" s="120" t="s">
        <v>1317</v>
      </c>
    </row>
    <row r="18" spans="2:6">
      <c r="B18" s="622" t="s">
        <v>1318</v>
      </c>
      <c r="C18" s="148" t="s">
        <v>1319</v>
      </c>
      <c r="D18" s="148" t="s">
        <v>1320</v>
      </c>
      <c r="E18" s="149">
        <v>79.847563741947184</v>
      </c>
    </row>
    <row r="19" spans="2:6">
      <c r="B19" s="622"/>
      <c r="C19" s="148" t="s">
        <v>1321</v>
      </c>
      <c r="D19" s="148" t="s">
        <v>1322</v>
      </c>
      <c r="E19" s="149">
        <v>223.5731784774521</v>
      </c>
      <c r="F19" s="120" t="s">
        <v>1323</v>
      </c>
    </row>
    <row r="20" spans="2:6">
      <c r="B20" s="622"/>
      <c r="C20" s="148" t="s">
        <v>1321</v>
      </c>
      <c r="D20" s="148" t="s">
        <v>1324</v>
      </c>
      <c r="E20" s="149">
        <v>119.77134561292078</v>
      </c>
      <c r="F20" s="120" t="s">
        <v>1323</v>
      </c>
    </row>
    <row r="21" spans="2:6">
      <c r="B21" s="151" t="s">
        <v>1325</v>
      </c>
      <c r="C21" s="148" t="s">
        <v>1326</v>
      </c>
      <c r="D21" s="148" t="s">
        <v>1327</v>
      </c>
      <c r="E21" s="149">
        <v>199.61890935486798</v>
      </c>
    </row>
  </sheetData>
  <mergeCells count="5">
    <mergeCell ref="B3:B9"/>
    <mergeCell ref="H4:H6"/>
    <mergeCell ref="B10:B11"/>
    <mergeCell ref="B12:B16"/>
    <mergeCell ref="B18:B20"/>
  </mergeCells>
  <pageMargins left="0.7" right="0.7" top="0.75" bottom="0.75" header="0.3" footer="0.3"/>
  <pageSetup paperSize="9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6CD5A23ED40042AECD06EF9868DB52" ma:contentTypeVersion="15" ma:contentTypeDescription="Create a new document." ma:contentTypeScope="" ma:versionID="9f7310a28107a8ac23c73e0b1c047ec5">
  <xsd:schema xmlns:xsd="http://www.w3.org/2001/XMLSchema" xmlns:xs="http://www.w3.org/2001/XMLSchema" xmlns:p="http://schemas.microsoft.com/office/2006/metadata/properties" xmlns:ns2="0b150edd-b318-463a-9f3d-ebe5042bc253" xmlns:ns3="2d67ac00-e96e-4a4a-8b7f-9f8fd8358461" targetNamespace="http://schemas.microsoft.com/office/2006/metadata/properties" ma:root="true" ma:fieldsID="2957778dd0c6e410dad667c1c748eb94" ns2:_="" ns3:_="">
    <xsd:import namespace="0b150edd-b318-463a-9f3d-ebe5042bc253"/>
    <xsd:import namespace="2d67ac00-e96e-4a4a-8b7f-9f8fd83584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50edd-b318-463a-9f3d-ebe5042bc2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0b2ab70-381d-4de1-873d-678182fc59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67ac00-e96e-4a4a-8b7f-9f8fd835846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7867fb0-bc08-4225-aa97-b1d8e55a857e}" ma:internalName="TaxCatchAll" ma:showField="CatchAllData" ma:web="2d67ac00-e96e-4a4a-8b7f-9f8fd83584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b150edd-b318-463a-9f3d-ebe5042bc253">
      <Terms xmlns="http://schemas.microsoft.com/office/infopath/2007/PartnerControls"/>
    </lcf76f155ced4ddcb4097134ff3c332f>
    <TaxCatchAll xmlns="2d67ac00-e96e-4a4a-8b7f-9f8fd8358461" xsi:nil="true"/>
    <SharedWithUsers xmlns="2d67ac00-e96e-4a4a-8b7f-9f8fd8358461">
      <UserInfo>
        <DisplayName>Edwin Chua</DisplayName>
        <AccountId>20</AccountId>
        <AccountType/>
      </UserInfo>
      <UserInfo>
        <DisplayName>Thomas Mah</DisplayName>
        <AccountId>7</AccountId>
        <AccountType/>
      </UserInfo>
      <UserInfo>
        <DisplayName>Ashton Pang1</DisplayName>
        <AccountId>65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529CDA3-AB96-4FBC-90FF-DF930448E075}"/>
</file>

<file path=customXml/itemProps2.xml><?xml version="1.0" encoding="utf-8"?>
<ds:datastoreItem xmlns:ds="http://schemas.openxmlformats.org/officeDocument/2006/customXml" ds:itemID="{220C5290-4F46-4903-84E9-EEE41790AE0C}"/>
</file>

<file path=customXml/itemProps3.xml><?xml version="1.0" encoding="utf-8"?>
<ds:datastoreItem xmlns:ds="http://schemas.openxmlformats.org/officeDocument/2006/customXml" ds:itemID="{55C78C80-D93C-4EBC-84EE-AA1EECA467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Li, Sha</dc:creator>
  <cp:keywords/>
  <dc:description/>
  <cp:lastModifiedBy/>
  <cp:revision/>
  <dcterms:created xsi:type="dcterms:W3CDTF">2017-03-28T05:52:14Z</dcterms:created>
  <dcterms:modified xsi:type="dcterms:W3CDTF">2025-04-16T01:39:33Z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0x010100EA6CD5A23ED40042AECD06EF9868DB52</vt:lpwstr>
  </property>
  <property fmtid="{D5CDD505-2E9C-101B-9397-08002B2CF9AE}" pid="3" name="MediaServiceImageTags">
    <vt:lpwstr/>
  </property>
</Properties>
</file>