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josez\Documents\Universidad IngeSistemas\Diseño Orientado a Objetos(DOO)\VictusProyect\victus-doc\Doo-Doc\Nueva Version Victus\Modelo de dominio anémico\"/>
    </mc:Choice>
  </mc:AlternateContent>
  <xr:revisionPtr revIDLastSave="0" documentId="13_ncr:1_{4420D9F7-73E8-441A-B51F-74BACC928EF8}" xr6:coauthVersionLast="47" xr6:coauthVersionMax="47" xr10:uidLastSave="{00000000-0000-0000-0000-000000000000}"/>
  <bookViews>
    <workbookView xWindow="-108" yWindow="-108" windowWidth="23256" windowHeight="12456" firstSheet="4" activeTab="9" xr2:uid="{082AFB46-52C9-4E4C-AE4E-19443AA1B53B}"/>
  </bookViews>
  <sheets>
    <sheet name="Valores" sheetId="3" r:id="rId1"/>
    <sheet name="ContextMapping" sheetId="1" r:id="rId2"/>
    <sheet name="Contextos" sheetId="2" r:id="rId3"/>
    <sheet name="Conjuntos Residenciales" sheetId="4" r:id="rId4"/>
    <sheet name="Residentes" sheetId="5" r:id="rId5"/>
    <sheet name="Residente-Inmueble-0001" sheetId="12" r:id="rId6"/>
    <sheet name="Agendas" sheetId="11" r:id="rId7"/>
    <sheet name="AgendaZonaComun-0001" sheetId="13" r:id="rId8"/>
    <sheet name="Reservas" sheetId="6" r:id="rId9"/>
    <sheet name="Reserva-0001" sheetId="8" r:id="rId10"/>
    <sheet name="Reserva-0002" sheetId="10"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1" i="13" l="1"/>
  <c r="R10" i="13"/>
  <c r="R9" i="13"/>
  <c r="R7" i="13"/>
  <c r="R5" i="13"/>
  <c r="R9" i="8"/>
  <c r="J11" i="13"/>
  <c r="J10" i="13"/>
  <c r="J5" i="13"/>
  <c r="J6" i="13"/>
  <c r="J7" i="13"/>
  <c r="J8" i="13"/>
  <c r="J9" i="13"/>
  <c r="B1" i="13"/>
  <c r="D8" i="11"/>
  <c r="R7" i="10"/>
  <c r="J6" i="10"/>
  <c r="J7" i="10"/>
  <c r="R10" i="8"/>
  <c r="J8" i="8"/>
  <c r="J9" i="8"/>
  <c r="J10" i="8"/>
  <c r="J12" i="8" l="1"/>
  <c r="J13" i="8"/>
  <c r="J6" i="8"/>
  <c r="J7" i="8"/>
  <c r="J11" i="8"/>
  <c r="J5" i="8"/>
  <c r="J5" i="12"/>
  <c r="B1" i="8"/>
  <c r="J6" i="12"/>
  <c r="J7" i="12"/>
  <c r="J8" i="12"/>
  <c r="J9" i="12"/>
  <c r="J12" i="12"/>
  <c r="D8" i="5" l="1"/>
  <c r="B1" i="12" s="1"/>
  <c r="R11" i="12"/>
  <c r="J11" i="12"/>
  <c r="R8" i="12"/>
  <c r="D9" i="6" l="1"/>
  <c r="D8" i="6"/>
  <c r="B3" i="11"/>
  <c r="B2" i="11"/>
  <c r="B1" i="11"/>
  <c r="E9" i="11"/>
  <c r="D9" i="11"/>
  <c r="E8" i="11"/>
  <c r="E10" i="4"/>
  <c r="D10" i="4"/>
  <c r="S5" i="10"/>
  <c r="J9" i="10"/>
  <c r="R9" i="10" s="1"/>
  <c r="R8" i="10"/>
  <c r="J8" i="10"/>
  <c r="R6" i="10"/>
  <c r="R5" i="10"/>
  <c r="J5" i="10"/>
  <c r="S5" i="8"/>
  <c r="R7" i="8"/>
  <c r="R12" i="8"/>
  <c r="R11" i="8"/>
  <c r="E8" i="6"/>
  <c r="E9" i="6"/>
  <c r="E8" i="5"/>
  <c r="E9" i="4"/>
  <c r="D9" i="4"/>
  <c r="D11" i="4"/>
  <c r="D8" i="4"/>
  <c r="E11" i="4"/>
  <c r="E8" i="4"/>
  <c r="B3" i="4"/>
  <c r="B2" i="4"/>
  <c r="B3" i="6" l="1"/>
  <c r="B2" i="6"/>
  <c r="B1" i="6"/>
  <c r="B3" i="5"/>
  <c r="B2" i="5"/>
  <c r="B1" i="5"/>
  <c r="B1" i="4"/>
  <c r="B1" i="10" l="1"/>
</calcChain>
</file>

<file path=xl/sharedStrings.xml><?xml version="1.0" encoding="utf-8"?>
<sst xmlns="http://schemas.openxmlformats.org/spreadsheetml/2006/main" count="363" uniqueCount="104">
  <si>
    <t>Problema/Dominio:</t>
  </si>
  <si>
    <t>Motivación/Descripción/Definición</t>
  </si>
  <si>
    <t>Contextos/Subdominios</t>
  </si>
  <si>
    <t>Tipo</t>
  </si>
  <si>
    <t>Nombre</t>
  </si>
  <si>
    <t>Usa/Necesita</t>
  </si>
  <si>
    <t>Core/Básico</t>
  </si>
  <si>
    <t>Genérico</t>
  </si>
  <si>
    <t>Auxiliar/Soporte</t>
  </si>
  <si>
    <t>VictusResidencias</t>
  </si>
  <si>
    <t>Problema cuya intención es resolver la problemática de reservas realizadas por un residente dentro de un conjunto residencial.</t>
  </si>
  <si>
    <t>Tipo Subdominio</t>
  </si>
  <si>
    <t>Son contextos que hacen parte del corazón o la razón de ser del negocio.</t>
  </si>
  <si>
    <t>Son contextos que hacen referencia a aspectos que ayudan a alcanzar los objetivos de los contextos CORE, pero realmente no son la razón principal del producto</t>
  </si>
  <si>
    <t>Son contextos que generalmente ya existen y que proporcionan aspectos comunes que pudieran ser utilizados, como por ejemplo, un servicio de mensajes, servicio de parámetros, servicio de notificaciones, servicios de pago, etcétera.</t>
  </si>
  <si>
    <t>Relaciones contextos</t>
  </si>
  <si>
    <t>Partnership</t>
  </si>
  <si>
    <t>Shared Kernel</t>
  </si>
  <si>
    <t>Customer/Supplier</t>
  </si>
  <si>
    <t>Comformist</t>
  </si>
  <si>
    <t>Anticorruption Layer (ACL)</t>
  </si>
  <si>
    <t>Open Host Service (OHS)</t>
  </si>
  <si>
    <t>Separate Ways</t>
  </si>
  <si>
    <t>Conjunto residencial</t>
  </si>
  <si>
    <t>Residente</t>
  </si>
  <si>
    <t>Reserva</t>
  </si>
  <si>
    <t>Contexto cuya intención enfocarse en la gestión del proceso de reservas de los recursos, incluyendo la disponibilidad de los recursos y las reservas que los residentes realizan.</t>
  </si>
  <si>
    <t>Contexto cuya motivación es encargarce de manejar la información de los residentes, incluidas sus identificaciones, contacto, y la relación entre el residente y su residencia dentro del conjunto.</t>
  </si>
  <si>
    <t>Contexto</t>
  </si>
  <si>
    <t>Descripción</t>
  </si>
  <si>
    <t>Relaciones</t>
  </si>
  <si>
    <t>Upstream</t>
  </si>
  <si>
    <t>Downstream</t>
  </si>
  <si>
    <t>Tipo relación</t>
  </si>
  <si>
    <t>¿Qué se requiere?</t>
  </si>
  <si>
    <t>Productor</t>
  </si>
  <si>
    <t>Consumidor</t>
  </si>
  <si>
    <t>Expone</t>
  </si>
  <si>
    <t>Cliente</t>
  </si>
  <si>
    <t>Identificador</t>
  </si>
  <si>
    <t>Conjunto Residencial</t>
  </si>
  <si>
    <t>ZonaComun</t>
  </si>
  <si>
    <t>Caracterización Origen</t>
  </si>
  <si>
    <t>Caracterización Destino</t>
  </si>
  <si>
    <t>Entidad Destino</t>
  </si>
  <si>
    <t>Entidad</t>
  </si>
  <si>
    <t>Atributo Origen</t>
  </si>
  <si>
    <t>Tipo de Dato</t>
  </si>
  <si>
    <t>Longitud mínima</t>
  </si>
  <si>
    <t>Longitud máxima</t>
  </si>
  <si>
    <t>Precisión</t>
  </si>
  <si>
    <t>Rango Inicial</t>
  </si>
  <si>
    <t>Rango Final</t>
  </si>
  <si>
    <t>Atributo Destino</t>
  </si>
  <si>
    <t>Requiere transformación</t>
  </si>
  <si>
    <t>identificador</t>
  </si>
  <si>
    <t>Alfanumérico</t>
  </si>
  <si>
    <t>nombre</t>
  </si>
  <si>
    <t>Texto</t>
  </si>
  <si>
    <t>No</t>
  </si>
  <si>
    <t>Conjuntos Residenciales</t>
  </si>
  <si>
    <t>ConjuntoResidencial</t>
  </si>
  <si>
    <t>conjuntoResidencial</t>
  </si>
  <si>
    <t>Reservas</t>
  </si>
  <si>
    <t>Agenda</t>
  </si>
  <si>
    <t>Turno</t>
  </si>
  <si>
    <t>Administrador</t>
  </si>
  <si>
    <t>Contexto cuya motivación es Gestionar la estructura física y los recursos disponibles en cada conjunto residencial. Aquí se manejan los datos sobre qué conjuntos existen, dónde están ubicados, qué recursos ofrecen según una Agenda con respectivos turnos para cada zona.</t>
  </si>
  <si>
    <t>Es un patrón de relación en el que dos subsistemas o equipos colaboran estrechamente, compartiendo objetivos y responsabilidades para lograr una integración efectiva.</t>
  </si>
  <si>
    <t>Un patrón de integración donde varios sistemas comparten una parte común de código o lógica central, que debe mantenerse sincronizada y estable para evitar conflictos.</t>
  </si>
  <si>
    <t>Un patrón donde un equipo (Customer) depende de otro (Supplier) para desarrollar una funcionalidad. El Supplier es responsable de satisfacer las necesidades del Customer, quien dicta los requerimientos.</t>
  </si>
  <si>
    <t>Un patrón en el que un sistema decide conformarse con el modelo de otro sistema, aceptando su formato y evitando modificar o traducir los datos para facilitar la integración.</t>
  </si>
  <si>
    <t>Una capa de software que actúa como intermediario entre dos sistemas, protegiendo uno de ellos de los efectos de un modelo de datos o lógica de negocio del otro, evitando la "corrupción" del modelo interno.</t>
  </si>
  <si>
    <t>Un patrón de integración que expone un conjunto de servicios abiertos que otros sistemas pueden utilizar, promoviendo la interoperabilidad y facilitando las interacciones entre diferentes sistemas.</t>
  </si>
  <si>
    <t>Un patrón en el que dos sistemas deciden no integrarse debido a diferencias significativas en su lógica de negocio o modelo de datos. Ambos funcionan de manera independiente sin compartir o sincronizar sus datos.</t>
  </si>
  <si>
    <t>Punto de comunicación en intercambio de información relacionadas con las zonas comunes donde pertenece a conjuntos residenciales.</t>
  </si>
  <si>
    <t>Punto de comunicación en intercambio de información relacionadas con saber de que conjunto residencial pertenecen los administradores.</t>
  </si>
  <si>
    <t>Momento donde se establese una peticion de información según que turno se escogio para la reserva.</t>
  </si>
  <si>
    <t>Punto de comunicación en intercambio de información para identificar cual es el residente que genera la reserva.</t>
  </si>
  <si>
    <t xml:space="preserve"> Conjuntos residenciales</t>
  </si>
  <si>
    <t>Residentes</t>
  </si>
  <si>
    <t>ZonaInmueble</t>
  </si>
  <si>
    <t>Inmueble</t>
  </si>
  <si>
    <t>Agendas</t>
  </si>
  <si>
    <t>Contexto cuya motivación es la de gestionar la estructura de la agenda que va a tener una zona común durante un un tiempo estimado y sus diferentes turnos.</t>
  </si>
  <si>
    <t>Punto de comunicación en intercambio de información relacionadas con las zonas de inmeubles donde pertenece a conjuntos residenciales.</t>
  </si>
  <si>
    <t>Punto de comunicación en intercambio de información relacionadas con los inmuebles donde pertenece a una zona inmueble</t>
  </si>
  <si>
    <t>Punto de comunicación en intercambio de información para identificar que el residente pertenece a un inmueble.</t>
  </si>
  <si>
    <t>Punto de comunicación en intercambio de información relacionadas con saber de que zona común pertenecen la agenda.</t>
  </si>
  <si>
    <t>Punto de comunicación en intercambio de información relacionadas con la Agenda donde pertenece los turnos.</t>
  </si>
  <si>
    <t>fechaHoraInicio</t>
  </si>
  <si>
    <t>NombreAgenda</t>
  </si>
  <si>
    <t>Atributo que contiene la información del identificador de una zona común en el contexto de Conjuntos Residenciales</t>
  </si>
  <si>
    <t>tipoInmueble</t>
  </si>
  <si>
    <t>numeroVivienda</t>
  </si>
  <si>
    <t>Entero</t>
  </si>
  <si>
    <t>Atributo que contiene la información del identificador de un inmueble en el contexto de Conjuntos Residenciales</t>
  </si>
  <si>
    <t>tipoZonaInmueble</t>
  </si>
  <si>
    <t>numeroZonaInmueble</t>
  </si>
  <si>
    <t>fechaHoraFin</t>
  </si>
  <si>
    <t>Atributo que contiene el nombre de una agenda en el contexto de agendas</t>
  </si>
  <si>
    <t>capacidadPersonas</t>
  </si>
  <si>
    <t>tiempoUso</t>
  </si>
  <si>
    <t>unidadTiempoUso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</si>
</sst>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1"/>
      <color theme="1"/>
      <name val="Arial"/>
      <family val="2"/>
    </font>
    <font>
      <sz val="11"/>
      <color theme="1"/>
      <name val="Arial"/>
      <family val="2"/>
    </font>
    <font>
      <b/>
      <sz val="11"/>
      <color rgb="FF000000"/>
      <name val="Aptos Narrow"/>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6" tint="0.39997558519241921"/>
        <bgColor indexed="64"/>
      </patternFill>
    </fill>
  </fills>
  <borders count="4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ck">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thick">
        <color indexed="64"/>
      </left>
      <right/>
      <top style="thick">
        <color indexed="64"/>
      </top>
      <bottom style="thick">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thin">
        <color indexed="64"/>
      </top>
      <bottom/>
      <diagonal/>
    </border>
    <border>
      <left style="medium">
        <color indexed="64"/>
      </left>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style="thick">
        <color indexed="64"/>
      </top>
      <bottom/>
      <diagonal/>
    </border>
    <border>
      <left style="thick">
        <color indexed="64"/>
      </left>
      <right/>
      <top style="thick">
        <color indexed="64"/>
      </top>
      <bottom/>
      <diagonal/>
    </border>
    <border>
      <left style="thick">
        <color indexed="64"/>
      </left>
      <right/>
      <top/>
      <bottom/>
      <diagonal/>
    </border>
    <border>
      <left style="thick">
        <color indexed="64"/>
      </left>
      <right/>
      <top/>
      <bottom style="thick">
        <color indexed="64"/>
      </bottom>
      <diagonal/>
    </border>
    <border>
      <left style="thick">
        <color indexed="64"/>
      </left>
      <right style="thick">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ck">
        <color indexed="64"/>
      </right>
      <top/>
      <bottom/>
      <diagonal/>
    </border>
    <border>
      <left style="thick">
        <color indexed="64"/>
      </left>
      <right style="medium">
        <color indexed="64"/>
      </right>
      <top/>
      <bottom/>
      <diagonal/>
    </border>
    <border>
      <left style="medium">
        <color indexed="64"/>
      </left>
      <right style="thick">
        <color indexed="64"/>
      </right>
      <top/>
      <bottom style="thick">
        <color indexed="64"/>
      </bottom>
      <diagonal/>
    </border>
    <border>
      <left style="medium">
        <color indexed="64"/>
      </left>
      <right style="thick">
        <color indexed="64"/>
      </right>
      <top style="thick">
        <color indexed="64"/>
      </top>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style="thick">
        <color indexed="64"/>
      </top>
      <bottom/>
      <diagonal/>
    </border>
    <border>
      <left/>
      <right/>
      <top/>
      <bottom style="thick">
        <color indexed="64"/>
      </bottom>
      <diagonal/>
    </border>
    <border>
      <left/>
      <right style="thick">
        <color indexed="64"/>
      </right>
      <top/>
      <bottom style="thick">
        <color indexed="64"/>
      </bottom>
      <diagonal/>
    </border>
    <border>
      <left/>
      <right style="thick">
        <color indexed="64"/>
      </right>
      <top style="thick">
        <color indexed="64"/>
      </top>
      <bottom style="thick">
        <color indexed="64"/>
      </bottom>
      <diagonal/>
    </border>
  </borders>
  <cellStyleXfs count="2">
    <xf numFmtId="0" fontId="0" fillId="0" borderId="0"/>
    <xf numFmtId="0" fontId="2" fillId="0" borderId="0" applyNumberFormat="0" applyFill="0" applyBorder="0" applyAlignment="0" applyProtection="0"/>
  </cellStyleXfs>
  <cellXfs count="149">
    <xf numFmtId="0" fontId="0" fillId="0" borderId="0" xfId="0"/>
    <xf numFmtId="0" fontId="3" fillId="2" borderId="1" xfId="0" applyFont="1" applyFill="1" applyBorder="1" applyAlignment="1">
      <alignment vertical="center"/>
    </xf>
    <xf numFmtId="0" fontId="4" fillId="0" borderId="0" xfId="0" applyFont="1" applyAlignment="1">
      <alignment vertical="center"/>
    </xf>
    <xf numFmtId="0" fontId="3" fillId="2" borderId="4" xfId="0" applyFont="1" applyFill="1" applyBorder="1" applyAlignment="1">
      <alignment vertical="center"/>
    </xf>
    <xf numFmtId="0" fontId="3" fillId="4" borderId="8"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10" xfId="0" applyFont="1" applyFill="1" applyBorder="1" applyAlignment="1">
      <alignment horizontal="center" vertical="center" wrapText="1"/>
    </xf>
    <xf numFmtId="0" fontId="4" fillId="0" borderId="0" xfId="0" applyFont="1" applyAlignment="1">
      <alignment vertical="center" wrapText="1"/>
    </xf>
    <xf numFmtId="0" fontId="4" fillId="3" borderId="8" xfId="0" applyFont="1" applyFill="1" applyBorder="1" applyAlignment="1">
      <alignment vertical="center"/>
    </xf>
    <xf numFmtId="0" fontId="4" fillId="3" borderId="10" xfId="0" applyFont="1" applyFill="1" applyBorder="1" applyAlignment="1">
      <alignment vertical="center" wrapText="1"/>
    </xf>
    <xf numFmtId="0" fontId="4" fillId="3" borderId="11" xfId="0" applyFont="1" applyFill="1" applyBorder="1" applyAlignment="1">
      <alignment vertical="center"/>
    </xf>
    <xf numFmtId="0" fontId="4" fillId="3" borderId="12" xfId="0" applyFont="1" applyFill="1" applyBorder="1" applyAlignment="1">
      <alignment vertical="center" wrapText="1"/>
    </xf>
    <xf numFmtId="0" fontId="1" fillId="2" borderId="1" xfId="0" applyFont="1" applyFill="1" applyBorder="1" applyAlignment="1">
      <alignment vertical="center"/>
    </xf>
    <xf numFmtId="0" fontId="0" fillId="0" borderId="0" xfId="0" applyAlignment="1">
      <alignment vertical="center"/>
    </xf>
    <xf numFmtId="0" fontId="1" fillId="2" borderId="8" xfId="0" applyFont="1" applyFill="1" applyBorder="1" applyAlignment="1">
      <alignment vertical="center"/>
    </xf>
    <xf numFmtId="0" fontId="1" fillId="6" borderId="8" xfId="0" applyFont="1" applyFill="1" applyBorder="1" applyAlignment="1">
      <alignment horizontal="center" vertical="center"/>
    </xf>
    <xf numFmtId="0" fontId="1" fillId="6" borderId="9" xfId="0" applyFont="1" applyFill="1" applyBorder="1" applyAlignment="1">
      <alignment horizontal="center" vertical="center"/>
    </xf>
    <xf numFmtId="0" fontId="1" fillId="6" borderId="9" xfId="0" applyFont="1" applyFill="1" applyBorder="1" applyAlignment="1">
      <alignment vertic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2" fillId="7" borderId="9" xfId="1" applyFill="1" applyBorder="1" applyAlignment="1">
      <alignment vertical="center"/>
    </xf>
    <xf numFmtId="0" fontId="0" fillId="7" borderId="9" xfId="0" applyFill="1" applyBorder="1" applyAlignment="1">
      <alignment vertical="center"/>
    </xf>
    <xf numFmtId="0" fontId="0" fillId="7" borderId="10" xfId="0" applyFill="1" applyBorder="1" applyAlignment="1">
      <alignment vertical="center" wrapText="1"/>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vertical="center" wrapText="1"/>
    </xf>
    <xf numFmtId="0" fontId="0" fillId="0" borderId="0" xfId="0" applyAlignment="1">
      <alignment vertical="center" wrapText="1"/>
    </xf>
    <xf numFmtId="0" fontId="2" fillId="5" borderId="9" xfId="1" applyFill="1" applyBorder="1" applyAlignment="1">
      <alignment horizontal="center" vertical="center" wrapText="1"/>
    </xf>
    <xf numFmtId="0" fontId="2" fillId="6" borderId="9" xfId="1" applyFill="1" applyBorder="1" applyAlignment="1">
      <alignment horizontal="center" vertical="center" wrapText="1"/>
    </xf>
    <xf numFmtId="0" fontId="1" fillId="6" borderId="13" xfId="0" applyFont="1" applyFill="1" applyBorder="1" applyAlignment="1">
      <alignment horizontal="center" vertical="center"/>
    </xf>
    <xf numFmtId="0" fontId="1" fillId="6" borderId="14" xfId="0" applyFont="1" applyFill="1" applyBorder="1" applyAlignment="1">
      <alignment horizontal="center" vertical="center"/>
    </xf>
    <xf numFmtId="0" fontId="0" fillId="10" borderId="17" xfId="0" applyFill="1" applyBorder="1" applyAlignment="1">
      <alignment vertical="center"/>
    </xf>
    <xf numFmtId="0" fontId="0" fillId="9" borderId="17" xfId="0" applyFill="1" applyBorder="1" applyAlignment="1">
      <alignment vertical="center"/>
    </xf>
    <xf numFmtId="0" fontId="3" fillId="4" borderId="20" xfId="0" applyFont="1" applyFill="1" applyBorder="1" applyAlignment="1">
      <alignment vertical="center"/>
    </xf>
    <xf numFmtId="0" fontId="4" fillId="3" borderId="9" xfId="0" applyFont="1" applyFill="1" applyBorder="1" applyAlignment="1">
      <alignment vertical="center"/>
    </xf>
    <xf numFmtId="0" fontId="4" fillId="0" borderId="9" xfId="0" applyFont="1" applyBorder="1" applyAlignment="1">
      <alignment vertical="center" wrapText="1"/>
    </xf>
    <xf numFmtId="0" fontId="0" fillId="0" borderId="9" xfId="0" applyBorder="1" applyAlignment="1">
      <alignment wrapText="1"/>
    </xf>
    <xf numFmtId="0" fontId="2" fillId="7" borderId="9" xfId="1" applyFill="1" applyBorder="1" applyAlignment="1">
      <alignment horizontal="center" vertical="center"/>
    </xf>
    <xf numFmtId="0" fontId="0" fillId="7" borderId="9" xfId="0" applyFill="1" applyBorder="1" applyAlignment="1">
      <alignment horizontal="left" vertical="center"/>
    </xf>
    <xf numFmtId="0" fontId="0" fillId="3" borderId="9" xfId="0" applyFill="1" applyBorder="1" applyAlignment="1">
      <alignment horizontal="left" vertical="center"/>
    </xf>
    <xf numFmtId="0" fontId="0" fillId="10" borderId="21" xfId="0" applyFill="1" applyBorder="1" applyAlignment="1">
      <alignment vertical="center" wrapText="1"/>
    </xf>
    <xf numFmtId="0" fontId="0" fillId="9" borderId="21" xfId="0" applyFill="1" applyBorder="1" applyAlignment="1">
      <alignment vertical="center" wrapText="1"/>
    </xf>
    <xf numFmtId="0" fontId="2" fillId="6" borderId="9" xfId="1" applyFill="1" applyBorder="1" applyAlignment="1">
      <alignment horizontal="center" vertical="center"/>
    </xf>
    <xf numFmtId="0" fontId="0" fillId="11" borderId="8" xfId="0" applyFill="1" applyBorder="1" applyAlignment="1">
      <alignment horizontal="center" vertical="center"/>
    </xf>
    <xf numFmtId="0" fontId="0" fillId="11" borderId="9" xfId="0" applyFill="1" applyBorder="1" applyAlignment="1">
      <alignment horizontal="center" vertical="center"/>
    </xf>
    <xf numFmtId="0" fontId="2" fillId="11" borderId="9" xfId="1" applyFill="1" applyBorder="1" applyAlignment="1">
      <alignment horizontal="center" vertical="center"/>
    </xf>
    <xf numFmtId="0" fontId="0" fillId="11" borderId="9" xfId="0" applyFill="1" applyBorder="1" applyAlignment="1">
      <alignment horizontal="left" vertical="center"/>
    </xf>
    <xf numFmtId="0" fontId="0" fillId="11" borderId="10" xfId="0" applyFill="1" applyBorder="1" applyAlignment="1">
      <alignment vertical="center" wrapText="1"/>
    </xf>
    <xf numFmtId="0" fontId="2" fillId="11" borderId="9" xfId="1" applyFill="1" applyBorder="1" applyAlignment="1">
      <alignment vertical="center"/>
    </xf>
    <xf numFmtId="0" fontId="0" fillId="11" borderId="9" xfId="0" applyFill="1" applyBorder="1" applyAlignment="1">
      <alignment vertical="center"/>
    </xf>
    <xf numFmtId="0" fontId="0" fillId="10" borderId="27" xfId="0" applyFill="1" applyBorder="1" applyAlignment="1">
      <alignment vertical="center"/>
    </xf>
    <xf numFmtId="0" fontId="0" fillId="12" borderId="17" xfId="0" applyFill="1" applyBorder="1" applyAlignment="1">
      <alignment vertical="center"/>
    </xf>
    <xf numFmtId="0" fontId="0" fillId="12" borderId="21" xfId="0" applyFill="1" applyBorder="1" applyAlignment="1">
      <alignment vertical="center"/>
    </xf>
    <xf numFmtId="0" fontId="3" fillId="4" borderId="1" xfId="0" applyFont="1" applyFill="1" applyBorder="1" applyAlignment="1">
      <alignment horizontal="center" vertical="center"/>
    </xf>
    <xf numFmtId="0" fontId="3" fillId="4" borderId="3" xfId="0" applyFont="1" applyFill="1" applyBorder="1" applyAlignment="1">
      <alignment horizontal="center" vertical="center"/>
    </xf>
    <xf numFmtId="0" fontId="0" fillId="6" borderId="14" xfId="0" applyFill="1" applyBorder="1" applyAlignment="1">
      <alignment horizontal="center" vertical="center"/>
    </xf>
    <xf numFmtId="0" fontId="0" fillId="6" borderId="18" xfId="0" applyFill="1" applyBorder="1" applyAlignment="1">
      <alignment horizontal="center" vertical="center"/>
    </xf>
    <xf numFmtId="0" fontId="0" fillId="6" borderId="19" xfId="0" applyFill="1" applyBorder="1" applyAlignment="1">
      <alignment horizontal="center" vertical="center"/>
    </xf>
    <xf numFmtId="0" fontId="2" fillId="6" borderId="14" xfId="1" applyFill="1" applyBorder="1" applyAlignment="1">
      <alignment horizontal="center" vertical="center"/>
    </xf>
    <xf numFmtId="0" fontId="2" fillId="6" borderId="18" xfId="1" applyFill="1" applyBorder="1" applyAlignment="1">
      <alignment horizontal="center" vertical="center"/>
    </xf>
    <xf numFmtId="0" fontId="2" fillId="6" borderId="19" xfId="1" applyFill="1" applyBorder="1" applyAlignment="1">
      <alignment horizontal="center" vertical="center"/>
    </xf>
    <xf numFmtId="0" fontId="0" fillId="6" borderId="14" xfId="0" applyFill="1" applyBorder="1" applyAlignment="1">
      <alignment horizontal="center" vertical="center" wrapText="1"/>
    </xf>
    <xf numFmtId="0" fontId="0" fillId="6" borderId="18" xfId="0" applyFill="1" applyBorder="1" applyAlignment="1">
      <alignment horizontal="center" vertical="center" wrapText="1"/>
    </xf>
    <xf numFmtId="0" fontId="0" fillId="6" borderId="19" xfId="0" applyFill="1" applyBorder="1" applyAlignment="1">
      <alignment horizontal="center" vertical="center" wrapText="1"/>
    </xf>
    <xf numFmtId="0" fontId="4" fillId="2" borderId="2" xfId="0" applyFont="1" applyFill="1" applyBorder="1" applyAlignment="1">
      <alignment horizontal="left" vertical="center"/>
    </xf>
    <xf numFmtId="0" fontId="4" fillId="2" borderId="3" xfId="0" applyFont="1" applyFill="1" applyBorder="1" applyAlignment="1">
      <alignment horizontal="left" vertical="center"/>
    </xf>
    <xf numFmtId="0" fontId="4" fillId="2" borderId="5"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7" xfId="0" applyFont="1" applyFill="1" applyBorder="1" applyAlignment="1">
      <alignment horizontal="left" vertical="center" wrapText="1"/>
    </xf>
    <xf numFmtId="0" fontId="3" fillId="3" borderId="8"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0" fillId="6" borderId="9" xfId="0" applyFill="1" applyBorder="1" applyAlignment="1">
      <alignment horizontal="center" vertical="center" wrapText="1"/>
    </xf>
    <xf numFmtId="0" fontId="2" fillId="6" borderId="9" xfId="1" applyFill="1" applyBorder="1" applyAlignment="1">
      <alignment horizontal="center" vertical="center" wrapText="1"/>
    </xf>
    <xf numFmtId="0" fontId="0" fillId="5" borderId="9" xfId="0" applyFill="1" applyBorder="1" applyAlignment="1">
      <alignment horizontal="center" vertical="center"/>
    </xf>
    <xf numFmtId="0" fontId="2" fillId="5" borderId="9" xfId="1" applyFill="1" applyBorder="1" applyAlignment="1">
      <alignment horizontal="center" vertical="center" wrapText="1"/>
    </xf>
    <xf numFmtId="0" fontId="0" fillId="5" borderId="9" xfId="0" applyFill="1" applyBorder="1" applyAlignment="1">
      <alignment horizontal="center" vertical="center" wrapText="1"/>
    </xf>
    <xf numFmtId="0" fontId="2" fillId="5" borderId="14" xfId="1" applyFill="1" applyBorder="1" applyAlignment="1">
      <alignment horizontal="center" vertical="center" wrapText="1"/>
    </xf>
    <xf numFmtId="0" fontId="2" fillId="5" borderId="18" xfId="1" applyFill="1" applyBorder="1" applyAlignment="1">
      <alignment horizontal="center" vertical="center" wrapText="1"/>
    </xf>
    <xf numFmtId="0" fontId="2" fillId="5" borderId="19" xfId="1" applyFill="1" applyBorder="1" applyAlignment="1">
      <alignment horizontal="center" vertical="center" wrapText="1"/>
    </xf>
    <xf numFmtId="0" fontId="0" fillId="5" borderId="14" xfId="0" applyFill="1" applyBorder="1" applyAlignment="1">
      <alignment horizontal="center" vertical="center" wrapText="1"/>
    </xf>
    <xf numFmtId="0" fontId="0" fillId="5" borderId="18" xfId="0" applyFill="1" applyBorder="1" applyAlignment="1">
      <alignment horizontal="center" vertical="center" wrapText="1"/>
    </xf>
    <xf numFmtId="0" fontId="0" fillId="5" borderId="19" xfId="0" applyFill="1" applyBorder="1" applyAlignment="1">
      <alignment horizontal="center" vertical="center" wrapText="1"/>
    </xf>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2" borderId="9" xfId="0" applyFill="1" applyBorder="1" applyAlignment="1">
      <alignment horizontal="left" vertical="center" wrapText="1"/>
    </xf>
    <xf numFmtId="0" fontId="0" fillId="2" borderId="10" xfId="0" applyFill="1" applyBorder="1" applyAlignment="1">
      <alignment horizontal="left" vertical="center" wrapText="1"/>
    </xf>
    <xf numFmtId="0" fontId="0" fillId="2" borderId="9" xfId="0" applyFill="1" applyBorder="1" applyAlignment="1">
      <alignment horizontal="left" vertical="center"/>
    </xf>
    <xf numFmtId="0" fontId="0" fillId="2" borderId="10" xfId="0" applyFill="1" applyBorder="1" applyAlignment="1">
      <alignment horizontal="left" vertical="center"/>
    </xf>
    <xf numFmtId="0" fontId="1" fillId="4" borderId="8" xfId="0" applyFont="1" applyFill="1" applyBorder="1" applyAlignment="1">
      <alignment horizontal="center" vertical="center"/>
    </xf>
    <xf numFmtId="0" fontId="1" fillId="4" borderId="9" xfId="0" applyFont="1" applyFill="1" applyBorder="1" applyAlignment="1">
      <alignment horizontal="center" vertical="center"/>
    </xf>
    <xf numFmtId="0" fontId="1" fillId="4" borderId="10" xfId="0" applyFont="1" applyFill="1" applyBorder="1" applyAlignment="1">
      <alignment horizontal="center" vertical="center"/>
    </xf>
    <xf numFmtId="0" fontId="1" fillId="6" borderId="9" xfId="0" applyFont="1" applyFill="1" applyBorder="1" applyAlignment="1">
      <alignment horizontal="center" vertical="center"/>
    </xf>
    <xf numFmtId="0" fontId="1" fillId="6" borderId="10" xfId="0" applyFont="1" applyFill="1" applyBorder="1" applyAlignment="1">
      <alignment horizontal="center" vertical="center"/>
    </xf>
    <xf numFmtId="0" fontId="0" fillId="3" borderId="25" xfId="0" applyFill="1" applyBorder="1" applyAlignment="1">
      <alignment horizontal="center" vertical="center" wrapText="1"/>
    </xf>
    <xf numFmtId="0" fontId="0" fillId="3" borderId="24" xfId="0" applyFill="1" applyBorder="1" applyAlignment="1">
      <alignment horizontal="center" vertical="center" wrapText="1"/>
    </xf>
    <xf numFmtId="0" fontId="0" fillId="3" borderId="26" xfId="0" applyFill="1" applyBorder="1" applyAlignment="1">
      <alignment horizontal="center" vertical="center" wrapText="1"/>
    </xf>
    <xf numFmtId="0" fontId="0" fillId="12" borderId="28" xfId="0" applyFill="1" applyBorder="1" applyAlignment="1">
      <alignment horizontal="center" vertical="center"/>
    </xf>
    <xf numFmtId="0" fontId="0" fillId="12" borderId="31" xfId="0" applyFill="1" applyBorder="1" applyAlignment="1">
      <alignment horizontal="center" vertical="center"/>
    </xf>
    <xf numFmtId="0" fontId="0" fillId="10" borderId="27" xfId="0" applyFill="1" applyBorder="1" applyAlignment="1">
      <alignment horizontal="center" vertical="center" wrapText="1"/>
    </xf>
    <xf numFmtId="0" fontId="0" fillId="9" borderId="17" xfId="0" applyFill="1" applyBorder="1" applyAlignment="1">
      <alignment horizontal="center"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5" borderId="8" xfId="0" applyFont="1" applyFill="1" applyBorder="1" applyAlignment="1">
      <alignment horizontal="center" vertical="center"/>
    </xf>
    <xf numFmtId="0" fontId="1" fillId="5" borderId="9" xfId="0" applyFont="1" applyFill="1" applyBorder="1" applyAlignment="1">
      <alignment horizontal="center" vertical="center"/>
    </xf>
    <xf numFmtId="0" fontId="5" fillId="8" borderId="9" xfId="0" applyFont="1" applyFill="1" applyBorder="1" applyAlignment="1">
      <alignment horizontal="center" vertical="center" wrapText="1"/>
    </xf>
    <xf numFmtId="0" fontId="0" fillId="8" borderId="9" xfId="0" applyFill="1" applyBorder="1" applyAlignment="1">
      <alignment horizontal="center" vertical="center" wrapText="1"/>
    </xf>
    <xf numFmtId="0" fontId="5" fillId="9" borderId="10" xfId="0" applyFont="1" applyFill="1" applyBorder="1" applyAlignment="1">
      <alignment horizontal="center" vertical="center"/>
    </xf>
    <xf numFmtId="0" fontId="0" fillId="9" borderId="15" xfId="0" applyFill="1" applyBorder="1" applyAlignment="1">
      <alignment horizontal="center" vertical="center"/>
    </xf>
    <xf numFmtId="0" fontId="0" fillId="3" borderId="16" xfId="0" applyFill="1" applyBorder="1" applyAlignment="1">
      <alignment horizontal="center" vertical="center" wrapText="1"/>
    </xf>
    <xf numFmtId="0" fontId="0" fillId="3" borderId="20" xfId="0" applyFill="1" applyBorder="1" applyAlignment="1">
      <alignment horizontal="center" vertical="center"/>
    </xf>
    <xf numFmtId="0" fontId="0" fillId="3" borderId="22" xfId="0" applyFill="1" applyBorder="1" applyAlignment="1">
      <alignment horizontal="center" vertical="center"/>
    </xf>
    <xf numFmtId="0" fontId="0" fillId="3" borderId="23" xfId="0" applyFill="1" applyBorder="1" applyAlignment="1">
      <alignment horizontal="center" vertical="center"/>
    </xf>
    <xf numFmtId="0" fontId="0" fillId="8" borderId="14" xfId="0" applyFill="1" applyBorder="1" applyAlignment="1">
      <alignment horizontal="center" vertical="center" wrapText="1"/>
    </xf>
    <xf numFmtId="0" fontId="0" fillId="10" borderId="28" xfId="0" applyFill="1" applyBorder="1" applyAlignment="1">
      <alignment horizontal="center" vertical="center" wrapText="1"/>
    </xf>
    <xf numFmtId="0" fontId="0" fillId="10" borderId="32" xfId="0" applyFill="1" applyBorder="1" applyAlignment="1">
      <alignment horizontal="center" vertical="center" wrapText="1"/>
    </xf>
    <xf numFmtId="0" fontId="0" fillId="10" borderId="21" xfId="0" applyFill="1" applyBorder="1" applyAlignment="1">
      <alignment vertical="center"/>
    </xf>
    <xf numFmtId="0" fontId="0" fillId="9" borderId="21" xfId="0" applyFill="1" applyBorder="1" applyAlignment="1">
      <alignment vertical="center"/>
    </xf>
    <xf numFmtId="0" fontId="0" fillId="12" borderId="34" xfId="0" applyFill="1" applyBorder="1" applyAlignment="1">
      <alignment horizontal="center" vertical="center" wrapText="1"/>
    </xf>
    <xf numFmtId="0" fontId="0" fillId="3" borderId="35" xfId="0" applyFill="1" applyBorder="1" applyAlignment="1">
      <alignment horizontal="center" vertical="center"/>
    </xf>
    <xf numFmtId="0" fontId="0" fillId="12" borderId="36" xfId="0" applyFill="1" applyBorder="1" applyAlignment="1">
      <alignment horizontal="center" vertical="center" wrapText="1"/>
    </xf>
    <xf numFmtId="0" fontId="0" fillId="3" borderId="37" xfId="0" applyFill="1" applyBorder="1" applyAlignment="1">
      <alignment horizontal="center" vertical="center"/>
    </xf>
    <xf numFmtId="0" fontId="0" fillId="12" borderId="38" xfId="0" applyFill="1" applyBorder="1" applyAlignment="1">
      <alignment horizontal="center" vertical="center" wrapText="1"/>
    </xf>
    <xf numFmtId="0" fontId="0" fillId="10" borderId="39" xfId="0" applyFill="1" applyBorder="1" applyAlignment="1">
      <alignment horizontal="center" vertical="center" wrapText="1"/>
    </xf>
    <xf numFmtId="0" fontId="0" fillId="10" borderId="36" xfId="0" applyFill="1" applyBorder="1" applyAlignment="1">
      <alignment horizontal="center" vertical="center" wrapText="1"/>
    </xf>
    <xf numFmtId="0" fontId="0" fillId="10" borderId="38" xfId="0" applyFill="1" applyBorder="1" applyAlignment="1">
      <alignment horizontal="center" vertical="center" wrapText="1"/>
    </xf>
    <xf numFmtId="0" fontId="0" fillId="9" borderId="39" xfId="0" applyFill="1" applyBorder="1" applyAlignment="1">
      <alignment horizontal="center" vertical="center" wrapText="1"/>
    </xf>
    <xf numFmtId="0" fontId="0" fillId="9" borderId="40" xfId="0" applyFill="1" applyBorder="1" applyAlignment="1">
      <alignment horizontal="center" vertical="center" wrapText="1"/>
    </xf>
    <xf numFmtId="0" fontId="0" fillId="3" borderId="41" xfId="0" applyFill="1" applyBorder="1" applyAlignment="1">
      <alignment horizontal="center" vertical="center"/>
    </xf>
    <xf numFmtId="0" fontId="0" fillId="12" borderId="42" xfId="0" applyFill="1" applyBorder="1" applyAlignment="1">
      <alignment horizontal="center" vertical="center"/>
    </xf>
    <xf numFmtId="0" fontId="0" fillId="12" borderId="0" xfId="0" applyFill="1" applyBorder="1" applyAlignment="1">
      <alignment horizontal="center" vertical="center"/>
    </xf>
    <xf numFmtId="0" fontId="0" fillId="12" borderId="43" xfId="0" applyFill="1" applyBorder="1" applyAlignment="1">
      <alignment horizontal="center" vertical="center"/>
    </xf>
    <xf numFmtId="0" fontId="0" fillId="10" borderId="44" xfId="0" applyFill="1" applyBorder="1" applyAlignment="1">
      <alignment horizontal="center" vertical="center" wrapText="1"/>
    </xf>
    <xf numFmtId="0" fontId="0" fillId="9" borderId="45" xfId="0" applyFill="1" applyBorder="1" applyAlignment="1">
      <alignment horizontal="center" vertical="center"/>
    </xf>
    <xf numFmtId="0" fontId="0" fillId="3" borderId="20" xfId="0" applyFill="1" applyBorder="1" applyAlignment="1">
      <alignment horizontal="center" vertical="center" wrapText="1"/>
    </xf>
    <xf numFmtId="0" fontId="0" fillId="3" borderId="22" xfId="0" applyFill="1" applyBorder="1" applyAlignment="1">
      <alignment horizontal="center" vertical="center" wrapText="1"/>
    </xf>
    <xf numFmtId="0" fontId="0" fillId="3" borderId="23" xfId="0" applyFill="1" applyBorder="1" applyAlignment="1">
      <alignment horizontal="center" vertical="center" wrapText="1"/>
    </xf>
    <xf numFmtId="0" fontId="0" fillId="12" borderId="29" xfId="0" applyFill="1" applyBorder="1" applyAlignment="1">
      <alignment horizontal="center" vertical="center" wrapText="1"/>
    </xf>
    <xf numFmtId="0" fontId="0" fillId="12" borderId="31" xfId="0" applyFill="1" applyBorder="1" applyAlignment="1">
      <alignment horizontal="center" vertical="center" wrapText="1"/>
    </xf>
    <xf numFmtId="0" fontId="0" fillId="10" borderId="28" xfId="0" applyFill="1" applyBorder="1" applyAlignment="1">
      <alignment horizontal="center" vertical="center"/>
    </xf>
    <xf numFmtId="0" fontId="0" fillId="10" borderId="32" xfId="0" applyFill="1" applyBorder="1" applyAlignment="1">
      <alignment horizontal="center" vertical="center"/>
    </xf>
    <xf numFmtId="0" fontId="0" fillId="10" borderId="27" xfId="0" applyFill="1" applyBorder="1" applyAlignment="1">
      <alignment horizontal="center" vertical="center"/>
    </xf>
    <xf numFmtId="0" fontId="0" fillId="12" borderId="39" xfId="0" applyFill="1" applyBorder="1" applyAlignment="1">
      <alignment horizontal="center" vertical="center"/>
    </xf>
    <xf numFmtId="0" fontId="0" fillId="12" borderId="36" xfId="0" applyFill="1" applyBorder="1" applyAlignment="1">
      <alignment horizontal="center" vertical="center"/>
    </xf>
    <xf numFmtId="0" fontId="0" fillId="12" borderId="38" xfId="0" applyFill="1" applyBorder="1" applyAlignment="1">
      <alignment horizontal="center" vertical="center"/>
    </xf>
    <xf numFmtId="0" fontId="0" fillId="9" borderId="31" xfId="0" applyFill="1" applyBorder="1" applyAlignment="1">
      <alignment vertical="center" wrapText="1"/>
    </xf>
    <xf numFmtId="0" fontId="0" fillId="9" borderId="33" xfId="0" applyFill="1" applyBorder="1" applyAlignment="1">
      <alignment vertical="center" wrapText="1"/>
    </xf>
    <xf numFmtId="0" fontId="0" fillId="12" borderId="30" xfId="0" applyFill="1" applyBorder="1" applyAlignment="1">
      <alignment horizontal="center" vertical="center" wrapText="1"/>
    </xf>
    <xf numFmtId="0" fontId="0" fillId="12" borderId="33" xfId="0" applyFill="1" applyBorder="1" applyAlignment="1">
      <alignmen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9</xdr:col>
      <xdr:colOff>343894</xdr:colOff>
      <xdr:row>27</xdr:row>
      <xdr:rowOff>29284</xdr:rowOff>
    </xdr:to>
    <xdr:pic>
      <xdr:nvPicPr>
        <xdr:cNvPr id="4" name="Imagen 3">
          <a:extLst>
            <a:ext uri="{FF2B5EF4-FFF2-40B4-BE49-F238E27FC236}">
              <a16:creationId xmlns:a16="http://schemas.microsoft.com/office/drawing/2014/main" id="{FA9D2E82-FF5A-357B-B457-4B26C11893C4}"/>
            </a:ext>
          </a:extLst>
        </xdr:cNvPr>
        <xdr:cNvPicPr>
          <a:picLocks noChangeAspect="1"/>
        </xdr:cNvPicPr>
      </xdr:nvPicPr>
      <xdr:blipFill>
        <a:blip xmlns:r="http://schemas.openxmlformats.org/officeDocument/2006/relationships" r:embed="rId1"/>
        <a:stretch>
          <a:fillRect/>
        </a:stretch>
      </xdr:blipFill>
      <xdr:spPr>
        <a:xfrm>
          <a:off x="76200" y="95250"/>
          <a:ext cx="7125694" cy="5077534"/>
        </a:xfrm>
        <a:prstGeom prst="rect">
          <a:avLst/>
        </a:prstGeom>
      </xdr:spPr>
    </xdr:pic>
    <xdr:clientData/>
  </xdr:twoCellAnchor>
  <xdr:twoCellAnchor editAs="oneCell">
    <xdr:from>
      <xdr:col>0</xdr:col>
      <xdr:colOff>10886</xdr:colOff>
      <xdr:row>0</xdr:row>
      <xdr:rowOff>0</xdr:rowOff>
    </xdr:from>
    <xdr:to>
      <xdr:col>12</xdr:col>
      <xdr:colOff>106119</xdr:colOff>
      <xdr:row>30</xdr:row>
      <xdr:rowOff>106926</xdr:rowOff>
    </xdr:to>
    <xdr:pic>
      <xdr:nvPicPr>
        <xdr:cNvPr id="2" name="Imagen 1">
          <a:extLst>
            <a:ext uri="{FF2B5EF4-FFF2-40B4-BE49-F238E27FC236}">
              <a16:creationId xmlns:a16="http://schemas.microsoft.com/office/drawing/2014/main" id="{A36EFD4D-C4E8-F7BE-082B-841D7718F08F}"/>
            </a:ext>
          </a:extLst>
        </xdr:cNvPr>
        <xdr:cNvPicPr>
          <a:picLocks noChangeAspect="1"/>
        </xdr:cNvPicPr>
      </xdr:nvPicPr>
      <xdr:blipFill>
        <a:blip xmlns:r="http://schemas.openxmlformats.org/officeDocument/2006/relationships" r:embed="rId2"/>
        <a:stretch>
          <a:fillRect/>
        </a:stretch>
      </xdr:blipFill>
      <xdr:spPr>
        <a:xfrm>
          <a:off x="10886" y="0"/>
          <a:ext cx="9631119" cy="565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E5666-F6A5-49FF-B12A-1FE829F0A68B}">
  <dimension ref="A1:B13"/>
  <sheetViews>
    <sheetView zoomScale="79" zoomScaleNormal="79" workbookViewId="0">
      <selection activeCell="B10" sqref="B10"/>
    </sheetView>
  </sheetViews>
  <sheetFormatPr baseColWidth="10" defaultColWidth="11.44140625" defaultRowHeight="13.8" x14ac:dyDescent="0.3"/>
  <cols>
    <col min="1" max="1" width="26" style="2" bestFit="1" customWidth="1"/>
    <col min="2" max="2" width="79.6640625" style="2" bestFit="1" customWidth="1"/>
    <col min="3" max="16384" width="11.44140625" style="2"/>
  </cols>
  <sheetData>
    <row r="1" spans="1:2" x14ac:dyDescent="0.3">
      <c r="A1" s="53" t="s">
        <v>11</v>
      </c>
      <c r="B1" s="54"/>
    </row>
    <row r="2" spans="1:2" x14ac:dyDescent="0.3">
      <c r="A2" s="8" t="s">
        <v>6</v>
      </c>
      <c r="B2" s="9" t="s">
        <v>12</v>
      </c>
    </row>
    <row r="3" spans="1:2" ht="27.6" x14ac:dyDescent="0.3">
      <c r="A3" s="8" t="s">
        <v>8</v>
      </c>
      <c r="B3" s="9" t="s">
        <v>13</v>
      </c>
    </row>
    <row r="4" spans="1:2" ht="42" thickBot="1" x14ac:dyDescent="0.35">
      <c r="A4" s="10" t="s">
        <v>7</v>
      </c>
      <c r="B4" s="11" t="s">
        <v>14</v>
      </c>
    </row>
    <row r="5" spans="1:2" ht="14.4" thickBot="1" x14ac:dyDescent="0.35"/>
    <row r="6" spans="1:2" x14ac:dyDescent="0.3">
      <c r="A6" s="33" t="s">
        <v>15</v>
      </c>
    </row>
    <row r="7" spans="1:2" ht="42.75" customHeight="1" x14ac:dyDescent="0.3">
      <c r="A7" s="34" t="s">
        <v>16</v>
      </c>
      <c r="B7" s="35" t="s">
        <v>68</v>
      </c>
    </row>
    <row r="8" spans="1:2" ht="42.75" customHeight="1" x14ac:dyDescent="0.3">
      <c r="A8" s="34" t="s">
        <v>17</v>
      </c>
      <c r="B8" s="35" t="s">
        <v>69</v>
      </c>
    </row>
    <row r="9" spans="1:2" ht="42.75" customHeight="1" x14ac:dyDescent="0.3">
      <c r="A9" s="34" t="s">
        <v>18</v>
      </c>
      <c r="B9" s="36" t="s">
        <v>70</v>
      </c>
    </row>
    <row r="10" spans="1:2" ht="42.75" customHeight="1" x14ac:dyDescent="0.3">
      <c r="A10" s="34" t="s">
        <v>19</v>
      </c>
      <c r="B10" s="35" t="s">
        <v>71</v>
      </c>
    </row>
    <row r="11" spans="1:2" ht="42.75" customHeight="1" x14ac:dyDescent="0.3">
      <c r="A11" s="34" t="s">
        <v>20</v>
      </c>
      <c r="B11" s="35" t="s">
        <v>72</v>
      </c>
    </row>
    <row r="12" spans="1:2" ht="42.75" customHeight="1" x14ac:dyDescent="0.3">
      <c r="A12" s="34" t="s">
        <v>21</v>
      </c>
      <c r="B12" s="35" t="s">
        <v>73</v>
      </c>
    </row>
    <row r="13" spans="1:2" ht="42.75" customHeight="1" x14ac:dyDescent="0.3">
      <c r="A13" s="34" t="s">
        <v>22</v>
      </c>
      <c r="B13" s="35" t="s">
        <v>74</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88799-E6A1-4FAB-A09B-AF9FE652AF52}">
  <dimension ref="A1:S14"/>
  <sheetViews>
    <sheetView tabSelected="1" zoomScale="110" zoomScaleNormal="110" workbookViewId="0"/>
  </sheetViews>
  <sheetFormatPr baseColWidth="10" defaultColWidth="11.44140625" defaultRowHeight="14.4" x14ac:dyDescent="0.3"/>
  <cols>
    <col min="1" max="1" width="12.5546875" style="13" bestFit="1" customWidth="1"/>
    <col min="2" max="2" width="19.88671875" style="13" customWidth="1"/>
    <col min="3" max="3" width="23.44140625" style="13" bestFit="1" customWidth="1"/>
    <col min="4" max="4" width="19.44140625" style="13" bestFit="1" customWidth="1"/>
    <col min="5" max="5" width="16.109375" style="13" bestFit="1" customWidth="1"/>
    <col min="6" max="6" width="16.44140625" style="13" bestFit="1" customWidth="1"/>
    <col min="7" max="7" width="9.44140625" style="13" bestFit="1" customWidth="1"/>
    <col min="8" max="8" width="12.5546875" style="13" bestFit="1" customWidth="1"/>
    <col min="9" max="9" width="12" style="13" bestFit="1" customWidth="1"/>
    <col min="10" max="10" width="31" style="13" bestFit="1" customWidth="1"/>
    <col min="11" max="11" width="23.5546875" style="13" bestFit="1" customWidth="1"/>
    <col min="12" max="12" width="16.5546875" style="13" bestFit="1" customWidth="1"/>
    <col min="13" max="13" width="16.109375" style="13" bestFit="1" customWidth="1"/>
    <col min="14" max="14" width="16.44140625" style="13" bestFit="1" customWidth="1"/>
    <col min="15" max="15" width="9.44140625" style="13" bestFit="1" customWidth="1"/>
    <col min="16" max="16" width="12.5546875" style="13" bestFit="1" customWidth="1"/>
    <col min="17" max="17" width="12" style="13" bestFit="1" customWidth="1"/>
    <col min="18" max="18" width="58" style="26" customWidth="1"/>
    <col min="19" max="19" width="17.109375" style="13" bestFit="1" customWidth="1"/>
    <col min="20" max="16384" width="11.44140625" style="13"/>
  </cols>
  <sheetData>
    <row r="1" spans="1:19" x14ac:dyDescent="0.3">
      <c r="A1" s="12" t="s">
        <v>39</v>
      </c>
      <c r="B1" s="101" t="str">
        <f>Reservas!D8</f>
        <v>Reserva-0001</v>
      </c>
      <c r="C1" s="101"/>
      <c r="D1" s="101"/>
      <c r="E1" s="101"/>
      <c r="F1" s="101"/>
      <c r="G1" s="101"/>
      <c r="H1" s="101"/>
      <c r="I1" s="101"/>
      <c r="J1" s="101"/>
      <c r="K1" s="101"/>
      <c r="L1" s="101"/>
      <c r="M1" s="101"/>
      <c r="N1" s="101"/>
      <c r="O1" s="101"/>
      <c r="P1" s="101"/>
      <c r="Q1" s="101"/>
      <c r="R1" s="101"/>
      <c r="S1" s="102"/>
    </row>
    <row r="2" spans="1:19" x14ac:dyDescent="0.3">
      <c r="A2" s="89"/>
      <c r="B2" s="90"/>
      <c r="C2" s="90"/>
      <c r="D2" s="90"/>
      <c r="E2" s="90"/>
      <c r="F2" s="90"/>
      <c r="G2" s="90"/>
      <c r="H2" s="90"/>
      <c r="I2" s="90"/>
      <c r="J2" s="90"/>
      <c r="K2" s="90"/>
      <c r="L2" s="90"/>
      <c r="M2" s="90"/>
      <c r="N2" s="90"/>
      <c r="O2" s="90"/>
      <c r="P2" s="90"/>
      <c r="Q2" s="90"/>
      <c r="R2" s="90"/>
      <c r="S2" s="91"/>
    </row>
    <row r="3" spans="1:19" x14ac:dyDescent="0.3">
      <c r="A3" s="103" t="s">
        <v>42</v>
      </c>
      <c r="B3" s="104"/>
      <c r="C3" s="104"/>
      <c r="D3" s="104"/>
      <c r="E3" s="104"/>
      <c r="F3" s="104"/>
      <c r="G3" s="104"/>
      <c r="H3" s="104"/>
      <c r="I3" s="104"/>
      <c r="J3" s="104" t="s">
        <v>43</v>
      </c>
      <c r="K3" s="104"/>
      <c r="L3" s="104"/>
      <c r="M3" s="104"/>
      <c r="N3" s="104"/>
      <c r="O3" s="104"/>
      <c r="P3" s="104"/>
      <c r="Q3" s="104"/>
      <c r="R3" s="105" t="s">
        <v>29</v>
      </c>
      <c r="S3" s="107" t="s">
        <v>44</v>
      </c>
    </row>
    <row r="4" spans="1:19" ht="15" thickBot="1" x14ac:dyDescent="0.35">
      <c r="A4" s="15" t="s">
        <v>28</v>
      </c>
      <c r="B4" s="30" t="s">
        <v>45</v>
      </c>
      <c r="C4" s="16" t="s">
        <v>46</v>
      </c>
      <c r="D4" s="16" t="s">
        <v>47</v>
      </c>
      <c r="E4" s="16" t="s">
        <v>48</v>
      </c>
      <c r="F4" s="16" t="s">
        <v>49</v>
      </c>
      <c r="G4" s="16" t="s">
        <v>50</v>
      </c>
      <c r="H4" s="16" t="s">
        <v>51</v>
      </c>
      <c r="I4" s="16" t="s">
        <v>52</v>
      </c>
      <c r="J4" s="16" t="s">
        <v>53</v>
      </c>
      <c r="K4" s="16" t="s">
        <v>54</v>
      </c>
      <c r="L4" s="16" t="s">
        <v>47</v>
      </c>
      <c r="M4" s="16" t="s">
        <v>48</v>
      </c>
      <c r="N4" s="16" t="s">
        <v>49</v>
      </c>
      <c r="O4" s="16" t="s">
        <v>50</v>
      </c>
      <c r="P4" s="16" t="s">
        <v>51</v>
      </c>
      <c r="Q4" s="16" t="s">
        <v>52</v>
      </c>
      <c r="R4" s="106"/>
      <c r="S4" s="108"/>
    </row>
    <row r="5" spans="1:19" ht="28.8" customHeight="1" thickTop="1" thickBot="1" x14ac:dyDescent="0.35">
      <c r="A5" s="94" t="s">
        <v>83</v>
      </c>
      <c r="B5" s="97" t="s">
        <v>41</v>
      </c>
      <c r="C5" s="51" t="s">
        <v>55</v>
      </c>
      <c r="D5" s="51" t="s">
        <v>56</v>
      </c>
      <c r="E5" s="51">
        <v>32</v>
      </c>
      <c r="F5" s="51">
        <v>32</v>
      </c>
      <c r="G5" s="51"/>
      <c r="H5" s="51"/>
      <c r="I5" s="51"/>
      <c r="J5" s="51" t="str">
        <f>_xlfn.CONCAT(C5,$B$5)</f>
        <v>identificadorZonaComun</v>
      </c>
      <c r="K5" s="51" t="s">
        <v>59</v>
      </c>
      <c r="L5" s="51" t="s">
        <v>56</v>
      </c>
      <c r="M5" s="51">
        <v>32</v>
      </c>
      <c r="N5" s="51">
        <v>32</v>
      </c>
      <c r="O5" s="51"/>
      <c r="P5" s="51"/>
      <c r="Q5" s="51"/>
      <c r="R5" s="137" t="s">
        <v>92</v>
      </c>
      <c r="S5" s="110" t="str">
        <f>B11</f>
        <v>Turno</v>
      </c>
    </row>
    <row r="6" spans="1:19" ht="30.6" customHeight="1" thickTop="1" thickBot="1" x14ac:dyDescent="0.35">
      <c r="A6" s="95"/>
      <c r="B6" s="98"/>
      <c r="C6" s="51" t="s">
        <v>4</v>
      </c>
      <c r="D6" s="51" t="s">
        <v>58</v>
      </c>
      <c r="E6" s="51">
        <v>1</v>
      </c>
      <c r="F6" s="51">
        <v>50</v>
      </c>
      <c r="G6" s="51"/>
      <c r="H6" s="51"/>
      <c r="I6" s="51"/>
      <c r="J6" s="51" t="str">
        <f>_xlfn.CONCAT(C6,$B$5)</f>
        <v>NombreZonaComun</v>
      </c>
      <c r="K6" s="51" t="s">
        <v>59</v>
      </c>
      <c r="L6" s="51" t="s">
        <v>58</v>
      </c>
      <c r="M6" s="51">
        <v>1</v>
      </c>
      <c r="N6" s="51">
        <v>150</v>
      </c>
      <c r="O6" s="51"/>
      <c r="P6" s="51"/>
      <c r="Q6" s="51"/>
      <c r="R6" s="138"/>
      <c r="S6" s="111"/>
    </row>
    <row r="7" spans="1:19" ht="30" thickTop="1" thickBot="1" x14ac:dyDescent="0.35">
      <c r="A7" s="95"/>
      <c r="B7" s="114" t="s">
        <v>64</v>
      </c>
      <c r="C7" s="50" t="s">
        <v>55</v>
      </c>
      <c r="D7" s="31" t="s">
        <v>56</v>
      </c>
      <c r="E7" s="31">
        <v>32</v>
      </c>
      <c r="F7" s="31">
        <v>32</v>
      </c>
      <c r="G7" s="31"/>
      <c r="H7" s="31"/>
      <c r="I7" s="31"/>
      <c r="J7" s="31" t="str">
        <f>_xlfn.CONCAT(C7,$B$7)</f>
        <v>identificadorAgenda</v>
      </c>
      <c r="K7" s="31" t="s">
        <v>59</v>
      </c>
      <c r="L7" s="31" t="s">
        <v>56</v>
      </c>
      <c r="M7" s="31">
        <v>32</v>
      </c>
      <c r="N7" s="31">
        <v>32</v>
      </c>
      <c r="O7" s="31"/>
      <c r="P7" s="31"/>
      <c r="Q7" s="31"/>
      <c r="R7" s="40" t="str">
        <f>_xlfn.CONCAT("Atributo que contiene la informacion del identificador de un ",B7,"  en el contexto de ",A5,".")</f>
        <v>Atributo que contiene la informacion del identificador de un Agenda  en el contexto de Agendas.</v>
      </c>
      <c r="S7" s="111"/>
    </row>
    <row r="8" spans="1:19" ht="30" thickTop="1" thickBot="1" x14ac:dyDescent="0.35">
      <c r="A8" s="95"/>
      <c r="B8" s="115"/>
      <c r="C8" s="50" t="s">
        <v>4</v>
      </c>
      <c r="D8" s="31" t="s">
        <v>58</v>
      </c>
      <c r="E8" s="31">
        <v>1</v>
      </c>
      <c r="F8" s="31">
        <v>50</v>
      </c>
      <c r="G8" s="31"/>
      <c r="H8" s="31"/>
      <c r="I8" s="31"/>
      <c r="J8" s="31" t="str">
        <f t="shared" ref="J8:J10" si="0">_xlfn.CONCAT(C8,$B$7)</f>
        <v>NombreAgenda</v>
      </c>
      <c r="K8" s="31" t="s">
        <v>59</v>
      </c>
      <c r="L8" s="31" t="s">
        <v>58</v>
      </c>
      <c r="M8" s="31">
        <v>1</v>
      </c>
      <c r="N8" s="31">
        <v>50</v>
      </c>
      <c r="O8" s="31"/>
      <c r="P8" s="31"/>
      <c r="Q8" s="31"/>
      <c r="R8" s="40" t="s">
        <v>100</v>
      </c>
      <c r="S8" s="111"/>
    </row>
    <row r="9" spans="1:19" ht="58.8" customHeight="1" thickTop="1" thickBot="1" x14ac:dyDescent="0.35">
      <c r="A9" s="95"/>
      <c r="B9" s="115"/>
      <c r="C9" s="31" t="s">
        <v>90</v>
      </c>
      <c r="D9" s="31" t="s">
        <v>58</v>
      </c>
      <c r="E9" s="31"/>
      <c r="F9" s="31"/>
      <c r="G9" s="31"/>
      <c r="H9" s="31"/>
      <c r="I9" s="31"/>
      <c r="J9" s="31" t="str">
        <f t="shared" si="0"/>
        <v>fechaHoraInicioAgenda</v>
      </c>
      <c r="K9" s="31" t="s">
        <v>59</v>
      </c>
      <c r="L9" s="31" t="s">
        <v>58</v>
      </c>
      <c r="M9" s="31"/>
      <c r="N9" s="31"/>
      <c r="O9" s="31"/>
      <c r="P9" s="31"/>
      <c r="Q9" s="31"/>
      <c r="R9" s="40" t="str">
        <f>_xlfn.CONCAT("Atributo que contiene la información del nombre de un ",B7," en el contexto de ",A5," asociado al residente con el identificador' ",J9,"'.")</f>
        <v>Atributo que contiene la información del nombre de un Agenda en el contexto de Agendas asociado al residente con el identificador' fechaHoraInicioAgenda'.</v>
      </c>
      <c r="S9" s="111"/>
    </row>
    <row r="10" spans="1:19" ht="58.8" customHeight="1" thickTop="1" thickBot="1" x14ac:dyDescent="0.35">
      <c r="A10" s="95"/>
      <c r="B10" s="99"/>
      <c r="C10" s="31" t="s">
        <v>99</v>
      </c>
      <c r="D10" s="31" t="s">
        <v>58</v>
      </c>
      <c r="E10" s="31"/>
      <c r="F10" s="31"/>
      <c r="G10" s="31"/>
      <c r="H10" s="31"/>
      <c r="I10" s="31"/>
      <c r="J10" s="31" t="str">
        <f t="shared" si="0"/>
        <v>fechaHoraFinAgenda</v>
      </c>
      <c r="K10" s="31" t="s">
        <v>59</v>
      </c>
      <c r="L10" s="31" t="s">
        <v>58</v>
      </c>
      <c r="M10" s="31"/>
      <c r="N10" s="31"/>
      <c r="O10" s="31"/>
      <c r="P10" s="31"/>
      <c r="Q10" s="31"/>
      <c r="R10" s="40" t="str">
        <f>_xlfn.CONCAT("Atributo que contiene la información del nombre de un ",B8," en el contexto de ",A6," asociado al residente con el identificador' ",J10,"'.")</f>
        <v>Atributo que contiene la información del nombre de un  en el contexto de  asociado al residente con el identificador' fechaHoraFinAgenda'.</v>
      </c>
      <c r="S10" s="111"/>
    </row>
    <row r="11" spans="1:19" ht="30" thickTop="1" thickBot="1" x14ac:dyDescent="0.35">
      <c r="A11" s="95"/>
      <c r="B11" s="100" t="s">
        <v>65</v>
      </c>
      <c r="C11" s="32" t="s">
        <v>55</v>
      </c>
      <c r="D11" s="32" t="s">
        <v>56</v>
      </c>
      <c r="E11" s="32">
        <v>32</v>
      </c>
      <c r="F11" s="32">
        <v>32</v>
      </c>
      <c r="G11" s="32"/>
      <c r="H11" s="32"/>
      <c r="I11" s="32"/>
      <c r="J11" s="32" t="str">
        <f>_xlfn.CONCAT(C7,$B$11)</f>
        <v>identificadorTurno</v>
      </c>
      <c r="K11" s="32" t="s">
        <v>59</v>
      </c>
      <c r="L11" s="32" t="s">
        <v>56</v>
      </c>
      <c r="M11" s="32">
        <v>32</v>
      </c>
      <c r="N11" s="32">
        <v>32</v>
      </c>
      <c r="O11" s="32"/>
      <c r="P11" s="32"/>
      <c r="Q11" s="32"/>
      <c r="R11" s="41" t="str">
        <f>_xlfn.CONCAT("Atributo que contiene la informacion del identificador de un ",B11,"  en el contexto de ",A5,".")</f>
        <v>Atributo que contiene la informacion del identificador de un Turno  en el contexto de Agendas.</v>
      </c>
      <c r="S11" s="111"/>
    </row>
    <row r="12" spans="1:19" ht="44.4" thickTop="1" thickBot="1" x14ac:dyDescent="0.35">
      <c r="A12" s="95"/>
      <c r="B12" s="100"/>
      <c r="C12" s="32" t="s">
        <v>57</v>
      </c>
      <c r="D12" s="32" t="s">
        <v>58</v>
      </c>
      <c r="E12" s="32">
        <v>1</v>
      </c>
      <c r="F12" s="32">
        <v>50</v>
      </c>
      <c r="G12" s="32"/>
      <c r="H12" s="32"/>
      <c r="I12" s="32"/>
      <c r="J12" s="32" t="str">
        <f t="shared" ref="J12:J13" si="1">_xlfn.CONCAT(C8,$B$11)</f>
        <v>NombreTurno</v>
      </c>
      <c r="K12" s="32" t="s">
        <v>59</v>
      </c>
      <c r="L12" s="32" t="s">
        <v>58</v>
      </c>
      <c r="M12" s="32">
        <v>1</v>
      </c>
      <c r="N12" s="32">
        <v>50</v>
      </c>
      <c r="O12" s="32"/>
      <c r="P12" s="32"/>
      <c r="Q12" s="32"/>
      <c r="R12" s="41" t="str">
        <f>_xlfn.CONCAT("Atributo que contiene la información del nombre de un ",B11," en el contexto de ",A5," asociado a la reserva con el identificador' ",J12,"'.")</f>
        <v>Atributo que contiene la información del nombre de un Turno en el contexto de Agendas asociado a la reserva con el identificador' NombreTurno'.</v>
      </c>
      <c r="S12" s="111"/>
    </row>
    <row r="13" spans="1:19" ht="15.6" thickTop="1" thickBot="1" x14ac:dyDescent="0.35">
      <c r="A13" s="96"/>
      <c r="B13" s="100"/>
      <c r="C13" s="32" t="s">
        <v>62</v>
      </c>
      <c r="D13" s="32" t="s">
        <v>61</v>
      </c>
      <c r="E13" s="32"/>
      <c r="F13" s="32"/>
      <c r="G13" s="32"/>
      <c r="H13" s="32"/>
      <c r="I13" s="32"/>
      <c r="J13" s="32" t="str">
        <f t="shared" si="1"/>
        <v>fechaHoraInicioTurno</v>
      </c>
      <c r="K13" s="32"/>
      <c r="L13" s="32"/>
      <c r="M13" s="32"/>
      <c r="N13" s="32"/>
      <c r="O13" s="32"/>
      <c r="P13" s="32"/>
      <c r="Q13" s="32"/>
      <c r="R13" s="41"/>
      <c r="S13" s="112"/>
    </row>
    <row r="14" spans="1:19" ht="15" thickTop="1" x14ac:dyDescent="0.3"/>
  </sheetData>
  <mergeCells count="12">
    <mergeCell ref="S5:S13"/>
    <mergeCell ref="B11:B13"/>
    <mergeCell ref="B1:S1"/>
    <mergeCell ref="A2:S2"/>
    <mergeCell ref="A3:I3"/>
    <mergeCell ref="J3:Q3"/>
    <mergeCell ref="R3:R4"/>
    <mergeCell ref="S3:S4"/>
    <mergeCell ref="A5:A13"/>
    <mergeCell ref="B5:B6"/>
    <mergeCell ref="B7:B10"/>
    <mergeCell ref="R5:R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4C5E7-072D-46C9-A943-F12FD1E94927}">
  <dimension ref="A1:S10"/>
  <sheetViews>
    <sheetView workbookViewId="0"/>
  </sheetViews>
  <sheetFormatPr baseColWidth="10" defaultColWidth="11.44140625" defaultRowHeight="14.4" x14ac:dyDescent="0.3"/>
  <cols>
    <col min="1" max="1" width="14.6640625" style="13" customWidth="1"/>
    <col min="2" max="2" width="21" style="13" customWidth="1"/>
    <col min="3" max="3" width="23.44140625" style="13" bestFit="1" customWidth="1"/>
    <col min="4" max="4" width="19.44140625" style="13" customWidth="1"/>
    <col min="5" max="5" width="16.109375" style="13" bestFit="1" customWidth="1"/>
    <col min="6" max="6" width="16.44140625" style="13" bestFit="1" customWidth="1"/>
    <col min="7" max="7" width="9.44140625" style="13" bestFit="1" customWidth="1"/>
    <col min="8" max="8" width="12.5546875" style="13" bestFit="1" customWidth="1"/>
    <col min="9" max="9" width="12" style="13" bestFit="1" customWidth="1"/>
    <col min="10" max="10" width="31" style="13" bestFit="1" customWidth="1"/>
    <col min="11" max="11" width="23.5546875" style="13" bestFit="1" customWidth="1"/>
    <col min="12" max="12" width="16.5546875" style="13" bestFit="1" customWidth="1"/>
    <col min="13" max="13" width="16.109375" style="13" bestFit="1" customWidth="1"/>
    <col min="14" max="14" width="16.44140625" style="13" bestFit="1" customWidth="1"/>
    <col min="15" max="15" width="9.44140625" style="13" bestFit="1" customWidth="1"/>
    <col min="16" max="16" width="12.5546875" style="13" bestFit="1" customWidth="1"/>
    <col min="17" max="17" width="12" style="13" bestFit="1" customWidth="1"/>
    <col min="18" max="18" width="58" style="26" customWidth="1"/>
    <col min="19" max="19" width="17.109375" style="13" bestFit="1" customWidth="1"/>
    <col min="20" max="16384" width="11.44140625" style="13"/>
  </cols>
  <sheetData>
    <row r="1" spans="1:19" x14ac:dyDescent="0.3">
      <c r="A1" s="12" t="s">
        <v>39</v>
      </c>
      <c r="B1" s="101" t="str">
        <f>Reservas!D8</f>
        <v>Reserva-0001</v>
      </c>
      <c r="C1" s="101"/>
      <c r="D1" s="101"/>
      <c r="E1" s="101"/>
      <c r="F1" s="101"/>
      <c r="G1" s="101"/>
      <c r="H1" s="101"/>
      <c r="I1" s="101"/>
      <c r="J1" s="101"/>
      <c r="K1" s="101"/>
      <c r="L1" s="101"/>
      <c r="M1" s="101"/>
      <c r="N1" s="101"/>
      <c r="O1" s="101"/>
      <c r="P1" s="101"/>
      <c r="Q1" s="101"/>
      <c r="R1" s="101"/>
      <c r="S1" s="102"/>
    </row>
    <row r="2" spans="1:19" x14ac:dyDescent="0.3">
      <c r="A2" s="89"/>
      <c r="B2" s="90"/>
      <c r="C2" s="90"/>
      <c r="D2" s="90"/>
      <c r="E2" s="90"/>
      <c r="F2" s="90"/>
      <c r="G2" s="90"/>
      <c r="H2" s="90"/>
      <c r="I2" s="90"/>
      <c r="J2" s="90"/>
      <c r="K2" s="90"/>
      <c r="L2" s="90"/>
      <c r="M2" s="90"/>
      <c r="N2" s="90"/>
      <c r="O2" s="90"/>
      <c r="P2" s="90"/>
      <c r="Q2" s="90"/>
      <c r="R2" s="90"/>
      <c r="S2" s="91"/>
    </row>
    <row r="3" spans="1:19" x14ac:dyDescent="0.3">
      <c r="A3" s="103" t="s">
        <v>42</v>
      </c>
      <c r="B3" s="104"/>
      <c r="C3" s="104"/>
      <c r="D3" s="104"/>
      <c r="E3" s="104"/>
      <c r="F3" s="104"/>
      <c r="G3" s="104"/>
      <c r="H3" s="104"/>
      <c r="I3" s="104"/>
      <c r="J3" s="104" t="s">
        <v>43</v>
      </c>
      <c r="K3" s="104"/>
      <c r="L3" s="104"/>
      <c r="M3" s="104"/>
      <c r="N3" s="104"/>
      <c r="O3" s="104"/>
      <c r="P3" s="104"/>
      <c r="Q3" s="104"/>
      <c r="R3" s="105" t="s">
        <v>29</v>
      </c>
      <c r="S3" s="107" t="s">
        <v>44</v>
      </c>
    </row>
    <row r="4" spans="1:19" ht="15" thickBot="1" x14ac:dyDescent="0.35">
      <c r="A4" s="29" t="s">
        <v>28</v>
      </c>
      <c r="B4" s="30" t="s">
        <v>45</v>
      </c>
      <c r="C4" s="30" t="s">
        <v>46</v>
      </c>
      <c r="D4" s="30" t="s">
        <v>47</v>
      </c>
      <c r="E4" s="30" t="s">
        <v>48</v>
      </c>
      <c r="F4" s="30" t="s">
        <v>49</v>
      </c>
      <c r="G4" s="30" t="s">
        <v>50</v>
      </c>
      <c r="H4" s="30" t="s">
        <v>51</v>
      </c>
      <c r="I4" s="30" t="s">
        <v>52</v>
      </c>
      <c r="J4" s="30" t="s">
        <v>53</v>
      </c>
      <c r="K4" s="30" t="s">
        <v>54</v>
      </c>
      <c r="L4" s="30" t="s">
        <v>47</v>
      </c>
      <c r="M4" s="30" t="s">
        <v>48</v>
      </c>
      <c r="N4" s="30" t="s">
        <v>49</v>
      </c>
      <c r="O4" s="30" t="s">
        <v>50</v>
      </c>
      <c r="P4" s="30" t="s">
        <v>51</v>
      </c>
      <c r="Q4" s="30" t="s">
        <v>52</v>
      </c>
      <c r="R4" s="113"/>
      <c r="S4" s="108"/>
    </row>
    <row r="5" spans="1:19" ht="30" thickTop="1" thickBot="1" x14ac:dyDescent="0.35">
      <c r="A5" s="109" t="s">
        <v>80</v>
      </c>
      <c r="B5" s="139" t="s">
        <v>82</v>
      </c>
      <c r="C5" s="31" t="s">
        <v>55</v>
      </c>
      <c r="D5" s="31" t="s">
        <v>56</v>
      </c>
      <c r="E5" s="31">
        <v>32</v>
      </c>
      <c r="F5" s="31">
        <v>32</v>
      </c>
      <c r="G5" s="31"/>
      <c r="H5" s="31"/>
      <c r="I5" s="31"/>
      <c r="J5" s="31" t="str">
        <f>_xlfn.CONCAT(C5,$B$5)</f>
        <v>identificadorInmueble</v>
      </c>
      <c r="K5" s="31" t="s">
        <v>59</v>
      </c>
      <c r="L5" s="31" t="s">
        <v>56</v>
      </c>
      <c r="M5" s="31">
        <v>32</v>
      </c>
      <c r="N5" s="31">
        <v>32</v>
      </c>
      <c r="O5" s="31"/>
      <c r="P5" s="31"/>
      <c r="Q5" s="31"/>
      <c r="R5" s="40" t="str">
        <f>_xlfn.CONCAT("Atributo que contiene la informacion del identificador de un ",B5,"  en el contexto de ",A5,".")</f>
        <v>Atributo que contiene la informacion del identificador de un Inmueble  en el contexto de Residentes.</v>
      </c>
      <c r="S5" s="110" t="str">
        <f>B8</f>
        <v>Residente</v>
      </c>
    </row>
    <row r="6" spans="1:19" ht="44.4" thickTop="1" thickBot="1" x14ac:dyDescent="0.35">
      <c r="A6" s="109"/>
      <c r="B6" s="140"/>
      <c r="C6" s="31" t="s">
        <v>93</v>
      </c>
      <c r="D6" s="31" t="s">
        <v>58</v>
      </c>
      <c r="E6" s="31">
        <v>1</v>
      </c>
      <c r="F6" s="31">
        <v>20</v>
      </c>
      <c r="G6" s="31"/>
      <c r="H6" s="31"/>
      <c r="I6" s="31"/>
      <c r="J6" s="31" t="str">
        <f t="shared" ref="J6:J7" si="0">_xlfn.CONCAT(C6,$B$5)</f>
        <v>tipoInmuebleInmueble</v>
      </c>
      <c r="K6" s="31" t="s">
        <v>59</v>
      </c>
      <c r="L6" s="31" t="s">
        <v>58</v>
      </c>
      <c r="M6" s="31">
        <v>1</v>
      </c>
      <c r="N6" s="31">
        <v>20</v>
      </c>
      <c r="O6" s="31"/>
      <c r="P6" s="31"/>
      <c r="Q6" s="31"/>
      <c r="R6" s="40" t="str">
        <f>_xlfn.CONCAT("Atributo que contiene la información del nombre de un ",B5," en el contexto de ",A5," asociado al residente con el identificador' ",J6,"'.")</f>
        <v>Atributo que contiene la información del nombre de un Inmueble en el contexto de Residentes asociado al residente con el identificador' tipoInmuebleInmueble'.</v>
      </c>
      <c r="S6" s="111"/>
    </row>
    <row r="7" spans="1:19" ht="44.4" thickTop="1" thickBot="1" x14ac:dyDescent="0.35">
      <c r="A7" s="109"/>
      <c r="B7" s="141"/>
      <c r="C7" s="31" t="s">
        <v>94</v>
      </c>
      <c r="D7" s="31" t="s">
        <v>95</v>
      </c>
      <c r="E7" s="31">
        <v>1</v>
      </c>
      <c r="F7" s="31">
        <v>50</v>
      </c>
      <c r="G7" s="31"/>
      <c r="H7" s="31"/>
      <c r="I7" s="31"/>
      <c r="J7" s="31" t="str">
        <f t="shared" si="0"/>
        <v>numeroViviendaInmueble</v>
      </c>
      <c r="K7" s="31" t="s">
        <v>59</v>
      </c>
      <c r="L7" s="31" t="s">
        <v>58</v>
      </c>
      <c r="M7" s="31">
        <v>1</v>
      </c>
      <c r="N7" s="31">
        <v>50</v>
      </c>
      <c r="O7" s="31"/>
      <c r="P7" s="31"/>
      <c r="Q7" s="31"/>
      <c r="R7" s="40" t="str">
        <f>_xlfn.CONCAT("Atributo que contiene la información del nombre de un ",B6," en el contexto de ",A6," asociado al residente con el identificador' ",J7,"'.")</f>
        <v>Atributo que contiene la información del nombre de un  en el contexto de  asociado al residente con el identificador' numeroViviendaInmueble'.</v>
      </c>
      <c r="S7" s="111"/>
    </row>
    <row r="8" spans="1:19" ht="30" thickTop="1" thickBot="1" x14ac:dyDescent="0.35">
      <c r="A8" s="109"/>
      <c r="B8" s="100" t="s">
        <v>24</v>
      </c>
      <c r="C8" s="32" t="s">
        <v>55</v>
      </c>
      <c r="D8" s="32" t="s">
        <v>56</v>
      </c>
      <c r="E8" s="32">
        <v>32</v>
      </c>
      <c r="F8" s="32">
        <v>32</v>
      </c>
      <c r="G8" s="32"/>
      <c r="H8" s="32"/>
      <c r="I8" s="32"/>
      <c r="J8" s="32" t="str">
        <f>_xlfn.CONCAT(C5,$B$8)</f>
        <v>identificadorResidente</v>
      </c>
      <c r="K8" s="32" t="s">
        <v>59</v>
      </c>
      <c r="L8" s="32" t="s">
        <v>56</v>
      </c>
      <c r="M8" s="32">
        <v>32</v>
      </c>
      <c r="N8" s="32">
        <v>32</v>
      </c>
      <c r="O8" s="32"/>
      <c r="P8" s="32"/>
      <c r="Q8" s="32"/>
      <c r="R8" s="41" t="str">
        <f>_xlfn.CONCAT("Atributo que contiene la informacion del identificador de un ",B8,"  en el contexto de ",A5,".")</f>
        <v>Atributo que contiene la informacion del identificador de un Residente  en el contexto de Residentes.</v>
      </c>
      <c r="S8" s="111"/>
    </row>
    <row r="9" spans="1:19" ht="44.4" thickTop="1" thickBot="1" x14ac:dyDescent="0.35">
      <c r="A9" s="109"/>
      <c r="B9" s="100"/>
      <c r="C9" s="32" t="s">
        <v>57</v>
      </c>
      <c r="D9" s="32" t="s">
        <v>56</v>
      </c>
      <c r="E9" s="32">
        <v>1</v>
      </c>
      <c r="F9" s="32">
        <v>50</v>
      </c>
      <c r="G9" s="32"/>
      <c r="H9" s="32"/>
      <c r="I9" s="32"/>
      <c r="J9" s="32" t="str">
        <f>_xlfn.CONCAT(C6,$B$8)</f>
        <v>tipoInmuebleResidente</v>
      </c>
      <c r="K9" s="32" t="s">
        <v>59</v>
      </c>
      <c r="L9" s="32" t="s">
        <v>58</v>
      </c>
      <c r="M9" s="32">
        <v>1</v>
      </c>
      <c r="N9" s="32">
        <v>50</v>
      </c>
      <c r="O9" s="32"/>
      <c r="P9" s="32"/>
      <c r="Q9" s="32"/>
      <c r="R9" s="41" t="str">
        <f>_xlfn.CONCAT("Atributo que contiene la información del nombre de un ",B8," en el contexto de ",A5," asociado a la reserva con el identificador' ",J9,"'.")</f>
        <v>Atributo que contiene la información del nombre de un Residente en el contexto de Residentes asociado a la reserva con el identificador' tipoInmuebleResidente'.</v>
      </c>
      <c r="S9" s="112"/>
    </row>
    <row r="10" spans="1:19" ht="15" thickTop="1" x14ac:dyDescent="0.3"/>
  </sheetData>
  <mergeCells count="10">
    <mergeCell ref="A5:A9"/>
    <mergeCell ref="S5:S9"/>
    <mergeCell ref="B8:B9"/>
    <mergeCell ref="B1:S1"/>
    <mergeCell ref="A2:S2"/>
    <mergeCell ref="A3:I3"/>
    <mergeCell ref="J3:Q3"/>
    <mergeCell ref="R3:R4"/>
    <mergeCell ref="S3:S4"/>
    <mergeCell ref="B5:B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4EB49-FF8E-46BB-B8BB-A3B13262BCA8}">
  <dimension ref="A1"/>
  <sheetViews>
    <sheetView zoomScale="70" zoomScaleNormal="70" workbookViewId="0">
      <selection activeCell="N23" sqref="N23"/>
    </sheetView>
  </sheetViews>
  <sheetFormatPr baseColWidth="10" defaultColWidth="11.5546875"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409BB-6EDF-4233-9680-0DFD77A9FF39}">
  <dimension ref="A1:D17"/>
  <sheetViews>
    <sheetView topLeftCell="A2" zoomScaleNormal="100" workbookViewId="0">
      <selection activeCell="C15" sqref="C15"/>
    </sheetView>
  </sheetViews>
  <sheetFormatPr baseColWidth="10" defaultColWidth="11.44140625" defaultRowHeight="13.8" x14ac:dyDescent="0.3"/>
  <cols>
    <col min="1" max="1" width="36.33203125" style="2" bestFit="1" customWidth="1"/>
    <col min="2" max="3" width="22.33203125" style="2" bestFit="1" customWidth="1"/>
    <col min="4" max="4" width="57.6640625" style="7" customWidth="1"/>
    <col min="5" max="16384" width="11.44140625" style="2"/>
  </cols>
  <sheetData>
    <row r="1" spans="1:4" x14ac:dyDescent="0.3">
      <c r="A1" s="1" t="s">
        <v>0</v>
      </c>
      <c r="B1" s="64" t="s">
        <v>9</v>
      </c>
      <c r="C1" s="64"/>
      <c r="D1" s="65"/>
    </row>
    <row r="2" spans="1:4" ht="36" customHeight="1" x14ac:dyDescent="0.3">
      <c r="A2" s="3" t="s">
        <v>1</v>
      </c>
      <c r="B2" s="66" t="s">
        <v>10</v>
      </c>
      <c r="C2" s="67"/>
      <c r="D2" s="68"/>
    </row>
    <row r="3" spans="1:4" x14ac:dyDescent="0.3">
      <c r="A3" s="69" t="s">
        <v>2</v>
      </c>
      <c r="B3" s="70"/>
      <c r="C3" s="70"/>
      <c r="D3" s="71"/>
    </row>
    <row r="4" spans="1:4" x14ac:dyDescent="0.3">
      <c r="A4" s="4" t="s">
        <v>3</v>
      </c>
      <c r="B4" s="5" t="s">
        <v>4</v>
      </c>
      <c r="C4" s="5" t="s">
        <v>5</v>
      </c>
      <c r="D4" s="6" t="s">
        <v>1</v>
      </c>
    </row>
    <row r="5" spans="1:4" ht="15" customHeight="1" x14ac:dyDescent="0.3">
      <c r="A5" s="74" t="s">
        <v>6</v>
      </c>
      <c r="B5" s="75" t="s">
        <v>79</v>
      </c>
      <c r="C5" s="27" t="s">
        <v>23</v>
      </c>
      <c r="D5" s="76" t="s">
        <v>67</v>
      </c>
    </row>
    <row r="6" spans="1:4" ht="15" customHeight="1" x14ac:dyDescent="0.3">
      <c r="A6" s="74"/>
      <c r="B6" s="75"/>
      <c r="C6" s="27" t="s">
        <v>41</v>
      </c>
      <c r="D6" s="76"/>
    </row>
    <row r="7" spans="1:4" ht="15" customHeight="1" x14ac:dyDescent="0.3">
      <c r="A7" s="74"/>
      <c r="B7" s="75"/>
      <c r="C7" s="27" t="s">
        <v>66</v>
      </c>
      <c r="D7" s="76"/>
    </row>
    <row r="8" spans="1:4" ht="15" customHeight="1" x14ac:dyDescent="0.3">
      <c r="A8" s="74"/>
      <c r="B8" s="75"/>
      <c r="C8" s="27" t="s">
        <v>81</v>
      </c>
      <c r="D8" s="76"/>
    </row>
    <row r="9" spans="1:4" ht="18.75" customHeight="1" x14ac:dyDescent="0.3">
      <c r="A9" s="74"/>
      <c r="B9" s="75"/>
      <c r="C9" s="27" t="s">
        <v>82</v>
      </c>
      <c r="D9" s="76"/>
    </row>
    <row r="10" spans="1:4" ht="14.4" x14ac:dyDescent="0.3">
      <c r="A10" s="72" t="s">
        <v>6</v>
      </c>
      <c r="B10" s="73" t="s">
        <v>80</v>
      </c>
      <c r="C10" s="28" t="s">
        <v>24</v>
      </c>
      <c r="D10" s="72" t="s">
        <v>27</v>
      </c>
    </row>
    <row r="11" spans="1:4" ht="26.4" customHeight="1" x14ac:dyDescent="0.3">
      <c r="A11" s="72"/>
      <c r="B11" s="73"/>
      <c r="C11" s="28" t="s">
        <v>82</v>
      </c>
      <c r="D11" s="72"/>
    </row>
    <row r="12" spans="1:4" ht="21" customHeight="1" x14ac:dyDescent="0.3">
      <c r="A12" s="80" t="s">
        <v>6</v>
      </c>
      <c r="B12" s="77" t="s">
        <v>83</v>
      </c>
      <c r="C12" s="27" t="s">
        <v>41</v>
      </c>
      <c r="D12" s="80" t="s">
        <v>84</v>
      </c>
    </row>
    <row r="13" spans="1:4" ht="21" customHeight="1" x14ac:dyDescent="0.3">
      <c r="A13" s="81"/>
      <c r="B13" s="78"/>
      <c r="C13" s="27" t="s">
        <v>64</v>
      </c>
      <c r="D13" s="81"/>
    </row>
    <row r="14" spans="1:4" ht="21" customHeight="1" x14ac:dyDescent="0.3">
      <c r="A14" s="82"/>
      <c r="B14" s="79"/>
      <c r="C14" s="27" t="s">
        <v>65</v>
      </c>
      <c r="D14" s="82"/>
    </row>
    <row r="15" spans="1:4" ht="14.4" x14ac:dyDescent="0.3">
      <c r="A15" s="55" t="s">
        <v>6</v>
      </c>
      <c r="B15" s="58" t="s">
        <v>63</v>
      </c>
      <c r="C15" s="42" t="s">
        <v>25</v>
      </c>
      <c r="D15" s="61" t="s">
        <v>26</v>
      </c>
    </row>
    <row r="16" spans="1:4" ht="14.4" x14ac:dyDescent="0.3">
      <c r="A16" s="56"/>
      <c r="B16" s="59"/>
      <c r="C16" s="42" t="s">
        <v>65</v>
      </c>
      <c r="D16" s="62"/>
    </row>
    <row r="17" spans="1:4" ht="14.4" x14ac:dyDescent="0.3">
      <c r="A17" s="57"/>
      <c r="B17" s="60"/>
      <c r="C17" s="42" t="s">
        <v>24</v>
      </c>
      <c r="D17" s="63"/>
    </row>
  </sheetData>
  <mergeCells count="15">
    <mergeCell ref="A15:A17"/>
    <mergeCell ref="B15:B17"/>
    <mergeCell ref="D15:D17"/>
    <mergeCell ref="B1:D1"/>
    <mergeCell ref="B2:D2"/>
    <mergeCell ref="A3:D3"/>
    <mergeCell ref="A10:A11"/>
    <mergeCell ref="B10:B11"/>
    <mergeCell ref="D10:D11"/>
    <mergeCell ref="A5:A9"/>
    <mergeCell ref="B5:B9"/>
    <mergeCell ref="D5:D9"/>
    <mergeCell ref="B12:B14"/>
    <mergeCell ref="A12:A14"/>
    <mergeCell ref="D12:D14"/>
  </mergeCells>
  <hyperlinks>
    <hyperlink ref="C10" location="Residentes!A8" display="Residente" xr:uid="{15D235C3-AE5D-4A66-A93D-478D5D68669F}"/>
    <hyperlink ref="C11" location="'Conjuntos Residenciales'!A11" display="Inmueble" xr:uid="{E45FCE5E-CCFD-4E0F-B10E-AD3E7BB8F2D6}"/>
    <hyperlink ref="C15" location="Reservas!A1" display="Reserva" xr:uid="{2E0ED804-61AA-4A90-AAE3-8F0B303F658C}"/>
    <hyperlink ref="C16" location="Reservas!A8" display="Turno" xr:uid="{E878213B-9F54-4252-9D19-6B4F3157C261}"/>
    <hyperlink ref="C17" location="Reservas!A9" display="Residente" xr:uid="{06F2A3BB-2F3D-4865-BA9B-39469E4D9172}"/>
    <hyperlink ref="B5:B9" location="'Conjuntos Residenciales'!A1" display=" Conjuntos residenciales" xr:uid="{62FF8688-50B6-499B-97D0-E2EE0B9A5049}"/>
    <hyperlink ref="B10:B11" location="Residentes!A1" display="Residentes" xr:uid="{18061B1D-C566-4199-8F9A-D57F9796EBE2}"/>
    <hyperlink ref="B12:B14" location="Agendas!A1" display="Agendas" xr:uid="{C8E9C545-7B5C-45FD-8DF0-DE3ACB694D25}"/>
    <hyperlink ref="B15:B17" location="Reservas!A1" display="Reservas" xr:uid="{10D3C645-B6DE-49BB-BCBB-2C5B720CFEDD}"/>
    <hyperlink ref="C5" location="'Conjuntos Residenciales'!A1" display="Conjunto residencial" xr:uid="{E03F3EA4-3CA3-4B3F-9D0C-49720165FE4D}"/>
    <hyperlink ref="C6" location="'Conjuntos Residenciales'!A9" display="ZonaComun" xr:uid="{B4A40325-F4D3-489C-BFBB-EBBBCBC1FBC0}"/>
    <hyperlink ref="C7" location="'Conjuntos Residenciales'!A8" display="Administrador" xr:uid="{06E7F99A-A92C-462B-B430-F03AC05AAAF4}"/>
    <hyperlink ref="C8" location="'Conjuntos Residenciales'!A10" display="ZonaInmueble" xr:uid="{A7E1B183-8967-4C53-BD28-1DA04B37B08C}"/>
    <hyperlink ref="C9" location="'Conjuntos Residenciales'!A11" display="Inmueble" xr:uid="{52BFCB4B-9371-4C78-9408-FE7F989754B6}"/>
    <hyperlink ref="C13" location="Agendas!A8" display="Agenda" xr:uid="{35690088-71B7-4013-BBA5-8197292D4BE7}"/>
    <hyperlink ref="C14" location="Agendas!A9" display="Turno" xr:uid="{8E585810-F4E0-4DA9-BB4E-EEA738C649F7}"/>
    <hyperlink ref="C12" location="'Conjuntos Residenciales'!A9" display="ZonaComun" xr:uid="{7E8865EA-CE9C-434D-99D6-CC4A31E7B5C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BD0E291-9B7B-40D3-A6BE-3B5AE9F98A2F}">
          <x14:formula1>
            <xm:f>Valores!$A$2:$A$4</xm:f>
          </x14:formula1>
          <xm:sqref>A5:A8 A10:A12 A15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F8E16-67C6-432D-A5AA-BF67F960EE18}">
  <dimension ref="A1:F11"/>
  <sheetViews>
    <sheetView zoomScale="115" zoomScaleNormal="115" workbookViewId="0"/>
  </sheetViews>
  <sheetFormatPr baseColWidth="10" defaultColWidth="11.44140625" defaultRowHeight="14.4" x14ac:dyDescent="0.3"/>
  <cols>
    <col min="1" max="1" width="19.88671875" style="13" bestFit="1" customWidth="1"/>
    <col min="2" max="2" width="22.33203125" style="13" bestFit="1" customWidth="1"/>
    <col min="3" max="3" width="24" style="13" bestFit="1" customWidth="1"/>
    <col min="4" max="5" width="38.33203125" style="13" bestFit="1" customWidth="1"/>
    <col min="6" max="6" width="64" style="13" bestFit="1" customWidth="1"/>
    <col min="7" max="16384" width="11.44140625" style="13"/>
  </cols>
  <sheetData>
    <row r="1" spans="1:6" x14ac:dyDescent="0.3">
      <c r="A1" s="12" t="s">
        <v>28</v>
      </c>
      <c r="B1" s="83" t="str">
        <f>Contextos!B5</f>
        <v xml:space="preserve"> Conjuntos residenciales</v>
      </c>
      <c r="C1" s="83"/>
      <c r="D1" s="83"/>
      <c r="E1" s="83"/>
      <c r="F1" s="84"/>
    </row>
    <row r="2" spans="1:6" ht="38.25" customHeight="1" x14ac:dyDescent="0.3">
      <c r="A2" s="14" t="s">
        <v>29</v>
      </c>
      <c r="B2" s="85" t="str">
        <f>Contextos!D5</f>
        <v>Contexto cuya motivación es Gestionar la estructura física y los recursos disponibles en cada conjunto residencial. Aquí se manejan los datos sobre qué conjuntos existen, dónde están ubicados, qué recursos ofrecen según una Agenda con respectivos turnos para cada zona.</v>
      </c>
      <c r="C2" s="85"/>
      <c r="D2" s="85"/>
      <c r="E2" s="85"/>
      <c r="F2" s="86"/>
    </row>
    <row r="3" spans="1:6" x14ac:dyDescent="0.3">
      <c r="A3" s="14" t="s">
        <v>3</v>
      </c>
      <c r="B3" s="87" t="str">
        <f>Contextos!A5</f>
        <v>Core/Básico</v>
      </c>
      <c r="C3" s="87"/>
      <c r="D3" s="87"/>
      <c r="E3" s="87"/>
      <c r="F3" s="88"/>
    </row>
    <row r="4" spans="1:6" x14ac:dyDescent="0.3">
      <c r="A4" s="89" t="s">
        <v>30</v>
      </c>
      <c r="B4" s="90"/>
      <c r="C4" s="90"/>
      <c r="D4" s="90"/>
      <c r="E4" s="90"/>
      <c r="F4" s="91"/>
    </row>
    <row r="5" spans="1:6" x14ac:dyDescent="0.3">
      <c r="A5" s="15" t="s">
        <v>31</v>
      </c>
      <c r="B5" s="16" t="s">
        <v>32</v>
      </c>
      <c r="C5" s="92" t="s">
        <v>33</v>
      </c>
      <c r="D5" s="92" t="s">
        <v>34</v>
      </c>
      <c r="E5" s="92"/>
      <c r="F5" s="93" t="s">
        <v>1</v>
      </c>
    </row>
    <row r="6" spans="1:6" x14ac:dyDescent="0.3">
      <c r="A6" s="15" t="s">
        <v>35</v>
      </c>
      <c r="B6" s="16" t="s">
        <v>36</v>
      </c>
      <c r="C6" s="92"/>
      <c r="D6" s="92"/>
      <c r="E6" s="92"/>
      <c r="F6" s="93"/>
    </row>
    <row r="7" spans="1:6" x14ac:dyDescent="0.3">
      <c r="A7" s="15" t="s">
        <v>37</v>
      </c>
      <c r="B7" s="16" t="s">
        <v>38</v>
      </c>
      <c r="C7" s="92"/>
      <c r="D7" s="16" t="s">
        <v>39</v>
      </c>
      <c r="E7" s="17" t="s">
        <v>4</v>
      </c>
      <c r="F7" s="93"/>
    </row>
    <row r="8" spans="1:6" ht="28.8" x14ac:dyDescent="0.3">
      <c r="A8" s="24" t="s">
        <v>40</v>
      </c>
      <c r="B8" s="23" t="s">
        <v>66</v>
      </c>
      <c r="C8" s="24" t="s">
        <v>20</v>
      </c>
      <c r="D8" s="45" t="str">
        <f>B8&amp;" "&amp;A8&amp;"-0001"</f>
        <v>Administrador Conjunto Residencial-0001</v>
      </c>
      <c r="E8" s="39" t="str">
        <f>_xlfn.CONCAT(A8," de ",B8)</f>
        <v>Conjunto Residencial de Administrador</v>
      </c>
      <c r="F8" s="25" t="s">
        <v>76</v>
      </c>
    </row>
    <row r="9" spans="1:6" ht="28.8" x14ac:dyDescent="0.3">
      <c r="A9" s="18" t="s">
        <v>40</v>
      </c>
      <c r="B9" s="18" t="s">
        <v>41</v>
      </c>
      <c r="C9" s="19" t="s">
        <v>20</v>
      </c>
      <c r="D9" s="37" t="str">
        <f>B9&amp;" "&amp;A9&amp;"-0001"</f>
        <v>ZonaComun Conjunto Residencial-0001</v>
      </c>
      <c r="E9" s="38" t="str">
        <f>_xlfn.CONCAT(A9," de ",B9)</f>
        <v>Conjunto Residencial de ZonaComun</v>
      </c>
      <c r="F9" s="22" t="s">
        <v>75</v>
      </c>
    </row>
    <row r="10" spans="1:6" ht="28.8" x14ac:dyDescent="0.3">
      <c r="A10" s="43" t="s">
        <v>40</v>
      </c>
      <c r="B10" s="43" t="s">
        <v>81</v>
      </c>
      <c r="C10" s="44" t="s">
        <v>20</v>
      </c>
      <c r="D10" s="45" t="str">
        <f>B10&amp;" "&amp;A10&amp;"-0001"</f>
        <v>ZonaInmueble Conjunto Residencial-0001</v>
      </c>
      <c r="E10" s="46" t="str">
        <f>_xlfn.CONCAT(A10," de ",B10)</f>
        <v>Conjunto Residencial de ZonaInmueble</v>
      </c>
      <c r="F10" s="47" t="s">
        <v>85</v>
      </c>
    </row>
    <row r="11" spans="1:6" ht="40.5" customHeight="1" x14ac:dyDescent="0.3">
      <c r="A11" s="19" t="s">
        <v>81</v>
      </c>
      <c r="B11" s="18" t="s">
        <v>82</v>
      </c>
      <c r="C11" s="19" t="s">
        <v>20</v>
      </c>
      <c r="D11" s="37" t="str">
        <f t="shared" ref="D11" si="0">B11&amp;" "&amp;A11&amp;"-0001"</f>
        <v>Inmueble ZonaInmueble-0001</v>
      </c>
      <c r="E11" s="38" t="str">
        <f t="shared" ref="E11" si="1">_xlfn.CONCAT(A11," de ",B11)</f>
        <v>ZonaInmueble de Inmueble</v>
      </c>
      <c r="F11" s="22" t="s">
        <v>86</v>
      </c>
    </row>
  </sheetData>
  <mergeCells count="7">
    <mergeCell ref="B1:F1"/>
    <mergeCell ref="B2:F2"/>
    <mergeCell ref="B3:F3"/>
    <mergeCell ref="A4:F4"/>
    <mergeCell ref="C5:C7"/>
    <mergeCell ref="D5:E6"/>
    <mergeCell ref="F5:F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A467154-8CE8-4012-83D7-B9572690BD86}">
          <x14:formula1>
            <xm:f>Valores!$A$7:$A$13</xm:f>
          </x14:formula1>
          <xm:sqref>C8:C11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6A343-6D12-4FEA-AEEF-63E15D63FE79}">
  <dimension ref="A1:F8"/>
  <sheetViews>
    <sheetView zoomScale="160" zoomScaleNormal="160" workbookViewId="0">
      <selection activeCell="A8" sqref="A8"/>
    </sheetView>
  </sheetViews>
  <sheetFormatPr baseColWidth="10" defaultColWidth="11.44140625" defaultRowHeight="14.4" x14ac:dyDescent="0.3"/>
  <cols>
    <col min="1" max="1" width="19.88671875" style="13" bestFit="1" customWidth="1"/>
    <col min="2" max="2" width="22.33203125" style="13" bestFit="1" customWidth="1"/>
    <col min="3" max="3" width="24" style="13" bestFit="1" customWidth="1"/>
    <col min="4" max="4" width="37.88671875" style="13" bestFit="1" customWidth="1"/>
    <col min="5" max="5" width="38.33203125" style="13" bestFit="1" customWidth="1"/>
    <col min="6" max="6" width="64" style="13" bestFit="1" customWidth="1"/>
    <col min="7" max="16384" width="11.44140625" style="13"/>
  </cols>
  <sheetData>
    <row r="1" spans="1:6" x14ac:dyDescent="0.3">
      <c r="A1" s="12" t="s">
        <v>28</v>
      </c>
      <c r="B1" s="83" t="str">
        <f>Contextos!B10</f>
        <v>Residentes</v>
      </c>
      <c r="C1" s="83"/>
      <c r="D1" s="83"/>
      <c r="E1" s="83"/>
      <c r="F1" s="84"/>
    </row>
    <row r="2" spans="1:6" x14ac:dyDescent="0.3">
      <c r="A2" s="14" t="s">
        <v>29</v>
      </c>
      <c r="B2" s="85" t="str">
        <f>Contextos!D10</f>
        <v>Contexto cuya motivación es encargarce de manejar la información de los residentes, incluidas sus identificaciones, contacto, y la relación entre el residente y su residencia dentro del conjunto.</v>
      </c>
      <c r="C2" s="85"/>
      <c r="D2" s="85"/>
      <c r="E2" s="85"/>
      <c r="F2" s="86"/>
    </row>
    <row r="3" spans="1:6" x14ac:dyDescent="0.3">
      <c r="A3" s="14" t="s">
        <v>3</v>
      </c>
      <c r="B3" s="87" t="str">
        <f>Contextos!A10</f>
        <v>Core/Básico</v>
      </c>
      <c r="C3" s="87"/>
      <c r="D3" s="87"/>
      <c r="E3" s="87"/>
      <c r="F3" s="88"/>
    </row>
    <row r="4" spans="1:6" x14ac:dyDescent="0.3">
      <c r="A4" s="89" t="s">
        <v>30</v>
      </c>
      <c r="B4" s="90"/>
      <c r="C4" s="90"/>
      <c r="D4" s="90"/>
      <c r="E4" s="90"/>
      <c r="F4" s="91"/>
    </row>
    <row r="5" spans="1:6" x14ac:dyDescent="0.3">
      <c r="A5" s="15" t="s">
        <v>31</v>
      </c>
      <c r="B5" s="16" t="s">
        <v>32</v>
      </c>
      <c r="C5" s="92" t="s">
        <v>33</v>
      </c>
      <c r="D5" s="92" t="s">
        <v>34</v>
      </c>
      <c r="E5" s="92"/>
      <c r="F5" s="93" t="s">
        <v>1</v>
      </c>
    </row>
    <row r="6" spans="1:6" x14ac:dyDescent="0.3">
      <c r="A6" s="15" t="s">
        <v>35</v>
      </c>
      <c r="B6" s="16" t="s">
        <v>36</v>
      </c>
      <c r="C6" s="92"/>
      <c r="D6" s="92"/>
      <c r="E6" s="92"/>
      <c r="F6" s="93"/>
    </row>
    <row r="7" spans="1:6" x14ac:dyDescent="0.3">
      <c r="A7" s="15" t="s">
        <v>37</v>
      </c>
      <c r="B7" s="16" t="s">
        <v>38</v>
      </c>
      <c r="C7" s="92"/>
      <c r="D7" s="16" t="s">
        <v>39</v>
      </c>
      <c r="E7" s="17" t="s">
        <v>4</v>
      </c>
      <c r="F7" s="93"/>
    </row>
    <row r="8" spans="1:6" ht="28.8" x14ac:dyDescent="0.3">
      <c r="A8" s="19" t="s">
        <v>82</v>
      </c>
      <c r="B8" s="18" t="s">
        <v>24</v>
      </c>
      <c r="C8" s="19" t="s">
        <v>20</v>
      </c>
      <c r="D8" s="20" t="str">
        <f>B8&amp;" "&amp;A8&amp;"-0001"</f>
        <v>Residente Inmueble-0001</v>
      </c>
      <c r="E8" s="21" t="str">
        <f>_xlfn.CONCAT(A8," de ",B8)</f>
        <v>Inmueble de Residente</v>
      </c>
      <c r="F8" s="22" t="s">
        <v>87</v>
      </c>
    </row>
  </sheetData>
  <mergeCells count="7">
    <mergeCell ref="B1:F1"/>
    <mergeCell ref="B2:F2"/>
    <mergeCell ref="B3:F3"/>
    <mergeCell ref="A4:F4"/>
    <mergeCell ref="C5:C7"/>
    <mergeCell ref="D5:E6"/>
    <mergeCell ref="F5:F7"/>
  </mergeCells>
  <hyperlinks>
    <hyperlink ref="D8" location="'Residente-Inmueble-0001'!A1" display="'Residente-Inmueble-0001'!A1" xr:uid="{C619A137-6D56-4753-9AB1-F5FF50376A6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AB5A774-8435-407F-9816-C57C76A97F1C}">
          <x14:formula1>
            <xm:f>Valores!$A$7:$A$13</xm:f>
          </x14:formula1>
          <xm:sqref>C8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35CF3-0DE6-45E6-A198-1E7042F5E8F9}">
  <dimension ref="A1:S12"/>
  <sheetViews>
    <sheetView zoomScale="81" zoomScaleNormal="81" workbookViewId="0"/>
  </sheetViews>
  <sheetFormatPr baseColWidth="10" defaultColWidth="11.44140625" defaultRowHeight="14.4" x14ac:dyDescent="0.3"/>
  <cols>
    <col min="1" max="1" width="12.5546875" style="13" bestFit="1" customWidth="1"/>
    <col min="2" max="2" width="19.88671875" style="13" customWidth="1"/>
    <col min="3" max="3" width="23.44140625" style="13" bestFit="1" customWidth="1"/>
    <col min="4" max="4" width="19.44140625" style="13" bestFit="1" customWidth="1"/>
    <col min="5" max="5" width="16.109375" style="13" bestFit="1" customWidth="1"/>
    <col min="6" max="6" width="16.44140625" style="13" bestFit="1" customWidth="1"/>
    <col min="7" max="7" width="9.44140625" style="13" bestFit="1" customWidth="1"/>
    <col min="8" max="8" width="12.5546875" style="13" bestFit="1" customWidth="1"/>
    <col min="9" max="9" width="12" style="13" bestFit="1" customWidth="1"/>
    <col min="10" max="10" width="31" style="13" bestFit="1" customWidth="1"/>
    <col min="11" max="11" width="23.5546875" style="13" bestFit="1" customWidth="1"/>
    <col min="12" max="12" width="16.5546875" style="13" bestFit="1" customWidth="1"/>
    <col min="13" max="13" width="16.109375" style="13" bestFit="1" customWidth="1"/>
    <col min="14" max="14" width="16.44140625" style="13" bestFit="1" customWidth="1"/>
    <col min="15" max="15" width="9.44140625" style="13" bestFit="1" customWidth="1"/>
    <col min="16" max="16" width="12.5546875" style="13" bestFit="1" customWidth="1"/>
    <col min="17" max="17" width="12" style="13" bestFit="1" customWidth="1"/>
    <col min="18" max="18" width="58" style="26" customWidth="1"/>
    <col min="19" max="19" width="17.109375" style="13" bestFit="1" customWidth="1"/>
    <col min="20" max="16384" width="11.44140625" style="13"/>
  </cols>
  <sheetData>
    <row r="1" spans="1:19" x14ac:dyDescent="0.3">
      <c r="A1" s="12" t="s">
        <v>39</v>
      </c>
      <c r="B1" s="101" t="str">
        <f>Residentes!D8</f>
        <v>Residente Inmueble-0001</v>
      </c>
      <c r="C1" s="101"/>
      <c r="D1" s="101"/>
      <c r="E1" s="101"/>
      <c r="F1" s="101"/>
      <c r="G1" s="101"/>
      <c r="H1" s="101"/>
      <c r="I1" s="101"/>
      <c r="J1" s="101"/>
      <c r="K1" s="101"/>
      <c r="L1" s="101"/>
      <c r="M1" s="101"/>
      <c r="N1" s="101"/>
      <c r="O1" s="101"/>
      <c r="P1" s="101"/>
      <c r="Q1" s="101"/>
      <c r="R1" s="101"/>
      <c r="S1" s="102"/>
    </row>
    <row r="2" spans="1:19" x14ac:dyDescent="0.3">
      <c r="A2" s="89"/>
      <c r="B2" s="90"/>
      <c r="C2" s="90"/>
      <c r="D2" s="90"/>
      <c r="E2" s="90"/>
      <c r="F2" s="90"/>
      <c r="G2" s="90"/>
      <c r="H2" s="90"/>
      <c r="I2" s="90"/>
      <c r="J2" s="90"/>
      <c r="K2" s="90"/>
      <c r="L2" s="90"/>
      <c r="M2" s="90"/>
      <c r="N2" s="90"/>
      <c r="O2" s="90"/>
      <c r="P2" s="90"/>
      <c r="Q2" s="90"/>
      <c r="R2" s="90"/>
      <c r="S2" s="91"/>
    </row>
    <row r="3" spans="1:19" x14ac:dyDescent="0.3">
      <c r="A3" s="103" t="s">
        <v>42</v>
      </c>
      <c r="B3" s="104"/>
      <c r="C3" s="104"/>
      <c r="D3" s="104"/>
      <c r="E3" s="104"/>
      <c r="F3" s="104"/>
      <c r="G3" s="104"/>
      <c r="H3" s="104"/>
      <c r="I3" s="104"/>
      <c r="J3" s="104" t="s">
        <v>43</v>
      </c>
      <c r="K3" s="104"/>
      <c r="L3" s="104"/>
      <c r="M3" s="104"/>
      <c r="N3" s="104"/>
      <c r="O3" s="104"/>
      <c r="P3" s="104"/>
      <c r="Q3" s="104"/>
      <c r="R3" s="105" t="s">
        <v>29</v>
      </c>
      <c r="S3" s="107" t="s">
        <v>44</v>
      </c>
    </row>
    <row r="4" spans="1:19" ht="15" thickBot="1" x14ac:dyDescent="0.35">
      <c r="A4" s="29" t="s">
        <v>28</v>
      </c>
      <c r="B4" s="30" t="s">
        <v>45</v>
      </c>
      <c r="C4" s="16" t="s">
        <v>46</v>
      </c>
      <c r="D4" s="16" t="s">
        <v>47</v>
      </c>
      <c r="E4" s="16" t="s">
        <v>48</v>
      </c>
      <c r="F4" s="16" t="s">
        <v>49</v>
      </c>
      <c r="G4" s="16" t="s">
        <v>50</v>
      </c>
      <c r="H4" s="16" t="s">
        <v>51</v>
      </c>
      <c r="I4" s="16" t="s">
        <v>52</v>
      </c>
      <c r="J4" s="16" t="s">
        <v>53</v>
      </c>
      <c r="K4" s="16" t="s">
        <v>54</v>
      </c>
      <c r="L4" s="16" t="s">
        <v>47</v>
      </c>
      <c r="M4" s="16" t="s">
        <v>48</v>
      </c>
      <c r="N4" s="16" t="s">
        <v>49</v>
      </c>
      <c r="O4" s="16" t="s">
        <v>50</v>
      </c>
      <c r="P4" s="16" t="s">
        <v>51</v>
      </c>
      <c r="Q4" s="16" t="s">
        <v>52</v>
      </c>
      <c r="R4" s="113"/>
      <c r="S4" s="108"/>
    </row>
    <row r="5" spans="1:19" ht="28.8" customHeight="1" thickTop="1" thickBot="1" x14ac:dyDescent="0.35">
      <c r="A5" s="134" t="s">
        <v>60</v>
      </c>
      <c r="B5" s="129" t="s">
        <v>82</v>
      </c>
      <c r="C5" s="51" t="s">
        <v>55</v>
      </c>
      <c r="D5" s="51" t="s">
        <v>56</v>
      </c>
      <c r="E5" s="51">
        <v>32</v>
      </c>
      <c r="F5" s="51">
        <v>32</v>
      </c>
      <c r="G5" s="51"/>
      <c r="H5" s="51"/>
      <c r="I5" s="51"/>
      <c r="J5" s="51" t="str">
        <f>_xlfn.CONCAT(C5,$B$5)</f>
        <v>identificadorInmueble</v>
      </c>
      <c r="K5" s="51" t="s">
        <v>59</v>
      </c>
      <c r="L5" s="51" t="s">
        <v>56</v>
      </c>
      <c r="M5" s="51">
        <v>32</v>
      </c>
      <c r="N5" s="51">
        <v>32</v>
      </c>
      <c r="O5" s="51"/>
      <c r="P5" s="51"/>
      <c r="Q5" s="52"/>
      <c r="R5" s="118" t="s">
        <v>96</v>
      </c>
      <c r="S5" s="119" t="s">
        <v>82</v>
      </c>
    </row>
    <row r="6" spans="1:19" ht="28.8" customHeight="1" thickTop="1" thickBot="1" x14ac:dyDescent="0.35">
      <c r="A6" s="135"/>
      <c r="B6" s="130"/>
      <c r="C6" s="51" t="s">
        <v>93</v>
      </c>
      <c r="D6" s="51" t="s">
        <v>58</v>
      </c>
      <c r="E6" s="51">
        <v>1</v>
      </c>
      <c r="F6" s="51">
        <v>20</v>
      </c>
      <c r="G6" s="51"/>
      <c r="H6" s="51"/>
      <c r="I6" s="51"/>
      <c r="J6" s="51" t="str">
        <f t="shared" ref="J6:J7" si="0">_xlfn.CONCAT(C6,$B$5)</f>
        <v>tipoInmuebleInmueble</v>
      </c>
      <c r="K6" s="51"/>
      <c r="L6" s="51"/>
      <c r="M6" s="51"/>
      <c r="N6" s="51"/>
      <c r="O6" s="51"/>
      <c r="P6" s="51"/>
      <c r="Q6" s="52"/>
      <c r="R6" s="120"/>
      <c r="S6" s="121"/>
    </row>
    <row r="7" spans="1:19" ht="30.6" customHeight="1" thickTop="1" thickBot="1" x14ac:dyDescent="0.35">
      <c r="A7" s="135"/>
      <c r="B7" s="131"/>
      <c r="C7" s="51" t="s">
        <v>94</v>
      </c>
      <c r="D7" s="51" t="s">
        <v>95</v>
      </c>
      <c r="E7" s="51">
        <v>1</v>
      </c>
      <c r="F7" s="51">
        <v>50</v>
      </c>
      <c r="G7" s="51"/>
      <c r="H7" s="51"/>
      <c r="I7" s="51"/>
      <c r="J7" s="51" t="str">
        <f t="shared" si="0"/>
        <v>numeroViviendaInmueble</v>
      </c>
      <c r="K7" s="51" t="s">
        <v>59</v>
      </c>
      <c r="L7" s="51" t="s">
        <v>95</v>
      </c>
      <c r="M7" s="51">
        <v>1</v>
      </c>
      <c r="N7" s="51">
        <v>50</v>
      </c>
      <c r="O7" s="51"/>
      <c r="P7" s="51"/>
      <c r="Q7" s="52"/>
      <c r="R7" s="122"/>
      <c r="S7" s="121"/>
    </row>
    <row r="8" spans="1:19" ht="30" customHeight="1" thickTop="1" thickBot="1" x14ac:dyDescent="0.35">
      <c r="A8" s="135"/>
      <c r="B8" s="132" t="s">
        <v>81</v>
      </c>
      <c r="C8" s="50" t="s">
        <v>55</v>
      </c>
      <c r="D8" s="31" t="s">
        <v>56</v>
      </c>
      <c r="E8" s="31">
        <v>32</v>
      </c>
      <c r="F8" s="31">
        <v>32</v>
      </c>
      <c r="G8" s="31"/>
      <c r="H8" s="31"/>
      <c r="I8" s="31"/>
      <c r="J8" s="31" t="str">
        <f>_xlfn.CONCAT(C8,$B$8)</f>
        <v>identificadorZonaInmueble</v>
      </c>
      <c r="K8" s="31" t="s">
        <v>59</v>
      </c>
      <c r="L8" s="31" t="s">
        <v>56</v>
      </c>
      <c r="M8" s="31">
        <v>32</v>
      </c>
      <c r="N8" s="31">
        <v>32</v>
      </c>
      <c r="O8" s="31"/>
      <c r="P8" s="31"/>
      <c r="Q8" s="116"/>
      <c r="R8" s="123" t="str">
        <f>_xlfn.CONCAT("Atributo que contiene la informacion del identificador de un ",B8,"  en el contexto de ",A5,".")</f>
        <v>Atributo que contiene la informacion del identificador de un ZonaInmueble  en el contexto de Conjuntos Residenciales.</v>
      </c>
      <c r="S8" s="121"/>
    </row>
    <row r="9" spans="1:19" ht="30" customHeight="1" thickTop="1" thickBot="1" x14ac:dyDescent="0.35">
      <c r="A9" s="135"/>
      <c r="B9" s="132"/>
      <c r="C9" s="50" t="s">
        <v>97</v>
      </c>
      <c r="D9" s="31" t="s">
        <v>58</v>
      </c>
      <c r="E9" s="31">
        <v>5</v>
      </c>
      <c r="F9" s="31">
        <v>6</v>
      </c>
      <c r="G9" s="31"/>
      <c r="H9" s="31"/>
      <c r="I9" s="31"/>
      <c r="J9" s="31" t="str">
        <f>_xlfn.CONCAT(C9,$B$8)</f>
        <v>tipoZonaInmuebleZonaInmueble</v>
      </c>
      <c r="K9" s="31"/>
      <c r="L9" s="31"/>
      <c r="M9" s="31"/>
      <c r="N9" s="31"/>
      <c r="O9" s="31"/>
      <c r="P9" s="31"/>
      <c r="Q9" s="116"/>
      <c r="R9" s="124"/>
      <c r="S9" s="121"/>
    </row>
    <row r="10" spans="1:19" ht="15.6" thickTop="1" thickBot="1" x14ac:dyDescent="0.35">
      <c r="A10" s="135"/>
      <c r="B10" s="132"/>
      <c r="C10" s="50" t="s">
        <v>98</v>
      </c>
      <c r="D10" s="31" t="s">
        <v>58</v>
      </c>
      <c r="E10" s="31">
        <v>1</v>
      </c>
      <c r="F10" s="31">
        <v>30</v>
      </c>
      <c r="G10" s="31"/>
      <c r="H10" s="31"/>
      <c r="I10" s="31"/>
      <c r="J10" s="31" t="s">
        <v>91</v>
      </c>
      <c r="K10" s="31" t="s">
        <v>59</v>
      </c>
      <c r="L10" s="31"/>
      <c r="M10" s="31"/>
      <c r="N10" s="31"/>
      <c r="O10" s="31"/>
      <c r="P10" s="31"/>
      <c r="Q10" s="116"/>
      <c r="R10" s="125"/>
      <c r="S10" s="121"/>
    </row>
    <row r="11" spans="1:19" ht="30" customHeight="1" thickTop="1" thickBot="1" x14ac:dyDescent="0.35">
      <c r="A11" s="135"/>
      <c r="B11" s="133" t="s">
        <v>61</v>
      </c>
      <c r="C11" s="32" t="s">
        <v>55</v>
      </c>
      <c r="D11" s="32" t="s">
        <v>56</v>
      </c>
      <c r="E11" s="32">
        <v>32</v>
      </c>
      <c r="F11" s="32">
        <v>32</v>
      </c>
      <c r="G11" s="32"/>
      <c r="H11" s="32"/>
      <c r="I11" s="32"/>
      <c r="J11" s="32" t="str">
        <f>_xlfn.CONCAT(C8,$B$11)</f>
        <v>identificadorConjuntoResidencial</v>
      </c>
      <c r="K11" s="32" t="s">
        <v>59</v>
      </c>
      <c r="L11" s="32" t="s">
        <v>56</v>
      </c>
      <c r="M11" s="32">
        <v>32</v>
      </c>
      <c r="N11" s="32">
        <v>32</v>
      </c>
      <c r="O11" s="32"/>
      <c r="P11" s="32"/>
      <c r="Q11" s="117"/>
      <c r="R11" s="126" t="str">
        <f>_xlfn.CONCAT("Atributo que contiene la informacion del identificador de un ",B11,"  en el contexto de ",A5,".")</f>
        <v>Atributo que contiene la informacion del identificador de un ConjuntoResidencial  en el contexto de Conjuntos Residenciales.</v>
      </c>
      <c r="S11" s="121"/>
    </row>
    <row r="12" spans="1:19" ht="15.6" thickTop="1" thickBot="1" x14ac:dyDescent="0.35">
      <c r="A12" s="136"/>
      <c r="B12" s="133"/>
      <c r="C12" s="32" t="s">
        <v>57</v>
      </c>
      <c r="D12" s="32" t="s">
        <v>58</v>
      </c>
      <c r="E12" s="32">
        <v>1</v>
      </c>
      <c r="F12" s="32">
        <v>50</v>
      </c>
      <c r="G12" s="32"/>
      <c r="H12" s="32"/>
      <c r="I12" s="32"/>
      <c r="J12" s="32" t="str">
        <f>_xlfn.CONCAT(C9,$B$11)</f>
        <v>tipoZonaInmuebleConjuntoResidencial</v>
      </c>
      <c r="K12" s="32" t="s">
        <v>59</v>
      </c>
      <c r="L12" s="32" t="s">
        <v>58</v>
      </c>
      <c r="M12" s="32">
        <v>1</v>
      </c>
      <c r="N12" s="32">
        <v>50</v>
      </c>
      <c r="O12" s="32"/>
      <c r="P12" s="32"/>
      <c r="Q12" s="117"/>
      <c r="R12" s="127"/>
      <c r="S12" s="128"/>
    </row>
  </sheetData>
  <mergeCells count="14">
    <mergeCell ref="B1:S1"/>
    <mergeCell ref="A2:S2"/>
    <mergeCell ref="A3:I3"/>
    <mergeCell ref="J3:Q3"/>
    <mergeCell ref="R3:R4"/>
    <mergeCell ref="S3:S4"/>
    <mergeCell ref="A5:A12"/>
    <mergeCell ref="B5:B7"/>
    <mergeCell ref="S5:S12"/>
    <mergeCell ref="B8:B10"/>
    <mergeCell ref="B11:B12"/>
    <mergeCell ref="R5:R7"/>
    <mergeCell ref="R8:R10"/>
    <mergeCell ref="R11:R1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1C796-BDF1-44E4-8EC8-5B53FD905390}">
  <dimension ref="A1:F9"/>
  <sheetViews>
    <sheetView workbookViewId="0">
      <selection activeCell="A9" sqref="A9"/>
    </sheetView>
  </sheetViews>
  <sheetFormatPr baseColWidth="10" defaultColWidth="11.44140625" defaultRowHeight="14.4" x14ac:dyDescent="0.3"/>
  <cols>
    <col min="1" max="1" width="19.88671875" style="13" bestFit="1" customWidth="1"/>
    <col min="2" max="2" width="22.33203125" style="13" bestFit="1" customWidth="1"/>
    <col min="3" max="3" width="24" style="13" bestFit="1" customWidth="1"/>
    <col min="4" max="5" width="38.33203125" style="13" bestFit="1" customWidth="1"/>
    <col min="6" max="6" width="64" style="13" bestFit="1" customWidth="1"/>
    <col min="7" max="16384" width="11.44140625" style="13"/>
  </cols>
  <sheetData>
    <row r="1" spans="1:6" x14ac:dyDescent="0.3">
      <c r="A1" s="12" t="s">
        <v>28</v>
      </c>
      <c r="B1" s="83" t="str">
        <f>Contextos!B12</f>
        <v>Agendas</v>
      </c>
      <c r="C1" s="83"/>
      <c r="D1" s="83"/>
      <c r="E1" s="83"/>
      <c r="F1" s="84"/>
    </row>
    <row r="2" spans="1:6" ht="38.25" customHeight="1" x14ac:dyDescent="0.3">
      <c r="A2" s="14" t="s">
        <v>29</v>
      </c>
      <c r="B2" s="85" t="str">
        <f>Contextos!D12</f>
        <v>Contexto cuya motivación es la de gestionar la estructura de la agenda que va a tener una zona común durante un un tiempo estimado y sus diferentes turnos.</v>
      </c>
      <c r="C2" s="85"/>
      <c r="D2" s="85"/>
      <c r="E2" s="85"/>
      <c r="F2" s="86"/>
    </row>
    <row r="3" spans="1:6" x14ac:dyDescent="0.3">
      <c r="A3" s="14" t="s">
        <v>3</v>
      </c>
      <c r="B3" s="87" t="str">
        <f>Contextos!A12</f>
        <v>Core/Básico</v>
      </c>
      <c r="C3" s="87"/>
      <c r="D3" s="87"/>
      <c r="E3" s="87"/>
      <c r="F3" s="88"/>
    </row>
    <row r="4" spans="1:6" x14ac:dyDescent="0.3">
      <c r="A4" s="89" t="s">
        <v>30</v>
      </c>
      <c r="B4" s="90"/>
      <c r="C4" s="90"/>
      <c r="D4" s="90"/>
      <c r="E4" s="90"/>
      <c r="F4" s="91"/>
    </row>
    <row r="5" spans="1:6" x14ac:dyDescent="0.3">
      <c r="A5" s="15" t="s">
        <v>31</v>
      </c>
      <c r="B5" s="16" t="s">
        <v>32</v>
      </c>
      <c r="C5" s="92" t="s">
        <v>33</v>
      </c>
      <c r="D5" s="92" t="s">
        <v>34</v>
      </c>
      <c r="E5" s="92"/>
      <c r="F5" s="93" t="s">
        <v>1</v>
      </c>
    </row>
    <row r="6" spans="1:6" x14ac:dyDescent="0.3">
      <c r="A6" s="15" t="s">
        <v>35</v>
      </c>
      <c r="B6" s="16" t="s">
        <v>36</v>
      </c>
      <c r="C6" s="92"/>
      <c r="D6" s="92"/>
      <c r="E6" s="92"/>
      <c r="F6" s="93"/>
    </row>
    <row r="7" spans="1:6" x14ac:dyDescent="0.3">
      <c r="A7" s="15" t="s">
        <v>37</v>
      </c>
      <c r="B7" s="16" t="s">
        <v>38</v>
      </c>
      <c r="C7" s="92"/>
      <c r="D7" s="16" t="s">
        <v>39</v>
      </c>
      <c r="E7" s="17" t="s">
        <v>4</v>
      </c>
      <c r="F7" s="93"/>
    </row>
    <row r="8" spans="1:6" ht="28.8" x14ac:dyDescent="0.3">
      <c r="A8" s="24" t="s">
        <v>41</v>
      </c>
      <c r="B8" s="23" t="s">
        <v>64</v>
      </c>
      <c r="C8" s="24" t="s">
        <v>20</v>
      </c>
      <c r="D8" s="45" t="str">
        <f>B8&amp;" "&amp;A8&amp;"-0001"</f>
        <v>Agenda ZonaComun-0001</v>
      </c>
      <c r="E8" s="39" t="str">
        <f>_xlfn.CONCAT(A8," de ",B8)</f>
        <v>ZonaComun de Agenda</v>
      </c>
      <c r="F8" s="25" t="s">
        <v>88</v>
      </c>
    </row>
    <row r="9" spans="1:6" ht="28.8" x14ac:dyDescent="0.3">
      <c r="A9" s="18" t="s">
        <v>64</v>
      </c>
      <c r="B9" s="18" t="s">
        <v>65</v>
      </c>
      <c r="C9" s="19" t="s">
        <v>20</v>
      </c>
      <c r="D9" s="37" t="str">
        <f>B9&amp;" "&amp;A9&amp;"-0001"</f>
        <v>Turno Agenda-0001</v>
      </c>
      <c r="E9" s="38" t="str">
        <f>_xlfn.CONCAT(A9," de ",B9)</f>
        <v>Agenda de Turno</v>
      </c>
      <c r="F9" s="22" t="s">
        <v>89</v>
      </c>
    </row>
  </sheetData>
  <mergeCells count="7">
    <mergeCell ref="B1:F1"/>
    <mergeCell ref="B2:F2"/>
    <mergeCell ref="B3:F3"/>
    <mergeCell ref="A4:F4"/>
    <mergeCell ref="C5:C7"/>
    <mergeCell ref="D5:E6"/>
    <mergeCell ref="F5:F7"/>
  </mergeCells>
  <hyperlinks>
    <hyperlink ref="D8" location="'AgendaZonaComun-0001'!A1" display="'AgendaZonaComun-0001'!A1" xr:uid="{A9ADF8B7-6557-4476-8138-EC858D70CB7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152987F-9E39-4903-BCD8-F1D7386E65E3}">
          <x14:formula1>
            <xm:f>Valores!$A$7:$A$13</xm:f>
          </x14:formula1>
          <xm:sqref>C8:C9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DCF13-A122-49FD-BB4E-83BC928CCAC1}">
  <dimension ref="A1:S11"/>
  <sheetViews>
    <sheetView workbookViewId="0"/>
  </sheetViews>
  <sheetFormatPr baseColWidth="10" defaultColWidth="11.44140625" defaultRowHeight="14.4" x14ac:dyDescent="0.3"/>
  <cols>
    <col min="1" max="1" width="12.5546875" style="13" bestFit="1" customWidth="1"/>
    <col min="2" max="2" width="19.88671875" style="13" customWidth="1"/>
    <col min="3" max="3" width="23.44140625" style="13" bestFit="1" customWidth="1"/>
    <col min="4" max="4" width="19.44140625" style="13" bestFit="1" customWidth="1"/>
    <col min="5" max="5" width="16.109375" style="13" bestFit="1" customWidth="1"/>
    <col min="6" max="6" width="16.44140625" style="13" bestFit="1" customWidth="1"/>
    <col min="7" max="7" width="9.44140625" style="13" bestFit="1" customWidth="1"/>
    <col min="8" max="8" width="12.5546875" style="13" bestFit="1" customWidth="1"/>
    <col min="9" max="9" width="12" style="13" bestFit="1" customWidth="1"/>
    <col min="10" max="10" width="31" style="13" bestFit="1" customWidth="1"/>
    <col min="11" max="11" width="23.5546875" style="13" bestFit="1" customWidth="1"/>
    <col min="12" max="12" width="16.5546875" style="13" bestFit="1" customWidth="1"/>
    <col min="13" max="13" width="16.109375" style="13" bestFit="1" customWidth="1"/>
    <col min="14" max="14" width="16.44140625" style="13" bestFit="1" customWidth="1"/>
    <col min="15" max="15" width="9.44140625" style="13" bestFit="1" customWidth="1"/>
    <col min="16" max="16" width="12.5546875" style="13" bestFit="1" customWidth="1"/>
    <col min="17" max="17" width="12" style="13" bestFit="1" customWidth="1"/>
    <col min="18" max="18" width="58" style="26" customWidth="1"/>
    <col min="19" max="19" width="17.109375" style="13" bestFit="1" customWidth="1"/>
    <col min="20" max="16384" width="11.44140625" style="13"/>
  </cols>
  <sheetData>
    <row r="1" spans="1:19" x14ac:dyDescent="0.3">
      <c r="A1" s="12" t="s">
        <v>39</v>
      </c>
      <c r="B1" s="101" t="str">
        <f>Agendas!D8</f>
        <v>Agenda ZonaComun-0001</v>
      </c>
      <c r="C1" s="101"/>
      <c r="D1" s="101"/>
      <c r="E1" s="101"/>
      <c r="F1" s="101"/>
      <c r="G1" s="101"/>
      <c r="H1" s="101"/>
      <c r="I1" s="101"/>
      <c r="J1" s="101"/>
      <c r="K1" s="101"/>
      <c r="L1" s="101"/>
      <c r="M1" s="101"/>
      <c r="N1" s="101"/>
      <c r="O1" s="101"/>
      <c r="P1" s="101"/>
      <c r="Q1" s="101"/>
      <c r="R1" s="101"/>
      <c r="S1" s="102"/>
    </row>
    <row r="2" spans="1:19" x14ac:dyDescent="0.3">
      <c r="A2" s="89"/>
      <c r="B2" s="90"/>
      <c r="C2" s="90"/>
      <c r="D2" s="90"/>
      <c r="E2" s="90"/>
      <c r="F2" s="90"/>
      <c r="G2" s="90"/>
      <c r="H2" s="90"/>
      <c r="I2" s="90"/>
      <c r="J2" s="90"/>
      <c r="K2" s="90"/>
      <c r="L2" s="90"/>
      <c r="M2" s="90"/>
      <c r="N2" s="90"/>
      <c r="O2" s="90"/>
      <c r="P2" s="90"/>
      <c r="Q2" s="90"/>
      <c r="R2" s="90"/>
      <c r="S2" s="91"/>
    </row>
    <row r="3" spans="1:19" x14ac:dyDescent="0.3">
      <c r="A3" s="103" t="s">
        <v>42</v>
      </c>
      <c r="B3" s="104"/>
      <c r="C3" s="104"/>
      <c r="D3" s="104"/>
      <c r="E3" s="104"/>
      <c r="F3" s="104"/>
      <c r="G3" s="104"/>
      <c r="H3" s="104"/>
      <c r="I3" s="104"/>
      <c r="J3" s="104" t="s">
        <v>43</v>
      </c>
      <c r="K3" s="104"/>
      <c r="L3" s="104"/>
      <c r="M3" s="104"/>
      <c r="N3" s="104"/>
      <c r="O3" s="104"/>
      <c r="P3" s="104"/>
      <c r="Q3" s="104"/>
      <c r="R3" s="105" t="s">
        <v>29</v>
      </c>
      <c r="S3" s="107" t="s">
        <v>44</v>
      </c>
    </row>
    <row r="4" spans="1:19" ht="15" thickBot="1" x14ac:dyDescent="0.35">
      <c r="A4" s="29" t="s">
        <v>28</v>
      </c>
      <c r="B4" s="30" t="s">
        <v>45</v>
      </c>
      <c r="C4" s="16" t="s">
        <v>46</v>
      </c>
      <c r="D4" s="16" t="s">
        <v>47</v>
      </c>
      <c r="E4" s="16" t="s">
        <v>48</v>
      </c>
      <c r="F4" s="16" t="s">
        <v>49</v>
      </c>
      <c r="G4" s="16" t="s">
        <v>50</v>
      </c>
      <c r="H4" s="16" t="s">
        <v>51</v>
      </c>
      <c r="I4" s="16" t="s">
        <v>52</v>
      </c>
      <c r="J4" s="16" t="s">
        <v>53</v>
      </c>
      <c r="K4" s="16" t="s">
        <v>54</v>
      </c>
      <c r="L4" s="16" t="s">
        <v>47</v>
      </c>
      <c r="M4" s="16" t="s">
        <v>48</v>
      </c>
      <c r="N4" s="16" t="s">
        <v>49</v>
      </c>
      <c r="O4" s="16" t="s">
        <v>50</v>
      </c>
      <c r="P4" s="16" t="s">
        <v>51</v>
      </c>
      <c r="Q4" s="16" t="s">
        <v>52</v>
      </c>
      <c r="R4" s="106"/>
      <c r="S4" s="108"/>
    </row>
    <row r="5" spans="1:19" ht="28.8" customHeight="1" thickTop="1" thickBot="1" x14ac:dyDescent="0.35">
      <c r="A5" s="134" t="s">
        <v>60</v>
      </c>
      <c r="B5" s="142" t="s">
        <v>41</v>
      </c>
      <c r="C5" s="51" t="s">
        <v>55</v>
      </c>
      <c r="D5" s="51" t="s">
        <v>56</v>
      </c>
      <c r="E5" s="51">
        <v>32</v>
      </c>
      <c r="F5" s="51">
        <v>32</v>
      </c>
      <c r="G5" s="51"/>
      <c r="H5" s="51"/>
      <c r="I5" s="51"/>
      <c r="J5" s="51" t="str">
        <f>_xlfn.CONCAT(C5,$B$5)</f>
        <v>identificadorZonaComun</v>
      </c>
      <c r="K5" s="51" t="s">
        <v>59</v>
      </c>
      <c r="L5" s="51" t="s">
        <v>56</v>
      </c>
      <c r="M5" s="51">
        <v>32</v>
      </c>
      <c r="N5" s="51">
        <v>32</v>
      </c>
      <c r="O5" s="51"/>
      <c r="P5" s="51"/>
      <c r="Q5" s="51"/>
      <c r="R5" s="137" t="str">
        <f>_xlfn.CONCAT("Atributo que contiene la información del nombre de un ",B7," en el contexto de ",A5," asociado al residente con el identificador' ",J9,"'.")</f>
        <v>Atributo que contiene la información del nombre de un  en el contexto de Conjuntos Residenciales asociado al residente con el identificador' unidadTiempoUsoZonaComun'.</v>
      </c>
      <c r="S5" s="110" t="s">
        <v>41</v>
      </c>
    </row>
    <row r="6" spans="1:19" ht="30.6" customHeight="1" thickTop="1" thickBot="1" x14ac:dyDescent="0.35">
      <c r="A6" s="135"/>
      <c r="B6" s="143"/>
      <c r="C6" s="51" t="s">
        <v>4</v>
      </c>
      <c r="D6" s="51" t="s">
        <v>58</v>
      </c>
      <c r="E6" s="51">
        <v>1</v>
      </c>
      <c r="F6" s="51">
        <v>50</v>
      </c>
      <c r="G6" s="51"/>
      <c r="H6" s="51"/>
      <c r="I6" s="51"/>
      <c r="J6" s="51" t="str">
        <f t="shared" ref="J6:J9" si="0">_xlfn.CONCAT(C6,$B$5)</f>
        <v>NombreZonaComun</v>
      </c>
      <c r="K6" s="51" t="s">
        <v>59</v>
      </c>
      <c r="L6" s="51" t="s">
        <v>58</v>
      </c>
      <c r="M6" s="51">
        <v>1</v>
      </c>
      <c r="N6" s="51">
        <v>50</v>
      </c>
      <c r="O6" s="51"/>
      <c r="P6" s="51"/>
      <c r="Q6" s="51"/>
      <c r="R6" s="138"/>
      <c r="S6" s="111"/>
    </row>
    <row r="7" spans="1:19" ht="30.6" customHeight="1" thickTop="1" thickBot="1" x14ac:dyDescent="0.35">
      <c r="A7" s="135"/>
      <c r="B7" s="143"/>
      <c r="C7" s="51" t="s">
        <v>101</v>
      </c>
      <c r="D7" s="51" t="s">
        <v>95</v>
      </c>
      <c r="E7" s="51"/>
      <c r="F7" s="51"/>
      <c r="G7" s="51"/>
      <c r="H7" s="51"/>
      <c r="I7" s="51"/>
      <c r="J7" s="51" t="str">
        <f t="shared" si="0"/>
        <v>capacidadPersonasZonaComun</v>
      </c>
      <c r="K7" s="51"/>
      <c r="L7" s="51"/>
      <c r="M7" s="51"/>
      <c r="N7" s="51"/>
      <c r="O7" s="51"/>
      <c r="P7" s="51"/>
      <c r="Q7" s="51"/>
      <c r="R7" s="137" t="str">
        <f>_xlfn.CONCAT("Atributo que contiene la información del nombre de un ",B9," en el contexto de ",A7," asociado al residente con el identificador' ",J11,"'.")</f>
        <v>Atributo que contiene la información del nombre de un  en el contexto de  asociado al residente con el identificador' nombreConjuntoResidencial'.</v>
      </c>
      <c r="S7" s="111"/>
    </row>
    <row r="8" spans="1:19" ht="30.6" customHeight="1" thickTop="1" thickBot="1" x14ac:dyDescent="0.35">
      <c r="A8" s="135"/>
      <c r="B8" s="143"/>
      <c r="C8" s="51" t="s">
        <v>102</v>
      </c>
      <c r="D8" s="51" t="s">
        <v>95</v>
      </c>
      <c r="E8" s="51"/>
      <c r="F8" s="51"/>
      <c r="G8" s="51"/>
      <c r="H8" s="51"/>
      <c r="I8" s="51"/>
      <c r="J8" s="51" t="str">
        <f t="shared" si="0"/>
        <v>tiempoUsoZonaComun</v>
      </c>
      <c r="K8" s="51"/>
      <c r="L8" s="51"/>
      <c r="M8" s="51"/>
      <c r="N8" s="51"/>
      <c r="O8" s="51"/>
      <c r="P8" s="51"/>
      <c r="Q8" s="51"/>
      <c r="R8" s="147"/>
      <c r="S8" s="111"/>
    </row>
    <row r="9" spans="1:19" ht="61.8" customHeight="1" thickTop="1" thickBot="1" x14ac:dyDescent="0.35">
      <c r="A9" s="135"/>
      <c r="B9" s="144"/>
      <c r="C9" s="51" t="s">
        <v>103</v>
      </c>
      <c r="D9" s="51" t="s">
        <v>58</v>
      </c>
      <c r="E9" s="51"/>
      <c r="F9" s="51"/>
      <c r="G9" s="51"/>
      <c r="H9" s="51"/>
      <c r="I9" s="51"/>
      <c r="J9" s="51" t="str">
        <f t="shared" si="0"/>
        <v>unidadTiempoUsoZonaComun</v>
      </c>
      <c r="K9" s="51"/>
      <c r="L9" s="51"/>
      <c r="M9" s="51"/>
      <c r="N9" s="51"/>
      <c r="O9" s="51"/>
      <c r="P9" s="51"/>
      <c r="Q9" s="52"/>
      <c r="R9" s="148" t="str">
        <f>_xlfn.CONCAT("Atributo que contiene la información del nombre de un ",B11," en el contexto de ",A9," asociado al residente con el identificador' ",J13,"'.")</f>
        <v>Atributo que contiene la información del nombre de un  en el contexto de  asociado al residente con el identificador' '.</v>
      </c>
      <c r="S9" s="111"/>
    </row>
    <row r="10" spans="1:19" ht="60.6" customHeight="1" thickTop="1" thickBot="1" x14ac:dyDescent="0.35">
      <c r="A10" s="135"/>
      <c r="B10" s="133" t="s">
        <v>61</v>
      </c>
      <c r="C10" s="32" t="s">
        <v>55</v>
      </c>
      <c r="D10" s="32" t="s">
        <v>56</v>
      </c>
      <c r="E10" s="32">
        <v>32</v>
      </c>
      <c r="F10" s="32">
        <v>32</v>
      </c>
      <c r="G10" s="32"/>
      <c r="H10" s="32"/>
      <c r="I10" s="32"/>
      <c r="J10" s="32" t="str">
        <f>_xlfn.CONCAT(C10,$B$10)</f>
        <v>identificadorConjuntoResidencial</v>
      </c>
      <c r="K10" s="32" t="s">
        <v>59</v>
      </c>
      <c r="L10" s="32" t="s">
        <v>56</v>
      </c>
      <c r="M10" s="32">
        <v>32</v>
      </c>
      <c r="N10" s="32">
        <v>32</v>
      </c>
      <c r="O10" s="32"/>
      <c r="P10" s="32"/>
      <c r="Q10" s="117"/>
      <c r="R10" s="146" t="str">
        <f>_xlfn.CONCAT("Atributo que contiene la información del nombre de un ",B10," en el contexto de ",A10," asociado a la reserva con el identificador' ",J10,"'.")</f>
        <v>Atributo que contiene la información del nombre de un ConjuntoResidencial en el contexto de  asociado a la reserva con el identificador' identificadorConjuntoResidencial'.</v>
      </c>
      <c r="S10" s="111"/>
    </row>
    <row r="11" spans="1:19" ht="45" customHeight="1" thickTop="1" thickBot="1" x14ac:dyDescent="0.35">
      <c r="A11" s="136"/>
      <c r="B11" s="133"/>
      <c r="C11" s="32" t="s">
        <v>57</v>
      </c>
      <c r="D11" s="32" t="s">
        <v>58</v>
      </c>
      <c r="E11" s="32">
        <v>1</v>
      </c>
      <c r="F11" s="32">
        <v>50</v>
      </c>
      <c r="G11" s="32"/>
      <c r="H11" s="32"/>
      <c r="I11" s="32"/>
      <c r="J11" s="32" t="str">
        <f>_xlfn.CONCAT(C11,$B$10)</f>
        <v>nombreConjuntoResidencial</v>
      </c>
      <c r="K11" s="32" t="s">
        <v>59</v>
      </c>
      <c r="L11" s="32" t="s">
        <v>58</v>
      </c>
      <c r="M11" s="32">
        <v>1</v>
      </c>
      <c r="N11" s="32">
        <v>50</v>
      </c>
      <c r="O11" s="32"/>
      <c r="P11" s="32"/>
      <c r="Q11" s="32"/>
      <c r="R11" s="145" t="str">
        <f>_xlfn.CONCAT("Atributo que contiene la información del nombre de un ",B11," en el contexto de ",A11," asociado a la reserva con el identificador' ",J11,"'.")</f>
        <v>Atributo que contiene la información del nombre de un  en el contexto de  asociado a la reserva con el identificador' nombreConjuntoResidencial'.</v>
      </c>
      <c r="S11" s="111"/>
    </row>
  </sheetData>
  <mergeCells count="12">
    <mergeCell ref="A5:A11"/>
    <mergeCell ref="R5:R6"/>
    <mergeCell ref="S5:S11"/>
    <mergeCell ref="B10:B11"/>
    <mergeCell ref="B5:B9"/>
    <mergeCell ref="R7:R8"/>
    <mergeCell ref="B1:S1"/>
    <mergeCell ref="A2:S2"/>
    <mergeCell ref="A3:I3"/>
    <mergeCell ref="J3:Q3"/>
    <mergeCell ref="R3:R4"/>
    <mergeCell ref="S3:S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88BE7-88A8-46E0-AF18-6F40B3F602F8}">
  <dimension ref="A1:F9"/>
  <sheetViews>
    <sheetView zoomScale="130" zoomScaleNormal="130" workbookViewId="0"/>
  </sheetViews>
  <sheetFormatPr baseColWidth="10" defaultColWidth="11.44140625" defaultRowHeight="14.4" x14ac:dyDescent="0.3"/>
  <cols>
    <col min="1" max="1" width="19.88671875" style="13" bestFit="1" customWidth="1"/>
    <col min="2" max="2" width="22.33203125" style="13" bestFit="1" customWidth="1"/>
    <col min="3" max="3" width="24" style="13" bestFit="1" customWidth="1"/>
    <col min="4" max="4" width="33.44140625" style="13" bestFit="1" customWidth="1"/>
    <col min="5" max="5" width="38.33203125" style="13" bestFit="1" customWidth="1"/>
    <col min="6" max="6" width="64" style="13" bestFit="1" customWidth="1"/>
    <col min="7" max="16384" width="11.44140625" style="13"/>
  </cols>
  <sheetData>
    <row r="1" spans="1:6" x14ac:dyDescent="0.3">
      <c r="A1" s="12" t="s">
        <v>28</v>
      </c>
      <c r="B1" s="83" t="str">
        <f>Contextos!B15</f>
        <v>Reservas</v>
      </c>
      <c r="C1" s="83"/>
      <c r="D1" s="83"/>
      <c r="E1" s="83"/>
      <c r="F1" s="84"/>
    </row>
    <row r="2" spans="1:6" x14ac:dyDescent="0.3">
      <c r="A2" s="14" t="s">
        <v>29</v>
      </c>
      <c r="B2" s="85" t="str">
        <f>Contextos!D15</f>
        <v>Contexto cuya intención enfocarse en la gestión del proceso de reservas de los recursos, incluyendo la disponibilidad de los recursos y las reservas que los residentes realizan.</v>
      </c>
      <c r="C2" s="85"/>
      <c r="D2" s="85"/>
      <c r="E2" s="85"/>
      <c r="F2" s="86"/>
    </row>
    <row r="3" spans="1:6" x14ac:dyDescent="0.3">
      <c r="A3" s="14" t="s">
        <v>3</v>
      </c>
      <c r="B3" s="87" t="str">
        <f>Contextos!A15</f>
        <v>Core/Básico</v>
      </c>
      <c r="C3" s="87"/>
      <c r="D3" s="87"/>
      <c r="E3" s="87"/>
      <c r="F3" s="88"/>
    </row>
    <row r="4" spans="1:6" x14ac:dyDescent="0.3">
      <c r="A4" s="89" t="s">
        <v>30</v>
      </c>
      <c r="B4" s="90"/>
      <c r="C4" s="90"/>
      <c r="D4" s="90"/>
      <c r="E4" s="90"/>
      <c r="F4" s="91"/>
    </row>
    <row r="5" spans="1:6" x14ac:dyDescent="0.3">
      <c r="A5" s="15" t="s">
        <v>31</v>
      </c>
      <c r="B5" s="16" t="s">
        <v>32</v>
      </c>
      <c r="C5" s="92" t="s">
        <v>33</v>
      </c>
      <c r="D5" s="92" t="s">
        <v>34</v>
      </c>
      <c r="E5" s="92"/>
      <c r="F5" s="93" t="s">
        <v>1</v>
      </c>
    </row>
    <row r="6" spans="1:6" x14ac:dyDescent="0.3">
      <c r="A6" s="15" t="s">
        <v>35</v>
      </c>
      <c r="B6" s="16" t="s">
        <v>36</v>
      </c>
      <c r="C6" s="92"/>
      <c r="D6" s="92"/>
      <c r="E6" s="92"/>
      <c r="F6" s="93"/>
    </row>
    <row r="7" spans="1:6" x14ac:dyDescent="0.3">
      <c r="A7" s="15" t="s">
        <v>37</v>
      </c>
      <c r="B7" s="16" t="s">
        <v>38</v>
      </c>
      <c r="C7" s="92"/>
      <c r="D7" s="16" t="s">
        <v>39</v>
      </c>
      <c r="E7" s="17" t="s">
        <v>4</v>
      </c>
      <c r="F7" s="93"/>
    </row>
    <row r="8" spans="1:6" ht="40.5" customHeight="1" x14ac:dyDescent="0.3">
      <c r="A8" s="23" t="s">
        <v>65</v>
      </c>
      <c r="B8" s="24" t="s">
        <v>25</v>
      </c>
      <c r="C8" s="24" t="s">
        <v>20</v>
      </c>
      <c r="D8" s="48" t="str">
        <f>B8&amp;"-0001"</f>
        <v>Reserva-0001</v>
      </c>
      <c r="E8" s="49" t="str">
        <f t="shared" ref="E8:E9" si="0">_xlfn.CONCAT(A8," de ",B8)</f>
        <v>Turno de Reserva</v>
      </c>
      <c r="F8" s="25" t="s">
        <v>77</v>
      </c>
    </row>
    <row r="9" spans="1:6" ht="28.8" x14ac:dyDescent="0.3">
      <c r="A9" s="18" t="s">
        <v>24</v>
      </c>
      <c r="B9" s="19" t="s">
        <v>25</v>
      </c>
      <c r="C9" s="19" t="s">
        <v>20</v>
      </c>
      <c r="D9" s="20" t="str">
        <f>B9&amp;"-0002"</f>
        <v>Reserva-0002</v>
      </c>
      <c r="E9" s="21" t="str">
        <f t="shared" si="0"/>
        <v>Residente de Reserva</v>
      </c>
      <c r="F9" s="22" t="s">
        <v>78</v>
      </c>
    </row>
  </sheetData>
  <mergeCells count="7">
    <mergeCell ref="B1:F1"/>
    <mergeCell ref="B2:F2"/>
    <mergeCell ref="B3:F3"/>
    <mergeCell ref="A4:F4"/>
    <mergeCell ref="C5:C7"/>
    <mergeCell ref="D5:E6"/>
    <mergeCell ref="F5:F7"/>
  </mergeCells>
  <hyperlinks>
    <hyperlink ref="D8" location="'Reserva-0001'!A1" display="'Reserva-0001'!A1" xr:uid="{2CD27129-3F8D-4A69-AE6D-74455A97C54B}"/>
    <hyperlink ref="D9" location="'Reserva-0002'!A1" display="'Reserva-0002'!A1" xr:uid="{6CE586E2-B2DF-423C-BBAA-EB08E79D1E9C}"/>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124A45D-ECAC-4EEC-9BB6-8B4657FFF3C6}">
          <x14:formula1>
            <xm:f>Valores!$A$7:$A$13</xm:f>
          </x14:formula1>
          <xm:sqref>C8:C9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Valores</vt:lpstr>
      <vt:lpstr>ContextMapping</vt:lpstr>
      <vt:lpstr>Contextos</vt:lpstr>
      <vt:lpstr>Conjuntos Residenciales</vt:lpstr>
      <vt:lpstr>Residentes</vt:lpstr>
      <vt:lpstr>Residente-Inmueble-0001</vt:lpstr>
      <vt:lpstr>Agendas</vt:lpstr>
      <vt:lpstr>AgendaZonaComun-0001</vt:lpstr>
      <vt:lpstr>Reservas</vt:lpstr>
      <vt:lpstr>Reserva-0001</vt:lpstr>
      <vt:lpstr>Reserva-0002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Felipe Velez Alcaraz</dc:creator>
  <cp:lastModifiedBy>Jose Zuluaga</cp:lastModifiedBy>
  <dcterms:created xsi:type="dcterms:W3CDTF">2024-08-25T01:55:20Z</dcterms:created>
  <dcterms:modified xsi:type="dcterms:W3CDTF">2024-10-14T04:19:21Z</dcterms:modified>
</cp:coreProperties>
</file>