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FOS Score" sheetId="1" r:id="rId1"/>
    <sheet name="Sheet1" sheetId="2" r:id="rId2"/>
  </sheets>
  <definedNames>
    <definedName name="_xlnm.Print_Area" localSheetId="0">'FOS Score'!$A$1:$M$40</definedName>
  </definedNames>
  <calcPr calcId="125725"/>
</workbook>
</file>

<file path=xl/calcChain.xml><?xml version="1.0" encoding="utf-8"?>
<calcChain xmlns="http://schemas.openxmlformats.org/spreadsheetml/2006/main">
  <c r="Y130" i="2"/>
  <c r="Y131"/>
  <c r="Y132"/>
  <c r="Y133"/>
  <c r="Y129"/>
  <c r="X130"/>
  <c r="X134" s="1"/>
  <c r="X131"/>
  <c r="X132"/>
  <c r="X133"/>
  <c r="X129"/>
  <c r="W130"/>
  <c r="W131"/>
  <c r="W132"/>
  <c r="W133"/>
  <c r="W129"/>
  <c r="V130"/>
  <c r="V131"/>
  <c r="V132"/>
  <c r="V133"/>
  <c r="V129"/>
  <c r="U130"/>
  <c r="U131"/>
  <c r="U132"/>
  <c r="U133"/>
  <c r="U129"/>
  <c r="Z133"/>
  <c r="Z132"/>
  <c r="Y115"/>
  <c r="Y116"/>
  <c r="Z116" s="1"/>
  <c r="Y117"/>
  <c r="Y118"/>
  <c r="Y114"/>
  <c r="X115"/>
  <c r="X116"/>
  <c r="X117"/>
  <c r="X118"/>
  <c r="X114"/>
  <c r="X119" s="1"/>
  <c r="W119"/>
  <c r="V119"/>
  <c r="Y119"/>
  <c r="U119"/>
  <c r="W115"/>
  <c r="W116"/>
  <c r="W117"/>
  <c r="W118"/>
  <c r="W114"/>
  <c r="V115"/>
  <c r="V116"/>
  <c r="V117"/>
  <c r="V118"/>
  <c r="V114"/>
  <c r="U115"/>
  <c r="U116"/>
  <c r="U117"/>
  <c r="U118"/>
  <c r="U114"/>
  <c r="Z118"/>
  <c r="Z117"/>
  <c r="U104"/>
  <c r="O119"/>
  <c r="Y100"/>
  <c r="Y101"/>
  <c r="Y102"/>
  <c r="Y103"/>
  <c r="Y99"/>
  <c r="X100"/>
  <c r="X101"/>
  <c r="X102"/>
  <c r="X103"/>
  <c r="X99"/>
  <c r="W100"/>
  <c r="W101"/>
  <c r="W102"/>
  <c r="W103"/>
  <c r="W104"/>
  <c r="W99"/>
  <c r="V100"/>
  <c r="V101"/>
  <c r="V102"/>
  <c r="V103"/>
  <c r="V104"/>
  <c r="V99"/>
  <c r="U100"/>
  <c r="U101"/>
  <c r="U102"/>
  <c r="U103"/>
  <c r="Z103" s="1"/>
  <c r="U99"/>
  <c r="Z102"/>
  <c r="Y104"/>
  <c r="X104"/>
  <c r="Y85"/>
  <c r="Y86"/>
  <c r="Y87"/>
  <c r="Y88"/>
  <c r="Y84"/>
  <c r="X85"/>
  <c r="X89" s="1"/>
  <c r="X86"/>
  <c r="X87"/>
  <c r="X88"/>
  <c r="X84"/>
  <c r="W85"/>
  <c r="W86"/>
  <c r="W87"/>
  <c r="W88"/>
  <c r="W84"/>
  <c r="W89" s="1"/>
  <c r="V85"/>
  <c r="V86"/>
  <c r="V87"/>
  <c r="V88"/>
  <c r="V84"/>
  <c r="V89" s="1"/>
  <c r="U85"/>
  <c r="U89" s="1"/>
  <c r="U86"/>
  <c r="U87"/>
  <c r="U88"/>
  <c r="U84"/>
  <c r="Z87"/>
  <c r="Y69"/>
  <c r="Y73" s="1"/>
  <c r="Y70"/>
  <c r="Y71"/>
  <c r="Y72"/>
  <c r="Y68"/>
  <c r="X69"/>
  <c r="X70"/>
  <c r="X71"/>
  <c r="X72"/>
  <c r="X68"/>
  <c r="W69"/>
  <c r="W70"/>
  <c r="W71"/>
  <c r="W72"/>
  <c r="Z72" s="1"/>
  <c r="W68"/>
  <c r="V69"/>
  <c r="V70"/>
  <c r="V71"/>
  <c r="V72"/>
  <c r="V68"/>
  <c r="U69"/>
  <c r="U73" s="1"/>
  <c r="U70"/>
  <c r="U71"/>
  <c r="U72"/>
  <c r="U68"/>
  <c r="Z71"/>
  <c r="W73"/>
  <c r="Y54"/>
  <c r="Y55"/>
  <c r="Y56"/>
  <c r="Y57"/>
  <c r="Y53"/>
  <c r="X54"/>
  <c r="X58" s="1"/>
  <c r="X55"/>
  <c r="X56"/>
  <c r="X57"/>
  <c r="X53"/>
  <c r="W54"/>
  <c r="W55"/>
  <c r="W58" s="1"/>
  <c r="W56"/>
  <c r="Z56" s="1"/>
  <c r="W57"/>
  <c r="W53"/>
  <c r="V54"/>
  <c r="V55"/>
  <c r="V56"/>
  <c r="V57"/>
  <c r="V53"/>
  <c r="V58" s="1"/>
  <c r="U54"/>
  <c r="U55"/>
  <c r="U56"/>
  <c r="U57"/>
  <c r="U53"/>
  <c r="Z57"/>
  <c r="Y39"/>
  <c r="Y40"/>
  <c r="Y41"/>
  <c r="Y42"/>
  <c r="Y38"/>
  <c r="Y43" s="1"/>
  <c r="X39"/>
  <c r="X40"/>
  <c r="X41"/>
  <c r="X42"/>
  <c r="X38"/>
  <c r="X43" s="1"/>
  <c r="W39"/>
  <c r="W40"/>
  <c r="W41"/>
  <c r="W42"/>
  <c r="W38"/>
  <c r="V39"/>
  <c r="V40"/>
  <c r="V41"/>
  <c r="V42"/>
  <c r="V38"/>
  <c r="U39"/>
  <c r="U40"/>
  <c r="U41"/>
  <c r="U42"/>
  <c r="U38"/>
  <c r="Z41"/>
  <c r="W43"/>
  <c r="Y24"/>
  <c r="Y25"/>
  <c r="Y26"/>
  <c r="Y27"/>
  <c r="Y23"/>
  <c r="Y28" s="1"/>
  <c r="X24"/>
  <c r="X28" s="1"/>
  <c r="X25"/>
  <c r="X26"/>
  <c r="X27"/>
  <c r="X23"/>
  <c r="W24"/>
  <c r="W28" s="1"/>
  <c r="W25"/>
  <c r="W26"/>
  <c r="W27"/>
  <c r="W23"/>
  <c r="V24"/>
  <c r="V25"/>
  <c r="V26"/>
  <c r="V27"/>
  <c r="V23"/>
  <c r="U24"/>
  <c r="U25"/>
  <c r="U26"/>
  <c r="U27"/>
  <c r="U23"/>
  <c r="Z26"/>
  <c r="O134"/>
  <c r="P134"/>
  <c r="Q134"/>
  <c r="R134"/>
  <c r="N134"/>
  <c r="P119"/>
  <c r="Q119"/>
  <c r="R119"/>
  <c r="N119"/>
  <c r="O104"/>
  <c r="P104"/>
  <c r="Q104"/>
  <c r="R104"/>
  <c r="N104"/>
  <c r="O89"/>
  <c r="P89"/>
  <c r="Q89"/>
  <c r="R89"/>
  <c r="N89"/>
  <c r="O73"/>
  <c r="P73"/>
  <c r="Q73"/>
  <c r="R73"/>
  <c r="N73"/>
  <c r="O58"/>
  <c r="P58"/>
  <c r="Q58"/>
  <c r="R58"/>
  <c r="N58"/>
  <c r="O43"/>
  <c r="P43"/>
  <c r="Q43"/>
  <c r="R43"/>
  <c r="N43"/>
  <c r="O28"/>
  <c r="P28"/>
  <c r="Q28"/>
  <c r="R28"/>
  <c r="N28"/>
  <c r="Z13"/>
  <c r="Z9"/>
  <c r="Z10"/>
  <c r="Z11"/>
  <c r="Z12"/>
  <c r="Z8"/>
  <c r="V13"/>
  <c r="W13"/>
  <c r="X13"/>
  <c r="Y13"/>
  <c r="Y9"/>
  <c r="Y10"/>
  <c r="Y11"/>
  <c r="Y12"/>
  <c r="Y8"/>
  <c r="X9"/>
  <c r="X10"/>
  <c r="X11"/>
  <c r="X12"/>
  <c r="X8"/>
  <c r="W9"/>
  <c r="W10"/>
  <c r="W11"/>
  <c r="W12"/>
  <c r="W8"/>
  <c r="V9"/>
  <c r="V10"/>
  <c r="V11"/>
  <c r="V12"/>
  <c r="V8"/>
  <c r="U13"/>
  <c r="U9"/>
  <c r="U10"/>
  <c r="U11"/>
  <c r="U12"/>
  <c r="U8"/>
  <c r="R13"/>
  <c r="Q13"/>
  <c r="P13"/>
  <c r="O13"/>
  <c r="N13"/>
  <c r="Y134" l="1"/>
  <c r="W134"/>
  <c r="Z131"/>
  <c r="Z129"/>
  <c r="Z134" s="1"/>
  <c r="V134"/>
  <c r="U134"/>
  <c r="Z130"/>
  <c r="Z114"/>
  <c r="Z115"/>
  <c r="Z99"/>
  <c r="Z101"/>
  <c r="Z100"/>
  <c r="Z88"/>
  <c r="Y89"/>
  <c r="Z86"/>
  <c r="Z84"/>
  <c r="Z85"/>
  <c r="X73"/>
  <c r="Z68"/>
  <c r="Z70"/>
  <c r="V73"/>
  <c r="Z69"/>
  <c r="Y58"/>
  <c r="Z55"/>
  <c r="Z54"/>
  <c r="U58"/>
  <c r="Z53"/>
  <c r="Z42"/>
  <c r="Z40"/>
  <c r="Z38"/>
  <c r="V43"/>
  <c r="Z39"/>
  <c r="U43"/>
  <c r="Z27"/>
  <c r="Z25"/>
  <c r="V28"/>
  <c r="Z23"/>
  <c r="Z24"/>
  <c r="U28"/>
  <c r="J8"/>
  <c r="K8" s="1"/>
  <c r="K9"/>
  <c r="K138"/>
  <c r="K137"/>
  <c r="K136"/>
  <c r="K135"/>
  <c r="K134"/>
  <c r="K133"/>
  <c r="K132"/>
  <c r="K131"/>
  <c r="K130"/>
  <c r="K129"/>
  <c r="K123"/>
  <c r="K122"/>
  <c r="K121"/>
  <c r="K120"/>
  <c r="K119"/>
  <c r="K118"/>
  <c r="K117"/>
  <c r="K116"/>
  <c r="K115"/>
  <c r="K114"/>
  <c r="K108"/>
  <c r="K107"/>
  <c r="K106"/>
  <c r="K105"/>
  <c r="K104"/>
  <c r="K103"/>
  <c r="K102"/>
  <c r="K101"/>
  <c r="K100"/>
  <c r="K99"/>
  <c r="K93"/>
  <c r="K92"/>
  <c r="K91"/>
  <c r="K90"/>
  <c r="K89"/>
  <c r="K88"/>
  <c r="K87"/>
  <c r="K86"/>
  <c r="K85"/>
  <c r="K84"/>
  <c r="K77"/>
  <c r="K76"/>
  <c r="K75"/>
  <c r="K74"/>
  <c r="K73"/>
  <c r="K72"/>
  <c r="K71"/>
  <c r="K70"/>
  <c r="K69"/>
  <c r="K68"/>
  <c r="K62"/>
  <c r="K61"/>
  <c r="K60"/>
  <c r="K59"/>
  <c r="K58"/>
  <c r="K57"/>
  <c r="K56"/>
  <c r="K55"/>
  <c r="K54"/>
  <c r="K53"/>
  <c r="K47"/>
  <c r="K46"/>
  <c r="K45"/>
  <c r="K44"/>
  <c r="K43"/>
  <c r="K42"/>
  <c r="K41"/>
  <c r="K40"/>
  <c r="K39"/>
  <c r="K38"/>
  <c r="K32"/>
  <c r="K31"/>
  <c r="K30"/>
  <c r="K29"/>
  <c r="K28"/>
  <c r="K27"/>
  <c r="K26"/>
  <c r="K25"/>
  <c r="K24"/>
  <c r="K23"/>
  <c r="J138"/>
  <c r="J137"/>
  <c r="J136"/>
  <c r="J135"/>
  <c r="J134"/>
  <c r="J133"/>
  <c r="J132"/>
  <c r="J131"/>
  <c r="J130"/>
  <c r="J129"/>
  <c r="J123"/>
  <c r="J122"/>
  <c r="J121"/>
  <c r="J120"/>
  <c r="J119"/>
  <c r="J118"/>
  <c r="J117"/>
  <c r="J116"/>
  <c r="J115"/>
  <c r="J114"/>
  <c r="J108"/>
  <c r="J107"/>
  <c r="J106"/>
  <c r="J105"/>
  <c r="J104"/>
  <c r="J103"/>
  <c r="J102"/>
  <c r="J101"/>
  <c r="J100"/>
  <c r="J99"/>
  <c r="J93"/>
  <c r="J92"/>
  <c r="J91"/>
  <c r="J90"/>
  <c r="J89"/>
  <c r="J88"/>
  <c r="J87"/>
  <c r="J86"/>
  <c r="J85"/>
  <c r="J84"/>
  <c r="J77"/>
  <c r="J76"/>
  <c r="J75"/>
  <c r="J74"/>
  <c r="J73"/>
  <c r="J72"/>
  <c r="J71"/>
  <c r="J70"/>
  <c r="J69"/>
  <c r="J68"/>
  <c r="J62"/>
  <c r="J61"/>
  <c r="J60"/>
  <c r="J59"/>
  <c r="J58"/>
  <c r="J57"/>
  <c r="J56"/>
  <c r="J55"/>
  <c r="J54"/>
  <c r="J53"/>
  <c r="J47"/>
  <c r="J46"/>
  <c r="J45"/>
  <c r="J44"/>
  <c r="J43"/>
  <c r="J42"/>
  <c r="J41"/>
  <c r="J40"/>
  <c r="J39"/>
  <c r="J38"/>
  <c r="J32"/>
  <c r="J31"/>
  <c r="J30"/>
  <c r="J29"/>
  <c r="J28"/>
  <c r="J27"/>
  <c r="J26"/>
  <c r="J25"/>
  <c r="J24"/>
  <c r="J23"/>
  <c r="K11"/>
  <c r="K12"/>
  <c r="K13"/>
  <c r="K14"/>
  <c r="K15"/>
  <c r="K16"/>
  <c r="K17"/>
  <c r="J9"/>
  <c r="J10"/>
  <c r="K10" s="1"/>
  <c r="J11"/>
  <c r="J12"/>
  <c r="J13"/>
  <c r="J14"/>
  <c r="J15"/>
  <c r="J16"/>
  <c r="J17"/>
  <c r="Z119" l="1"/>
  <c r="Z104"/>
  <c r="Z89"/>
  <c r="Z73"/>
  <c r="Z58"/>
  <c r="Z43"/>
  <c r="Z28"/>
  <c r="C39" i="1"/>
  <c r="H38"/>
  <c r="H37"/>
  <c r="F36"/>
  <c r="H35"/>
  <c r="F33"/>
  <c r="F28"/>
  <c r="H23"/>
  <c r="H22"/>
  <c r="K21"/>
  <c r="M20"/>
  <c r="M19"/>
  <c r="M18"/>
  <c r="M17"/>
  <c r="M16"/>
  <c r="M15"/>
  <c r="M12"/>
  <c r="M21" s="1"/>
  <c r="L25" s="1"/>
  <c r="M25" s="1"/>
  <c r="M11"/>
  <c r="M10"/>
  <c r="M9"/>
  <c r="H9"/>
  <c r="M8"/>
  <c r="M7"/>
  <c r="M6"/>
  <c r="H6"/>
  <c r="H39" s="1"/>
  <c r="L24" s="1"/>
  <c r="M24" s="1"/>
  <c r="M26" s="1"/>
</calcChain>
</file>

<file path=xl/sharedStrings.xml><?xml version="1.0" encoding="utf-8"?>
<sst xmlns="http://schemas.openxmlformats.org/spreadsheetml/2006/main" count="341" uniqueCount="104">
  <si>
    <t>Penilaian Vendor FOS 2014</t>
  </si>
  <si>
    <t>PT. Bank Muamalat Indonesia Tbk.</t>
  </si>
  <si>
    <t>Non Teknikal (60%)</t>
  </si>
  <si>
    <t>Teknikal (40%)</t>
  </si>
  <si>
    <t>Parameter</t>
  </si>
  <si>
    <t>Bobot</t>
  </si>
  <si>
    <t>Kriteria</t>
  </si>
  <si>
    <t>Score</t>
  </si>
  <si>
    <t>Weighted Score</t>
  </si>
  <si>
    <t>Functional Aspect (60%)</t>
  </si>
  <si>
    <t>Experiences</t>
  </si>
  <si>
    <t>Telah berpengalaman di bidang aplikasi perbankan terutama modul pembiayaan/kredit.</t>
  </si>
  <si>
    <t>File input &amp; output sesuai dengan semua format yang ditentukan</t>
  </si>
  <si>
    <t>Telah bekerja sama dengan beberapa bank di Indonesia, sehingga telah mengetahui praktek perbankan di Indonesia</t>
  </si>
  <si>
    <t>Rekonsiliasi dengan MCB dapat berfungsi benar</t>
  </si>
  <si>
    <t>Sumber Daya Manusia:
- Jumlah SDM saat ini.
- Komposisi status karyawan tetap
- Keahlian/expert karyawan</t>
  </si>
  <si>
    <t>Rekonsiliasi GL dapat berfungsi semuanya</t>
  </si>
  <si>
    <t xml:space="preserve">Deliverables </t>
  </si>
  <si>
    <r>
      <rPr>
        <b/>
        <sz val="11"/>
        <color theme="1"/>
        <rFont val="Calibri"/>
        <family val="2"/>
        <scheme val="minor"/>
      </rPr>
      <t xml:space="preserve">Solusi 
</t>
    </r>
    <r>
      <rPr>
        <sz val="11"/>
        <color theme="1"/>
        <rFont val="Calibri"/>
        <family val="2"/>
        <scheme val="minor"/>
      </rPr>
      <t>Sesuai kebutuhan Bank untuk system yang memproses aplikasi masuk calon nasabah sampai dengan pencairan.  Solusi yang ditawarkan :</t>
    </r>
  </si>
  <si>
    <t>Proses rekonsiliasi berjalan sesuai requirement</t>
  </si>
  <si>
    <t>Sistem dan Modul :</t>
  </si>
  <si>
    <t>Report hasil rekonsiliasi sesuai dengan requirement</t>
  </si>
  <si>
    <t>- Consumer Financing Modul</t>
  </si>
  <si>
    <t>Log, Report, dan Monitoring</t>
  </si>
  <si>
    <t>- SME Financing Modul</t>
  </si>
  <si>
    <t xml:space="preserve">User Security Management </t>
  </si>
  <si>
    <t>- Micro Financing Modul</t>
  </si>
  <si>
    <t>Implementation Service :</t>
  </si>
  <si>
    <t>Technical Aspect (40%)</t>
  </si>
  <si>
    <t>Training User</t>
  </si>
  <si>
    <t>Desain Arsitektur Internal Produk</t>
  </si>
  <si>
    <t>Optional :</t>
  </si>
  <si>
    <t>Fleksibilitas Produk untuk pengembangan di masa depan</t>
  </si>
  <si>
    <t>Strategi DRC</t>
  </si>
  <si>
    <t xml:space="preserve">Hardware dan Platform </t>
  </si>
  <si>
    <t>Ketersediaan Source Code dan SDK</t>
  </si>
  <si>
    <t>Ketergantungan pada Software pihak ke-3</t>
  </si>
  <si>
    <r>
      <rPr>
        <b/>
        <sz val="11"/>
        <color theme="1"/>
        <rFont val="Calibri"/>
        <family val="2"/>
        <scheme val="minor"/>
      </rPr>
      <t>Timeline</t>
    </r>
    <r>
      <rPr>
        <sz val="11"/>
        <color theme="1"/>
        <rFont val="Calibri"/>
        <family val="2"/>
        <scheme val="minor"/>
      </rPr>
      <t xml:space="preserve"> 
Timeline proyek sampai dengan Desember 2014 sesuai target Bank</t>
    </r>
  </si>
  <si>
    <t>Price Offered</t>
  </si>
  <si>
    <t>Harga yang ditawarkan sesuai dengan perkiraan dan Scope Of Work/Term Of Reference/Business Requirement Document/Functional Specification Document.</t>
  </si>
  <si>
    <t>Perhitungan Akhir</t>
  </si>
  <si>
    <t>Software:</t>
  </si>
  <si>
    <t>Non Teknikal</t>
  </si>
  <si>
    <t>Teknikal</t>
  </si>
  <si>
    <t>Total</t>
  </si>
  <si>
    <t>Total Software</t>
  </si>
  <si>
    <t>Hardware:</t>
  </si>
  <si>
    <t>Keterangan score :</t>
  </si>
  <si>
    <t>Score 1</t>
  </si>
  <si>
    <t>Tidak sesuai</t>
  </si>
  <si>
    <t>Score 5</t>
  </si>
  <si>
    <t>Sangat sesuai</t>
  </si>
  <si>
    <t>Total Hardware</t>
  </si>
  <si>
    <t>Optional:</t>
  </si>
  <si>
    <t xml:space="preserve">Consulting Service </t>
  </si>
  <si>
    <t>Total Optional</t>
  </si>
  <si>
    <t>Completeness of Information</t>
  </si>
  <si>
    <t>Info yang disampaikan oleh Vendor secara tertulis memadai dan lebih lengkap dibandingkan yang disampaikan oleh Vendor Pesaing.</t>
  </si>
  <si>
    <t>Tampilan aplikasi/solusi dinilai lebih user friendly dibandingkan solusi yang ditawarkan vendor pesaing.</t>
  </si>
  <si>
    <t>Reliability</t>
  </si>
  <si>
    <t>GUI</t>
  </si>
  <si>
    <t>integrasi</t>
  </si>
  <si>
    <t>scalability</t>
  </si>
  <si>
    <t>recoverability</t>
  </si>
  <si>
    <t>backup / disaster recovery</t>
  </si>
  <si>
    <t>aplikasi lain</t>
  </si>
  <si>
    <t>Rekonsiliasi</t>
  </si>
  <si>
    <t>Security</t>
  </si>
  <si>
    <t>Report dan Monitoring</t>
  </si>
  <si>
    <t>User Frendly</t>
  </si>
  <si>
    <t>paramater</t>
  </si>
  <si>
    <t>PT. Metalogix Infolink Persada</t>
  </si>
  <si>
    <t>PT. Indonesia Comnets Plus</t>
  </si>
  <si>
    <t>PT. Santech Inti Perkasa</t>
  </si>
  <si>
    <t>PT. KALAMAYA</t>
  </si>
  <si>
    <t>PT. Infosys</t>
  </si>
  <si>
    <t>Kuisioner</t>
  </si>
  <si>
    <t>Terhadap Kriteria Experience</t>
  </si>
  <si>
    <t>Alternatif</t>
  </si>
  <si>
    <t>Peserta</t>
  </si>
  <si>
    <t>A:B</t>
  </si>
  <si>
    <t>A:C</t>
  </si>
  <si>
    <t>A:D</t>
  </si>
  <si>
    <t>A:E</t>
  </si>
  <si>
    <t>B:C</t>
  </si>
  <si>
    <t>B:D</t>
  </si>
  <si>
    <t>B:E</t>
  </si>
  <si>
    <t>C:D</t>
  </si>
  <si>
    <t>C:E</t>
  </si>
  <si>
    <t>D:E</t>
  </si>
  <si>
    <t>Terhadap Kriteria Deliverables</t>
  </si>
  <si>
    <t>Terhadap Kriteria Price Offered</t>
  </si>
  <si>
    <t>Terhadap kriteria Completeness of Information</t>
  </si>
  <si>
    <t>Terhadap kriteria Reliability</t>
  </si>
  <si>
    <t>Terhadap Kriteria GUI</t>
  </si>
  <si>
    <t>Terhadap Kriteria Scalability</t>
  </si>
  <si>
    <t>Terhadap Kriteria Security</t>
  </si>
  <si>
    <t>Terhadap Kriteria Report dan Monitoring</t>
  </si>
  <si>
    <t>A</t>
  </si>
  <si>
    <t>B</t>
  </si>
  <si>
    <t>C</t>
  </si>
  <si>
    <t>D</t>
  </si>
  <si>
    <t>E</t>
  </si>
  <si>
    <t>avg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</si>
</sst>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#,##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3" fillId="0" borderId="0" xfId="0" applyFont="1"/>
    <xf numFmtId="1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1" fontId="0" fillId="0" borderId="1" xfId="0" quotePrefix="1" applyNumberFormat="1" applyBorder="1" applyAlignment="1">
      <alignment horizontal="center" vertical="top"/>
    </xf>
    <xf numFmtId="0" fontId="0" fillId="0" borderId="3" xfId="0" applyBorder="1"/>
    <xf numFmtId="10" fontId="0" fillId="0" borderId="4" xfId="2" applyNumberFormat="1" applyFon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6" xfId="0" applyBorder="1"/>
    <xf numFmtId="10" fontId="0" fillId="0" borderId="1" xfId="2" applyNumberFormat="1" applyFont="1" applyBorder="1"/>
    <xf numFmtId="0" fontId="0" fillId="0" borderId="2" xfId="0" applyBorder="1"/>
    <xf numFmtId="0" fontId="6" fillId="0" borderId="6" xfId="0" applyFont="1" applyBorder="1" applyAlignment="1">
      <alignment horizontal="center"/>
    </xf>
    <xf numFmtId="1" fontId="6" fillId="0" borderId="2" xfId="0" quotePrefix="1" applyNumberFormat="1" applyFont="1" applyBorder="1" applyAlignment="1">
      <alignment vertical="top"/>
    </xf>
    <xf numFmtId="1" fontId="0" fillId="0" borderId="5" xfId="0" quotePrefix="1" applyNumberFormat="1" applyBorder="1" applyAlignment="1">
      <alignment vertical="top"/>
    </xf>
    <xf numFmtId="1" fontId="0" fillId="0" borderId="4" xfId="0" quotePrefix="1" applyNumberFormat="1" applyBorder="1" applyAlignment="1">
      <alignment horizontal="center" vertical="top"/>
    </xf>
    <xf numFmtId="10" fontId="6" fillId="0" borderId="1" xfId="2" applyNumberFormat="1" applyFont="1" applyBorder="1"/>
    <xf numFmtId="164" fontId="6" fillId="0" borderId="1" xfId="0" applyNumberFormat="1" applyFont="1" applyBorder="1"/>
    <xf numFmtId="10" fontId="0" fillId="0" borderId="5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 wrapText="1"/>
    </xf>
    <xf numFmtId="0" fontId="6" fillId="0" borderId="0" xfId="0" applyFont="1"/>
    <xf numFmtId="9" fontId="0" fillId="0" borderId="1" xfId="2" applyFont="1" applyBorder="1"/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6" fillId="0" borderId="4" xfId="1" applyNumberFormat="1" applyFont="1" applyBorder="1"/>
    <xf numFmtId="1" fontId="0" fillId="2" borderId="1" xfId="0" quotePrefix="1" applyNumberFormat="1" applyFill="1" applyBorder="1" applyAlignment="1">
      <alignment horizontal="center" vertical="top"/>
    </xf>
    <xf numFmtId="0" fontId="6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0" xfId="0" quotePrefix="1" applyFont="1" applyAlignment="1">
      <alignment vertical="top" wrapText="1"/>
    </xf>
    <xf numFmtId="0" fontId="0" fillId="0" borderId="0" xfId="0" applyFont="1" applyAlignment="1">
      <alignment vertical="top" wrapText="1"/>
    </xf>
    <xf numFmtId="43" fontId="0" fillId="0" borderId="2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top" wrapText="1"/>
    </xf>
    <xf numFmtId="10" fontId="6" fillId="0" borderId="1" xfId="0" applyNumberFormat="1" applyFont="1" applyBorder="1" applyAlignment="1">
      <alignment horizontal="center" vertical="center"/>
    </xf>
    <xf numFmtId="43" fontId="6" fillId="0" borderId="1" xfId="0" applyNumberFormat="1" applyFont="1" applyBorder="1" applyAlignment="1">
      <alignment vertical="center" wrapText="1"/>
    </xf>
    <xf numFmtId="1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2" fontId="0" fillId="0" borderId="0" xfId="0" applyNumberFormat="1"/>
    <xf numFmtId="0" fontId="0" fillId="4" borderId="0" xfId="0" applyFill="1" applyBorder="1"/>
    <xf numFmtId="0" fontId="0" fillId="4" borderId="0" xfId="0" applyFont="1" applyFill="1" applyAlignment="1">
      <alignment horizontal="justify" vertical="center"/>
    </xf>
    <xf numFmtId="4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3" fontId="0" fillId="0" borderId="2" xfId="0" applyNumberFormat="1" applyBorder="1" applyAlignment="1">
      <alignment horizontal="center" vertical="center" wrapText="1"/>
    </xf>
    <xf numFmtId="43" fontId="0" fillId="0" borderId="5" xfId="0" applyNumberFormat="1" applyBorder="1" applyAlignment="1">
      <alignment horizontal="center" vertical="center" wrapText="1"/>
    </xf>
    <xf numFmtId="43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" fontId="0" fillId="0" borderId="4" xfId="0" quotePrefix="1" applyNumberFormat="1" applyBorder="1" applyAlignment="1">
      <alignment horizontal="center" vertical="top"/>
    </xf>
    <xf numFmtId="1" fontId="0" fillId="0" borderId="1" xfId="0" quotePrefix="1" applyNumberFormat="1" applyBorder="1" applyAlignment="1">
      <alignment horizontal="center" vertical="top"/>
    </xf>
    <xf numFmtId="0" fontId="6" fillId="0" borderId="4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" fontId="6" fillId="0" borderId="6" xfId="0" quotePrefix="1" applyNumberFormat="1" applyFont="1" applyBorder="1" applyAlignment="1">
      <alignment vertical="top"/>
    </xf>
    <xf numFmtId="1" fontId="6" fillId="0" borderId="8" xfId="0" quotePrefix="1" applyNumberFormat="1" applyFont="1" applyBorder="1" applyAlignment="1">
      <alignment vertical="top"/>
    </xf>
    <xf numFmtId="0" fontId="0" fillId="0" borderId="1" xfId="0" applyFont="1" applyBorder="1" applyAlignment="1">
      <alignment horizontal="left" vertical="center" wrapText="1"/>
    </xf>
    <xf numFmtId="1" fontId="0" fillId="0" borderId="6" xfId="0" quotePrefix="1" applyNumberFormat="1" applyBorder="1" applyAlignment="1">
      <alignment horizontal="left" vertical="top" wrapText="1"/>
    </xf>
    <xf numFmtId="1" fontId="0" fillId="0" borderId="9" xfId="0" quotePrefix="1" applyNumberFormat="1" applyBorder="1" applyAlignment="1">
      <alignment horizontal="left" vertical="top"/>
    </xf>
    <xf numFmtId="1" fontId="0" fillId="0" borderId="8" xfId="0" quotePrefix="1" applyNumberFormat="1" applyBorder="1" applyAlignment="1">
      <alignment horizontal="left" vertical="top"/>
    </xf>
    <xf numFmtId="1" fontId="0" fillId="0" borderId="8" xfId="0" quotePrefix="1" applyNumberFormat="1" applyBorder="1" applyAlignment="1">
      <alignment vertical="top" wrapText="1"/>
    </xf>
    <xf numFmtId="1" fontId="0" fillId="0" borderId="1" xfId="0" quotePrefix="1" applyNumberFormat="1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1" fontId="0" fillId="2" borderId="1" xfId="0" applyNumberFormat="1" applyFill="1" applyBorder="1" applyAlignment="1">
      <alignment horizontal="center" vertical="top"/>
    </xf>
    <xf numFmtId="1" fontId="6" fillId="0" borderId="6" xfId="0" quotePrefix="1" applyNumberFormat="1" applyFont="1" applyBorder="1" applyAlignment="1">
      <alignment horizontal="left" vertical="top" wrapText="1"/>
    </xf>
    <xf numFmtId="1" fontId="6" fillId="0" borderId="9" xfId="0" quotePrefix="1" applyNumberFormat="1" applyFont="1" applyBorder="1" applyAlignment="1">
      <alignment horizontal="left" vertical="top" wrapText="1"/>
    </xf>
    <xf numFmtId="1" fontId="6" fillId="0" borderId="8" xfId="0" quotePrefix="1" applyNumberFormat="1" applyFont="1" applyBorder="1" applyAlignment="1">
      <alignment horizontal="left" vertical="top" wrapText="1"/>
    </xf>
    <xf numFmtId="1" fontId="6" fillId="0" borderId="6" xfId="0" quotePrefix="1" applyNumberFormat="1" applyFont="1" applyFill="1" applyBorder="1" applyAlignment="1">
      <alignment horizontal="left" vertical="top"/>
    </xf>
    <xf numFmtId="1" fontId="6" fillId="0" borderId="9" xfId="0" quotePrefix="1" applyNumberFormat="1" applyFont="1" applyFill="1" applyBorder="1" applyAlignment="1">
      <alignment horizontal="left" vertical="top"/>
    </xf>
    <xf numFmtId="1" fontId="6" fillId="0" borderId="8" xfId="0" quotePrefix="1" applyNumberFormat="1" applyFont="1" applyFill="1" applyBorder="1" applyAlignment="1">
      <alignment horizontal="left" vertical="top"/>
    </xf>
    <xf numFmtId="0" fontId="0" fillId="0" borderId="6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0" fillId="0" borderId="0" xfId="0" applyNumberFormat="1"/>
  </cellXfs>
  <cellStyles count="4">
    <cellStyle name="Comma [0]" xfId="1" builtinId="6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zoomScale="80" zoomScaleNormal="80" workbookViewId="0">
      <selection activeCell="E3" sqref="E3"/>
    </sheetView>
  </sheetViews>
  <sheetFormatPr defaultRowHeight="15"/>
  <cols>
    <col min="1" max="1" width="5.7109375" customWidth="1"/>
    <col min="2" max="2" width="46.5703125" bestFit="1" customWidth="1"/>
    <col min="3" max="3" width="10" customWidth="1"/>
    <col min="4" max="4" width="4.42578125" style="2" customWidth="1"/>
    <col min="5" max="5" width="39.7109375" customWidth="1"/>
    <col min="6" max="6" width="13.28515625" customWidth="1"/>
    <col min="7" max="7" width="8.28515625" customWidth="1"/>
    <col min="8" max="8" width="10.85546875" customWidth="1"/>
    <col min="9" max="9" width="5.7109375" customWidth="1"/>
    <col min="10" max="10" width="67.140625" bestFit="1" customWidth="1"/>
    <col min="13" max="13" width="9.85546875" bestFit="1" customWidth="1"/>
  </cols>
  <sheetData>
    <row r="1" spans="1:13" ht="21">
      <c r="B1" s="1" t="s">
        <v>0</v>
      </c>
    </row>
    <row r="2" spans="1:13" ht="21">
      <c r="B2" s="1" t="s">
        <v>1</v>
      </c>
    </row>
    <row r="3" spans="1:13" ht="18.75">
      <c r="B3" s="3"/>
    </row>
    <row r="4" spans="1:13" ht="15.75">
      <c r="B4" s="4" t="s">
        <v>2</v>
      </c>
      <c r="J4" s="4" t="s">
        <v>3</v>
      </c>
    </row>
    <row r="5" spans="1:13" ht="30.75" customHeight="1">
      <c r="B5" s="5" t="s">
        <v>4</v>
      </c>
      <c r="C5" s="5" t="s">
        <v>5</v>
      </c>
      <c r="D5" s="54" t="s">
        <v>6</v>
      </c>
      <c r="E5" s="54"/>
      <c r="F5" s="54"/>
      <c r="G5" s="5" t="s">
        <v>7</v>
      </c>
      <c r="H5" s="5" t="s">
        <v>8</v>
      </c>
      <c r="J5" s="6" t="s">
        <v>9</v>
      </c>
      <c r="K5" s="6" t="s">
        <v>5</v>
      </c>
      <c r="L5" s="6" t="s">
        <v>7</v>
      </c>
      <c r="M5" s="6" t="s">
        <v>8</v>
      </c>
    </row>
    <row r="6" spans="1:13" ht="39.75" customHeight="1">
      <c r="A6" s="7"/>
      <c r="B6" s="55" t="s">
        <v>10</v>
      </c>
      <c r="C6" s="57">
        <v>0.15</v>
      </c>
      <c r="D6" s="8">
        <v>1</v>
      </c>
      <c r="E6" s="53" t="s">
        <v>11</v>
      </c>
      <c r="F6" s="53"/>
      <c r="G6" s="52">
        <v>5</v>
      </c>
      <c r="H6" s="52">
        <f>G6*C6</f>
        <v>0.75</v>
      </c>
      <c r="J6" s="9" t="s">
        <v>12</v>
      </c>
      <c r="K6" s="10">
        <v>0.1</v>
      </c>
      <c r="L6" s="11">
        <v>3.5</v>
      </c>
      <c r="M6" s="12">
        <f t="shared" ref="M6:M12" si="0">K6*L6</f>
        <v>0.35000000000000003</v>
      </c>
    </row>
    <row r="7" spans="1:13" ht="55.5" customHeight="1">
      <c r="A7" s="7"/>
      <c r="B7" s="56"/>
      <c r="C7" s="58"/>
      <c r="D7" s="8">
        <v>2</v>
      </c>
      <c r="E7" s="53" t="s">
        <v>13</v>
      </c>
      <c r="F7" s="53"/>
      <c r="G7" s="52"/>
      <c r="H7" s="52"/>
      <c r="J7" s="13" t="s">
        <v>14</v>
      </c>
      <c r="K7" s="14">
        <v>0.1</v>
      </c>
      <c r="L7" s="11">
        <v>5</v>
      </c>
      <c r="M7" s="12">
        <f t="shared" si="0"/>
        <v>0.5</v>
      </c>
    </row>
    <row r="8" spans="1:13" ht="69" customHeight="1">
      <c r="A8" s="7"/>
      <c r="B8" s="56"/>
      <c r="C8" s="58"/>
      <c r="D8" s="8">
        <v>3</v>
      </c>
      <c r="E8" s="53" t="s">
        <v>15</v>
      </c>
      <c r="F8" s="53"/>
      <c r="G8" s="52"/>
      <c r="H8" s="52"/>
      <c r="J8" s="13" t="s">
        <v>16</v>
      </c>
      <c r="K8" s="14">
        <v>0.1</v>
      </c>
      <c r="L8" s="11">
        <v>5</v>
      </c>
      <c r="M8" s="12">
        <f t="shared" si="0"/>
        <v>0.5</v>
      </c>
    </row>
    <row r="9" spans="1:13" ht="72" customHeight="1">
      <c r="A9" s="7"/>
      <c r="B9" s="59" t="s">
        <v>17</v>
      </c>
      <c r="C9" s="15"/>
      <c r="D9" s="53" t="s">
        <v>18</v>
      </c>
      <c r="E9" s="53"/>
      <c r="F9" s="53"/>
      <c r="G9" s="61">
        <v>5</v>
      </c>
      <c r="H9" s="61">
        <f>G9*C10</f>
        <v>0.625</v>
      </c>
      <c r="J9" s="13" t="s">
        <v>19</v>
      </c>
      <c r="K9" s="14">
        <v>0.1</v>
      </c>
      <c r="L9" s="11">
        <v>2.5</v>
      </c>
      <c r="M9" s="12">
        <f t="shared" si="0"/>
        <v>0.25</v>
      </c>
    </row>
    <row r="10" spans="1:13">
      <c r="A10" s="7"/>
      <c r="B10" s="56"/>
      <c r="C10" s="58">
        <v>0.125</v>
      </c>
      <c r="D10" s="65">
        <v>1</v>
      </c>
      <c r="E10" s="67" t="s">
        <v>20</v>
      </c>
      <c r="F10" s="67"/>
      <c r="G10" s="62"/>
      <c r="H10" s="62"/>
      <c r="J10" s="13" t="s">
        <v>21</v>
      </c>
      <c r="K10" s="14">
        <v>0.1</v>
      </c>
      <c r="L10" s="11">
        <v>3</v>
      </c>
      <c r="M10" s="12">
        <f t="shared" si="0"/>
        <v>0.30000000000000004</v>
      </c>
    </row>
    <row r="11" spans="1:13">
      <c r="A11" s="7"/>
      <c r="B11" s="56"/>
      <c r="C11" s="58"/>
      <c r="D11" s="66"/>
      <c r="E11" s="68" t="s">
        <v>22</v>
      </c>
      <c r="F11" s="68"/>
      <c r="G11" s="62"/>
      <c r="H11" s="62"/>
      <c r="J11" s="13" t="s">
        <v>23</v>
      </c>
      <c r="K11" s="14">
        <v>0.05</v>
      </c>
      <c r="L11" s="11">
        <v>3</v>
      </c>
      <c r="M11" s="12">
        <f t="shared" si="0"/>
        <v>0.15000000000000002</v>
      </c>
    </row>
    <row r="12" spans="1:13">
      <c r="A12" s="7"/>
      <c r="B12" s="56"/>
      <c r="C12" s="58"/>
      <c r="D12" s="66"/>
      <c r="E12" s="68" t="s">
        <v>24</v>
      </c>
      <c r="F12" s="68"/>
      <c r="G12" s="62"/>
      <c r="H12" s="62"/>
      <c r="J12" s="13" t="s">
        <v>25</v>
      </c>
      <c r="K12" s="14">
        <v>0.05</v>
      </c>
      <c r="L12" s="11">
        <v>3</v>
      </c>
      <c r="M12" s="12">
        <f t="shared" si="0"/>
        <v>0.15000000000000002</v>
      </c>
    </row>
    <row r="13" spans="1:13">
      <c r="A13" s="7"/>
      <c r="B13" s="56"/>
      <c r="C13" s="58"/>
      <c r="D13" s="66"/>
      <c r="E13" s="68" t="s">
        <v>26</v>
      </c>
      <c r="F13" s="68"/>
      <c r="G13" s="62"/>
      <c r="H13" s="62"/>
    </row>
    <row r="14" spans="1:13">
      <c r="A14" s="7"/>
      <c r="B14" s="56"/>
      <c r="C14" s="58"/>
      <c r="D14" s="66">
        <v>2</v>
      </c>
      <c r="E14" s="69" t="s">
        <v>27</v>
      </c>
      <c r="F14" s="69"/>
      <c r="G14" s="62"/>
      <c r="H14" s="62"/>
      <c r="J14" s="16" t="s">
        <v>28</v>
      </c>
      <c r="K14" s="11"/>
      <c r="L14" s="11"/>
      <c r="M14" s="11"/>
    </row>
    <row r="15" spans="1:13">
      <c r="A15" s="7"/>
      <c r="B15" s="56"/>
      <c r="C15" s="58"/>
      <c r="D15" s="66"/>
      <c r="E15" s="53" t="s">
        <v>29</v>
      </c>
      <c r="F15" s="53"/>
      <c r="G15" s="62"/>
      <c r="H15" s="62"/>
      <c r="J15" s="13" t="s">
        <v>30</v>
      </c>
      <c r="K15" s="14">
        <v>0.05</v>
      </c>
      <c r="L15" s="11">
        <v>5</v>
      </c>
      <c r="M15" s="12">
        <f t="shared" ref="M15:M20" si="1">K15*L15</f>
        <v>0.25</v>
      </c>
    </row>
    <row r="16" spans="1:13" ht="15" customHeight="1">
      <c r="A16" s="7"/>
      <c r="B16" s="56"/>
      <c r="C16" s="58"/>
      <c r="D16" s="17"/>
      <c r="E16" s="70" t="s">
        <v>31</v>
      </c>
      <c r="F16" s="71"/>
      <c r="G16" s="62"/>
      <c r="H16" s="62"/>
      <c r="J16" s="13" t="s">
        <v>32</v>
      </c>
      <c r="K16" s="14">
        <v>0.1</v>
      </c>
      <c r="L16" s="11">
        <v>4</v>
      </c>
      <c r="M16" s="12">
        <f t="shared" si="1"/>
        <v>0.4</v>
      </c>
    </row>
    <row r="17" spans="1:13">
      <c r="A17" s="7"/>
      <c r="B17" s="56"/>
      <c r="C17" s="58"/>
      <c r="D17" s="18"/>
      <c r="E17" s="72"/>
      <c r="F17" s="72"/>
      <c r="G17" s="62"/>
      <c r="H17" s="62"/>
      <c r="J17" s="13" t="s">
        <v>33</v>
      </c>
      <c r="K17" s="14">
        <v>0.05</v>
      </c>
      <c r="L17" s="11">
        <v>3</v>
      </c>
      <c r="M17" s="12">
        <f t="shared" si="1"/>
        <v>0.15000000000000002</v>
      </c>
    </row>
    <row r="18" spans="1:13">
      <c r="A18" s="7"/>
      <c r="B18" s="56"/>
      <c r="C18" s="58"/>
      <c r="D18" s="18"/>
      <c r="E18" s="53"/>
      <c r="F18" s="53"/>
      <c r="G18" s="62"/>
      <c r="H18" s="62"/>
      <c r="J18" s="13" t="s">
        <v>34</v>
      </c>
      <c r="K18" s="14">
        <v>0.1</v>
      </c>
      <c r="L18" s="11">
        <v>2</v>
      </c>
      <c r="M18" s="12">
        <f t="shared" si="1"/>
        <v>0.2</v>
      </c>
    </row>
    <row r="19" spans="1:13">
      <c r="A19" s="7"/>
      <c r="B19" s="56"/>
      <c r="C19" s="58"/>
      <c r="D19" s="18"/>
      <c r="E19" s="68"/>
      <c r="F19" s="68"/>
      <c r="G19" s="62"/>
      <c r="H19" s="62"/>
      <c r="J19" s="13" t="s">
        <v>35</v>
      </c>
      <c r="K19" s="14">
        <v>0.05</v>
      </c>
      <c r="L19" s="11">
        <v>1</v>
      </c>
      <c r="M19" s="12">
        <f t="shared" si="1"/>
        <v>0.05</v>
      </c>
    </row>
    <row r="20" spans="1:13">
      <c r="A20" s="7"/>
      <c r="B20" s="56"/>
      <c r="C20" s="58"/>
      <c r="D20" s="18"/>
      <c r="E20" s="68"/>
      <c r="F20" s="68"/>
      <c r="G20" s="62"/>
      <c r="H20" s="62"/>
      <c r="J20" s="13" t="s">
        <v>36</v>
      </c>
      <c r="K20" s="14">
        <v>0.05</v>
      </c>
      <c r="L20" s="11">
        <v>1</v>
      </c>
      <c r="M20" s="12">
        <f t="shared" si="1"/>
        <v>0.05</v>
      </c>
    </row>
    <row r="21" spans="1:13">
      <c r="A21" s="7"/>
      <c r="B21" s="56"/>
      <c r="C21" s="64"/>
      <c r="D21" s="19"/>
      <c r="E21" s="68"/>
      <c r="F21" s="68"/>
      <c r="G21" s="63"/>
      <c r="H21" s="63"/>
      <c r="K21" s="20">
        <f>SUM(K5:K20)</f>
        <v>1.0000000000000002</v>
      </c>
      <c r="M21" s="21">
        <f>SUM(M6:M20)</f>
        <v>3.3</v>
      </c>
    </row>
    <row r="22" spans="1:13" ht="45" customHeight="1">
      <c r="A22" s="7"/>
      <c r="B22" s="60"/>
      <c r="C22" s="22">
        <v>0.125</v>
      </c>
      <c r="D22" s="73" t="s">
        <v>37</v>
      </c>
      <c r="E22" s="74"/>
      <c r="F22" s="75"/>
      <c r="G22" s="23">
        <v>5</v>
      </c>
      <c r="H22" s="23">
        <f>C22*G22</f>
        <v>0.625</v>
      </c>
    </row>
    <row r="23" spans="1:13" ht="45.75" customHeight="1">
      <c r="A23" s="7"/>
      <c r="B23" s="59" t="s">
        <v>38</v>
      </c>
      <c r="C23" s="15"/>
      <c r="D23" s="76" t="s">
        <v>39</v>
      </c>
      <c r="E23" s="77"/>
      <c r="F23" s="77"/>
      <c r="G23" s="77"/>
      <c r="H23" s="52">
        <f>G24*C24</f>
        <v>0.9</v>
      </c>
      <c r="J23" s="24" t="s">
        <v>40</v>
      </c>
    </row>
    <row r="24" spans="1:13" ht="17.25" customHeight="1">
      <c r="A24" s="7"/>
      <c r="B24" s="56"/>
      <c r="C24" s="58">
        <v>0.2</v>
      </c>
      <c r="D24" s="80" t="s">
        <v>41</v>
      </c>
      <c r="E24" s="81"/>
      <c r="F24" s="82"/>
      <c r="G24" s="61">
        <v>4.5</v>
      </c>
      <c r="H24" s="52"/>
      <c r="J24" s="11" t="s">
        <v>42</v>
      </c>
      <c r="K24" s="25">
        <v>0.6</v>
      </c>
      <c r="L24" s="12">
        <f>H39</f>
        <v>4.4249999999999998</v>
      </c>
      <c r="M24" s="12">
        <f>K24*L24</f>
        <v>2.6549999999999998</v>
      </c>
    </row>
    <row r="25" spans="1:13" ht="15" customHeight="1">
      <c r="A25" s="7"/>
      <c r="B25" s="56"/>
      <c r="C25" s="58"/>
      <c r="D25" s="8">
        <v>1</v>
      </c>
      <c r="E25" s="26"/>
      <c r="F25" s="27"/>
      <c r="G25" s="62"/>
      <c r="H25" s="52"/>
      <c r="J25" s="11" t="s">
        <v>43</v>
      </c>
      <c r="K25" s="25">
        <v>0.4</v>
      </c>
      <c r="L25" s="12">
        <f>M21</f>
        <v>3.3</v>
      </c>
      <c r="M25" s="12">
        <f>K25*L25</f>
        <v>1.32</v>
      </c>
    </row>
    <row r="26" spans="1:13">
      <c r="A26" s="7"/>
      <c r="B26" s="56"/>
      <c r="C26" s="58"/>
      <c r="D26" s="8">
        <v>2</v>
      </c>
      <c r="E26" s="28"/>
      <c r="F26" s="27"/>
      <c r="G26" s="62"/>
      <c r="H26" s="52"/>
      <c r="L26" t="s">
        <v>44</v>
      </c>
      <c r="M26" s="29">
        <f>SUM(M24:M25)</f>
        <v>3.9749999999999996</v>
      </c>
    </row>
    <row r="27" spans="1:13">
      <c r="A27" s="7"/>
      <c r="B27" s="56"/>
      <c r="C27" s="58"/>
      <c r="D27" s="8">
        <v>3</v>
      </c>
      <c r="E27" s="26"/>
      <c r="F27" s="27"/>
      <c r="G27" s="62"/>
      <c r="H27" s="52"/>
    </row>
    <row r="28" spans="1:13">
      <c r="A28" s="7"/>
      <c r="B28" s="56"/>
      <c r="C28" s="58"/>
      <c r="D28" s="30"/>
      <c r="E28" s="31" t="s">
        <v>45</v>
      </c>
      <c r="F28" s="32">
        <f>SUM(F25:F27)</f>
        <v>0</v>
      </c>
      <c r="G28" s="62"/>
      <c r="H28" s="52"/>
    </row>
    <row r="29" spans="1:13">
      <c r="A29" s="7"/>
      <c r="B29" s="56"/>
      <c r="C29" s="58"/>
      <c r="D29" s="80" t="s">
        <v>46</v>
      </c>
      <c r="E29" s="81"/>
      <c r="F29" s="82"/>
      <c r="G29" s="62"/>
      <c r="H29" s="52"/>
      <c r="J29" s="24" t="s">
        <v>47</v>
      </c>
    </row>
    <row r="30" spans="1:13">
      <c r="A30" s="7"/>
      <c r="B30" s="56"/>
      <c r="C30" s="58"/>
      <c r="D30" s="8">
        <v>4</v>
      </c>
      <c r="E30" s="26"/>
      <c r="F30" s="27"/>
      <c r="G30" s="62"/>
      <c r="H30" s="52"/>
      <c r="J30" t="s">
        <v>48</v>
      </c>
      <c r="K30" t="s">
        <v>49</v>
      </c>
    </row>
    <row r="31" spans="1:13">
      <c r="A31" s="7"/>
      <c r="B31" s="56"/>
      <c r="C31" s="58"/>
      <c r="D31" s="8">
        <v>5</v>
      </c>
      <c r="E31" s="26"/>
      <c r="F31" s="27"/>
      <c r="G31" s="62"/>
      <c r="H31" s="52"/>
      <c r="J31" t="s">
        <v>50</v>
      </c>
      <c r="K31" t="s">
        <v>51</v>
      </c>
    </row>
    <row r="32" spans="1:13">
      <c r="A32" s="7"/>
      <c r="B32" s="56"/>
      <c r="C32" s="58"/>
      <c r="D32" s="8">
        <v>6</v>
      </c>
      <c r="E32" s="26"/>
      <c r="F32" s="27"/>
      <c r="G32" s="62"/>
      <c r="H32" s="52"/>
      <c r="L32" s="33"/>
    </row>
    <row r="33" spans="1:12">
      <c r="A33" s="7"/>
      <c r="B33" s="56"/>
      <c r="C33" s="64"/>
      <c r="D33" s="30"/>
      <c r="E33" s="31" t="s">
        <v>52</v>
      </c>
      <c r="F33" s="32">
        <f>SUM(F30:F32)</f>
        <v>0</v>
      </c>
      <c r="G33" s="63"/>
      <c r="H33" s="52"/>
      <c r="L33" s="34"/>
    </row>
    <row r="34" spans="1:12" ht="15" customHeight="1">
      <c r="A34" s="7"/>
      <c r="B34" s="56"/>
      <c r="C34" s="57">
        <v>0.05</v>
      </c>
      <c r="D34" s="83" t="s">
        <v>53</v>
      </c>
      <c r="E34" s="84"/>
      <c r="F34" s="84"/>
      <c r="G34" s="85"/>
      <c r="H34" s="35"/>
    </row>
    <row r="35" spans="1:12" ht="15" customHeight="1">
      <c r="A35" s="7"/>
      <c r="B35" s="56"/>
      <c r="C35" s="58"/>
      <c r="D35" s="86" t="s">
        <v>54</v>
      </c>
      <c r="E35" s="87"/>
      <c r="F35" s="27"/>
      <c r="G35" s="61">
        <v>3</v>
      </c>
      <c r="H35" s="61">
        <f>G35*C34</f>
        <v>0.15000000000000002</v>
      </c>
    </row>
    <row r="36" spans="1:12">
      <c r="A36" s="7"/>
      <c r="B36" s="60"/>
      <c r="C36" s="64"/>
      <c r="D36" s="30"/>
      <c r="E36" s="31" t="s">
        <v>55</v>
      </c>
      <c r="F36" s="32">
        <f>F35</f>
        <v>0</v>
      </c>
      <c r="G36" s="63"/>
      <c r="H36" s="63"/>
    </row>
    <row r="37" spans="1:12" ht="48" customHeight="1">
      <c r="A37" s="7"/>
      <c r="B37" s="26" t="s">
        <v>56</v>
      </c>
      <c r="C37" s="36">
        <v>0.1</v>
      </c>
      <c r="D37" s="78" t="s">
        <v>57</v>
      </c>
      <c r="E37" s="78"/>
      <c r="F37" s="78"/>
      <c r="G37" s="23">
        <v>5</v>
      </c>
      <c r="H37" s="37">
        <f>G37*C37</f>
        <v>0.5</v>
      </c>
    </row>
    <row r="38" spans="1:12" ht="33" customHeight="1">
      <c r="A38" s="7"/>
      <c r="B38" s="26"/>
      <c r="C38" s="36">
        <v>0.25</v>
      </c>
      <c r="D38" s="78" t="s">
        <v>58</v>
      </c>
      <c r="E38" s="78"/>
      <c r="F38" s="78"/>
      <c r="G38" s="23">
        <v>3.5</v>
      </c>
      <c r="H38" s="37">
        <f>G38*C38</f>
        <v>0.875</v>
      </c>
    </row>
    <row r="39" spans="1:12">
      <c r="A39" s="7"/>
      <c r="B39" s="38"/>
      <c r="C39" s="39">
        <f>SUM(C6:C38)</f>
        <v>1</v>
      </c>
      <c r="D39" s="79"/>
      <c r="E39" s="79"/>
      <c r="F39" s="79"/>
      <c r="G39" s="30"/>
      <c r="H39" s="40">
        <f>SUM(H6:H38)</f>
        <v>4.4249999999999998</v>
      </c>
    </row>
    <row r="40" spans="1:12">
      <c r="A40" s="7"/>
      <c r="B40" s="7"/>
      <c r="C40" s="7"/>
      <c r="D40" s="41"/>
      <c r="E40" s="7"/>
      <c r="F40" s="42"/>
      <c r="G40" s="42"/>
      <c r="H40" s="42"/>
    </row>
    <row r="41" spans="1:12" ht="15.75" customHeight="1">
      <c r="A41" s="7"/>
      <c r="B41" s="34" t="s">
        <v>59</v>
      </c>
      <c r="C41" s="34"/>
      <c r="D41" s="34"/>
      <c r="E41" s="34"/>
      <c r="F41" s="34"/>
      <c r="G41" s="34"/>
      <c r="H41" s="34"/>
    </row>
    <row r="42" spans="1:12" ht="15" customHeight="1">
      <c r="A42" s="7"/>
      <c r="B42" t="s">
        <v>60</v>
      </c>
      <c r="E42" s="33" t="s">
        <v>69</v>
      </c>
      <c r="F42" s="33"/>
      <c r="G42" s="33"/>
      <c r="H42" s="33"/>
    </row>
    <row r="43" spans="1:12" ht="15" customHeight="1">
      <c r="A43" s="7"/>
      <c r="B43" t="s">
        <v>61</v>
      </c>
      <c r="E43" s="33" t="s">
        <v>65</v>
      </c>
      <c r="F43" s="33"/>
      <c r="G43" s="33"/>
      <c r="H43" s="33"/>
    </row>
    <row r="44" spans="1:12" ht="19.5" customHeight="1">
      <c r="B44" t="s">
        <v>62</v>
      </c>
      <c r="E44" s="34"/>
      <c r="F44" s="34"/>
      <c r="G44" s="34"/>
      <c r="H44" s="34"/>
    </row>
    <row r="45" spans="1:12" ht="19.5" customHeight="1">
      <c r="B45" s="43" t="s">
        <v>63</v>
      </c>
      <c r="C45" s="43"/>
      <c r="D45" s="43"/>
      <c r="E45" s="43" t="s">
        <v>64</v>
      </c>
      <c r="F45" s="43"/>
      <c r="G45" s="43"/>
      <c r="H45" s="43"/>
    </row>
    <row r="46" spans="1:12">
      <c r="B46" t="s">
        <v>66</v>
      </c>
      <c r="E46" s="44"/>
      <c r="F46" s="45"/>
      <c r="G46" s="45"/>
      <c r="H46" s="45"/>
    </row>
    <row r="47" spans="1:12">
      <c r="B47" t="s">
        <v>67</v>
      </c>
      <c r="E47" s="45"/>
      <c r="F47" s="45"/>
      <c r="G47" s="45"/>
      <c r="H47" s="45"/>
    </row>
    <row r="48" spans="1:12">
      <c r="B48" t="s">
        <v>68</v>
      </c>
      <c r="E48" s="45"/>
      <c r="F48" s="45"/>
      <c r="G48" s="45"/>
      <c r="H48" s="45"/>
    </row>
    <row r="49" spans="2:8">
      <c r="E49" s="45"/>
      <c r="F49" s="45"/>
      <c r="G49" s="45"/>
      <c r="H49" s="45"/>
    </row>
    <row r="50" spans="2:8">
      <c r="E50" s="45"/>
      <c r="F50" s="45"/>
      <c r="G50" s="45"/>
      <c r="H50" s="45"/>
    </row>
    <row r="51" spans="2:8">
      <c r="B51" t="s">
        <v>70</v>
      </c>
      <c r="E51" s="45"/>
      <c r="F51" s="45"/>
      <c r="G51" s="45"/>
      <c r="H51" s="45"/>
    </row>
    <row r="52" spans="2:8">
      <c r="B52" t="s">
        <v>71</v>
      </c>
      <c r="E52" s="45"/>
      <c r="F52" s="45"/>
      <c r="G52" s="45"/>
      <c r="H52" s="45"/>
    </row>
    <row r="53" spans="2:8">
      <c r="B53" t="s">
        <v>72</v>
      </c>
    </row>
    <row r="54" spans="2:8">
      <c r="B54" t="s">
        <v>73</v>
      </c>
    </row>
    <row r="55" spans="2:8">
      <c r="B55" t="s">
        <v>74</v>
      </c>
    </row>
    <row r="56" spans="2:8">
      <c r="B56" t="s">
        <v>75</v>
      </c>
    </row>
  </sheetData>
  <mergeCells count="43">
    <mergeCell ref="D37:F37"/>
    <mergeCell ref="D38:F38"/>
    <mergeCell ref="D39:F39"/>
    <mergeCell ref="H23:H33"/>
    <mergeCell ref="C24:C33"/>
    <mergeCell ref="D24:F24"/>
    <mergeCell ref="G24:G33"/>
    <mergeCell ref="D29:F29"/>
    <mergeCell ref="C34:C36"/>
    <mergeCell ref="D34:G34"/>
    <mergeCell ref="D35:E35"/>
    <mergeCell ref="G35:G36"/>
    <mergeCell ref="H35:H36"/>
    <mergeCell ref="E19:F19"/>
    <mergeCell ref="E20:F20"/>
    <mergeCell ref="E21:F21"/>
    <mergeCell ref="D22:F22"/>
    <mergeCell ref="B23:B36"/>
    <mergeCell ref="D23:G23"/>
    <mergeCell ref="E18:F18"/>
    <mergeCell ref="B9:B22"/>
    <mergeCell ref="D9:F9"/>
    <mergeCell ref="G9:G21"/>
    <mergeCell ref="H9:H21"/>
    <mergeCell ref="C10:C21"/>
    <mergeCell ref="D10:D13"/>
    <mergeCell ref="E10:F10"/>
    <mergeCell ref="E11:F11"/>
    <mergeCell ref="E12:F12"/>
    <mergeCell ref="E13:F13"/>
    <mergeCell ref="D14:D15"/>
    <mergeCell ref="E14:F14"/>
    <mergeCell ref="E15:F15"/>
    <mergeCell ref="E16:F16"/>
    <mergeCell ref="E17:F17"/>
    <mergeCell ref="H6:H8"/>
    <mergeCell ref="E7:F7"/>
    <mergeCell ref="E8:F8"/>
    <mergeCell ref="D5:F5"/>
    <mergeCell ref="B6:B8"/>
    <mergeCell ref="C6:C8"/>
    <mergeCell ref="E6:F6"/>
    <mergeCell ref="G6:G8"/>
  </mergeCells>
  <pageMargins left="0.7" right="0.7" top="0.75" bottom="0.75" header="0.3" footer="0.3"/>
  <pageSetup scale="75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Z138"/>
  <sheetViews>
    <sheetView tabSelected="1" topLeftCell="A121" workbookViewId="0">
      <pane xSplit="4080" topLeftCell="L1" activePane="topRight"/>
      <selection activeCell="A5" sqref="A5"/>
      <selection pane="topRight" activeCell="Y129" sqref="Y129:Y133"/>
    </sheetView>
  </sheetViews>
  <sheetFormatPr defaultRowHeight="15"/>
  <cols>
    <col min="1" max="1" width="3" customWidth="1"/>
    <col min="2" max="2" width="32.140625" customWidth="1"/>
    <col min="12" max="12" width="16.140625" customWidth="1"/>
  </cols>
  <sheetData>
    <row r="2" spans="1:26">
      <c r="B2" t="s">
        <v>76</v>
      </c>
    </row>
    <row r="4" spans="1:26">
      <c r="A4">
        <v>1</v>
      </c>
      <c r="B4" t="s">
        <v>77</v>
      </c>
    </row>
    <row r="6" spans="1:26">
      <c r="B6" s="88" t="s">
        <v>78</v>
      </c>
      <c r="C6" s="90" t="s">
        <v>79</v>
      </c>
      <c r="D6" s="90"/>
      <c r="E6" s="90"/>
      <c r="F6" s="90"/>
      <c r="G6" s="90"/>
      <c r="H6" s="90"/>
      <c r="I6" s="90"/>
    </row>
    <row r="7" spans="1:26">
      <c r="B7" s="89"/>
      <c r="C7" s="47">
        <v>1</v>
      </c>
      <c r="D7" s="47">
        <v>2</v>
      </c>
      <c r="E7" s="47">
        <v>3</v>
      </c>
      <c r="F7" s="47">
        <v>4</v>
      </c>
      <c r="G7" s="47">
        <v>5</v>
      </c>
      <c r="H7" s="47">
        <v>6</v>
      </c>
      <c r="I7" s="47">
        <v>7</v>
      </c>
      <c r="N7" t="s">
        <v>98</v>
      </c>
      <c r="O7" t="s">
        <v>99</v>
      </c>
      <c r="P7" t="s">
        <v>100</v>
      </c>
      <c r="Q7" t="s">
        <v>101</v>
      </c>
      <c r="R7" t="s">
        <v>102</v>
      </c>
      <c r="U7" t="s">
        <v>98</v>
      </c>
      <c r="V7" t="s">
        <v>99</v>
      </c>
      <c r="W7" t="s">
        <v>100</v>
      </c>
      <c r="X7" t="s">
        <v>101</v>
      </c>
      <c r="Y7" t="s">
        <v>102</v>
      </c>
      <c r="Z7" t="s">
        <v>103</v>
      </c>
    </row>
    <row r="8" spans="1:26">
      <c r="B8" s="46" t="s">
        <v>80</v>
      </c>
      <c r="C8" s="48">
        <v>2</v>
      </c>
      <c r="D8" s="48">
        <v>2</v>
      </c>
      <c r="E8" s="48">
        <v>3</v>
      </c>
      <c r="F8" s="48">
        <v>3</v>
      </c>
      <c r="G8" s="48">
        <v>7</v>
      </c>
      <c r="H8" s="48">
        <v>4</v>
      </c>
      <c r="I8" s="48">
        <v>7</v>
      </c>
      <c r="J8">
        <f>SUM(C8:I8)</f>
        <v>28</v>
      </c>
      <c r="K8" s="49">
        <f>J8/7</f>
        <v>4</v>
      </c>
      <c r="M8" t="s">
        <v>98</v>
      </c>
      <c r="N8" s="49">
        <v>1</v>
      </c>
      <c r="O8" s="49">
        <v>4</v>
      </c>
      <c r="P8" s="49">
        <v>3.5714285714285716</v>
      </c>
      <c r="Q8" s="49">
        <v>3.8571428571428572</v>
      </c>
      <c r="R8" s="49">
        <v>3.8571428571428572</v>
      </c>
      <c r="U8" s="91">
        <f>N8/$N$13</f>
        <v>0.48815765684324719</v>
      </c>
      <c r="V8" s="91">
        <f>O8/$O$13</f>
        <v>0.7020562677449883</v>
      </c>
      <c r="W8" s="91">
        <f>P8/$P$13</f>
        <v>0.3577325261419923</v>
      </c>
      <c r="X8" s="91">
        <f>Q8/$Q$13</f>
        <v>0.31529778123783575</v>
      </c>
      <c r="Y8" s="91">
        <f>R8/$R$13</f>
        <v>0.18367346938775511</v>
      </c>
      <c r="Z8" s="91">
        <f>AVERAGE(U8:Y8)</f>
        <v>0.40938354027116375</v>
      </c>
    </row>
    <row r="9" spans="1:26">
      <c r="B9" s="46" t="s">
        <v>81</v>
      </c>
      <c r="C9" s="48">
        <v>2</v>
      </c>
      <c r="D9" s="48">
        <v>2</v>
      </c>
      <c r="E9" s="48">
        <v>3</v>
      </c>
      <c r="F9" s="48">
        <v>3</v>
      </c>
      <c r="G9" s="48">
        <v>4</v>
      </c>
      <c r="H9" s="48">
        <v>5</v>
      </c>
      <c r="I9" s="48">
        <v>6</v>
      </c>
      <c r="J9">
        <f t="shared" ref="J9:J17" si="0">SUM(C9:I9)</f>
        <v>25</v>
      </c>
      <c r="K9" s="49">
        <f>J9/7</f>
        <v>3.5714285714285716</v>
      </c>
      <c r="M9" t="s">
        <v>99</v>
      </c>
      <c r="N9" s="49">
        <v>0.25</v>
      </c>
      <c r="O9" s="49">
        <v>1</v>
      </c>
      <c r="P9" s="49">
        <v>5</v>
      </c>
      <c r="Q9" s="49">
        <v>3.4285714285714284</v>
      </c>
      <c r="R9" s="49">
        <v>4.8571428571428568</v>
      </c>
      <c r="U9" s="91">
        <f t="shared" ref="U9:U12" si="1">N9/$N$13</f>
        <v>0.1220394142108118</v>
      </c>
      <c r="V9" s="91">
        <f t="shared" ref="V9:V12" si="2">O9/$O$13</f>
        <v>0.17551406693624708</v>
      </c>
      <c r="W9" s="91">
        <f t="shared" ref="W9:W12" si="3">P9/$P$13</f>
        <v>0.50082553659878926</v>
      </c>
      <c r="X9" s="91">
        <f t="shared" ref="X9:X12" si="4">Q9/$Q$13</f>
        <v>0.28026469443363178</v>
      </c>
      <c r="Y9" s="91">
        <f t="shared" ref="Y9:Y12" si="5">R9/$R$13</f>
        <v>0.2312925170068027</v>
      </c>
      <c r="Z9" s="91">
        <f t="shared" ref="Z9:Z12" si="6">AVERAGE(U9:Y9)</f>
        <v>0.26198724583725652</v>
      </c>
    </row>
    <row r="10" spans="1:26">
      <c r="B10" s="46" t="s">
        <v>82</v>
      </c>
      <c r="C10" s="48">
        <v>4</v>
      </c>
      <c r="D10" s="48">
        <v>4</v>
      </c>
      <c r="E10" s="48">
        <v>5</v>
      </c>
      <c r="F10" s="48">
        <v>5</v>
      </c>
      <c r="G10" s="48">
        <v>4</v>
      </c>
      <c r="H10" s="48">
        <v>3</v>
      </c>
      <c r="I10" s="48">
        <v>2</v>
      </c>
      <c r="J10">
        <f t="shared" si="0"/>
        <v>27</v>
      </c>
      <c r="K10" s="49">
        <f t="shared" ref="K10:K17" si="7">J10/7</f>
        <v>3.8571428571428572</v>
      </c>
      <c r="M10" t="s">
        <v>100</v>
      </c>
      <c r="N10" s="49">
        <v>0.28000000000000003</v>
      </c>
      <c r="O10" s="49">
        <v>0.2</v>
      </c>
      <c r="P10" s="49">
        <v>1</v>
      </c>
      <c r="Q10" s="49">
        <v>3.7142857142857144</v>
      </c>
      <c r="R10" s="49">
        <v>7</v>
      </c>
      <c r="U10" s="91">
        <f t="shared" si="1"/>
        <v>0.13668414391610922</v>
      </c>
      <c r="V10" s="91">
        <f t="shared" si="2"/>
        <v>3.5102813387249417E-2</v>
      </c>
      <c r="W10" s="91">
        <f t="shared" si="3"/>
        <v>0.10016510731975785</v>
      </c>
      <c r="X10" s="91">
        <f t="shared" si="4"/>
        <v>0.30362008563643444</v>
      </c>
      <c r="Y10" s="91">
        <f t="shared" si="5"/>
        <v>0.33333333333333331</v>
      </c>
      <c r="Z10" s="91">
        <f t="shared" si="6"/>
        <v>0.18178109671857684</v>
      </c>
    </row>
    <row r="11" spans="1:26">
      <c r="B11" s="46" t="s">
        <v>83</v>
      </c>
      <c r="C11" s="48">
        <v>6</v>
      </c>
      <c r="D11" s="48">
        <v>6</v>
      </c>
      <c r="E11" s="48">
        <v>7</v>
      </c>
      <c r="F11" s="48">
        <v>2</v>
      </c>
      <c r="G11" s="48">
        <v>1</v>
      </c>
      <c r="H11" s="48">
        <v>2</v>
      </c>
      <c r="I11" s="48">
        <v>3</v>
      </c>
      <c r="J11">
        <f t="shared" si="0"/>
        <v>27</v>
      </c>
      <c r="K11" s="49">
        <f t="shared" si="7"/>
        <v>3.8571428571428572</v>
      </c>
      <c r="M11" t="s">
        <v>101</v>
      </c>
      <c r="N11" s="49">
        <v>0.25925925925925924</v>
      </c>
      <c r="O11" s="49">
        <v>0.29166666666666669</v>
      </c>
      <c r="P11" s="49">
        <v>0.26923076923076922</v>
      </c>
      <c r="Q11" s="49">
        <v>1</v>
      </c>
      <c r="R11" s="49">
        <v>4.2857142857142856</v>
      </c>
      <c r="U11" s="91">
        <f t="shared" si="1"/>
        <v>0.12655939251491594</v>
      </c>
      <c r="V11" s="91">
        <f t="shared" si="2"/>
        <v>5.1191602856405401E-2</v>
      </c>
      <c r="W11" s="91">
        <f t="shared" si="3"/>
        <v>2.6967528893780957E-2</v>
      </c>
      <c r="X11" s="91">
        <f t="shared" si="4"/>
        <v>8.1743869209809264E-2</v>
      </c>
      <c r="Y11" s="91">
        <f t="shared" si="5"/>
        <v>0.20408163265306123</v>
      </c>
      <c r="Z11" s="91">
        <f t="shared" si="6"/>
        <v>9.810880522559455E-2</v>
      </c>
    </row>
    <row r="12" spans="1:26">
      <c r="B12" s="46" t="s">
        <v>84</v>
      </c>
      <c r="C12" s="48">
        <v>5</v>
      </c>
      <c r="D12" s="48">
        <v>7</v>
      </c>
      <c r="E12" s="48">
        <v>8</v>
      </c>
      <c r="F12" s="48">
        <v>3</v>
      </c>
      <c r="G12" s="48">
        <v>4</v>
      </c>
      <c r="H12" s="48">
        <v>2</v>
      </c>
      <c r="I12" s="48">
        <v>6</v>
      </c>
      <c r="J12">
        <f t="shared" si="0"/>
        <v>35</v>
      </c>
      <c r="K12" s="49">
        <f t="shared" si="7"/>
        <v>5</v>
      </c>
      <c r="M12" t="s">
        <v>102</v>
      </c>
      <c r="N12" s="49">
        <v>0.25925925925925924</v>
      </c>
      <c r="O12" s="49">
        <v>0.20588235294117646</v>
      </c>
      <c r="P12" s="49">
        <v>0.14285714285714285</v>
      </c>
      <c r="Q12" s="49">
        <v>0.23333333333333334</v>
      </c>
      <c r="R12" s="49">
        <v>1</v>
      </c>
      <c r="U12" s="91">
        <f t="shared" si="1"/>
        <v>0.12655939251491594</v>
      </c>
      <c r="V12" s="91">
        <f t="shared" si="2"/>
        <v>3.6135249075109691E-2</v>
      </c>
      <c r="W12" s="91">
        <f t="shared" si="3"/>
        <v>1.4309301045679691E-2</v>
      </c>
      <c r="X12" s="91">
        <f t="shared" si="4"/>
        <v>1.9073569482288829E-2</v>
      </c>
      <c r="Y12" s="91">
        <f t="shared" si="5"/>
        <v>4.7619047619047616E-2</v>
      </c>
      <c r="Z12" s="91">
        <f t="shared" si="6"/>
        <v>4.8739311947408347E-2</v>
      </c>
    </row>
    <row r="13" spans="1:26">
      <c r="B13" s="46" t="s">
        <v>85</v>
      </c>
      <c r="C13" s="48">
        <v>6</v>
      </c>
      <c r="D13" s="48">
        <v>7</v>
      </c>
      <c r="E13" s="48">
        <v>1</v>
      </c>
      <c r="F13" s="48">
        <v>1</v>
      </c>
      <c r="G13" s="48">
        <v>2</v>
      </c>
      <c r="H13" s="48">
        <v>3</v>
      </c>
      <c r="I13" s="48">
        <v>4</v>
      </c>
      <c r="J13">
        <f t="shared" si="0"/>
        <v>24</v>
      </c>
      <c r="K13" s="49">
        <f t="shared" si="7"/>
        <v>3.4285714285714284</v>
      </c>
      <c r="N13" s="49">
        <f>SUM(N8:N12)</f>
        <v>2.0485185185185184</v>
      </c>
      <c r="O13" s="49">
        <f>SUM(O8:O12)</f>
        <v>5.6975490196078438</v>
      </c>
      <c r="P13" s="49">
        <f>SUM(P8:P12)</f>
        <v>9.9835164835164836</v>
      </c>
      <c r="Q13" s="49">
        <f>SUM(Q8:Q12)</f>
        <v>12.233333333333333</v>
      </c>
      <c r="R13" s="49">
        <f>SUM(R8:R12)</f>
        <v>21</v>
      </c>
      <c r="U13" s="91">
        <f>SUM(U8:U12)</f>
        <v>1.0000000000000002</v>
      </c>
      <c r="V13" s="91">
        <f t="shared" ref="V13:Y13" si="8">SUM(V8:V12)</f>
        <v>0.99999999999999989</v>
      </c>
      <c r="W13" s="91">
        <f t="shared" si="8"/>
        <v>1</v>
      </c>
      <c r="X13" s="91">
        <f t="shared" si="8"/>
        <v>0.99999999999999989</v>
      </c>
      <c r="Y13" s="91">
        <f t="shared" si="8"/>
        <v>1</v>
      </c>
      <c r="Z13" s="91">
        <f>SUM(Z8:Z12)</f>
        <v>0.99999999999999989</v>
      </c>
    </row>
    <row r="14" spans="1:26">
      <c r="B14" s="46" t="s">
        <v>86</v>
      </c>
      <c r="C14" s="48">
        <v>2</v>
      </c>
      <c r="D14" s="48">
        <v>2</v>
      </c>
      <c r="E14" s="48">
        <v>8</v>
      </c>
      <c r="F14" s="48">
        <v>8</v>
      </c>
      <c r="G14" s="48">
        <v>5</v>
      </c>
      <c r="H14" s="48">
        <v>5</v>
      </c>
      <c r="I14" s="48">
        <v>4</v>
      </c>
      <c r="J14">
        <f t="shared" si="0"/>
        <v>34</v>
      </c>
      <c r="K14" s="49">
        <f t="shared" si="7"/>
        <v>4.8571428571428568</v>
      </c>
    </row>
    <row r="15" spans="1:26">
      <c r="B15" s="46" t="s">
        <v>87</v>
      </c>
      <c r="C15" s="48">
        <v>2</v>
      </c>
      <c r="D15" s="48">
        <v>3</v>
      </c>
      <c r="E15" s="48">
        <v>3</v>
      </c>
      <c r="F15" s="48">
        <v>4</v>
      </c>
      <c r="G15" s="48">
        <v>4</v>
      </c>
      <c r="H15" s="48">
        <v>5</v>
      </c>
      <c r="I15" s="48">
        <v>5</v>
      </c>
      <c r="J15">
        <f t="shared" si="0"/>
        <v>26</v>
      </c>
      <c r="K15" s="49">
        <f t="shared" si="7"/>
        <v>3.7142857142857144</v>
      </c>
    </row>
    <row r="16" spans="1:26">
      <c r="B16" s="46" t="s">
        <v>88</v>
      </c>
      <c r="C16" s="48">
        <v>7</v>
      </c>
      <c r="D16" s="48">
        <v>7</v>
      </c>
      <c r="E16" s="48">
        <v>8</v>
      </c>
      <c r="F16" s="48">
        <v>8</v>
      </c>
      <c r="G16" s="48">
        <v>9</v>
      </c>
      <c r="H16" s="48">
        <v>6</v>
      </c>
      <c r="I16" s="48">
        <v>4</v>
      </c>
      <c r="J16">
        <f t="shared" si="0"/>
        <v>49</v>
      </c>
      <c r="K16" s="49">
        <f t="shared" si="7"/>
        <v>7</v>
      </c>
    </row>
    <row r="17" spans="1:26">
      <c r="B17" s="46" t="s">
        <v>89</v>
      </c>
      <c r="C17" s="48">
        <v>7</v>
      </c>
      <c r="D17" s="48">
        <v>8</v>
      </c>
      <c r="E17" s="48">
        <v>9</v>
      </c>
      <c r="F17" s="48">
        <v>1</v>
      </c>
      <c r="G17" s="48">
        <v>1</v>
      </c>
      <c r="H17" s="48">
        <v>2</v>
      </c>
      <c r="I17" s="48">
        <v>2</v>
      </c>
      <c r="J17">
        <f t="shared" si="0"/>
        <v>30</v>
      </c>
      <c r="K17" s="49">
        <f t="shared" si="7"/>
        <v>4.2857142857142856</v>
      </c>
    </row>
    <row r="19" spans="1:26">
      <c r="A19">
        <v>2</v>
      </c>
      <c r="B19" s="50" t="s">
        <v>90</v>
      </c>
    </row>
    <row r="21" spans="1:26">
      <c r="B21" s="88" t="s">
        <v>78</v>
      </c>
      <c r="C21" s="90" t="s">
        <v>79</v>
      </c>
      <c r="D21" s="90"/>
      <c r="E21" s="90"/>
      <c r="F21" s="90"/>
      <c r="G21" s="90"/>
      <c r="H21" s="90"/>
      <c r="I21" s="90"/>
    </row>
    <row r="22" spans="1:26">
      <c r="B22" s="89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>
        <v>6</v>
      </c>
      <c r="I22" s="47">
        <v>7</v>
      </c>
      <c r="N22" t="s">
        <v>98</v>
      </c>
      <c r="O22" t="s">
        <v>99</v>
      </c>
      <c r="P22" t="s">
        <v>100</v>
      </c>
      <c r="Q22" t="s">
        <v>101</v>
      </c>
      <c r="R22" t="s">
        <v>102</v>
      </c>
      <c r="U22" t="s">
        <v>98</v>
      </c>
      <c r="V22" t="s">
        <v>99</v>
      </c>
      <c r="W22" t="s">
        <v>100</v>
      </c>
      <c r="X22" t="s">
        <v>101</v>
      </c>
      <c r="Y22" t="s">
        <v>102</v>
      </c>
      <c r="Z22" t="s">
        <v>103</v>
      </c>
    </row>
    <row r="23" spans="1:26">
      <c r="B23" s="46" t="s">
        <v>80</v>
      </c>
      <c r="C23" s="48">
        <v>3</v>
      </c>
      <c r="D23" s="48">
        <v>3</v>
      </c>
      <c r="E23" s="48">
        <v>5</v>
      </c>
      <c r="F23" s="48">
        <v>8</v>
      </c>
      <c r="G23" s="48">
        <v>4</v>
      </c>
      <c r="H23" s="48">
        <v>4</v>
      </c>
      <c r="I23" s="48">
        <v>5</v>
      </c>
      <c r="J23">
        <f>SUM(C23:I23)</f>
        <v>32</v>
      </c>
      <c r="K23" s="49">
        <f>J23/7</f>
        <v>4.5714285714285712</v>
      </c>
      <c r="M23" t="s">
        <v>98</v>
      </c>
      <c r="N23" s="49">
        <v>1</v>
      </c>
      <c r="O23" s="49">
        <v>4.5714285714285712</v>
      </c>
      <c r="P23" s="49">
        <v>4.7142857142857144</v>
      </c>
      <c r="Q23" s="49">
        <v>4.5714285714285712</v>
      </c>
      <c r="R23" s="49">
        <v>5.7142857142857144</v>
      </c>
      <c r="U23" s="91">
        <f>N23/$N$28</f>
        <v>0.54805895785758774</v>
      </c>
      <c r="V23" s="91">
        <f>O23/$O$28</f>
        <v>0.72164173494700434</v>
      </c>
      <c r="W23" s="91">
        <f>P23/$P$28</f>
        <v>0.48670203543812202</v>
      </c>
      <c r="X23" s="91">
        <f>Q23/$Q$28</f>
        <v>0.28007181328545783</v>
      </c>
      <c r="Y23" s="91">
        <f>R23/$R$28</f>
        <v>0.27972027972027969</v>
      </c>
      <c r="Z23" s="91">
        <f>AVERAGE(U23:Y23)</f>
        <v>0.46323896424969024</v>
      </c>
    </row>
    <row r="24" spans="1:26">
      <c r="B24" s="46" t="s">
        <v>81</v>
      </c>
      <c r="C24" s="48">
        <v>4</v>
      </c>
      <c r="D24" s="48">
        <v>4</v>
      </c>
      <c r="E24" s="48">
        <v>6</v>
      </c>
      <c r="F24" s="48">
        <v>7</v>
      </c>
      <c r="G24" s="48">
        <v>6</v>
      </c>
      <c r="H24" s="48">
        <v>3</v>
      </c>
      <c r="I24" s="48">
        <v>3</v>
      </c>
      <c r="J24">
        <f t="shared" ref="J24:J32" si="9">SUM(C24:I24)</f>
        <v>33</v>
      </c>
      <c r="K24" s="49">
        <f t="shared" ref="K24:K32" si="10">J24/7</f>
        <v>4.7142857142857144</v>
      </c>
      <c r="M24" t="s">
        <v>99</v>
      </c>
      <c r="N24" s="49">
        <v>0.21875</v>
      </c>
      <c r="O24" s="49">
        <v>1</v>
      </c>
      <c r="P24" s="49">
        <v>3.5714285714285716</v>
      </c>
      <c r="Q24" s="49">
        <v>4.2857142857142856</v>
      </c>
      <c r="R24" s="49">
        <v>4</v>
      </c>
      <c r="U24" s="91">
        <f t="shared" ref="U24:U27" si="11">N24/$N$28</f>
        <v>0.11988789703134731</v>
      </c>
      <c r="V24" s="91">
        <f t="shared" ref="V24:V27" si="12">O24/$O$28</f>
        <v>0.15785912951965722</v>
      </c>
      <c r="W24" s="91">
        <f t="shared" ref="W24:W27" si="13">P24/$P$28</f>
        <v>0.36871366321069848</v>
      </c>
      <c r="X24" s="91">
        <f t="shared" ref="X24:X27" si="14">Q24/$Q$28</f>
        <v>0.2625673249551167</v>
      </c>
      <c r="Y24" s="91">
        <f t="shared" ref="Y24:Y27" si="15">R24/$R$28</f>
        <v>0.19580419580419578</v>
      </c>
      <c r="Z24" s="91">
        <f t="shared" ref="Z24:Z27" si="16">AVERAGE(U24:Y24)</f>
        <v>0.2209664421042031</v>
      </c>
    </row>
    <row r="25" spans="1:26">
      <c r="B25" s="46" t="s">
        <v>82</v>
      </c>
      <c r="C25" s="48">
        <v>5</v>
      </c>
      <c r="D25" s="48">
        <v>5</v>
      </c>
      <c r="E25" s="48">
        <v>5</v>
      </c>
      <c r="F25" s="48">
        <v>3</v>
      </c>
      <c r="G25" s="48">
        <v>4</v>
      </c>
      <c r="H25" s="48">
        <v>4</v>
      </c>
      <c r="I25" s="48">
        <v>6</v>
      </c>
      <c r="J25">
        <f t="shared" si="9"/>
        <v>32</v>
      </c>
      <c r="K25" s="49">
        <f t="shared" si="10"/>
        <v>4.5714285714285712</v>
      </c>
      <c r="M25" t="s">
        <v>100</v>
      </c>
      <c r="N25" s="49">
        <v>0.21212121212121213</v>
      </c>
      <c r="O25" s="49">
        <v>0.28000000000000003</v>
      </c>
      <c r="P25" s="49">
        <v>1</v>
      </c>
      <c r="Q25" s="49">
        <v>6.2857142857142856</v>
      </c>
      <c r="R25" s="49">
        <v>4.1428571428571432</v>
      </c>
      <c r="U25" s="91">
        <f t="shared" si="11"/>
        <v>0.11625493045463982</v>
      </c>
      <c r="V25" s="91">
        <f t="shared" si="12"/>
        <v>4.4200556265504024E-2</v>
      </c>
      <c r="W25" s="91">
        <f t="shared" si="13"/>
        <v>0.10323982569899558</v>
      </c>
      <c r="X25" s="91">
        <f t="shared" si="14"/>
        <v>0.38509874326750448</v>
      </c>
      <c r="Y25" s="91">
        <f t="shared" si="15"/>
        <v>0.20279720279720279</v>
      </c>
      <c r="Z25" s="91">
        <f t="shared" si="16"/>
        <v>0.17031825169676934</v>
      </c>
    </row>
    <row r="26" spans="1:26">
      <c r="B26" s="46" t="s">
        <v>83</v>
      </c>
      <c r="C26" s="48">
        <v>6</v>
      </c>
      <c r="D26" s="48">
        <v>5</v>
      </c>
      <c r="E26" s="48">
        <v>7</v>
      </c>
      <c r="F26" s="48">
        <v>6</v>
      </c>
      <c r="G26" s="48">
        <v>9</v>
      </c>
      <c r="H26" s="48">
        <v>6</v>
      </c>
      <c r="I26" s="48">
        <v>1</v>
      </c>
      <c r="J26">
        <f t="shared" si="9"/>
        <v>40</v>
      </c>
      <c r="K26" s="49">
        <f t="shared" si="10"/>
        <v>5.7142857142857144</v>
      </c>
      <c r="M26" t="s">
        <v>101</v>
      </c>
      <c r="N26" s="49">
        <v>0.21875</v>
      </c>
      <c r="O26" s="49">
        <v>0.23333333333333334</v>
      </c>
      <c r="P26" s="49">
        <v>0.15909090909090909</v>
      </c>
      <c r="Q26" s="49">
        <v>1</v>
      </c>
      <c r="R26" s="49">
        <v>5.5714285714285712</v>
      </c>
      <c r="U26" s="91">
        <f t="shared" si="11"/>
        <v>0.11988789703134731</v>
      </c>
      <c r="V26" s="91">
        <f t="shared" si="12"/>
        <v>3.6833796887920017E-2</v>
      </c>
      <c r="W26" s="91">
        <f t="shared" si="13"/>
        <v>1.6424517724840205E-2</v>
      </c>
      <c r="X26" s="91">
        <f t="shared" si="14"/>
        <v>6.12657091561939E-2</v>
      </c>
      <c r="Y26" s="91">
        <f t="shared" si="15"/>
        <v>0.27272727272727271</v>
      </c>
      <c r="Z26" s="91">
        <f t="shared" si="16"/>
        <v>0.10142783870551483</v>
      </c>
    </row>
    <row r="27" spans="1:26">
      <c r="B27" s="46" t="s">
        <v>84</v>
      </c>
      <c r="C27" s="48">
        <v>3</v>
      </c>
      <c r="D27" s="48">
        <v>3</v>
      </c>
      <c r="E27" s="48">
        <v>4</v>
      </c>
      <c r="F27" s="48">
        <v>9</v>
      </c>
      <c r="G27" s="48">
        <v>1</v>
      </c>
      <c r="H27" s="48">
        <v>4</v>
      </c>
      <c r="I27" s="48">
        <v>1</v>
      </c>
      <c r="J27">
        <f t="shared" si="9"/>
        <v>25</v>
      </c>
      <c r="K27" s="49">
        <f t="shared" si="10"/>
        <v>3.5714285714285716</v>
      </c>
      <c r="M27" t="s">
        <v>102</v>
      </c>
      <c r="N27" s="49">
        <v>0.17499999999999999</v>
      </c>
      <c r="O27" s="49">
        <v>0.25</v>
      </c>
      <c r="P27" s="49">
        <v>0.2413793103448276</v>
      </c>
      <c r="Q27" s="49">
        <v>0.17948717948717949</v>
      </c>
      <c r="R27" s="49">
        <v>1</v>
      </c>
      <c r="U27" s="91">
        <f t="shared" si="11"/>
        <v>9.5910317625077846E-2</v>
      </c>
      <c r="V27" s="91">
        <f t="shared" si="12"/>
        <v>3.9464782379914305E-2</v>
      </c>
      <c r="W27" s="91">
        <f t="shared" si="13"/>
        <v>2.491995792734376E-2</v>
      </c>
      <c r="X27" s="91">
        <f t="shared" si="14"/>
        <v>1.099640933572711E-2</v>
      </c>
      <c r="Y27" s="91">
        <f t="shared" si="15"/>
        <v>4.8951048951048945E-2</v>
      </c>
      <c r="Z27" s="91">
        <f t="shared" si="16"/>
        <v>4.4048503243822389E-2</v>
      </c>
    </row>
    <row r="28" spans="1:26">
      <c r="B28" s="46" t="s">
        <v>85</v>
      </c>
      <c r="C28" s="48">
        <v>5</v>
      </c>
      <c r="D28" s="48">
        <v>1</v>
      </c>
      <c r="E28" s="48">
        <v>5</v>
      </c>
      <c r="F28" s="48">
        <v>4</v>
      </c>
      <c r="G28" s="48">
        <v>7</v>
      </c>
      <c r="H28" s="48">
        <v>6</v>
      </c>
      <c r="I28" s="48">
        <v>2</v>
      </c>
      <c r="J28">
        <f t="shared" si="9"/>
        <v>30</v>
      </c>
      <c r="K28" s="49">
        <f t="shared" si="10"/>
        <v>4.2857142857142856</v>
      </c>
      <c r="N28" s="49">
        <f>SUM(N23:N27)</f>
        <v>1.8246212121212122</v>
      </c>
      <c r="O28" s="49">
        <f t="shared" ref="O28:R28" si="17">SUM(O23:O27)</f>
        <v>6.3347619047619048</v>
      </c>
      <c r="P28" s="49">
        <f t="shared" si="17"/>
        <v>9.6861845051500222</v>
      </c>
      <c r="Q28" s="49">
        <f t="shared" si="17"/>
        <v>16.322344322344321</v>
      </c>
      <c r="R28" s="49">
        <f t="shared" si="17"/>
        <v>20.428571428571431</v>
      </c>
      <c r="U28" s="91">
        <f>SUM(U23:U27)</f>
        <v>1</v>
      </c>
      <c r="V28" s="91">
        <f t="shared" ref="V28" si="18">SUM(V23:V27)</f>
        <v>0.99999999999999989</v>
      </c>
      <c r="W28" s="91">
        <f t="shared" ref="W28" si="19">SUM(W23:W27)</f>
        <v>1</v>
      </c>
      <c r="X28" s="91">
        <f t="shared" ref="X28" si="20">SUM(X23:X27)</f>
        <v>1</v>
      </c>
      <c r="Y28" s="91">
        <f t="shared" ref="Y28" si="21">SUM(Y23:Y27)</f>
        <v>0.99999999999999989</v>
      </c>
      <c r="Z28" s="91">
        <f>SUM(Z23:Z27)</f>
        <v>1</v>
      </c>
    </row>
    <row r="29" spans="1:26">
      <c r="B29" s="46" t="s">
        <v>86</v>
      </c>
      <c r="C29" s="48">
        <v>3</v>
      </c>
      <c r="D29" s="48">
        <v>4</v>
      </c>
      <c r="E29" s="48">
        <v>4</v>
      </c>
      <c r="F29" s="48">
        <v>6</v>
      </c>
      <c r="G29" s="48">
        <v>1</v>
      </c>
      <c r="H29" s="48">
        <v>5</v>
      </c>
      <c r="I29" s="48">
        <v>5</v>
      </c>
      <c r="J29">
        <f t="shared" si="9"/>
        <v>28</v>
      </c>
      <c r="K29" s="49">
        <f t="shared" si="10"/>
        <v>4</v>
      </c>
    </row>
    <row r="30" spans="1:26">
      <c r="B30" s="46" t="s">
        <v>87</v>
      </c>
      <c r="C30" s="48">
        <v>4</v>
      </c>
      <c r="D30" s="48">
        <v>7</v>
      </c>
      <c r="E30" s="48">
        <v>7</v>
      </c>
      <c r="F30" s="48">
        <v>7</v>
      </c>
      <c r="G30" s="48">
        <v>7</v>
      </c>
      <c r="H30" s="48">
        <v>6</v>
      </c>
      <c r="I30" s="48">
        <v>6</v>
      </c>
      <c r="J30">
        <f t="shared" si="9"/>
        <v>44</v>
      </c>
      <c r="K30" s="49">
        <f t="shared" si="10"/>
        <v>6.2857142857142856</v>
      </c>
    </row>
    <row r="31" spans="1:26">
      <c r="B31" s="46" t="s">
        <v>88</v>
      </c>
      <c r="C31" s="48">
        <v>5</v>
      </c>
      <c r="D31" s="48">
        <v>8</v>
      </c>
      <c r="E31" s="48">
        <v>3</v>
      </c>
      <c r="F31" s="48">
        <v>1</v>
      </c>
      <c r="G31" s="48">
        <v>3</v>
      </c>
      <c r="H31" s="48">
        <v>5</v>
      </c>
      <c r="I31" s="48">
        <v>4</v>
      </c>
      <c r="J31">
        <f t="shared" si="9"/>
        <v>29</v>
      </c>
      <c r="K31" s="49">
        <f t="shared" si="10"/>
        <v>4.1428571428571432</v>
      </c>
    </row>
    <row r="32" spans="1:26">
      <c r="B32" s="46" t="s">
        <v>89</v>
      </c>
      <c r="C32" s="48">
        <v>4</v>
      </c>
      <c r="D32" s="48">
        <v>5</v>
      </c>
      <c r="E32" s="48">
        <v>9</v>
      </c>
      <c r="F32" s="48">
        <v>7</v>
      </c>
      <c r="G32" s="48">
        <v>4</v>
      </c>
      <c r="H32" s="48">
        <v>3</v>
      </c>
      <c r="I32" s="48">
        <v>7</v>
      </c>
      <c r="J32">
        <f t="shared" si="9"/>
        <v>39</v>
      </c>
      <c r="K32" s="49">
        <f t="shared" si="10"/>
        <v>5.5714285714285712</v>
      </c>
    </row>
    <row r="34" spans="1:26">
      <c r="A34">
        <v>3</v>
      </c>
      <c r="B34" s="50" t="s">
        <v>91</v>
      </c>
    </row>
    <row r="36" spans="1:26">
      <c r="B36" s="88" t="s">
        <v>78</v>
      </c>
      <c r="C36" s="90" t="s">
        <v>79</v>
      </c>
      <c r="D36" s="90"/>
      <c r="E36" s="90"/>
      <c r="F36" s="90"/>
      <c r="G36" s="90"/>
      <c r="H36" s="90"/>
      <c r="I36" s="90"/>
    </row>
    <row r="37" spans="1:26">
      <c r="B37" s="89"/>
      <c r="C37" s="47">
        <v>1</v>
      </c>
      <c r="D37" s="47">
        <v>2</v>
      </c>
      <c r="E37" s="47">
        <v>3</v>
      </c>
      <c r="F37" s="47">
        <v>4</v>
      </c>
      <c r="G37" s="47">
        <v>5</v>
      </c>
      <c r="H37" s="47">
        <v>6</v>
      </c>
      <c r="I37" s="47">
        <v>7</v>
      </c>
      <c r="N37" t="s">
        <v>98</v>
      </c>
      <c r="O37" t="s">
        <v>99</v>
      </c>
      <c r="P37" t="s">
        <v>100</v>
      </c>
      <c r="Q37" t="s">
        <v>101</v>
      </c>
      <c r="R37" t="s">
        <v>102</v>
      </c>
      <c r="U37" t="s">
        <v>98</v>
      </c>
      <c r="V37" t="s">
        <v>99</v>
      </c>
      <c r="W37" t="s">
        <v>100</v>
      </c>
      <c r="X37" t="s">
        <v>101</v>
      </c>
      <c r="Y37" t="s">
        <v>102</v>
      </c>
      <c r="Z37" t="s">
        <v>103</v>
      </c>
    </row>
    <row r="38" spans="1:26">
      <c r="B38" s="46" t="s">
        <v>80</v>
      </c>
      <c r="C38" s="48">
        <v>3</v>
      </c>
      <c r="D38" s="48">
        <v>4</v>
      </c>
      <c r="E38" s="48">
        <v>4</v>
      </c>
      <c r="F38" s="48">
        <v>4</v>
      </c>
      <c r="G38" s="48">
        <v>8</v>
      </c>
      <c r="H38" s="48">
        <v>3</v>
      </c>
      <c r="I38" s="48">
        <v>5</v>
      </c>
      <c r="J38">
        <f>SUM(C38:I38)</f>
        <v>31</v>
      </c>
      <c r="K38" s="49">
        <f>J38/7</f>
        <v>4.4285714285714288</v>
      </c>
      <c r="M38" t="s">
        <v>98</v>
      </c>
      <c r="N38" s="49">
        <v>1</v>
      </c>
      <c r="O38" s="49">
        <v>4.4285714285714288</v>
      </c>
      <c r="P38" s="49">
        <v>4.7142857142857144</v>
      </c>
      <c r="Q38" s="49">
        <v>4.2857142857142856</v>
      </c>
      <c r="R38" s="49">
        <v>4.2857142857142856</v>
      </c>
      <c r="U38" s="91">
        <f>N38/$N$43</f>
        <v>0.52504619174707445</v>
      </c>
      <c r="V38" s="91">
        <f>O38/$O$43</f>
        <v>0.72650062824877615</v>
      </c>
      <c r="W38" s="91">
        <f>P38/$P$43</f>
        <v>0.46241456002998033</v>
      </c>
      <c r="X38" s="91">
        <f>Q38/$Q$43</f>
        <v>0.26455026455026454</v>
      </c>
      <c r="Y38" s="91">
        <f>R38/$R$43</f>
        <v>0.20547945205479451</v>
      </c>
      <c r="Z38" s="91">
        <f>AVERAGE(U38:Y38)</f>
        <v>0.43679821932617796</v>
      </c>
    </row>
    <row r="39" spans="1:26">
      <c r="B39" s="46" t="s">
        <v>81</v>
      </c>
      <c r="C39" s="48">
        <v>1</v>
      </c>
      <c r="D39" s="48">
        <v>1</v>
      </c>
      <c r="E39" s="48">
        <v>6</v>
      </c>
      <c r="F39" s="48">
        <v>9</v>
      </c>
      <c r="G39" s="48">
        <v>6</v>
      </c>
      <c r="H39" s="48">
        <v>4</v>
      </c>
      <c r="I39" s="48">
        <v>6</v>
      </c>
      <c r="J39">
        <f t="shared" ref="J39:J47" si="22">SUM(C39:I39)</f>
        <v>33</v>
      </c>
      <c r="K39" s="49">
        <f t="shared" ref="K39:K47" si="23">J39/7</f>
        <v>4.7142857142857144</v>
      </c>
      <c r="M39" t="s">
        <v>99</v>
      </c>
      <c r="N39" s="49">
        <v>0.22580645161290322</v>
      </c>
      <c r="O39" s="49">
        <v>1</v>
      </c>
      <c r="P39" s="49">
        <v>4.1428571428571432</v>
      </c>
      <c r="Q39" s="49">
        <v>5</v>
      </c>
      <c r="R39" s="49">
        <v>4.4285714285714288</v>
      </c>
      <c r="U39" s="91">
        <f t="shared" ref="U39:U42" si="24">N39/$N$43</f>
        <v>0.11855881749127488</v>
      </c>
      <c r="V39" s="91">
        <f t="shared" ref="V39:V42" si="25">O39/$O$43</f>
        <v>0.16404852895940106</v>
      </c>
      <c r="W39" s="91">
        <f t="shared" ref="W39:W42" si="26">P39/$P$43</f>
        <v>0.40636431032937664</v>
      </c>
      <c r="X39" s="91">
        <f t="shared" ref="X39:X42" si="27">Q39/$Q$43</f>
        <v>0.30864197530864201</v>
      </c>
      <c r="Y39" s="91">
        <f t="shared" ref="Y39:Y42" si="28">R39/$R$43</f>
        <v>0.21232876712328769</v>
      </c>
      <c r="Z39" s="91">
        <f t="shared" ref="Z39:Z42" si="29">AVERAGE(U39:Y39)</f>
        <v>0.24198847984239644</v>
      </c>
    </row>
    <row r="40" spans="1:26">
      <c r="B40" s="46" t="s">
        <v>82</v>
      </c>
      <c r="C40" s="48">
        <v>2</v>
      </c>
      <c r="D40" s="48">
        <v>4</v>
      </c>
      <c r="E40" s="48">
        <v>7</v>
      </c>
      <c r="F40" s="48">
        <v>6</v>
      </c>
      <c r="G40" s="48">
        <v>1</v>
      </c>
      <c r="H40" s="48">
        <v>5</v>
      </c>
      <c r="I40" s="48">
        <v>5</v>
      </c>
      <c r="J40">
        <f t="shared" si="22"/>
        <v>30</v>
      </c>
      <c r="K40" s="49">
        <f t="shared" si="23"/>
        <v>4.2857142857142856</v>
      </c>
      <c r="M40" t="s">
        <v>100</v>
      </c>
      <c r="N40" s="49">
        <v>0.21212121212121213</v>
      </c>
      <c r="O40" s="49">
        <v>0.2413793103448276</v>
      </c>
      <c r="P40" s="49">
        <v>1</v>
      </c>
      <c r="Q40" s="49">
        <v>5.7142857142857144</v>
      </c>
      <c r="R40" s="49">
        <v>6.1428571428571432</v>
      </c>
      <c r="U40" s="91">
        <f t="shared" si="24"/>
        <v>0.1113734346130158</v>
      </c>
      <c r="V40" s="91">
        <f t="shared" si="25"/>
        <v>3.9597920783303701E-2</v>
      </c>
      <c r="W40" s="91">
        <f t="shared" si="26"/>
        <v>9.8087936976056431E-2</v>
      </c>
      <c r="X40" s="91">
        <f t="shared" si="27"/>
        <v>0.35273368606701944</v>
      </c>
      <c r="Y40" s="91">
        <f t="shared" si="28"/>
        <v>0.29452054794520549</v>
      </c>
      <c r="Z40" s="91">
        <f t="shared" si="29"/>
        <v>0.17926270527692018</v>
      </c>
    </row>
    <row r="41" spans="1:26">
      <c r="B41" s="46" t="s">
        <v>83</v>
      </c>
      <c r="C41" s="48">
        <v>3</v>
      </c>
      <c r="D41" s="48">
        <v>1</v>
      </c>
      <c r="E41" s="48">
        <v>3</v>
      </c>
      <c r="F41" s="48">
        <v>3</v>
      </c>
      <c r="G41" s="48">
        <v>8</v>
      </c>
      <c r="H41" s="48">
        <v>5</v>
      </c>
      <c r="I41" s="48">
        <v>7</v>
      </c>
      <c r="J41">
        <f t="shared" si="22"/>
        <v>30</v>
      </c>
      <c r="K41" s="49">
        <f t="shared" si="23"/>
        <v>4.2857142857142856</v>
      </c>
      <c r="M41" t="s">
        <v>101</v>
      </c>
      <c r="N41" s="49">
        <v>0.23333333333333334</v>
      </c>
      <c r="O41" s="49">
        <v>0.2</v>
      </c>
      <c r="P41" s="49">
        <v>0.17499999999999999</v>
      </c>
      <c r="Q41" s="49">
        <v>1</v>
      </c>
      <c r="R41" s="49">
        <v>5</v>
      </c>
      <c r="U41" s="91">
        <f t="shared" si="24"/>
        <v>0.12251077807431739</v>
      </c>
      <c r="V41" s="91">
        <f t="shared" si="25"/>
        <v>3.2809705791880209E-2</v>
      </c>
      <c r="W41" s="91">
        <f t="shared" si="26"/>
        <v>1.7165388970809874E-2</v>
      </c>
      <c r="X41" s="91">
        <f t="shared" si="27"/>
        <v>6.1728395061728399E-2</v>
      </c>
      <c r="Y41" s="91">
        <f t="shared" si="28"/>
        <v>0.23972602739726026</v>
      </c>
      <c r="Z41" s="91">
        <f t="shared" si="29"/>
        <v>9.4788059059199223E-2</v>
      </c>
    </row>
    <row r="42" spans="1:26">
      <c r="B42" s="46" t="s">
        <v>84</v>
      </c>
      <c r="C42" s="48">
        <v>5</v>
      </c>
      <c r="D42" s="48">
        <v>2</v>
      </c>
      <c r="E42" s="48">
        <v>2</v>
      </c>
      <c r="F42" s="48">
        <v>7</v>
      </c>
      <c r="G42" s="48">
        <v>6</v>
      </c>
      <c r="H42" s="48">
        <v>3</v>
      </c>
      <c r="I42" s="48">
        <v>4</v>
      </c>
      <c r="J42">
        <f t="shared" si="22"/>
        <v>29</v>
      </c>
      <c r="K42" s="49">
        <f t="shared" si="23"/>
        <v>4.1428571428571432</v>
      </c>
      <c r="M42" t="s">
        <v>102</v>
      </c>
      <c r="N42" s="49">
        <v>0.23333333333333334</v>
      </c>
      <c r="O42" s="49">
        <v>0.22580645161290322</v>
      </c>
      <c r="P42" s="49">
        <v>0.16279069767441862</v>
      </c>
      <c r="Q42" s="49">
        <v>0.2</v>
      </c>
      <c r="R42" s="49">
        <v>1</v>
      </c>
      <c r="U42" s="91">
        <f t="shared" si="24"/>
        <v>0.12251077807431739</v>
      </c>
      <c r="V42" s="91">
        <f t="shared" si="25"/>
        <v>3.7043216216638947E-2</v>
      </c>
      <c r="W42" s="91">
        <f t="shared" si="26"/>
        <v>1.5967803693776629E-2</v>
      </c>
      <c r="X42" s="91">
        <f t="shared" si="27"/>
        <v>1.234567901234568E-2</v>
      </c>
      <c r="Y42" s="91">
        <f t="shared" si="28"/>
        <v>4.7945205479452052E-2</v>
      </c>
      <c r="Z42" s="91">
        <f t="shared" si="29"/>
        <v>4.7162536495306141E-2</v>
      </c>
    </row>
    <row r="43" spans="1:26">
      <c r="B43" s="46" t="s">
        <v>85</v>
      </c>
      <c r="C43" s="48">
        <v>9</v>
      </c>
      <c r="D43" s="48">
        <v>2</v>
      </c>
      <c r="E43" s="48">
        <v>8</v>
      </c>
      <c r="F43" s="48">
        <v>5</v>
      </c>
      <c r="G43" s="48">
        <v>5</v>
      </c>
      <c r="H43" s="48">
        <v>1</v>
      </c>
      <c r="I43" s="48">
        <v>5</v>
      </c>
      <c r="J43">
        <f t="shared" si="22"/>
        <v>35</v>
      </c>
      <c r="K43" s="49">
        <f t="shared" si="23"/>
        <v>5</v>
      </c>
      <c r="N43" s="49">
        <f>SUM(N38:N42)</f>
        <v>1.9045943304007822</v>
      </c>
      <c r="O43" s="49">
        <f t="shared" ref="O43:R43" si="30">SUM(O38:O42)</f>
        <v>6.0957571905291594</v>
      </c>
      <c r="P43" s="49">
        <f t="shared" si="30"/>
        <v>10.194933554817277</v>
      </c>
      <c r="Q43" s="49">
        <f t="shared" si="30"/>
        <v>16.2</v>
      </c>
      <c r="R43" s="49">
        <f t="shared" si="30"/>
        <v>20.857142857142858</v>
      </c>
      <c r="U43" s="91">
        <f>SUM(U38:U42)</f>
        <v>1</v>
      </c>
      <c r="V43" s="91">
        <f t="shared" ref="V43" si="31">SUM(V38:V42)</f>
        <v>1</v>
      </c>
      <c r="W43" s="91">
        <f t="shared" ref="W43" si="32">SUM(W38:W42)</f>
        <v>0.99999999999999989</v>
      </c>
      <c r="X43" s="91">
        <f t="shared" ref="X43" si="33">SUM(X38:X42)</f>
        <v>1.0000000000000002</v>
      </c>
      <c r="Y43" s="91">
        <f t="shared" ref="Y43" si="34">SUM(Y38:Y42)</f>
        <v>0.99999999999999989</v>
      </c>
      <c r="Z43" s="91">
        <f>SUM(Z38:Z42)</f>
        <v>0.99999999999999978</v>
      </c>
    </row>
    <row r="44" spans="1:26">
      <c r="B44" s="46" t="s">
        <v>86</v>
      </c>
      <c r="C44" s="48">
        <v>4</v>
      </c>
      <c r="D44" s="48">
        <v>3</v>
      </c>
      <c r="E44" s="48">
        <v>1</v>
      </c>
      <c r="F44" s="48">
        <v>7</v>
      </c>
      <c r="G44" s="48">
        <v>8</v>
      </c>
      <c r="H44" s="48">
        <v>4</v>
      </c>
      <c r="I44" s="48">
        <v>4</v>
      </c>
      <c r="J44">
        <f t="shared" si="22"/>
        <v>31</v>
      </c>
      <c r="K44" s="49">
        <f t="shared" si="23"/>
        <v>4.4285714285714288</v>
      </c>
    </row>
    <row r="45" spans="1:26">
      <c r="B45" s="46" t="s">
        <v>87</v>
      </c>
      <c r="C45" s="48">
        <v>6</v>
      </c>
      <c r="D45" s="48">
        <v>7</v>
      </c>
      <c r="E45" s="48">
        <v>5</v>
      </c>
      <c r="F45" s="48">
        <v>3</v>
      </c>
      <c r="G45" s="48">
        <v>5</v>
      </c>
      <c r="H45" s="48">
        <v>7</v>
      </c>
      <c r="I45" s="48">
        <v>7</v>
      </c>
      <c r="J45">
        <f t="shared" si="22"/>
        <v>40</v>
      </c>
      <c r="K45" s="49">
        <f t="shared" si="23"/>
        <v>5.7142857142857144</v>
      </c>
    </row>
    <row r="46" spans="1:26">
      <c r="B46" s="46" t="s">
        <v>88</v>
      </c>
      <c r="C46" s="48">
        <v>8</v>
      </c>
      <c r="D46" s="48">
        <v>6</v>
      </c>
      <c r="E46" s="48">
        <v>3</v>
      </c>
      <c r="F46" s="48">
        <v>6</v>
      </c>
      <c r="G46" s="48">
        <v>9</v>
      </c>
      <c r="H46" s="48">
        <v>8</v>
      </c>
      <c r="I46" s="48">
        <v>3</v>
      </c>
      <c r="J46">
        <f t="shared" si="22"/>
        <v>43</v>
      </c>
      <c r="K46" s="49">
        <f t="shared" si="23"/>
        <v>6.1428571428571432</v>
      </c>
    </row>
    <row r="47" spans="1:26">
      <c r="B47" s="46" t="s">
        <v>89</v>
      </c>
      <c r="C47" s="48">
        <v>6</v>
      </c>
      <c r="D47" s="48">
        <v>4</v>
      </c>
      <c r="E47" s="48">
        <v>6</v>
      </c>
      <c r="F47" s="48">
        <v>1</v>
      </c>
      <c r="G47" s="48">
        <v>4</v>
      </c>
      <c r="H47" s="48">
        <v>5</v>
      </c>
      <c r="I47" s="48">
        <v>9</v>
      </c>
      <c r="J47">
        <f t="shared" si="22"/>
        <v>35</v>
      </c>
      <c r="K47" s="49">
        <f t="shared" si="23"/>
        <v>5</v>
      </c>
    </row>
    <row r="49" spans="1:26">
      <c r="A49">
        <v>4</v>
      </c>
      <c r="B49" s="50" t="s">
        <v>92</v>
      </c>
    </row>
    <row r="51" spans="1:26">
      <c r="B51" s="88" t="s">
        <v>78</v>
      </c>
      <c r="C51" s="90" t="s">
        <v>79</v>
      </c>
      <c r="D51" s="90"/>
      <c r="E51" s="90"/>
      <c r="F51" s="90"/>
      <c r="G51" s="90"/>
      <c r="H51" s="90"/>
      <c r="I51" s="90"/>
    </row>
    <row r="52" spans="1:26">
      <c r="B52" s="89"/>
      <c r="C52" s="47">
        <v>1</v>
      </c>
      <c r="D52" s="47">
        <v>2</v>
      </c>
      <c r="E52" s="47">
        <v>3</v>
      </c>
      <c r="F52" s="47">
        <v>4</v>
      </c>
      <c r="G52" s="47">
        <v>5</v>
      </c>
      <c r="H52" s="47">
        <v>6</v>
      </c>
      <c r="I52" s="47">
        <v>7</v>
      </c>
      <c r="N52" t="s">
        <v>98</v>
      </c>
      <c r="O52" t="s">
        <v>99</v>
      </c>
      <c r="P52" t="s">
        <v>100</v>
      </c>
      <c r="Q52" t="s">
        <v>101</v>
      </c>
      <c r="R52" t="s">
        <v>102</v>
      </c>
      <c r="U52" t="s">
        <v>98</v>
      </c>
      <c r="V52" t="s">
        <v>99</v>
      </c>
      <c r="W52" t="s">
        <v>100</v>
      </c>
      <c r="X52" t="s">
        <v>101</v>
      </c>
      <c r="Y52" t="s">
        <v>102</v>
      </c>
      <c r="Z52" t="s">
        <v>103</v>
      </c>
    </row>
    <row r="53" spans="1:26">
      <c r="B53" s="46" t="s">
        <v>80</v>
      </c>
      <c r="C53" s="48">
        <v>4</v>
      </c>
      <c r="D53" s="48">
        <v>3</v>
      </c>
      <c r="E53" s="48">
        <v>5</v>
      </c>
      <c r="F53" s="48">
        <v>3</v>
      </c>
      <c r="G53" s="48">
        <v>7</v>
      </c>
      <c r="H53" s="48">
        <v>4</v>
      </c>
      <c r="I53" s="48">
        <v>7</v>
      </c>
      <c r="J53">
        <f>SUM(C53:I53)</f>
        <v>33</v>
      </c>
      <c r="K53" s="49">
        <f>J53/7</f>
        <v>4.7142857142857144</v>
      </c>
      <c r="M53" t="s">
        <v>98</v>
      </c>
      <c r="N53" s="49">
        <v>1</v>
      </c>
      <c r="O53" s="49">
        <v>4.7142857142857144</v>
      </c>
      <c r="P53" s="49">
        <v>4.1428571428571432</v>
      </c>
      <c r="Q53" s="49">
        <v>4</v>
      </c>
      <c r="R53" s="49">
        <v>3</v>
      </c>
      <c r="U53" s="91">
        <f>N53/$N$58</f>
        <v>0.49095806079261251</v>
      </c>
      <c r="V53" s="91">
        <f>O53/$O$58</f>
        <v>0.71353299298370143</v>
      </c>
      <c r="W53" s="91">
        <f>P53/$P$58</f>
        <v>0.46496678408252134</v>
      </c>
      <c r="X53" s="91">
        <f>Q53/$Q$58</f>
        <v>0.29774036331413384</v>
      </c>
      <c r="Y53" s="91">
        <f>R53/$R$58</f>
        <v>0.16279069767441862</v>
      </c>
      <c r="Z53" s="91">
        <f>AVERAGE(U53:Y53)</f>
        <v>0.4259977797694775</v>
      </c>
    </row>
    <row r="54" spans="1:26">
      <c r="B54" s="46" t="s">
        <v>81</v>
      </c>
      <c r="C54" s="48">
        <v>1</v>
      </c>
      <c r="D54" s="48">
        <v>4</v>
      </c>
      <c r="E54" s="48">
        <v>6</v>
      </c>
      <c r="F54" s="48">
        <v>3</v>
      </c>
      <c r="G54" s="48">
        <v>4</v>
      </c>
      <c r="H54" s="48">
        <v>5</v>
      </c>
      <c r="I54" s="48">
        <v>6</v>
      </c>
      <c r="J54">
        <f t="shared" ref="J54:J62" si="35">SUM(C54:I54)</f>
        <v>29</v>
      </c>
      <c r="K54" s="49">
        <f t="shared" ref="K54:K62" si="36">J54/7</f>
        <v>4.1428571428571432</v>
      </c>
      <c r="M54" t="s">
        <v>99</v>
      </c>
      <c r="N54" s="49">
        <v>0.21212121212121213</v>
      </c>
      <c r="O54" s="49">
        <v>1</v>
      </c>
      <c r="P54" s="49">
        <v>3.4285714285714284</v>
      </c>
      <c r="Q54" s="49">
        <v>2.5714285714285716</v>
      </c>
      <c r="R54" s="49">
        <v>4.7142857142857144</v>
      </c>
      <c r="U54" s="91">
        <f t="shared" ref="U54:U57" si="37">N54/$N$58</f>
        <v>0.10414261895600871</v>
      </c>
      <c r="V54" s="91">
        <f t="shared" ref="V54:V57" si="38">O54/$O$58</f>
        <v>0.15135548336017907</v>
      </c>
      <c r="W54" s="91">
        <f t="shared" ref="W54:W57" si="39">P54/$P$58</f>
        <v>0.38480009717174174</v>
      </c>
      <c r="X54" s="91">
        <f t="shared" ref="X54:X57" si="40">Q54/$Q$58</f>
        <v>0.19140451927337176</v>
      </c>
      <c r="Y54" s="91">
        <f t="shared" ref="Y54:Y57" si="41">R54/$R$58</f>
        <v>0.2558139534883721</v>
      </c>
      <c r="Z54" s="91">
        <f t="shared" ref="Z54:Z57" si="42">AVERAGE(U54:Y54)</f>
        <v>0.21750333444993469</v>
      </c>
    </row>
    <row r="55" spans="1:26">
      <c r="B55" s="46" t="s">
        <v>82</v>
      </c>
      <c r="C55" s="48">
        <v>4</v>
      </c>
      <c r="D55" s="48">
        <v>5</v>
      </c>
      <c r="E55" s="48">
        <v>5</v>
      </c>
      <c r="F55" s="48">
        <v>5</v>
      </c>
      <c r="G55" s="48">
        <v>4</v>
      </c>
      <c r="H55" s="48">
        <v>3</v>
      </c>
      <c r="I55" s="48">
        <v>2</v>
      </c>
      <c r="J55">
        <f t="shared" si="35"/>
        <v>28</v>
      </c>
      <c r="K55" s="49">
        <f t="shared" si="36"/>
        <v>4</v>
      </c>
      <c r="M55" t="s">
        <v>100</v>
      </c>
      <c r="N55" s="49">
        <v>0.2413793103448276</v>
      </c>
      <c r="O55" s="49">
        <v>0.29166666666666669</v>
      </c>
      <c r="P55" s="49">
        <v>1</v>
      </c>
      <c r="Q55" s="49">
        <v>5.5714285714285712</v>
      </c>
      <c r="R55" s="49">
        <v>6.2857142857142856</v>
      </c>
      <c r="U55" s="91">
        <f t="shared" si="37"/>
        <v>0.11850711812235475</v>
      </c>
      <c r="V55" s="91">
        <f t="shared" si="38"/>
        <v>4.4145349313385568E-2</v>
      </c>
      <c r="W55" s="91">
        <f t="shared" si="39"/>
        <v>0.11223336167509135</v>
      </c>
      <c r="X55" s="91">
        <f t="shared" si="40"/>
        <v>0.4147097917589721</v>
      </c>
      <c r="Y55" s="91">
        <f t="shared" si="41"/>
        <v>0.34108527131782945</v>
      </c>
      <c r="Z55" s="91">
        <f t="shared" si="42"/>
        <v>0.20613617843752663</v>
      </c>
    </row>
    <row r="56" spans="1:26">
      <c r="B56" s="46" t="s">
        <v>83</v>
      </c>
      <c r="C56" s="48">
        <v>1</v>
      </c>
      <c r="D56" s="48">
        <v>5</v>
      </c>
      <c r="E56" s="48">
        <v>7</v>
      </c>
      <c r="F56" s="48">
        <v>2</v>
      </c>
      <c r="G56" s="48">
        <v>1</v>
      </c>
      <c r="H56" s="48">
        <v>2</v>
      </c>
      <c r="I56" s="48">
        <v>3</v>
      </c>
      <c r="J56">
        <f t="shared" si="35"/>
        <v>21</v>
      </c>
      <c r="K56" s="49">
        <f t="shared" si="36"/>
        <v>3</v>
      </c>
      <c r="M56" t="s">
        <v>101</v>
      </c>
      <c r="N56" s="49">
        <v>0.25</v>
      </c>
      <c r="O56" s="49">
        <v>0.3888888888888889</v>
      </c>
      <c r="P56" s="49">
        <v>0.17948717948717949</v>
      </c>
      <c r="Q56" s="49">
        <v>1</v>
      </c>
      <c r="R56" s="49">
        <v>3.4285714285714284</v>
      </c>
      <c r="U56" s="91">
        <f t="shared" si="37"/>
        <v>0.12273951519815313</v>
      </c>
      <c r="V56" s="91">
        <f t="shared" si="38"/>
        <v>5.8860465751180757E-2</v>
      </c>
      <c r="W56" s="91">
        <f t="shared" si="39"/>
        <v>2.0144449531426654E-2</v>
      </c>
      <c r="X56" s="91">
        <f t="shared" si="40"/>
        <v>7.4435090828533459E-2</v>
      </c>
      <c r="Y56" s="91">
        <f t="shared" si="41"/>
        <v>0.18604651162790697</v>
      </c>
      <c r="Z56" s="91">
        <f t="shared" si="42"/>
        <v>9.2445206587440196E-2</v>
      </c>
    </row>
    <row r="57" spans="1:26">
      <c r="B57" s="46" t="s">
        <v>84</v>
      </c>
      <c r="C57" s="48">
        <v>2</v>
      </c>
      <c r="D57" s="48">
        <v>3</v>
      </c>
      <c r="E57" s="48">
        <v>4</v>
      </c>
      <c r="F57" s="48">
        <v>3</v>
      </c>
      <c r="G57" s="48">
        <v>4</v>
      </c>
      <c r="H57" s="48">
        <v>2</v>
      </c>
      <c r="I57" s="48">
        <v>6</v>
      </c>
      <c r="J57">
        <f t="shared" si="35"/>
        <v>24</v>
      </c>
      <c r="K57" s="49">
        <f t="shared" si="36"/>
        <v>3.4285714285714284</v>
      </c>
      <c r="M57" t="s">
        <v>102</v>
      </c>
      <c r="N57" s="49">
        <v>0.33333333333333331</v>
      </c>
      <c r="O57" s="49">
        <v>0.21212121212121213</v>
      </c>
      <c r="P57" s="49">
        <v>0.15909090909090909</v>
      </c>
      <c r="Q57" s="49">
        <v>0.29166666666666669</v>
      </c>
      <c r="R57" s="49">
        <v>1</v>
      </c>
      <c r="U57" s="91">
        <f t="shared" si="37"/>
        <v>0.16365268693087082</v>
      </c>
      <c r="V57" s="91">
        <f t="shared" si="38"/>
        <v>3.2105708591553136E-2</v>
      </c>
      <c r="W57" s="91">
        <f t="shared" si="39"/>
        <v>1.785530753921908E-2</v>
      </c>
      <c r="X57" s="91">
        <f t="shared" si="40"/>
        <v>2.1710234824988926E-2</v>
      </c>
      <c r="Y57" s="91">
        <f t="shared" si="41"/>
        <v>5.4263565891472874E-2</v>
      </c>
      <c r="Z57" s="91">
        <f t="shared" si="42"/>
        <v>5.7917500755620965E-2</v>
      </c>
    </row>
    <row r="58" spans="1:26">
      <c r="B58" s="46" t="s">
        <v>85</v>
      </c>
      <c r="C58" s="48">
        <v>2</v>
      </c>
      <c r="D58" s="48">
        <v>1</v>
      </c>
      <c r="E58" s="48">
        <v>5</v>
      </c>
      <c r="F58" s="48">
        <v>1</v>
      </c>
      <c r="G58" s="48">
        <v>2</v>
      </c>
      <c r="H58" s="48">
        <v>3</v>
      </c>
      <c r="I58" s="48">
        <v>4</v>
      </c>
      <c r="J58">
        <f t="shared" si="35"/>
        <v>18</v>
      </c>
      <c r="K58" s="49">
        <f t="shared" si="36"/>
        <v>2.5714285714285716</v>
      </c>
      <c r="N58" s="49">
        <f>SUM(N53:N57)</f>
        <v>2.0368338557993733</v>
      </c>
      <c r="O58" s="49">
        <f t="shared" ref="O58:R58" si="43">SUM(O53:O57)</f>
        <v>6.6069624819624826</v>
      </c>
      <c r="P58" s="49">
        <f t="shared" si="43"/>
        <v>8.9100066600066583</v>
      </c>
      <c r="Q58" s="49">
        <f t="shared" si="43"/>
        <v>13.434523809523808</v>
      </c>
      <c r="R58" s="49">
        <f t="shared" si="43"/>
        <v>18.428571428571427</v>
      </c>
      <c r="U58" s="91">
        <f>SUM(U53:U57)</f>
        <v>0.99999999999999978</v>
      </c>
      <c r="V58" s="91">
        <f t="shared" ref="V58" si="44">SUM(V53:V57)</f>
        <v>0.99999999999999989</v>
      </c>
      <c r="W58" s="91">
        <f t="shared" ref="W58" si="45">SUM(W53:W57)</f>
        <v>1.0000000000000002</v>
      </c>
      <c r="X58" s="91">
        <f t="shared" ref="X58" si="46">SUM(X53:X57)</f>
        <v>1.0000000000000002</v>
      </c>
      <c r="Y58" s="91">
        <f t="shared" ref="Y58" si="47">SUM(Y53:Y57)</f>
        <v>1</v>
      </c>
      <c r="Z58" s="91">
        <f>SUM(Z53:Z57)</f>
        <v>1</v>
      </c>
    </row>
    <row r="59" spans="1:26">
      <c r="B59" s="46" t="s">
        <v>86</v>
      </c>
      <c r="C59" s="48">
        <v>3</v>
      </c>
      <c r="D59" s="48">
        <v>4</v>
      </c>
      <c r="E59" s="48">
        <v>4</v>
      </c>
      <c r="F59" s="48">
        <v>8</v>
      </c>
      <c r="G59" s="48">
        <v>5</v>
      </c>
      <c r="H59" s="48">
        <v>5</v>
      </c>
      <c r="I59" s="48">
        <v>4</v>
      </c>
      <c r="J59">
        <f t="shared" si="35"/>
        <v>33</v>
      </c>
      <c r="K59" s="49">
        <f t="shared" si="36"/>
        <v>4.7142857142857144</v>
      </c>
    </row>
    <row r="60" spans="1:26">
      <c r="B60" s="46" t="s">
        <v>87</v>
      </c>
      <c r="C60" s="48">
        <v>7</v>
      </c>
      <c r="D60" s="48">
        <v>7</v>
      </c>
      <c r="E60" s="48">
        <v>7</v>
      </c>
      <c r="F60" s="48">
        <v>4</v>
      </c>
      <c r="G60" s="48">
        <v>4</v>
      </c>
      <c r="H60" s="48">
        <v>5</v>
      </c>
      <c r="I60" s="48">
        <v>5</v>
      </c>
      <c r="J60">
        <f t="shared" si="35"/>
        <v>39</v>
      </c>
      <c r="K60" s="49">
        <f t="shared" si="36"/>
        <v>5.5714285714285712</v>
      </c>
    </row>
    <row r="61" spans="1:26">
      <c r="B61" s="46" t="s">
        <v>88</v>
      </c>
      <c r="C61" s="48">
        <v>6</v>
      </c>
      <c r="D61" s="48">
        <v>8</v>
      </c>
      <c r="E61" s="48">
        <v>3</v>
      </c>
      <c r="F61" s="48">
        <v>8</v>
      </c>
      <c r="G61" s="48">
        <v>9</v>
      </c>
      <c r="H61" s="48">
        <v>6</v>
      </c>
      <c r="I61" s="48">
        <v>4</v>
      </c>
      <c r="J61">
        <f t="shared" si="35"/>
        <v>44</v>
      </c>
      <c r="K61" s="49">
        <f t="shared" si="36"/>
        <v>6.2857142857142856</v>
      </c>
    </row>
    <row r="62" spans="1:26">
      <c r="B62" s="46" t="s">
        <v>89</v>
      </c>
      <c r="C62" s="48">
        <v>4</v>
      </c>
      <c r="D62" s="48">
        <v>5</v>
      </c>
      <c r="E62" s="48">
        <v>9</v>
      </c>
      <c r="F62" s="48">
        <v>1</v>
      </c>
      <c r="G62" s="48">
        <v>1</v>
      </c>
      <c r="H62" s="48">
        <v>2</v>
      </c>
      <c r="I62" s="48">
        <v>2</v>
      </c>
      <c r="J62">
        <f t="shared" si="35"/>
        <v>24</v>
      </c>
      <c r="K62" s="49">
        <f t="shared" si="36"/>
        <v>3.4285714285714284</v>
      </c>
    </row>
    <row r="64" spans="1:26">
      <c r="A64">
        <v>5</v>
      </c>
      <c r="B64" s="50" t="s">
        <v>93</v>
      </c>
    </row>
    <row r="66" spans="1:26">
      <c r="B66" s="88" t="s">
        <v>78</v>
      </c>
      <c r="C66" s="90" t="s">
        <v>79</v>
      </c>
      <c r="D66" s="90"/>
      <c r="E66" s="90"/>
      <c r="F66" s="90"/>
      <c r="G66" s="90"/>
      <c r="H66" s="90"/>
      <c r="I66" s="90"/>
    </row>
    <row r="67" spans="1:26">
      <c r="B67" s="89"/>
      <c r="C67" s="47">
        <v>1</v>
      </c>
      <c r="D67" s="47">
        <v>2</v>
      </c>
      <c r="E67" s="47">
        <v>3</v>
      </c>
      <c r="F67" s="47">
        <v>4</v>
      </c>
      <c r="G67" s="47">
        <v>5</v>
      </c>
      <c r="H67" s="47">
        <v>6</v>
      </c>
      <c r="I67" s="47">
        <v>7</v>
      </c>
      <c r="N67" t="s">
        <v>98</v>
      </c>
      <c r="O67" t="s">
        <v>99</v>
      </c>
      <c r="P67" t="s">
        <v>100</v>
      </c>
      <c r="Q67" t="s">
        <v>101</v>
      </c>
      <c r="R67" t="s">
        <v>102</v>
      </c>
      <c r="U67" t="s">
        <v>98</v>
      </c>
      <c r="V67" t="s">
        <v>99</v>
      </c>
      <c r="W67" t="s">
        <v>100</v>
      </c>
      <c r="X67" t="s">
        <v>101</v>
      </c>
      <c r="Y67" t="s">
        <v>102</v>
      </c>
      <c r="Z67" t="s">
        <v>103</v>
      </c>
    </row>
    <row r="68" spans="1:26">
      <c r="B68" s="46" t="s">
        <v>80</v>
      </c>
      <c r="C68" s="48">
        <v>2</v>
      </c>
      <c r="D68" s="48">
        <v>2</v>
      </c>
      <c r="E68" s="48">
        <v>3</v>
      </c>
      <c r="F68" s="48">
        <v>8</v>
      </c>
      <c r="G68" s="48">
        <v>3</v>
      </c>
      <c r="H68" s="48">
        <v>3</v>
      </c>
      <c r="I68" s="48">
        <v>4</v>
      </c>
      <c r="J68">
        <f>SUM(C68:I68)</f>
        <v>25</v>
      </c>
      <c r="K68" s="49">
        <f>J68/7</f>
        <v>3.5714285714285716</v>
      </c>
      <c r="M68" t="s">
        <v>98</v>
      </c>
      <c r="N68" s="49">
        <v>1</v>
      </c>
      <c r="O68" s="49">
        <v>3.5714285714285716</v>
      </c>
      <c r="P68" s="49">
        <v>4.4285714285714288</v>
      </c>
      <c r="Q68" s="49">
        <v>4.5714285714285712</v>
      </c>
      <c r="R68" s="49">
        <v>5.5714285714285712</v>
      </c>
      <c r="U68" s="91">
        <f>N68/$N$73</f>
        <v>0.52519804886101196</v>
      </c>
      <c r="V68" s="91">
        <f>O68/$O$73</f>
        <v>0.6870477675883242</v>
      </c>
      <c r="W68" s="91">
        <f>P68/$P$73</f>
        <v>0.37414163834362213</v>
      </c>
      <c r="X68" s="91">
        <f>Q68/$Q$73</f>
        <v>0.32588176850471934</v>
      </c>
      <c r="Y68" s="91">
        <f>R68/$R$73</f>
        <v>0.24223602484472048</v>
      </c>
      <c r="Z68" s="91">
        <f>AVERAGE(U68:Y68)</f>
        <v>0.43090104962847964</v>
      </c>
    </row>
    <row r="69" spans="1:26">
      <c r="B69" s="46" t="s">
        <v>81</v>
      </c>
      <c r="C69" s="48">
        <v>2</v>
      </c>
      <c r="D69" s="48">
        <v>2</v>
      </c>
      <c r="E69" s="48">
        <v>3</v>
      </c>
      <c r="F69" s="48">
        <v>7</v>
      </c>
      <c r="G69" s="48">
        <v>4</v>
      </c>
      <c r="H69" s="48">
        <v>4</v>
      </c>
      <c r="I69" s="48">
        <v>9</v>
      </c>
      <c r="J69">
        <f t="shared" ref="J69:J77" si="48">SUM(C69:I69)</f>
        <v>31</v>
      </c>
      <c r="K69" s="49">
        <f t="shared" ref="K69:K77" si="49">J69/7</f>
        <v>4.4285714285714288</v>
      </c>
      <c r="M69" t="s">
        <v>99</v>
      </c>
      <c r="N69" s="49">
        <v>0.28000000000000003</v>
      </c>
      <c r="O69" s="49">
        <v>1</v>
      </c>
      <c r="P69" s="49">
        <v>6</v>
      </c>
      <c r="Q69" s="49">
        <v>4.1428571428571432</v>
      </c>
      <c r="R69" s="49">
        <v>4.5714285714285712</v>
      </c>
      <c r="U69" s="91">
        <f t="shared" ref="U69:U72" si="50">N69/$N$73</f>
        <v>0.14705545368108339</v>
      </c>
      <c r="V69" s="91">
        <f t="shared" ref="V69:V72" si="51">O69/$O$73</f>
        <v>0.19237337492473075</v>
      </c>
      <c r="W69" s="91">
        <f t="shared" ref="W69:W72" si="52">P69/$P$73</f>
        <v>0.50690157453006868</v>
      </c>
      <c r="X69" s="91">
        <f t="shared" ref="X69:X72" si="53">Q69/$Q$73</f>
        <v>0.29533035270740193</v>
      </c>
      <c r="Y69" s="91">
        <f t="shared" ref="Y69:Y72" si="54">R69/$R$73</f>
        <v>0.19875776397515527</v>
      </c>
      <c r="Z69" s="91">
        <f t="shared" ref="Z69:Z72" si="55">AVERAGE(U69:Y69)</f>
        <v>0.26808370396368797</v>
      </c>
    </row>
    <row r="70" spans="1:26">
      <c r="B70" s="46" t="s">
        <v>82</v>
      </c>
      <c r="C70" s="48">
        <v>4</v>
      </c>
      <c r="D70" s="48">
        <v>4</v>
      </c>
      <c r="E70" s="48">
        <v>5</v>
      </c>
      <c r="F70" s="48">
        <v>3</v>
      </c>
      <c r="G70" s="48">
        <v>5</v>
      </c>
      <c r="H70" s="48">
        <v>5</v>
      </c>
      <c r="I70" s="48">
        <v>6</v>
      </c>
      <c r="J70">
        <f t="shared" si="48"/>
        <v>32</v>
      </c>
      <c r="K70" s="49">
        <f t="shared" si="49"/>
        <v>4.5714285714285712</v>
      </c>
      <c r="M70" t="s">
        <v>100</v>
      </c>
      <c r="N70" s="49">
        <v>0.22580645161290322</v>
      </c>
      <c r="O70" s="49">
        <v>0.16666666666666666</v>
      </c>
      <c r="P70" s="49">
        <v>1</v>
      </c>
      <c r="Q70" s="49">
        <v>4.1428571428571432</v>
      </c>
      <c r="R70" s="49">
        <v>6</v>
      </c>
      <c r="U70" s="91">
        <f t="shared" si="50"/>
        <v>0.11859310780732529</v>
      </c>
      <c r="V70" s="91">
        <f t="shared" si="51"/>
        <v>3.2062229154121789E-2</v>
      </c>
      <c r="W70" s="91">
        <f t="shared" si="52"/>
        <v>8.4483595755011451E-2</v>
      </c>
      <c r="X70" s="91">
        <f t="shared" si="53"/>
        <v>0.29533035270740193</v>
      </c>
      <c r="Y70" s="91">
        <f t="shared" si="54"/>
        <v>0.2608695652173913</v>
      </c>
      <c r="Z70" s="91">
        <f t="shared" si="55"/>
        <v>0.15826777012825036</v>
      </c>
    </row>
    <row r="71" spans="1:26">
      <c r="B71" s="46" t="s">
        <v>83</v>
      </c>
      <c r="C71" s="48">
        <v>6</v>
      </c>
      <c r="D71" s="48">
        <v>6</v>
      </c>
      <c r="E71" s="48">
        <v>7</v>
      </c>
      <c r="F71" s="48">
        <v>6</v>
      </c>
      <c r="G71" s="48">
        <v>6</v>
      </c>
      <c r="H71" s="48">
        <v>5</v>
      </c>
      <c r="I71" s="48">
        <v>3</v>
      </c>
      <c r="J71">
        <f t="shared" si="48"/>
        <v>39</v>
      </c>
      <c r="K71" s="49">
        <f t="shared" si="49"/>
        <v>5.5714285714285712</v>
      </c>
      <c r="M71" t="s">
        <v>101</v>
      </c>
      <c r="N71" s="49">
        <v>0.21875</v>
      </c>
      <c r="O71" s="49">
        <v>0.2413793103448276</v>
      </c>
      <c r="P71" s="49">
        <v>0.2413793103448276</v>
      </c>
      <c r="Q71" s="49">
        <v>1</v>
      </c>
      <c r="R71" s="49">
        <v>5.8571428571428568</v>
      </c>
      <c r="U71" s="91">
        <f t="shared" si="50"/>
        <v>0.11488707318834637</v>
      </c>
      <c r="V71" s="91">
        <f t="shared" si="51"/>
        <v>4.6434952568038465E-2</v>
      </c>
      <c r="W71" s="91">
        <f t="shared" si="52"/>
        <v>2.0392592078795867E-2</v>
      </c>
      <c r="X71" s="91">
        <f t="shared" si="53"/>
        <v>7.1286636860407357E-2</v>
      </c>
      <c r="Y71" s="91">
        <f t="shared" si="54"/>
        <v>0.25465838509316768</v>
      </c>
      <c r="Z71" s="91">
        <f t="shared" si="55"/>
        <v>0.10153192795775115</v>
      </c>
    </row>
    <row r="72" spans="1:26">
      <c r="B72" s="46" t="s">
        <v>84</v>
      </c>
      <c r="C72" s="48">
        <v>5</v>
      </c>
      <c r="D72" s="48">
        <v>7</v>
      </c>
      <c r="E72" s="48">
        <v>8</v>
      </c>
      <c r="F72" s="48">
        <v>9</v>
      </c>
      <c r="G72" s="48">
        <v>3</v>
      </c>
      <c r="H72" s="48">
        <v>3</v>
      </c>
      <c r="I72" s="48">
        <v>7</v>
      </c>
      <c r="J72">
        <f t="shared" si="48"/>
        <v>42</v>
      </c>
      <c r="K72" s="49">
        <f t="shared" si="49"/>
        <v>6</v>
      </c>
      <c r="M72" t="s">
        <v>102</v>
      </c>
      <c r="N72" s="49">
        <v>0.17948717948717949</v>
      </c>
      <c r="O72" s="49">
        <v>0.21875</v>
      </c>
      <c r="P72" s="49">
        <v>0.16666666666666666</v>
      </c>
      <c r="Q72" s="49">
        <v>0.17073170731707318</v>
      </c>
      <c r="R72" s="49">
        <v>1</v>
      </c>
      <c r="U72" s="91">
        <f t="shared" si="50"/>
        <v>9.4266316462232921E-2</v>
      </c>
      <c r="V72" s="91">
        <f t="shared" si="51"/>
        <v>4.2081675764784852E-2</v>
      </c>
      <c r="W72" s="91">
        <f t="shared" si="52"/>
        <v>1.4080599292501907E-2</v>
      </c>
      <c r="X72" s="91">
        <f t="shared" si="53"/>
        <v>1.2170889220069548E-2</v>
      </c>
      <c r="Y72" s="91">
        <f t="shared" si="54"/>
        <v>4.3478260869565216E-2</v>
      </c>
      <c r="Z72" s="91">
        <f t="shared" si="55"/>
        <v>4.1215548321830886E-2</v>
      </c>
    </row>
    <row r="73" spans="1:26">
      <c r="B73" s="46" t="s">
        <v>85</v>
      </c>
      <c r="C73" s="48">
        <v>6</v>
      </c>
      <c r="D73" s="48">
        <v>7</v>
      </c>
      <c r="E73" s="48">
        <v>1</v>
      </c>
      <c r="F73" s="48">
        <v>4</v>
      </c>
      <c r="G73" s="48">
        <v>5</v>
      </c>
      <c r="H73" s="48">
        <v>1</v>
      </c>
      <c r="I73" s="48">
        <v>5</v>
      </c>
      <c r="J73">
        <f t="shared" si="48"/>
        <v>29</v>
      </c>
      <c r="K73" s="49">
        <f t="shared" si="49"/>
        <v>4.1428571428571432</v>
      </c>
      <c r="N73" s="49">
        <f>SUM(N68:N72)</f>
        <v>1.9040436311000828</v>
      </c>
      <c r="O73" s="49">
        <f t="shared" ref="O73:R73" si="56">SUM(O68:O72)</f>
        <v>5.1982245484400655</v>
      </c>
      <c r="P73" s="49">
        <f t="shared" si="56"/>
        <v>11.836617405582922</v>
      </c>
      <c r="Q73" s="49">
        <f t="shared" si="56"/>
        <v>14.02787456445993</v>
      </c>
      <c r="R73" s="49">
        <f t="shared" si="56"/>
        <v>23</v>
      </c>
      <c r="U73" s="91">
        <f>SUM(U68:U72)</f>
        <v>1</v>
      </c>
      <c r="V73" s="91">
        <f t="shared" ref="V73" si="57">SUM(V68:V72)</f>
        <v>1</v>
      </c>
      <c r="W73" s="91">
        <f t="shared" ref="W73" si="58">SUM(W68:W72)</f>
        <v>1</v>
      </c>
      <c r="X73" s="91">
        <f t="shared" ref="X73" si="59">SUM(X68:X72)</f>
        <v>1.0000000000000002</v>
      </c>
      <c r="Y73" s="91">
        <f t="shared" ref="Y73" si="60">SUM(Y68:Y72)</f>
        <v>0.99999999999999978</v>
      </c>
      <c r="Z73" s="91">
        <f>SUM(Z68:Z72)</f>
        <v>1</v>
      </c>
    </row>
    <row r="74" spans="1:26">
      <c r="B74" s="46" t="s">
        <v>86</v>
      </c>
      <c r="C74" s="48">
        <v>2</v>
      </c>
      <c r="D74" s="48">
        <v>2</v>
      </c>
      <c r="E74" s="48">
        <v>8</v>
      </c>
      <c r="F74" s="48">
        <v>6</v>
      </c>
      <c r="G74" s="48">
        <v>3</v>
      </c>
      <c r="H74" s="48">
        <v>4</v>
      </c>
      <c r="I74" s="48">
        <v>7</v>
      </c>
      <c r="J74">
        <f t="shared" si="48"/>
        <v>32</v>
      </c>
      <c r="K74" s="49">
        <f t="shared" si="49"/>
        <v>4.5714285714285712</v>
      </c>
    </row>
    <row r="75" spans="1:26">
      <c r="B75" s="46" t="s">
        <v>87</v>
      </c>
      <c r="C75" s="48">
        <v>2</v>
      </c>
      <c r="D75" s="48">
        <v>3</v>
      </c>
      <c r="E75" s="48">
        <v>3</v>
      </c>
      <c r="F75" s="48">
        <v>7</v>
      </c>
      <c r="G75" s="48">
        <v>4</v>
      </c>
      <c r="H75" s="48">
        <v>7</v>
      </c>
      <c r="I75" s="48">
        <v>3</v>
      </c>
      <c r="J75">
        <f t="shared" si="48"/>
        <v>29</v>
      </c>
      <c r="K75" s="49">
        <f t="shared" si="49"/>
        <v>4.1428571428571432</v>
      </c>
    </row>
    <row r="76" spans="1:26">
      <c r="B76" s="46" t="s">
        <v>88</v>
      </c>
      <c r="C76" s="48">
        <v>7</v>
      </c>
      <c r="D76" s="48">
        <v>7</v>
      </c>
      <c r="E76" s="48">
        <v>8</v>
      </c>
      <c r="F76" s="48">
        <v>1</v>
      </c>
      <c r="G76" s="48">
        <v>5</v>
      </c>
      <c r="H76" s="48">
        <v>8</v>
      </c>
      <c r="I76" s="48">
        <v>6</v>
      </c>
      <c r="J76">
        <f t="shared" si="48"/>
        <v>42</v>
      </c>
      <c r="K76" s="49">
        <f t="shared" si="49"/>
        <v>6</v>
      </c>
    </row>
    <row r="77" spans="1:26">
      <c r="B77" s="46" t="s">
        <v>89</v>
      </c>
      <c r="C77" s="48">
        <v>7</v>
      </c>
      <c r="D77" s="48">
        <v>8</v>
      </c>
      <c r="E77" s="48">
        <v>9</v>
      </c>
      <c r="F77" s="48">
        <v>7</v>
      </c>
      <c r="G77" s="48">
        <v>4</v>
      </c>
      <c r="H77" s="48">
        <v>5</v>
      </c>
      <c r="I77" s="48">
        <v>1</v>
      </c>
      <c r="J77">
        <f t="shared" si="48"/>
        <v>41</v>
      </c>
      <c r="K77" s="49">
        <f t="shared" si="49"/>
        <v>5.8571428571428568</v>
      </c>
    </row>
    <row r="80" spans="1:26">
      <c r="A80">
        <v>6</v>
      </c>
      <c r="B80" s="50" t="s">
        <v>94</v>
      </c>
    </row>
    <row r="82" spans="1:26">
      <c r="B82" s="88" t="s">
        <v>78</v>
      </c>
      <c r="C82" s="90" t="s">
        <v>79</v>
      </c>
      <c r="D82" s="90"/>
      <c r="E82" s="90"/>
      <c r="F82" s="90"/>
      <c r="G82" s="90"/>
      <c r="H82" s="90"/>
      <c r="I82" s="90"/>
    </row>
    <row r="83" spans="1:26">
      <c r="B83" s="89"/>
      <c r="C83" s="47">
        <v>1</v>
      </c>
      <c r="D83" s="47">
        <v>2</v>
      </c>
      <c r="E83" s="47">
        <v>3</v>
      </c>
      <c r="F83" s="47">
        <v>4</v>
      </c>
      <c r="G83" s="47">
        <v>5</v>
      </c>
      <c r="H83" s="47">
        <v>6</v>
      </c>
      <c r="I83" s="47">
        <v>7</v>
      </c>
      <c r="N83" t="s">
        <v>98</v>
      </c>
      <c r="O83" t="s">
        <v>99</v>
      </c>
      <c r="P83" t="s">
        <v>100</v>
      </c>
      <c r="Q83" t="s">
        <v>101</v>
      </c>
      <c r="R83" t="s">
        <v>102</v>
      </c>
      <c r="U83" t="s">
        <v>98</v>
      </c>
      <c r="V83" t="s">
        <v>99</v>
      </c>
      <c r="W83" t="s">
        <v>100</v>
      </c>
      <c r="X83" t="s">
        <v>101</v>
      </c>
      <c r="Y83" t="s">
        <v>102</v>
      </c>
      <c r="Z83" t="s">
        <v>103</v>
      </c>
    </row>
    <row r="84" spans="1:26">
      <c r="B84" s="46" t="s">
        <v>80</v>
      </c>
      <c r="C84" s="48">
        <v>5</v>
      </c>
      <c r="D84" s="48">
        <v>7</v>
      </c>
      <c r="E84" s="48">
        <v>3</v>
      </c>
      <c r="F84" s="48">
        <v>7</v>
      </c>
      <c r="G84" s="48">
        <v>8</v>
      </c>
      <c r="H84" s="48">
        <v>4</v>
      </c>
      <c r="I84" s="48">
        <v>5</v>
      </c>
      <c r="J84">
        <f>SUM(C84:I84)</f>
        <v>39</v>
      </c>
      <c r="K84" s="49">
        <f>J84/7</f>
        <v>5.5714285714285712</v>
      </c>
      <c r="M84" t="s">
        <v>98</v>
      </c>
      <c r="N84" s="49">
        <v>1</v>
      </c>
      <c r="O84" s="49">
        <v>5.5714285714285712</v>
      </c>
      <c r="P84" s="49">
        <v>5.4285714285714288</v>
      </c>
      <c r="Q84" s="49">
        <v>4</v>
      </c>
      <c r="R84" s="49">
        <v>5</v>
      </c>
      <c r="U84" s="91">
        <f>N84/$N$89</f>
        <v>0.55135979761151832</v>
      </c>
      <c r="V84" s="91">
        <f>O84/$O$89</f>
        <v>0.76678228124070957</v>
      </c>
      <c r="W84" s="91">
        <f>P84/$P$89</f>
        <v>0.48238184651032717</v>
      </c>
      <c r="X84" s="91">
        <f>Q84/$Q$89</f>
        <v>0.26544096523987359</v>
      </c>
      <c r="Y84" s="91">
        <f>R84/$R$89</f>
        <v>0.25362318840579706</v>
      </c>
      <c r="Z84" s="91">
        <f>AVERAGE(U84:Y84)</f>
        <v>0.46391761580164503</v>
      </c>
    </row>
    <row r="85" spans="1:26">
      <c r="B85" s="46" t="s">
        <v>81</v>
      </c>
      <c r="C85" s="48">
        <v>6</v>
      </c>
      <c r="D85" s="48">
        <v>6</v>
      </c>
      <c r="E85" s="48">
        <v>3</v>
      </c>
      <c r="F85" s="48">
        <v>4</v>
      </c>
      <c r="G85" s="48">
        <v>7</v>
      </c>
      <c r="H85" s="48">
        <v>6</v>
      </c>
      <c r="I85" s="48">
        <v>6</v>
      </c>
      <c r="J85">
        <f t="shared" ref="J85:J93" si="61">SUM(C85:I85)</f>
        <v>38</v>
      </c>
      <c r="K85" s="49">
        <f t="shared" ref="K85:K93" si="62">J85/7</f>
        <v>5.4285714285714288</v>
      </c>
      <c r="M85" t="s">
        <v>99</v>
      </c>
      <c r="N85" s="49">
        <v>0.17948717948717949</v>
      </c>
      <c r="O85" s="49">
        <v>1</v>
      </c>
      <c r="P85" s="49">
        <v>4.4285714285714288</v>
      </c>
      <c r="Q85" s="49">
        <v>4</v>
      </c>
      <c r="R85" s="49">
        <v>4.5714285714285712</v>
      </c>
      <c r="U85" s="91">
        <f t="shared" ref="U85:U88" si="63">N85/$N$89</f>
        <v>9.8962014955913544E-2</v>
      </c>
      <c r="V85" s="91">
        <f t="shared" ref="V85:V88" si="64">O85/$O$89</f>
        <v>0.13762758894064017</v>
      </c>
      <c r="W85" s="91">
        <f t="shared" ref="W85:W88" si="65">P85/$P$89</f>
        <v>0.39352203267947744</v>
      </c>
      <c r="X85" s="91">
        <f t="shared" ref="X85:X88" si="66">Q85/$Q$89</f>
        <v>0.26544096523987359</v>
      </c>
      <c r="Y85" s="91">
        <f t="shared" ref="Y85:Y88" si="67">R85/$R$89</f>
        <v>0.23188405797101447</v>
      </c>
      <c r="Z85" s="91">
        <f t="shared" ref="Z85:Z88" si="68">AVERAGE(U85:Y85)</f>
        <v>0.22548733195738385</v>
      </c>
    </row>
    <row r="86" spans="1:26">
      <c r="B86" s="46" t="s">
        <v>82</v>
      </c>
      <c r="C86" s="48">
        <v>5</v>
      </c>
      <c r="D86" s="48">
        <v>2</v>
      </c>
      <c r="E86" s="48">
        <v>5</v>
      </c>
      <c r="F86" s="48">
        <v>4</v>
      </c>
      <c r="G86" s="48">
        <v>3</v>
      </c>
      <c r="H86" s="48">
        <v>4</v>
      </c>
      <c r="I86" s="48">
        <v>5</v>
      </c>
      <c r="J86">
        <f t="shared" si="61"/>
        <v>28</v>
      </c>
      <c r="K86" s="49">
        <f t="shared" si="62"/>
        <v>4</v>
      </c>
      <c r="M86" t="s">
        <v>100</v>
      </c>
      <c r="N86" s="49">
        <v>0.18421052631578946</v>
      </c>
      <c r="O86" s="49">
        <v>0.22580645161290322</v>
      </c>
      <c r="P86" s="49">
        <v>1</v>
      </c>
      <c r="Q86" s="49">
        <v>5.8571428571428568</v>
      </c>
      <c r="R86" s="49">
        <v>4.4285714285714288</v>
      </c>
      <c r="U86" s="91">
        <f t="shared" si="63"/>
        <v>0.10156627850738495</v>
      </c>
      <c r="V86" s="91">
        <f t="shared" si="64"/>
        <v>3.1077197502725203E-2</v>
      </c>
      <c r="W86" s="91">
        <f t="shared" si="65"/>
        <v>8.8859813830849746E-2</v>
      </c>
      <c r="X86" s="91">
        <f t="shared" si="66"/>
        <v>0.38868141338695772</v>
      </c>
      <c r="Y86" s="91">
        <f t="shared" si="67"/>
        <v>0.22463768115942029</v>
      </c>
      <c r="Z86" s="91">
        <f t="shared" si="68"/>
        <v>0.16696447687746757</v>
      </c>
    </row>
    <row r="87" spans="1:26">
      <c r="B87" s="46" t="s">
        <v>83</v>
      </c>
      <c r="C87" s="48">
        <v>7</v>
      </c>
      <c r="D87" s="48">
        <v>3</v>
      </c>
      <c r="E87" s="48">
        <v>2</v>
      </c>
      <c r="F87" s="48">
        <v>1</v>
      </c>
      <c r="G87" s="48">
        <v>6</v>
      </c>
      <c r="H87" s="48">
        <v>9</v>
      </c>
      <c r="I87" s="48">
        <v>7</v>
      </c>
      <c r="J87">
        <f t="shared" si="61"/>
        <v>35</v>
      </c>
      <c r="K87" s="49">
        <f t="shared" si="62"/>
        <v>5</v>
      </c>
      <c r="M87" t="s">
        <v>101</v>
      </c>
      <c r="N87" s="49">
        <v>0.25</v>
      </c>
      <c r="O87" s="49">
        <v>0.25</v>
      </c>
      <c r="P87" s="49">
        <v>0.17073170731707318</v>
      </c>
      <c r="Q87" s="49">
        <v>1</v>
      </c>
      <c r="R87" s="49">
        <v>4.7142857142857144</v>
      </c>
      <c r="U87" s="91">
        <f t="shared" si="63"/>
        <v>0.13783994940287958</v>
      </c>
      <c r="V87" s="91">
        <f t="shared" si="64"/>
        <v>3.4406897235160043E-2</v>
      </c>
      <c r="W87" s="91">
        <f t="shared" si="65"/>
        <v>1.517118772721825E-2</v>
      </c>
      <c r="X87" s="91">
        <f t="shared" si="66"/>
        <v>6.6360241309968399E-2</v>
      </c>
      <c r="Y87" s="91">
        <f t="shared" si="67"/>
        <v>0.2391304347826087</v>
      </c>
      <c r="Z87" s="91">
        <f t="shared" si="68"/>
        <v>9.858174209156699E-2</v>
      </c>
    </row>
    <row r="88" spans="1:26">
      <c r="B88" s="46" t="s">
        <v>84</v>
      </c>
      <c r="C88" s="48">
        <v>4</v>
      </c>
      <c r="D88" s="48">
        <v>6</v>
      </c>
      <c r="E88" s="48">
        <v>3</v>
      </c>
      <c r="F88" s="48">
        <v>4</v>
      </c>
      <c r="G88" s="48">
        <v>9</v>
      </c>
      <c r="H88" s="48">
        <v>1</v>
      </c>
      <c r="I88" s="48">
        <v>4</v>
      </c>
      <c r="J88">
        <f t="shared" si="61"/>
        <v>31</v>
      </c>
      <c r="K88" s="49">
        <f t="shared" si="62"/>
        <v>4.4285714285714288</v>
      </c>
      <c r="M88" t="s">
        <v>102</v>
      </c>
      <c r="N88" s="49">
        <v>0.2</v>
      </c>
      <c r="O88" s="49">
        <v>0.21875</v>
      </c>
      <c r="P88" s="49">
        <v>0.22580645161290322</v>
      </c>
      <c r="Q88" s="49">
        <v>0.21212121212121213</v>
      </c>
      <c r="R88" s="49">
        <v>1</v>
      </c>
      <c r="U88" s="91">
        <f t="shared" si="63"/>
        <v>0.11027195952230368</v>
      </c>
      <c r="V88" s="91">
        <f t="shared" si="64"/>
        <v>3.010603508076504E-2</v>
      </c>
      <c r="W88" s="91">
        <f t="shared" si="65"/>
        <v>2.006511925212736E-2</v>
      </c>
      <c r="X88" s="91">
        <f t="shared" si="66"/>
        <v>1.407641482332663E-2</v>
      </c>
      <c r="Y88" s="91">
        <f t="shared" si="67"/>
        <v>5.0724637681159417E-2</v>
      </c>
      <c r="Z88" s="91">
        <f t="shared" si="68"/>
        <v>4.5048833271936428E-2</v>
      </c>
    </row>
    <row r="89" spans="1:26">
      <c r="B89" s="46" t="s">
        <v>85</v>
      </c>
      <c r="C89" s="48">
        <v>5</v>
      </c>
      <c r="D89" s="48">
        <v>4</v>
      </c>
      <c r="E89" s="48">
        <v>1</v>
      </c>
      <c r="F89" s="48">
        <v>2</v>
      </c>
      <c r="G89" s="48">
        <v>4</v>
      </c>
      <c r="H89" s="48">
        <v>7</v>
      </c>
      <c r="I89" s="48">
        <v>5</v>
      </c>
      <c r="J89">
        <f t="shared" si="61"/>
        <v>28</v>
      </c>
      <c r="K89" s="49">
        <f t="shared" si="62"/>
        <v>4</v>
      </c>
      <c r="N89" s="49">
        <f>SUM(N84:N88)</f>
        <v>1.8136977058029689</v>
      </c>
      <c r="O89" s="49">
        <f t="shared" ref="O89:R89" si="69">SUM(O84:O88)</f>
        <v>7.2659850230414742</v>
      </c>
      <c r="P89" s="49">
        <f t="shared" si="69"/>
        <v>11.253681016072834</v>
      </c>
      <c r="Q89" s="49">
        <f t="shared" si="69"/>
        <v>15.06926406926407</v>
      </c>
      <c r="R89" s="49">
        <f t="shared" si="69"/>
        <v>19.714285714285715</v>
      </c>
      <c r="U89" s="91">
        <f>SUM(U84:U88)</f>
        <v>1</v>
      </c>
      <c r="V89" s="91">
        <f t="shared" ref="V89" si="70">SUM(V84:V88)</f>
        <v>1</v>
      </c>
      <c r="W89" s="91">
        <f t="shared" ref="W89" si="71">SUM(W84:W88)</f>
        <v>1</v>
      </c>
      <c r="X89" s="91">
        <f t="shared" ref="X89" si="72">SUM(X84:X88)</f>
        <v>1</v>
      </c>
      <c r="Y89" s="91">
        <f t="shared" ref="Y89" si="73">SUM(Y84:Y88)</f>
        <v>1</v>
      </c>
      <c r="Z89" s="91">
        <f>SUM(Z84:Z88)</f>
        <v>1</v>
      </c>
    </row>
    <row r="90" spans="1:26">
      <c r="B90" s="46" t="s">
        <v>86</v>
      </c>
      <c r="C90" s="48">
        <v>4</v>
      </c>
      <c r="D90" s="48">
        <v>4</v>
      </c>
      <c r="E90" s="48">
        <v>8</v>
      </c>
      <c r="F90" s="48">
        <v>5</v>
      </c>
      <c r="G90" s="48">
        <v>6</v>
      </c>
      <c r="H90" s="48">
        <v>1</v>
      </c>
      <c r="I90" s="48">
        <v>4</v>
      </c>
      <c r="J90">
        <f t="shared" si="61"/>
        <v>32</v>
      </c>
      <c r="K90" s="49">
        <f t="shared" si="62"/>
        <v>4.5714285714285712</v>
      </c>
    </row>
    <row r="91" spans="1:26">
      <c r="B91" s="46" t="s">
        <v>87</v>
      </c>
      <c r="C91" s="48">
        <v>7</v>
      </c>
      <c r="D91" s="48">
        <v>5</v>
      </c>
      <c r="E91" s="48">
        <v>4</v>
      </c>
      <c r="F91" s="48">
        <v>4</v>
      </c>
      <c r="G91" s="48">
        <v>7</v>
      </c>
      <c r="H91" s="48">
        <v>7</v>
      </c>
      <c r="I91" s="48">
        <v>7</v>
      </c>
      <c r="J91">
        <f t="shared" si="61"/>
        <v>41</v>
      </c>
      <c r="K91" s="49">
        <f t="shared" si="62"/>
        <v>5.8571428571428568</v>
      </c>
    </row>
    <row r="92" spans="1:26">
      <c r="B92" s="46" t="s">
        <v>88</v>
      </c>
      <c r="C92" s="48">
        <v>3</v>
      </c>
      <c r="D92" s="48">
        <v>4</v>
      </c>
      <c r="E92" s="48">
        <v>8</v>
      </c>
      <c r="F92" s="48">
        <v>9</v>
      </c>
      <c r="G92" s="48">
        <v>1</v>
      </c>
      <c r="H92" s="48">
        <v>3</v>
      </c>
      <c r="I92" s="48">
        <v>3</v>
      </c>
      <c r="J92">
        <f t="shared" si="61"/>
        <v>31</v>
      </c>
      <c r="K92" s="49">
        <f t="shared" si="62"/>
        <v>4.4285714285714288</v>
      </c>
    </row>
    <row r="93" spans="1:26">
      <c r="B93" s="46" t="s">
        <v>89</v>
      </c>
      <c r="C93" s="48">
        <v>9</v>
      </c>
      <c r="D93" s="48">
        <v>2</v>
      </c>
      <c r="E93" s="48">
        <v>1</v>
      </c>
      <c r="F93" s="48">
        <v>1</v>
      </c>
      <c r="G93" s="48">
        <v>7</v>
      </c>
      <c r="H93" s="48">
        <v>4</v>
      </c>
      <c r="I93" s="48">
        <v>9</v>
      </c>
      <c r="J93">
        <f t="shared" si="61"/>
        <v>33</v>
      </c>
      <c r="K93" s="49">
        <f t="shared" si="62"/>
        <v>4.7142857142857144</v>
      </c>
    </row>
    <row r="95" spans="1:26">
      <c r="A95">
        <v>7</v>
      </c>
      <c r="B95" s="50" t="s">
        <v>95</v>
      </c>
    </row>
    <row r="97" spans="1:26">
      <c r="B97" s="88" t="s">
        <v>78</v>
      </c>
      <c r="C97" s="90" t="s">
        <v>79</v>
      </c>
      <c r="D97" s="90"/>
      <c r="E97" s="90"/>
      <c r="F97" s="90"/>
      <c r="G97" s="90"/>
      <c r="H97" s="90"/>
      <c r="I97" s="90"/>
    </row>
    <row r="98" spans="1:26">
      <c r="B98" s="89"/>
      <c r="C98" s="47">
        <v>1</v>
      </c>
      <c r="D98" s="47">
        <v>2</v>
      </c>
      <c r="E98" s="47">
        <v>3</v>
      </c>
      <c r="F98" s="47">
        <v>4</v>
      </c>
      <c r="G98" s="47">
        <v>5</v>
      </c>
      <c r="H98" s="47">
        <v>6</v>
      </c>
      <c r="I98" s="47">
        <v>7</v>
      </c>
      <c r="N98" t="s">
        <v>98</v>
      </c>
      <c r="O98" t="s">
        <v>99</v>
      </c>
      <c r="P98" t="s">
        <v>100</v>
      </c>
      <c r="Q98" t="s">
        <v>101</v>
      </c>
      <c r="R98" t="s">
        <v>102</v>
      </c>
      <c r="U98" t="s">
        <v>98</v>
      </c>
      <c r="V98" t="s">
        <v>99</v>
      </c>
      <c r="W98" t="s">
        <v>100</v>
      </c>
      <c r="X98" t="s">
        <v>101</v>
      </c>
      <c r="Y98" t="s">
        <v>102</v>
      </c>
      <c r="Z98" t="s">
        <v>103</v>
      </c>
    </row>
    <row r="99" spans="1:26">
      <c r="B99" s="46" t="s">
        <v>80</v>
      </c>
      <c r="C99" s="48">
        <v>1</v>
      </c>
      <c r="D99" s="48">
        <v>6</v>
      </c>
      <c r="E99" s="48">
        <v>4</v>
      </c>
      <c r="F99" s="48">
        <v>3</v>
      </c>
      <c r="G99" s="48">
        <v>7</v>
      </c>
      <c r="H99" s="48">
        <v>5</v>
      </c>
      <c r="I99" s="48">
        <v>3</v>
      </c>
      <c r="J99">
        <f>SUM(C99:I99)</f>
        <v>29</v>
      </c>
      <c r="K99" s="49">
        <f>J99/7</f>
        <v>4.1428571428571432</v>
      </c>
      <c r="M99" t="s">
        <v>98</v>
      </c>
      <c r="N99" s="49">
        <v>1</v>
      </c>
      <c r="O99" s="49">
        <v>4.1428571428571432</v>
      </c>
      <c r="P99" s="49">
        <v>5.7142857142857144</v>
      </c>
      <c r="Q99" s="49">
        <v>4.1428571428571432</v>
      </c>
      <c r="R99" s="49">
        <v>4.2857142857142856</v>
      </c>
      <c r="U99" s="91">
        <f>N99/$N$104</f>
        <v>0.52189562087582486</v>
      </c>
      <c r="V99" s="91">
        <f>O99/$O$104</f>
        <v>0.7036228721082497</v>
      </c>
      <c r="W99" s="91">
        <f>P99/$P$104</f>
        <v>0.50854087886295485</v>
      </c>
      <c r="X99" s="91">
        <f>Q99/$Q$104</f>
        <v>0.27001862197392923</v>
      </c>
      <c r="Y99" s="91">
        <f>R99/$R$104</f>
        <v>0.22556390977443608</v>
      </c>
      <c r="Z99" s="91">
        <f>AVERAGE(U99:Y99)</f>
        <v>0.44592838071907892</v>
      </c>
    </row>
    <row r="100" spans="1:26">
      <c r="B100" s="46" t="s">
        <v>81</v>
      </c>
      <c r="C100" s="48">
        <v>3</v>
      </c>
      <c r="D100" s="48">
        <v>6</v>
      </c>
      <c r="E100" s="48">
        <v>8</v>
      </c>
      <c r="F100" s="48">
        <v>4</v>
      </c>
      <c r="G100" s="48">
        <v>6</v>
      </c>
      <c r="H100" s="48">
        <v>6</v>
      </c>
      <c r="I100" s="48">
        <v>7</v>
      </c>
      <c r="J100">
        <f t="shared" ref="J100:J108" si="74">SUM(C100:I100)</f>
        <v>40</v>
      </c>
      <c r="K100" s="49">
        <f t="shared" ref="K100:K108" si="75">J100/7</f>
        <v>5.7142857142857144</v>
      </c>
      <c r="M100" t="s">
        <v>99</v>
      </c>
      <c r="N100" s="49">
        <v>0.2413793103448276</v>
      </c>
      <c r="O100" s="49">
        <v>1</v>
      </c>
      <c r="P100" s="49">
        <v>4.1428571428571432</v>
      </c>
      <c r="Q100" s="49">
        <v>4.4285714285714288</v>
      </c>
      <c r="R100" s="49">
        <v>3.7142857142857144</v>
      </c>
      <c r="U100" s="91">
        <f t="shared" ref="U100:U103" si="76">N100/$N$104</f>
        <v>0.12597480503899219</v>
      </c>
      <c r="V100" s="91">
        <f t="shared" ref="V100:V104" si="77">O100/$O$104</f>
        <v>0.16984000361233612</v>
      </c>
      <c r="W100" s="91">
        <f t="shared" ref="W100:W104" si="78">P100/$P$104</f>
        <v>0.36869213717564225</v>
      </c>
      <c r="X100" s="91">
        <f t="shared" ref="X100:X103" si="79">Q100/$Q$104</f>
        <v>0.28864059590316576</v>
      </c>
      <c r="Y100" s="91">
        <f t="shared" ref="Y100:Y103" si="80">R100/$R$104</f>
        <v>0.1954887218045113</v>
      </c>
      <c r="Z100" s="91">
        <f t="shared" ref="Z100:Z103" si="81">AVERAGE(U100:Y100)</f>
        <v>0.22972725270692954</v>
      </c>
    </row>
    <row r="101" spans="1:26">
      <c r="B101" s="46" t="s">
        <v>82</v>
      </c>
      <c r="C101" s="48">
        <v>4</v>
      </c>
      <c r="D101" s="48">
        <v>3</v>
      </c>
      <c r="E101" s="48">
        <v>6</v>
      </c>
      <c r="F101" s="48">
        <v>5</v>
      </c>
      <c r="G101" s="48">
        <v>2</v>
      </c>
      <c r="H101" s="48">
        <v>5</v>
      </c>
      <c r="I101" s="48">
        <v>4</v>
      </c>
      <c r="J101">
        <f t="shared" si="74"/>
        <v>29</v>
      </c>
      <c r="K101" s="49">
        <f t="shared" si="75"/>
        <v>4.1428571428571432</v>
      </c>
      <c r="M101" t="s">
        <v>100</v>
      </c>
      <c r="N101" s="49">
        <v>0.2</v>
      </c>
      <c r="O101" s="49">
        <v>0.25</v>
      </c>
      <c r="P101" s="49">
        <v>1</v>
      </c>
      <c r="Q101" s="49">
        <v>5.5714285714285712</v>
      </c>
      <c r="R101" s="49">
        <v>5</v>
      </c>
      <c r="U101" s="91">
        <f t="shared" si="76"/>
        <v>0.10437912417516497</v>
      </c>
      <c r="V101" s="91">
        <f t="shared" si="77"/>
        <v>4.2460000903084029E-2</v>
      </c>
      <c r="W101" s="91">
        <f t="shared" si="78"/>
        <v>8.8994653801017093E-2</v>
      </c>
      <c r="X101" s="91">
        <f t="shared" si="79"/>
        <v>0.36312849162011168</v>
      </c>
      <c r="Y101" s="91">
        <f t="shared" si="80"/>
        <v>0.26315789473684209</v>
      </c>
      <c r="Z101" s="91">
        <f t="shared" si="81"/>
        <v>0.17242403304724396</v>
      </c>
    </row>
    <row r="102" spans="1:26">
      <c r="B102" s="46" t="s">
        <v>83</v>
      </c>
      <c r="C102" s="48">
        <v>3</v>
      </c>
      <c r="D102" s="48">
        <v>4</v>
      </c>
      <c r="E102" s="48">
        <v>7</v>
      </c>
      <c r="F102" s="48">
        <v>5</v>
      </c>
      <c r="G102" s="48">
        <v>3</v>
      </c>
      <c r="H102" s="48">
        <v>7</v>
      </c>
      <c r="I102" s="48">
        <v>1</v>
      </c>
      <c r="J102">
        <f t="shared" si="74"/>
        <v>30</v>
      </c>
      <c r="K102" s="49">
        <f t="shared" si="75"/>
        <v>4.2857142857142856</v>
      </c>
      <c r="M102" t="s">
        <v>101</v>
      </c>
      <c r="N102" s="49">
        <v>0.2413793103448276</v>
      </c>
      <c r="O102" s="49">
        <v>0.22580645161290322</v>
      </c>
      <c r="P102" s="49">
        <v>0.17948717948717949</v>
      </c>
      <c r="Q102" s="49">
        <v>1</v>
      </c>
      <c r="R102" s="49">
        <v>5</v>
      </c>
      <c r="U102" s="91">
        <f t="shared" si="76"/>
        <v>0.12597480503899219</v>
      </c>
      <c r="V102" s="91">
        <f t="shared" si="77"/>
        <v>3.8350968557624286E-2</v>
      </c>
      <c r="W102" s="91">
        <f t="shared" si="78"/>
        <v>1.5973399400182553E-2</v>
      </c>
      <c r="X102" s="91">
        <f t="shared" si="79"/>
        <v>6.5176908752327747E-2</v>
      </c>
      <c r="Y102" s="91">
        <f t="shared" si="80"/>
        <v>0.26315789473684209</v>
      </c>
      <c r="Z102" s="91">
        <f t="shared" si="81"/>
        <v>0.10172679529719378</v>
      </c>
    </row>
    <row r="103" spans="1:26">
      <c r="B103" s="46" t="s">
        <v>84</v>
      </c>
      <c r="C103" s="48">
        <v>4</v>
      </c>
      <c r="D103" s="48">
        <v>7</v>
      </c>
      <c r="E103" s="48">
        <v>3</v>
      </c>
      <c r="F103" s="48">
        <v>3</v>
      </c>
      <c r="G103" s="48">
        <v>6</v>
      </c>
      <c r="H103" s="48">
        <v>4</v>
      </c>
      <c r="I103" s="48">
        <v>2</v>
      </c>
      <c r="J103">
        <f t="shared" si="74"/>
        <v>29</v>
      </c>
      <c r="K103" s="49">
        <f t="shared" si="75"/>
        <v>4.1428571428571432</v>
      </c>
      <c r="M103" t="s">
        <v>102</v>
      </c>
      <c r="N103" s="49">
        <v>0.23333333333333334</v>
      </c>
      <c r="O103" s="49">
        <v>0.26923076923076922</v>
      </c>
      <c r="P103" s="49">
        <v>0.2</v>
      </c>
      <c r="Q103" s="49">
        <v>0.2</v>
      </c>
      <c r="R103" s="49">
        <v>1</v>
      </c>
      <c r="U103" s="91">
        <f t="shared" si="76"/>
        <v>0.1217756448710258</v>
      </c>
      <c r="V103" s="91">
        <f t="shared" si="77"/>
        <v>4.5726154818705879E-2</v>
      </c>
      <c r="W103" s="91">
        <f t="shared" si="78"/>
        <v>1.7798930760203419E-2</v>
      </c>
      <c r="X103" s="91">
        <f t="shared" si="79"/>
        <v>1.3035381750465549E-2</v>
      </c>
      <c r="Y103" s="91">
        <f t="shared" si="80"/>
        <v>5.2631578947368418E-2</v>
      </c>
      <c r="Z103" s="91">
        <f t="shared" si="81"/>
        <v>5.0193538229553816E-2</v>
      </c>
    </row>
    <row r="104" spans="1:26">
      <c r="B104" s="46" t="s">
        <v>85</v>
      </c>
      <c r="C104" s="48">
        <v>6</v>
      </c>
      <c r="D104" s="48">
        <v>2</v>
      </c>
      <c r="E104" s="48">
        <v>7</v>
      </c>
      <c r="F104" s="48">
        <v>1</v>
      </c>
      <c r="G104" s="48">
        <v>4</v>
      </c>
      <c r="H104" s="48">
        <v>5</v>
      </c>
      <c r="I104" s="48">
        <v>6</v>
      </c>
      <c r="J104">
        <f t="shared" si="74"/>
        <v>31</v>
      </c>
      <c r="K104" s="49">
        <f t="shared" si="75"/>
        <v>4.4285714285714288</v>
      </c>
      <c r="N104" s="49">
        <f>SUM(N99:N103)</f>
        <v>1.9160919540229886</v>
      </c>
      <c r="O104" s="49">
        <f t="shared" ref="O104:R104" si="82">SUM(O99:O103)</f>
        <v>5.8878943637008154</v>
      </c>
      <c r="P104" s="49">
        <f t="shared" si="82"/>
        <v>11.236630036630036</v>
      </c>
      <c r="Q104" s="49">
        <f t="shared" si="82"/>
        <v>15.342857142857143</v>
      </c>
      <c r="R104" s="49">
        <f t="shared" si="82"/>
        <v>19</v>
      </c>
      <c r="U104" s="91">
        <f>SUM(U99:U103)</f>
        <v>0.99999999999999989</v>
      </c>
      <c r="V104" s="91">
        <f t="shared" si="77"/>
        <v>1</v>
      </c>
      <c r="W104" s="91">
        <f t="shared" si="78"/>
        <v>1</v>
      </c>
      <c r="X104" s="91">
        <f t="shared" ref="X104" si="83">SUM(X99:X103)</f>
        <v>1</v>
      </c>
      <c r="Y104" s="91">
        <f t="shared" ref="Y104" si="84">SUM(Y99:Y103)</f>
        <v>0.99999999999999978</v>
      </c>
      <c r="Z104" s="91">
        <f>SUM(Z99:Z103)</f>
        <v>1</v>
      </c>
    </row>
    <row r="105" spans="1:26">
      <c r="B105" s="46" t="s">
        <v>86</v>
      </c>
      <c r="C105" s="48">
        <v>2</v>
      </c>
      <c r="D105" s="48">
        <v>4</v>
      </c>
      <c r="E105" s="48">
        <v>4</v>
      </c>
      <c r="F105" s="48">
        <v>4</v>
      </c>
      <c r="G105" s="48">
        <v>4</v>
      </c>
      <c r="H105" s="48">
        <v>4</v>
      </c>
      <c r="I105" s="48">
        <v>4</v>
      </c>
      <c r="J105">
        <f t="shared" si="74"/>
        <v>26</v>
      </c>
      <c r="K105" s="49">
        <f t="shared" si="75"/>
        <v>3.7142857142857144</v>
      </c>
    </row>
    <row r="106" spans="1:26">
      <c r="B106" s="46" t="s">
        <v>87</v>
      </c>
      <c r="C106" s="48">
        <v>5</v>
      </c>
      <c r="D106" s="48">
        <v>6</v>
      </c>
      <c r="E106" s="48">
        <v>7</v>
      </c>
      <c r="F106" s="48">
        <v>7</v>
      </c>
      <c r="G106" s="48">
        <v>5</v>
      </c>
      <c r="H106" s="48">
        <v>7</v>
      </c>
      <c r="I106" s="48">
        <v>2</v>
      </c>
      <c r="J106">
        <f t="shared" si="74"/>
        <v>39</v>
      </c>
      <c r="K106" s="49">
        <f t="shared" si="75"/>
        <v>5.5714285714285712</v>
      </c>
    </row>
    <row r="107" spans="1:26">
      <c r="B107" s="46" t="s">
        <v>88</v>
      </c>
      <c r="C107" s="48">
        <v>7</v>
      </c>
      <c r="D107" s="48">
        <v>3</v>
      </c>
      <c r="E107" s="48">
        <v>4</v>
      </c>
      <c r="F107" s="48">
        <v>8</v>
      </c>
      <c r="G107" s="48">
        <v>4</v>
      </c>
      <c r="H107" s="48">
        <v>3</v>
      </c>
      <c r="I107" s="48">
        <v>6</v>
      </c>
      <c r="J107">
        <f t="shared" si="74"/>
        <v>35</v>
      </c>
      <c r="K107" s="49">
        <f t="shared" si="75"/>
        <v>5</v>
      </c>
    </row>
    <row r="108" spans="1:26">
      <c r="B108" s="46" t="s">
        <v>89</v>
      </c>
      <c r="C108" s="48">
        <v>1</v>
      </c>
      <c r="D108" s="48">
        <v>5</v>
      </c>
      <c r="E108" s="48">
        <v>9</v>
      </c>
      <c r="F108" s="48">
        <v>5</v>
      </c>
      <c r="G108" s="48">
        <v>2</v>
      </c>
      <c r="H108" s="48">
        <v>9</v>
      </c>
      <c r="I108" s="48">
        <v>4</v>
      </c>
      <c r="J108">
        <f t="shared" si="74"/>
        <v>35</v>
      </c>
      <c r="K108" s="49">
        <f t="shared" si="75"/>
        <v>5</v>
      </c>
    </row>
    <row r="110" spans="1:26">
      <c r="A110">
        <v>8</v>
      </c>
      <c r="B110" s="50" t="s">
        <v>96</v>
      </c>
    </row>
    <row r="112" spans="1:26">
      <c r="B112" s="88" t="s">
        <v>78</v>
      </c>
      <c r="C112" s="90" t="s">
        <v>79</v>
      </c>
      <c r="D112" s="90"/>
      <c r="E112" s="90"/>
      <c r="F112" s="90"/>
      <c r="G112" s="90"/>
      <c r="H112" s="90"/>
      <c r="I112" s="90"/>
    </row>
    <row r="113" spans="1:26">
      <c r="B113" s="89"/>
      <c r="C113" s="47">
        <v>1</v>
      </c>
      <c r="D113" s="47">
        <v>2</v>
      </c>
      <c r="E113" s="47">
        <v>3</v>
      </c>
      <c r="F113" s="47">
        <v>4</v>
      </c>
      <c r="G113" s="47">
        <v>5</v>
      </c>
      <c r="H113" s="47">
        <v>6</v>
      </c>
      <c r="I113" s="47">
        <v>7</v>
      </c>
      <c r="N113" t="s">
        <v>98</v>
      </c>
      <c r="O113" t="s">
        <v>99</v>
      </c>
      <c r="P113" t="s">
        <v>100</v>
      </c>
      <c r="Q113" t="s">
        <v>101</v>
      </c>
      <c r="R113" t="s">
        <v>102</v>
      </c>
      <c r="U113" t="s">
        <v>98</v>
      </c>
      <c r="V113" t="s">
        <v>99</v>
      </c>
      <c r="W113" t="s">
        <v>100</v>
      </c>
      <c r="X113" t="s">
        <v>101</v>
      </c>
      <c r="Y113" t="s">
        <v>102</v>
      </c>
      <c r="Z113" t="s">
        <v>103</v>
      </c>
    </row>
    <row r="114" spans="1:26">
      <c r="B114" s="46" t="s">
        <v>80</v>
      </c>
      <c r="C114" s="48">
        <v>3</v>
      </c>
      <c r="D114" s="48">
        <v>7</v>
      </c>
      <c r="E114" s="48">
        <v>5</v>
      </c>
      <c r="F114" s="48">
        <v>7</v>
      </c>
      <c r="G114" s="48">
        <v>5</v>
      </c>
      <c r="H114" s="48">
        <v>2</v>
      </c>
      <c r="I114" s="48">
        <v>4</v>
      </c>
      <c r="J114">
        <f>SUM(C114:I114)</f>
        <v>33</v>
      </c>
      <c r="K114" s="49">
        <f>J114/7</f>
        <v>4.7142857142857144</v>
      </c>
      <c r="M114" t="s">
        <v>98</v>
      </c>
      <c r="N114" s="49">
        <v>1</v>
      </c>
      <c r="O114" s="49">
        <v>4.7142857142857144</v>
      </c>
      <c r="P114" s="49">
        <v>4.1428571428571432</v>
      </c>
      <c r="Q114" s="49">
        <v>4</v>
      </c>
      <c r="R114" s="49">
        <v>4.5714285714285712</v>
      </c>
      <c r="U114" s="91">
        <f>N114/$N$119</f>
        <v>0.52022355479300797</v>
      </c>
      <c r="V114" s="91">
        <f>O114/$O$119</f>
        <v>0.73239191453251806</v>
      </c>
      <c r="W114" s="91">
        <f>P114/$P$119</f>
        <v>0.39641790248586373</v>
      </c>
      <c r="X114" s="91">
        <f>Q114/$Q$119</f>
        <v>0.23404848147116186</v>
      </c>
      <c r="Y114" s="91">
        <f>R114/$R$119</f>
        <v>0.2807017543859649</v>
      </c>
      <c r="Z114" s="91">
        <f>AVERAGE(U114:Y114)</f>
        <v>0.43275672153370337</v>
      </c>
    </row>
    <row r="115" spans="1:26">
      <c r="B115" s="46" t="s">
        <v>81</v>
      </c>
      <c r="C115" s="48">
        <v>4</v>
      </c>
      <c r="D115" s="48">
        <v>2</v>
      </c>
      <c r="E115" s="48">
        <v>6</v>
      </c>
      <c r="F115" s="48">
        <v>4</v>
      </c>
      <c r="G115" s="48">
        <v>8</v>
      </c>
      <c r="H115" s="48">
        <v>3</v>
      </c>
      <c r="I115" s="48">
        <v>2</v>
      </c>
      <c r="J115">
        <f t="shared" ref="J115:J123" si="85">SUM(C115:I115)</f>
        <v>29</v>
      </c>
      <c r="K115" s="49">
        <f t="shared" ref="K115:K123" si="86">J115/7</f>
        <v>4.1428571428571432</v>
      </c>
      <c r="M115" t="s">
        <v>99</v>
      </c>
      <c r="N115" s="49">
        <v>0.21212121212121213</v>
      </c>
      <c r="O115" s="49">
        <v>1</v>
      </c>
      <c r="P115" s="49">
        <v>4.8571428571428568</v>
      </c>
      <c r="Q115" s="49">
        <v>6</v>
      </c>
      <c r="R115" s="49">
        <v>2.8571428571428572</v>
      </c>
      <c r="U115" s="91">
        <f t="shared" ref="U115:U118" si="87">N115/$N$119</f>
        <v>0.11035045101669866</v>
      </c>
      <c r="V115" s="91">
        <f t="shared" ref="V115:V118" si="88">O115/$O$119</f>
        <v>0.15535586065841292</v>
      </c>
      <c r="W115" s="91">
        <f t="shared" ref="W115:W118" si="89">P115/$P$119</f>
        <v>0.46476581670756428</v>
      </c>
      <c r="X115" s="91">
        <f t="shared" ref="X115:X118" si="90">Q115/$Q$119</f>
        <v>0.35107272220674279</v>
      </c>
      <c r="Y115" s="91">
        <f t="shared" ref="Y115:Y118" si="91">R115/$R$119</f>
        <v>0.17543859649122809</v>
      </c>
      <c r="Z115" s="91">
        <f t="shared" ref="Z115:Z118" si="92">AVERAGE(U115:Y115)</f>
        <v>0.25139668941612936</v>
      </c>
    </row>
    <row r="116" spans="1:26">
      <c r="B116" s="46" t="s">
        <v>82</v>
      </c>
      <c r="C116" s="48">
        <v>5</v>
      </c>
      <c r="D116" s="48">
        <v>3</v>
      </c>
      <c r="E116" s="48">
        <v>5</v>
      </c>
      <c r="F116" s="48">
        <v>7</v>
      </c>
      <c r="G116" s="48">
        <v>2</v>
      </c>
      <c r="H116" s="48">
        <v>5</v>
      </c>
      <c r="I116" s="48">
        <v>1</v>
      </c>
      <c r="J116">
        <f t="shared" si="85"/>
        <v>28</v>
      </c>
      <c r="K116" s="49">
        <f t="shared" si="86"/>
        <v>4</v>
      </c>
      <c r="M116" t="s">
        <v>100</v>
      </c>
      <c r="N116" s="49">
        <v>0.2413793103448276</v>
      </c>
      <c r="O116" s="49">
        <v>0.20588235294117646</v>
      </c>
      <c r="P116" s="49">
        <v>1</v>
      </c>
      <c r="Q116" s="49">
        <v>5.8571428571428568</v>
      </c>
      <c r="R116" s="49">
        <v>3.5714285714285716</v>
      </c>
      <c r="U116" s="91">
        <f t="shared" si="87"/>
        <v>0.12557120288107088</v>
      </c>
      <c r="V116" s="91">
        <f t="shared" si="88"/>
        <v>3.1985030135555599E-2</v>
      </c>
      <c r="W116" s="91">
        <f t="shared" si="89"/>
        <v>9.568707991038089E-2</v>
      </c>
      <c r="X116" s="91">
        <f t="shared" si="90"/>
        <v>0.34271384786848696</v>
      </c>
      <c r="Y116" s="91">
        <f t="shared" si="91"/>
        <v>0.2192982456140351</v>
      </c>
      <c r="Z116" s="91">
        <f t="shared" si="92"/>
        <v>0.16305108128190587</v>
      </c>
    </row>
    <row r="117" spans="1:26">
      <c r="B117" s="46" t="s">
        <v>83</v>
      </c>
      <c r="C117" s="48">
        <v>2</v>
      </c>
      <c r="D117" s="48">
        <v>9</v>
      </c>
      <c r="E117" s="48">
        <v>7</v>
      </c>
      <c r="F117" s="48">
        <v>2</v>
      </c>
      <c r="G117" s="48">
        <v>7</v>
      </c>
      <c r="H117" s="48">
        <v>1</v>
      </c>
      <c r="I117" s="48">
        <v>4</v>
      </c>
      <c r="J117">
        <f t="shared" si="85"/>
        <v>32</v>
      </c>
      <c r="K117" s="49">
        <f t="shared" si="86"/>
        <v>4.5714285714285712</v>
      </c>
      <c r="M117" t="s">
        <v>101</v>
      </c>
      <c r="N117" s="49">
        <v>0.25</v>
      </c>
      <c r="O117" s="49">
        <v>0.16666666666666666</v>
      </c>
      <c r="P117" s="49">
        <v>0.17073170731707318</v>
      </c>
      <c r="Q117" s="49">
        <v>1</v>
      </c>
      <c r="R117" s="49">
        <v>4.2857142857142856</v>
      </c>
      <c r="U117" s="91">
        <f t="shared" si="87"/>
        <v>0.13005588869825199</v>
      </c>
      <c r="V117" s="91">
        <f t="shared" si="88"/>
        <v>2.5892643443068821E-2</v>
      </c>
      <c r="W117" s="91">
        <f t="shared" si="89"/>
        <v>1.6336818521284543E-2</v>
      </c>
      <c r="X117" s="91">
        <f t="shared" si="90"/>
        <v>5.8512120367790466E-2</v>
      </c>
      <c r="Y117" s="91">
        <f t="shared" si="91"/>
        <v>0.26315789473684209</v>
      </c>
      <c r="Z117" s="91">
        <f t="shared" si="92"/>
        <v>9.8791073153447581E-2</v>
      </c>
    </row>
    <row r="118" spans="1:26">
      <c r="B118" s="46" t="s">
        <v>84</v>
      </c>
      <c r="C118" s="48">
        <v>9</v>
      </c>
      <c r="D118" s="48">
        <v>2</v>
      </c>
      <c r="E118" s="48">
        <v>4</v>
      </c>
      <c r="F118" s="48">
        <v>8</v>
      </c>
      <c r="G118" s="48">
        <v>3</v>
      </c>
      <c r="H118" s="48">
        <v>6</v>
      </c>
      <c r="I118" s="48">
        <v>2</v>
      </c>
      <c r="J118">
        <f t="shared" si="85"/>
        <v>34</v>
      </c>
      <c r="K118" s="49">
        <f t="shared" si="86"/>
        <v>4.8571428571428568</v>
      </c>
      <c r="M118" t="s">
        <v>102</v>
      </c>
      <c r="N118" s="49">
        <v>0.21875</v>
      </c>
      <c r="O118" s="49">
        <v>0.35</v>
      </c>
      <c r="P118" s="49">
        <v>0.28000000000000003</v>
      </c>
      <c r="Q118" s="49">
        <v>0.23333333333333334</v>
      </c>
      <c r="R118" s="49">
        <v>1</v>
      </c>
      <c r="U118" s="91">
        <f t="shared" si="87"/>
        <v>0.11379890261097049</v>
      </c>
      <c r="V118" s="91">
        <f t="shared" si="88"/>
        <v>5.4374551230444525E-2</v>
      </c>
      <c r="W118" s="91">
        <f t="shared" si="89"/>
        <v>2.6792382374906654E-2</v>
      </c>
      <c r="X118" s="91">
        <f t="shared" si="90"/>
        <v>1.3652828085817775E-2</v>
      </c>
      <c r="Y118" s="91">
        <f t="shared" si="91"/>
        <v>6.1403508771929828E-2</v>
      </c>
      <c r="Z118" s="91">
        <f t="shared" si="92"/>
        <v>5.4004434614813857E-2</v>
      </c>
    </row>
    <row r="119" spans="1:26">
      <c r="B119" s="46" t="s">
        <v>85</v>
      </c>
      <c r="C119" s="48">
        <v>6</v>
      </c>
      <c r="D119" s="48">
        <v>6</v>
      </c>
      <c r="E119" s="48">
        <v>5</v>
      </c>
      <c r="F119" s="48">
        <v>3</v>
      </c>
      <c r="G119" s="48">
        <v>6</v>
      </c>
      <c r="H119" s="48">
        <v>8</v>
      </c>
      <c r="I119" s="48">
        <v>8</v>
      </c>
      <c r="J119">
        <f t="shared" si="85"/>
        <v>42</v>
      </c>
      <c r="K119" s="49">
        <f t="shared" si="86"/>
        <v>6</v>
      </c>
      <c r="N119" s="49">
        <f>SUM(N114:N118)</f>
        <v>1.9222505224660398</v>
      </c>
      <c r="O119" s="49">
        <f>SUM(O114:O118)</f>
        <v>6.4368347338935576</v>
      </c>
      <c r="P119" s="49">
        <f t="shared" ref="O119:R119" si="93">SUM(P114:P118)</f>
        <v>10.450731707317072</v>
      </c>
      <c r="Q119" s="49">
        <f t="shared" si="93"/>
        <v>17.090476190476192</v>
      </c>
      <c r="R119" s="49">
        <f t="shared" si="93"/>
        <v>16.285714285714285</v>
      </c>
      <c r="U119" s="91">
        <f>SUM(U114:U118)</f>
        <v>1.0000000000000002</v>
      </c>
      <c r="V119" s="91">
        <f>SUM(V114:V118)</f>
        <v>1</v>
      </c>
      <c r="W119" s="91">
        <f>SUM(W114:W118)</f>
        <v>1</v>
      </c>
      <c r="X119" s="91">
        <f t="shared" ref="V119:Y119" si="94">SUM(X114:X118)</f>
        <v>0.99999999999999989</v>
      </c>
      <c r="Y119" s="91">
        <f t="shared" si="94"/>
        <v>1</v>
      </c>
      <c r="Z119" s="91">
        <f>SUM(Z114:Z118)</f>
        <v>1</v>
      </c>
    </row>
    <row r="120" spans="1:26">
      <c r="B120" s="46" t="s">
        <v>86</v>
      </c>
      <c r="C120" s="48">
        <v>3</v>
      </c>
      <c r="D120" s="48">
        <v>3</v>
      </c>
      <c r="E120" s="48">
        <v>4</v>
      </c>
      <c r="F120" s="48">
        <v>4</v>
      </c>
      <c r="G120" s="48">
        <v>2</v>
      </c>
      <c r="H120" s="48">
        <v>2</v>
      </c>
      <c r="I120" s="48">
        <v>2</v>
      </c>
      <c r="J120">
        <f t="shared" si="85"/>
        <v>20</v>
      </c>
      <c r="K120" s="49">
        <f t="shared" si="86"/>
        <v>2.8571428571428572</v>
      </c>
    </row>
    <row r="121" spans="1:26">
      <c r="B121" s="46" t="s">
        <v>87</v>
      </c>
      <c r="C121" s="48">
        <v>7</v>
      </c>
      <c r="D121" s="48">
        <v>8</v>
      </c>
      <c r="E121" s="48">
        <v>7</v>
      </c>
      <c r="F121" s="48">
        <v>2</v>
      </c>
      <c r="G121" s="48">
        <v>4</v>
      </c>
      <c r="H121" s="48">
        <v>5</v>
      </c>
      <c r="I121" s="48">
        <v>8</v>
      </c>
      <c r="J121">
        <f t="shared" si="85"/>
        <v>41</v>
      </c>
      <c r="K121" s="49">
        <f t="shared" si="86"/>
        <v>5.8571428571428568</v>
      </c>
    </row>
    <row r="122" spans="1:26">
      <c r="B122" s="46" t="s">
        <v>88</v>
      </c>
      <c r="C122" s="48">
        <v>3</v>
      </c>
      <c r="D122" s="48">
        <v>4</v>
      </c>
      <c r="E122" s="48">
        <v>3</v>
      </c>
      <c r="F122" s="48">
        <v>6</v>
      </c>
      <c r="G122" s="48">
        <v>1</v>
      </c>
      <c r="H122" s="48">
        <v>2</v>
      </c>
      <c r="I122" s="48">
        <v>6</v>
      </c>
      <c r="J122">
        <f t="shared" si="85"/>
        <v>25</v>
      </c>
      <c r="K122" s="49">
        <f t="shared" si="86"/>
        <v>3.5714285714285716</v>
      </c>
    </row>
    <row r="123" spans="1:26">
      <c r="B123" s="46" t="s">
        <v>89</v>
      </c>
      <c r="C123" s="48">
        <v>7</v>
      </c>
      <c r="D123" s="48">
        <v>3</v>
      </c>
      <c r="E123" s="48">
        <v>9</v>
      </c>
      <c r="F123" s="48">
        <v>1</v>
      </c>
      <c r="G123" s="48">
        <v>2</v>
      </c>
      <c r="H123" s="48">
        <v>6</v>
      </c>
      <c r="I123" s="48">
        <v>2</v>
      </c>
      <c r="J123">
        <f t="shared" si="85"/>
        <v>30</v>
      </c>
      <c r="K123" s="49">
        <f t="shared" si="86"/>
        <v>4.2857142857142856</v>
      </c>
    </row>
    <row r="125" spans="1:26" ht="30">
      <c r="A125">
        <v>9</v>
      </c>
      <c r="B125" s="51" t="s">
        <v>97</v>
      </c>
    </row>
    <row r="127" spans="1:26">
      <c r="B127" s="88" t="s">
        <v>78</v>
      </c>
      <c r="C127" s="90" t="s">
        <v>79</v>
      </c>
      <c r="D127" s="90"/>
      <c r="E127" s="90"/>
      <c r="F127" s="90"/>
      <c r="G127" s="90"/>
      <c r="H127" s="90"/>
      <c r="I127" s="90"/>
    </row>
    <row r="128" spans="1:26">
      <c r="B128" s="89"/>
      <c r="C128" s="47">
        <v>1</v>
      </c>
      <c r="D128" s="47">
        <v>2</v>
      </c>
      <c r="E128" s="47">
        <v>3</v>
      </c>
      <c r="F128" s="47">
        <v>4</v>
      </c>
      <c r="G128" s="47">
        <v>5</v>
      </c>
      <c r="H128" s="47">
        <v>6</v>
      </c>
      <c r="I128" s="47">
        <v>7</v>
      </c>
      <c r="N128" t="s">
        <v>98</v>
      </c>
      <c r="O128" t="s">
        <v>99</v>
      </c>
      <c r="P128" t="s">
        <v>100</v>
      </c>
      <c r="Q128" t="s">
        <v>101</v>
      </c>
      <c r="R128" t="s">
        <v>102</v>
      </c>
      <c r="U128" t="s">
        <v>98</v>
      </c>
      <c r="V128" t="s">
        <v>99</v>
      </c>
      <c r="W128" t="s">
        <v>100</v>
      </c>
      <c r="X128" t="s">
        <v>101</v>
      </c>
      <c r="Y128" t="s">
        <v>102</v>
      </c>
      <c r="Z128" t="s">
        <v>103</v>
      </c>
    </row>
    <row r="129" spans="2:26">
      <c r="B129" s="46" t="s">
        <v>80</v>
      </c>
      <c r="C129" s="48">
        <v>2</v>
      </c>
      <c r="D129" s="48">
        <v>4</v>
      </c>
      <c r="E129" s="48">
        <v>1</v>
      </c>
      <c r="F129" s="48">
        <v>4</v>
      </c>
      <c r="G129" s="48">
        <v>2</v>
      </c>
      <c r="H129" s="48">
        <v>1</v>
      </c>
      <c r="I129" s="48">
        <v>3</v>
      </c>
      <c r="J129">
        <f>SUM(C129:I129)</f>
        <v>17</v>
      </c>
      <c r="K129" s="49">
        <f>J129/7</f>
        <v>2.4285714285714284</v>
      </c>
      <c r="M129" t="s">
        <v>98</v>
      </c>
      <c r="N129" s="49">
        <v>1</v>
      </c>
      <c r="O129" s="49">
        <v>2.4285714285714284</v>
      </c>
      <c r="P129" s="49">
        <v>3.5714285714285716</v>
      </c>
      <c r="Q129" s="49">
        <v>4.5714285714285712</v>
      </c>
      <c r="R129" s="49">
        <v>2.8571428571428572</v>
      </c>
      <c r="U129" s="91">
        <f>N129/$N$134</f>
        <v>0.44237712650034161</v>
      </c>
      <c r="V129" s="91">
        <f>O129/$O$134</f>
        <v>0.5836993376157027</v>
      </c>
      <c r="W129" s="91">
        <f>P129/$P$134</f>
        <v>0.36973889321901793</v>
      </c>
      <c r="X129" s="91">
        <f>Q129/$Q$134</f>
        <v>0.30598892803220934</v>
      </c>
      <c r="Y129" s="91">
        <f>R129/$R$134</f>
        <v>0.21276595744680848</v>
      </c>
      <c r="Z129" s="91">
        <f>AVERAGE(U129:Y129)</f>
        <v>0.38291404856281608</v>
      </c>
    </row>
    <row r="130" spans="2:26">
      <c r="B130" s="46" t="s">
        <v>81</v>
      </c>
      <c r="C130" s="48">
        <v>1</v>
      </c>
      <c r="D130" s="48">
        <v>3</v>
      </c>
      <c r="E130" s="48">
        <v>4</v>
      </c>
      <c r="F130" s="48">
        <v>5</v>
      </c>
      <c r="G130" s="48">
        <v>2</v>
      </c>
      <c r="H130" s="48">
        <v>4</v>
      </c>
      <c r="I130" s="48">
        <v>6</v>
      </c>
      <c r="J130">
        <f t="shared" ref="J130:J138" si="95">SUM(C130:I130)</f>
        <v>25</v>
      </c>
      <c r="K130" s="49">
        <f t="shared" ref="K130:K138" si="96">J130/7</f>
        <v>3.5714285714285716</v>
      </c>
      <c r="M130" t="s">
        <v>99</v>
      </c>
      <c r="N130" s="49">
        <v>0.41176470588235292</v>
      </c>
      <c r="O130" s="49">
        <v>1</v>
      </c>
      <c r="P130" s="49">
        <v>4.5714285714285712</v>
      </c>
      <c r="Q130" s="49">
        <v>4.2857142857142856</v>
      </c>
      <c r="R130" s="49">
        <v>3.5714285714285716</v>
      </c>
      <c r="U130" s="91">
        <f t="shared" ref="U130:U133" si="97">N130/$N$134</f>
        <v>0.18215528738249359</v>
      </c>
      <c r="V130" s="91">
        <f t="shared" ref="V130:V133" si="98">O130/$O$134</f>
        <v>0.24034678607705406</v>
      </c>
      <c r="W130" s="91">
        <f t="shared" ref="W130:W133" si="99">P130/$P$134</f>
        <v>0.47326578332034291</v>
      </c>
      <c r="X130" s="91">
        <f t="shared" ref="X130:X133" si="100">Q130/$Q$134</f>
        <v>0.28686462003019625</v>
      </c>
      <c r="Y130" s="91">
        <f t="shared" ref="Y130:Y133" si="101">R130/$R$134</f>
        <v>0.26595744680851063</v>
      </c>
      <c r="Z130" s="91">
        <f t="shared" ref="Z130:Z133" si="102">AVERAGE(U130:Y130)</f>
        <v>0.28971798472371951</v>
      </c>
    </row>
    <row r="131" spans="2:26">
      <c r="B131" s="46" t="s">
        <v>82</v>
      </c>
      <c r="C131" s="48">
        <v>6</v>
      </c>
      <c r="D131" s="48">
        <v>6</v>
      </c>
      <c r="E131" s="48">
        <v>2</v>
      </c>
      <c r="F131" s="48">
        <v>7</v>
      </c>
      <c r="G131" s="48">
        <v>5</v>
      </c>
      <c r="H131" s="48">
        <v>2</v>
      </c>
      <c r="I131" s="48">
        <v>4</v>
      </c>
      <c r="J131">
        <f t="shared" si="95"/>
        <v>32</v>
      </c>
      <c r="K131" s="49">
        <f t="shared" si="96"/>
        <v>4.5714285714285712</v>
      </c>
      <c r="M131" t="s">
        <v>100</v>
      </c>
      <c r="N131" s="49">
        <v>0.28000000000000003</v>
      </c>
      <c r="O131" s="49">
        <v>0.21875</v>
      </c>
      <c r="P131" s="49">
        <v>1</v>
      </c>
      <c r="Q131" s="49">
        <v>4.7142857142857144</v>
      </c>
      <c r="R131" s="49">
        <v>3.2857142857142856</v>
      </c>
      <c r="U131" s="91">
        <f t="shared" si="97"/>
        <v>0.12386559542009566</v>
      </c>
      <c r="V131" s="91">
        <f t="shared" si="98"/>
        <v>5.2575859454355577E-2</v>
      </c>
      <c r="W131" s="91">
        <f t="shared" si="99"/>
        <v>0.10352689010132501</v>
      </c>
      <c r="X131" s="91">
        <f t="shared" si="100"/>
        <v>0.31555108203321586</v>
      </c>
      <c r="Y131" s="91">
        <f t="shared" si="101"/>
        <v>0.24468085106382975</v>
      </c>
      <c r="Z131" s="91">
        <f t="shared" si="102"/>
        <v>0.16804005561456437</v>
      </c>
    </row>
    <row r="132" spans="2:26">
      <c r="B132" s="46" t="s">
        <v>83</v>
      </c>
      <c r="C132" s="48">
        <v>1</v>
      </c>
      <c r="D132" s="48">
        <v>2</v>
      </c>
      <c r="E132" s="48">
        <v>1</v>
      </c>
      <c r="F132" s="48">
        <v>2</v>
      </c>
      <c r="G132" s="48">
        <v>7</v>
      </c>
      <c r="H132" s="48">
        <v>5</v>
      </c>
      <c r="I132" s="48">
        <v>2</v>
      </c>
      <c r="J132">
        <f t="shared" si="95"/>
        <v>20</v>
      </c>
      <c r="K132" s="49">
        <f t="shared" si="96"/>
        <v>2.8571428571428572</v>
      </c>
      <c r="M132" t="s">
        <v>101</v>
      </c>
      <c r="N132" s="49">
        <v>0.21875</v>
      </c>
      <c r="O132" s="49">
        <v>0.23333333333333334</v>
      </c>
      <c r="P132" s="49">
        <v>0.21212121212121213</v>
      </c>
      <c r="Q132" s="49">
        <v>1</v>
      </c>
      <c r="R132" s="49">
        <v>2.7142857142857144</v>
      </c>
      <c r="U132" s="91">
        <f t="shared" si="97"/>
        <v>9.6769996421949722E-2</v>
      </c>
      <c r="V132" s="91">
        <f t="shared" si="98"/>
        <v>5.6080916751312611E-2</v>
      </c>
      <c r="W132" s="91">
        <f t="shared" si="99"/>
        <v>2.1960249415432578E-2</v>
      </c>
      <c r="X132" s="91">
        <f t="shared" si="100"/>
        <v>6.693507800704579E-2</v>
      </c>
      <c r="Y132" s="91">
        <f t="shared" si="101"/>
        <v>0.20212765957446807</v>
      </c>
      <c r="Z132" s="91">
        <f t="shared" si="102"/>
        <v>8.8774780034041753E-2</v>
      </c>
    </row>
    <row r="133" spans="2:26">
      <c r="B133" s="46" t="s">
        <v>84</v>
      </c>
      <c r="C133" s="48">
        <v>2</v>
      </c>
      <c r="D133" s="48">
        <v>1</v>
      </c>
      <c r="E133" s="48">
        <v>9</v>
      </c>
      <c r="F133" s="48">
        <v>6</v>
      </c>
      <c r="G133" s="48">
        <v>3</v>
      </c>
      <c r="H133" s="48">
        <v>4</v>
      </c>
      <c r="I133" s="48">
        <v>7</v>
      </c>
      <c r="J133">
        <f t="shared" si="95"/>
        <v>32</v>
      </c>
      <c r="K133" s="49">
        <f t="shared" si="96"/>
        <v>4.5714285714285712</v>
      </c>
      <c r="M133" t="s">
        <v>102</v>
      </c>
      <c r="N133" s="49">
        <v>0.35</v>
      </c>
      <c r="O133" s="49">
        <v>0.28000000000000003</v>
      </c>
      <c r="P133" s="49">
        <v>0.30434782608695654</v>
      </c>
      <c r="Q133" s="49">
        <v>0.36842105263157893</v>
      </c>
      <c r="R133" s="49">
        <v>1</v>
      </c>
      <c r="U133" s="91">
        <f t="shared" si="97"/>
        <v>0.15483199427511954</v>
      </c>
      <c r="V133" s="91">
        <f t="shared" si="98"/>
        <v>6.7297100101575136E-2</v>
      </c>
      <c r="W133" s="91">
        <f t="shared" si="99"/>
        <v>3.1508183943881531E-2</v>
      </c>
      <c r="X133" s="91">
        <f t="shared" si="100"/>
        <v>2.466029189733266E-2</v>
      </c>
      <c r="Y133" s="91">
        <f t="shared" si="101"/>
        <v>7.4468085106382961E-2</v>
      </c>
      <c r="Z133" s="91">
        <f t="shared" si="102"/>
        <v>7.055313106485836E-2</v>
      </c>
    </row>
    <row r="134" spans="2:26">
      <c r="B134" s="46" t="s">
        <v>85</v>
      </c>
      <c r="C134" s="48">
        <v>5</v>
      </c>
      <c r="D134" s="48">
        <v>1</v>
      </c>
      <c r="E134" s="48">
        <v>8</v>
      </c>
      <c r="F134" s="48">
        <v>2</v>
      </c>
      <c r="G134" s="48">
        <v>7</v>
      </c>
      <c r="H134" s="48">
        <v>2</v>
      </c>
      <c r="I134" s="48">
        <v>5</v>
      </c>
      <c r="J134">
        <f t="shared" si="95"/>
        <v>30</v>
      </c>
      <c r="K134" s="49">
        <f t="shared" si="96"/>
        <v>4.2857142857142856</v>
      </c>
      <c r="N134" s="49">
        <f>SUM(N129:N133)</f>
        <v>2.2605147058823527</v>
      </c>
      <c r="O134" s="49">
        <f t="shared" ref="O134:R134" si="103">SUM(O129:O133)</f>
        <v>4.1606547619047616</v>
      </c>
      <c r="P134" s="49">
        <f t="shared" si="103"/>
        <v>9.6593261810653122</v>
      </c>
      <c r="Q134" s="49">
        <f t="shared" si="103"/>
        <v>14.939849624060152</v>
      </c>
      <c r="R134" s="49">
        <f t="shared" si="103"/>
        <v>13.428571428571431</v>
      </c>
      <c r="U134" s="91">
        <f>SUM(U129:U133)</f>
        <v>1.0000000000000002</v>
      </c>
      <c r="V134" s="91">
        <f>SUM(V129:V133)</f>
        <v>1.0000000000000002</v>
      </c>
      <c r="W134" s="91">
        <f>SUM(W129:W133)</f>
        <v>1</v>
      </c>
      <c r="X134" s="91">
        <f t="shared" ref="X134" si="104">SUM(X129:X133)</f>
        <v>0.99999999999999989</v>
      </c>
      <c r="Y134" s="91">
        <f t="shared" ref="Y134" si="105">SUM(Y129:Y133)</f>
        <v>0.99999999999999989</v>
      </c>
      <c r="Z134" s="91">
        <f>SUM(Z129:Z133)</f>
        <v>1</v>
      </c>
    </row>
    <row r="135" spans="2:26">
      <c r="B135" s="46" t="s">
        <v>86</v>
      </c>
      <c r="C135" s="48">
        <v>2</v>
      </c>
      <c r="D135" s="48">
        <v>4</v>
      </c>
      <c r="E135" s="48">
        <v>2</v>
      </c>
      <c r="F135" s="48">
        <v>7</v>
      </c>
      <c r="G135" s="48">
        <v>2</v>
      </c>
      <c r="H135" s="48">
        <v>5</v>
      </c>
      <c r="I135" s="48">
        <v>3</v>
      </c>
      <c r="J135">
        <f t="shared" si="95"/>
        <v>25</v>
      </c>
      <c r="K135" s="49">
        <f t="shared" si="96"/>
        <v>3.5714285714285716</v>
      </c>
    </row>
    <row r="136" spans="2:26">
      <c r="B136" s="46" t="s">
        <v>87</v>
      </c>
      <c r="C136" s="48">
        <v>4</v>
      </c>
      <c r="D136" s="48">
        <v>6</v>
      </c>
      <c r="E136" s="48">
        <v>6</v>
      </c>
      <c r="F136" s="48">
        <v>2</v>
      </c>
      <c r="G136" s="48">
        <v>8</v>
      </c>
      <c r="H136" s="48">
        <v>1</v>
      </c>
      <c r="I136" s="48">
        <v>6</v>
      </c>
      <c r="J136">
        <f t="shared" si="95"/>
        <v>33</v>
      </c>
      <c r="K136" s="49">
        <f t="shared" si="96"/>
        <v>4.7142857142857144</v>
      </c>
    </row>
    <row r="137" spans="2:26">
      <c r="B137" s="46" t="s">
        <v>88</v>
      </c>
      <c r="C137" s="48">
        <v>7</v>
      </c>
      <c r="D137" s="48">
        <v>2</v>
      </c>
      <c r="E137" s="48">
        <v>2</v>
      </c>
      <c r="F137" s="48">
        <v>1</v>
      </c>
      <c r="G137" s="48">
        <v>6</v>
      </c>
      <c r="H137" s="48">
        <v>2</v>
      </c>
      <c r="I137" s="48">
        <v>3</v>
      </c>
      <c r="J137">
        <f t="shared" si="95"/>
        <v>23</v>
      </c>
      <c r="K137" s="49">
        <f t="shared" si="96"/>
        <v>3.2857142857142856</v>
      </c>
    </row>
    <row r="138" spans="2:26">
      <c r="B138" s="46" t="s">
        <v>89</v>
      </c>
      <c r="C138" s="48">
        <v>1</v>
      </c>
      <c r="D138" s="48">
        <v>2</v>
      </c>
      <c r="E138" s="48">
        <v>6</v>
      </c>
      <c r="F138" s="48">
        <v>2</v>
      </c>
      <c r="G138" s="48">
        <v>2</v>
      </c>
      <c r="H138" s="48">
        <v>2</v>
      </c>
      <c r="I138" s="48">
        <v>4</v>
      </c>
      <c r="J138">
        <f t="shared" si="95"/>
        <v>19</v>
      </c>
      <c r="K138" s="49">
        <f t="shared" si="96"/>
        <v>2.7142857142857144</v>
      </c>
    </row>
  </sheetData>
  <mergeCells count="18">
    <mergeCell ref="C6:I6"/>
    <mergeCell ref="B6:B7"/>
    <mergeCell ref="B21:B22"/>
    <mergeCell ref="C21:I21"/>
    <mergeCell ref="B36:B37"/>
    <mergeCell ref="C36:I36"/>
    <mergeCell ref="B51:B52"/>
    <mergeCell ref="C51:I51"/>
    <mergeCell ref="B66:B67"/>
    <mergeCell ref="C66:I66"/>
    <mergeCell ref="B82:B83"/>
    <mergeCell ref="C82:I82"/>
    <mergeCell ref="B97:B98"/>
    <mergeCell ref="C97:I97"/>
    <mergeCell ref="B112:B113"/>
    <mergeCell ref="C112:I112"/>
    <mergeCell ref="B127:B128"/>
    <mergeCell ref="C127:I1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FOS Score</vt:lpstr>
      <vt:lpstr>Sheet1</vt:lpstr>
      <vt:lpstr>'FOS Score'!Print_Area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RMD BMI Gusnandika</dc:creator>
  <cp:lastModifiedBy>Eko Wahyudi</cp:lastModifiedBy>
  <dcterms:created xsi:type="dcterms:W3CDTF">2014-08-28T06:25:53Z</dcterms:created>
  <dcterms:modified xsi:type="dcterms:W3CDTF">2014-12-20T08:43:42Z</dcterms:modified>
</cp:coreProperties>
</file>