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TREE\Holdenberg\Kalina-1\kalina-1-sw\content\doc\"/>
    </mc:Choice>
  </mc:AlternateContent>
  <xr:revisionPtr revIDLastSave="0" documentId="13_ncr:1_{897465A1-9272-44E0-8160-9FABFA6C2EF1}" xr6:coauthVersionLast="47" xr6:coauthVersionMax="47" xr10:uidLastSave="{00000000-0000-0000-0000-000000000000}"/>
  <bookViews>
    <workbookView xWindow="-120" yWindow="-120" windowWidth="29040" windowHeight="15840" activeTab="1" xr2:uid="{4B9E384D-E52C-4A58-BB67-9029C68C768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1" i="2"/>
  <c r="I4" i="2"/>
  <c r="J4" i="2" s="1"/>
  <c r="K4" i="2" s="1"/>
  <c r="I3" i="2"/>
  <c r="J3" i="2" s="1"/>
  <c r="K3" i="2" s="1"/>
  <c r="K2" i="2"/>
  <c r="J2" i="2"/>
  <c r="I2" i="2"/>
  <c r="E3" i="2"/>
  <c r="E2" i="2"/>
  <c r="L5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O1" i="1"/>
  <c r="N1" i="1"/>
  <c r="J4" i="1"/>
  <c r="J5" i="1"/>
  <c r="J6" i="1"/>
  <c r="J7" i="1"/>
  <c r="J8" i="1"/>
  <c r="J9" i="1"/>
  <c r="J10" i="1"/>
  <c r="J11" i="1"/>
  <c r="K11" i="1" s="1"/>
  <c r="J12" i="1"/>
  <c r="J13" i="1"/>
  <c r="J14" i="1"/>
  <c r="J15" i="1"/>
  <c r="K15" i="1" s="1"/>
  <c r="J3" i="1"/>
  <c r="K3" i="1" s="1"/>
  <c r="M1" i="1"/>
  <c r="K4" i="1"/>
  <c r="K5" i="1"/>
  <c r="K6" i="1"/>
  <c r="K7" i="1"/>
  <c r="K8" i="1"/>
  <c r="K9" i="1"/>
  <c r="K10" i="1"/>
  <c r="K12" i="1"/>
  <c r="K13" i="1"/>
  <c r="K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<sst xmlns="http://schemas.openxmlformats.org/spreadsheetml/2006/main" count="9" uniqueCount="9">
  <si>
    <t>Km</t>
  </si>
  <si>
    <t>U</t>
  </si>
  <si>
    <t>pp</t>
  </si>
  <si>
    <t>Vi</t>
  </si>
  <si>
    <t>Iист</t>
  </si>
  <si>
    <t>Период тока</t>
  </si>
  <si>
    <t>Частота тока</t>
  </si>
  <si>
    <t>Частота вращения</t>
  </si>
  <si>
    <t>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</si>
</sst>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Лист1!$Q$4:$Q$15</c:f>
              <c:numCache>
                <c:formatCode>General</c:formatCode>
                <c:ptCount val="12"/>
                <c:pt idx="0">
                  <c:v>298.75794117647058</c:v>
                </c:pt>
                <c:pt idx="1">
                  <c:v>173.6651</c:v>
                </c:pt>
                <c:pt idx="2">
                  <c:v>159.739125</c:v>
                </c:pt>
                <c:pt idx="3">
                  <c:v>145.40356250000002</c:v>
                </c:pt>
                <c:pt idx="4">
                  <c:v>140.35198333333335</c:v>
                </c:pt>
                <c:pt idx="5">
                  <c:v>139.62382777777776</c:v>
                </c:pt>
                <c:pt idx="6">
                  <c:v>139.55763181818182</c:v>
                </c:pt>
                <c:pt idx="7">
                  <c:v>145.54009166666668</c:v>
                </c:pt>
                <c:pt idx="8">
                  <c:v>143.11469117647059</c:v>
                </c:pt>
                <c:pt idx="9">
                  <c:v>135.89682105263157</c:v>
                </c:pt>
                <c:pt idx="10">
                  <c:v>116.04979166666668</c:v>
                </c:pt>
                <c:pt idx="11">
                  <c:v>106.18935185185185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E-46D6-ABB5-72ED4CDA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9904"/>
        <c:axId val="24464464"/>
      </c:scatterChart>
      <c:valAx>
        <c:axId val="244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464"/>
        <c:crosses val="autoZero"/>
        <c:crossBetween val="midCat"/>
      </c:valAx>
      <c:valAx>
        <c:axId val="24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13</xdr:row>
      <xdr:rowOff>9525</xdr:rowOff>
    </xdr:from>
    <xdr:to>
      <xdr:col>27</xdr:col>
      <xdr:colOff>485775</xdr:colOff>
      <xdr:row>27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1C30E1-A2DB-4B9C-B64E-727C673A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4077-B938-4750-A3A5-B39F10AD5DAC}">
  <dimension ref="B1:Q15"/>
  <sheetViews>
    <sheetView workbookViewId="0">
      <selection activeCell="L27" sqref="L27"/>
    </sheetView>
  </sheetViews>
  <sheetFormatPr defaultRowHeight="15" x14ac:dyDescent="0.25"/>
  <sheetData>
    <row r="1" spans="2:17" x14ac:dyDescent="0.25">
      <c r="L1" t="s">
        <v>0</v>
      </c>
      <c r="M1">
        <f>160</f>
        <v>160</v>
      </c>
      <c r="N1">
        <f>M1*PI()/30</f>
        <v>16.755160819145562</v>
      </c>
      <c r="O1">
        <f>1/N1</f>
        <v>5.9683103659460758E-2</v>
      </c>
      <c r="P1" t="s">
        <v>1</v>
      </c>
    </row>
    <row r="2" spans="2:17" x14ac:dyDescent="0.25">
      <c r="B2">
        <v>1000</v>
      </c>
      <c r="C2">
        <v>0</v>
      </c>
      <c r="D2">
        <v>0.01</v>
      </c>
      <c r="I2">
        <f>D2*50</f>
        <v>0.5</v>
      </c>
      <c r="J2">
        <f>C2*PI()/180</f>
        <v>0</v>
      </c>
      <c r="L2">
        <f>K2/$O$1</f>
        <v>0</v>
      </c>
      <c r="P2">
        <f>(B2-1000)*50*0.8/32767</f>
        <v>0</v>
      </c>
    </row>
    <row r="3" spans="2:17" x14ac:dyDescent="0.25">
      <c r="B3">
        <v>1010</v>
      </c>
      <c r="C3">
        <v>40</v>
      </c>
      <c r="D3">
        <v>0.01</v>
      </c>
      <c r="I3">
        <f t="shared" ref="I3:I15" si="0">D3*50</f>
        <v>0.5</v>
      </c>
      <c r="J3">
        <f>C3*PI()/30</f>
        <v>4.1887902047863905</v>
      </c>
      <c r="K3">
        <f>I3/J3</f>
        <v>0.11936620731892152</v>
      </c>
      <c r="L3">
        <f t="shared" ref="L3:L15" si="1">K3/$O$1</f>
        <v>2</v>
      </c>
      <c r="P3">
        <f t="shared" ref="P3:P15" si="2">(B3-1000)*50*0.8/32767</f>
        <v>1.2207403790398877E-2</v>
      </c>
      <c r="Q3">
        <f>C3/P3</f>
        <v>3276.7</v>
      </c>
    </row>
    <row r="4" spans="2:17" x14ac:dyDescent="0.25">
      <c r="B4">
        <v>1170</v>
      </c>
      <c r="C4">
        <v>62</v>
      </c>
      <c r="D4">
        <v>0.03</v>
      </c>
      <c r="I4">
        <f t="shared" si="0"/>
        <v>1.5</v>
      </c>
      <c r="J4">
        <f t="shared" ref="J4:J15" si="3">C4*PI()/30</f>
        <v>6.4926248174189052</v>
      </c>
      <c r="K4">
        <f t="shared" ref="K4:K15" si="4">I4/J4</f>
        <v>0.23103136900436422</v>
      </c>
      <c r="L4">
        <f t="shared" si="1"/>
        <v>3.8709677419354835</v>
      </c>
      <c r="P4">
        <f t="shared" si="2"/>
        <v>0.20752586443678092</v>
      </c>
      <c r="Q4">
        <f t="shared" ref="Q4:Q15" si="5">C4/P4</f>
        <v>298.75794117647058</v>
      </c>
    </row>
    <row r="5" spans="2:17" x14ac:dyDescent="0.25">
      <c r="B5">
        <v>2000</v>
      </c>
      <c r="C5">
        <v>212</v>
      </c>
      <c r="D5">
        <v>0.11</v>
      </c>
      <c r="I5">
        <f t="shared" si="0"/>
        <v>5.5</v>
      </c>
      <c r="J5">
        <f t="shared" si="3"/>
        <v>22.200588085367873</v>
      </c>
      <c r="K5">
        <f t="shared" si="4"/>
        <v>0.24774118500153519</v>
      </c>
      <c r="L5">
        <f>K5/$O$1</f>
        <v>4.1509433962264142</v>
      </c>
      <c r="P5">
        <f t="shared" si="2"/>
        <v>1.2207403790398876</v>
      </c>
      <c r="Q5">
        <f t="shared" si="5"/>
        <v>173.6651</v>
      </c>
    </row>
    <row r="6" spans="2:17" x14ac:dyDescent="0.25">
      <c r="B6">
        <v>3000</v>
      </c>
      <c r="C6">
        <v>390</v>
      </c>
      <c r="D6">
        <v>0.25</v>
      </c>
      <c r="I6">
        <f t="shared" si="0"/>
        <v>12.5</v>
      </c>
      <c r="J6">
        <f t="shared" si="3"/>
        <v>40.840704496667307</v>
      </c>
      <c r="K6">
        <f t="shared" si="4"/>
        <v>0.30606719825364492</v>
      </c>
      <c r="L6">
        <f t="shared" si="1"/>
        <v>5.1282051282051286</v>
      </c>
      <c r="P6">
        <f t="shared" si="2"/>
        <v>2.4414807580797753</v>
      </c>
      <c r="Q6">
        <f t="shared" si="5"/>
        <v>159.739125</v>
      </c>
    </row>
    <row r="7" spans="2:17" x14ac:dyDescent="0.25">
      <c r="B7">
        <v>5000</v>
      </c>
      <c r="C7">
        <v>710</v>
      </c>
      <c r="D7">
        <v>0.65</v>
      </c>
      <c r="I7">
        <f t="shared" si="0"/>
        <v>32.5</v>
      </c>
      <c r="J7">
        <f t="shared" si="3"/>
        <v>74.351026134958431</v>
      </c>
      <c r="K7">
        <f t="shared" si="4"/>
        <v>0.43711568877351542</v>
      </c>
      <c r="L7">
        <f t="shared" si="1"/>
        <v>7.323943661971831</v>
      </c>
      <c r="P7">
        <f t="shared" si="2"/>
        <v>4.8829615161595505</v>
      </c>
      <c r="Q7">
        <f t="shared" si="5"/>
        <v>145.40356250000002</v>
      </c>
    </row>
    <row r="8" spans="2:17" x14ac:dyDescent="0.25">
      <c r="B8">
        <v>7000</v>
      </c>
      <c r="C8">
        <v>1028</v>
      </c>
      <c r="D8">
        <v>1.1599999999999999</v>
      </c>
      <c r="I8">
        <f t="shared" si="0"/>
        <v>57.999999999999993</v>
      </c>
      <c r="J8">
        <f t="shared" si="3"/>
        <v>107.65190826301024</v>
      </c>
      <c r="K8">
        <f t="shared" si="4"/>
        <v>0.53877354276244727</v>
      </c>
      <c r="L8">
        <f t="shared" si="1"/>
        <v>9.027237354085603</v>
      </c>
      <c r="P8">
        <f t="shared" si="2"/>
        <v>7.3244422742393258</v>
      </c>
      <c r="Q8">
        <f t="shared" si="5"/>
        <v>140.35198333333335</v>
      </c>
    </row>
    <row r="9" spans="2:17" x14ac:dyDescent="0.25">
      <c r="B9">
        <v>10000</v>
      </c>
      <c r="C9">
        <v>1534</v>
      </c>
      <c r="D9">
        <v>2.0499999999999998</v>
      </c>
      <c r="G9">
        <v>69.5</v>
      </c>
      <c r="I9">
        <f t="shared" si="0"/>
        <v>102.49999999999999</v>
      </c>
      <c r="J9">
        <f t="shared" si="3"/>
        <v>160.64010435355809</v>
      </c>
      <c r="K9">
        <f t="shared" si="4"/>
        <v>0.6380722946643782</v>
      </c>
      <c r="L9">
        <f t="shared" si="1"/>
        <v>10.691003911342891</v>
      </c>
      <c r="P9">
        <f t="shared" si="2"/>
        <v>10.98666341135899</v>
      </c>
      <c r="Q9">
        <f t="shared" si="5"/>
        <v>139.62382777777776</v>
      </c>
    </row>
    <row r="10" spans="2:17" x14ac:dyDescent="0.25">
      <c r="B10">
        <v>12000</v>
      </c>
      <c r="C10">
        <v>1874</v>
      </c>
      <c r="D10">
        <v>3.02</v>
      </c>
      <c r="I10">
        <f t="shared" si="0"/>
        <v>151</v>
      </c>
      <c r="J10">
        <f t="shared" si="3"/>
        <v>196.24482109424241</v>
      </c>
      <c r="K10">
        <f t="shared" si="4"/>
        <v>0.76944705678365621</v>
      </c>
      <c r="L10">
        <f t="shared" si="1"/>
        <v>12.892209178228386</v>
      </c>
      <c r="P10">
        <f t="shared" si="2"/>
        <v>13.428144169438765</v>
      </c>
      <c r="Q10">
        <f t="shared" si="5"/>
        <v>139.55763181818182</v>
      </c>
    </row>
    <row r="11" spans="2:17" x14ac:dyDescent="0.25">
      <c r="B11">
        <v>16000</v>
      </c>
      <c r="C11">
        <v>2665</v>
      </c>
      <c r="D11">
        <v>5.32</v>
      </c>
      <c r="I11">
        <f t="shared" si="0"/>
        <v>266</v>
      </c>
      <c r="J11">
        <f t="shared" si="3"/>
        <v>279.07814739389329</v>
      </c>
      <c r="K11">
        <f t="shared" si="4"/>
        <v>0.95313804568354588</v>
      </c>
      <c r="L11">
        <f t="shared" si="1"/>
        <v>15.96998123827392</v>
      </c>
      <c r="P11">
        <f t="shared" si="2"/>
        <v>18.311105685598314</v>
      </c>
      <c r="Q11">
        <f t="shared" si="5"/>
        <v>145.54009166666668</v>
      </c>
    </row>
    <row r="12" spans="2:17" x14ac:dyDescent="0.25">
      <c r="B12">
        <v>18000</v>
      </c>
      <c r="C12">
        <v>2970</v>
      </c>
      <c r="D12">
        <v>6.37</v>
      </c>
      <c r="I12">
        <f t="shared" si="0"/>
        <v>318.5</v>
      </c>
      <c r="J12">
        <f t="shared" si="3"/>
        <v>311.01767270538954</v>
      </c>
      <c r="K12">
        <f t="shared" si="4"/>
        <v>1.0240575631266395</v>
      </c>
      <c r="L12">
        <f t="shared" si="1"/>
        <v>17.158249158249152</v>
      </c>
      <c r="P12">
        <f t="shared" si="2"/>
        <v>20.752586443678091</v>
      </c>
      <c r="Q12">
        <f t="shared" si="5"/>
        <v>143.11469117647059</v>
      </c>
    </row>
    <row r="13" spans="2:17" x14ac:dyDescent="0.25">
      <c r="B13">
        <v>20000</v>
      </c>
      <c r="C13">
        <v>3152</v>
      </c>
      <c r="D13">
        <v>7.62</v>
      </c>
      <c r="E13">
        <v>34500</v>
      </c>
      <c r="F13">
        <v>8.48</v>
      </c>
      <c r="G13">
        <v>150</v>
      </c>
      <c r="I13">
        <f t="shared" si="0"/>
        <v>381</v>
      </c>
      <c r="J13">
        <f t="shared" si="3"/>
        <v>330.07666813716759</v>
      </c>
      <c r="K13">
        <f t="shared" si="4"/>
        <v>1.1542772839723121</v>
      </c>
      <c r="L13">
        <f t="shared" si="1"/>
        <v>19.340101522842641</v>
      </c>
      <c r="P13">
        <f t="shared" si="2"/>
        <v>23.194067201757868</v>
      </c>
      <c r="Q13">
        <f t="shared" si="5"/>
        <v>135.89682105263157</v>
      </c>
    </row>
    <row r="14" spans="2:17" x14ac:dyDescent="0.25">
      <c r="B14">
        <v>25000</v>
      </c>
      <c r="C14">
        <v>3400</v>
      </c>
      <c r="D14">
        <v>14</v>
      </c>
      <c r="G14">
        <v>160</v>
      </c>
      <c r="I14">
        <f t="shared" si="0"/>
        <v>700</v>
      </c>
      <c r="J14">
        <f t="shared" si="3"/>
        <v>356.04716740684319</v>
      </c>
      <c r="K14">
        <f t="shared" si="4"/>
        <v>1.9660316499587074</v>
      </c>
      <c r="L14">
        <f t="shared" si="1"/>
        <v>32.941176470588239</v>
      </c>
      <c r="P14">
        <f t="shared" si="2"/>
        <v>29.297769096957303</v>
      </c>
      <c r="Q14">
        <f t="shared" si="5"/>
        <v>116.04979166666668</v>
      </c>
    </row>
    <row r="15" spans="2:17" x14ac:dyDescent="0.25">
      <c r="B15">
        <v>28000</v>
      </c>
      <c r="C15">
        <v>3500</v>
      </c>
      <c r="D15">
        <v>20</v>
      </c>
      <c r="I15">
        <f t="shared" si="0"/>
        <v>1000</v>
      </c>
      <c r="J15">
        <f t="shared" si="3"/>
        <v>366.51914291880917</v>
      </c>
      <c r="K15">
        <f t="shared" si="4"/>
        <v>2.7283704530039206</v>
      </c>
      <c r="L15">
        <f t="shared" si="1"/>
        <v>45.714285714285715</v>
      </c>
      <c r="P15">
        <f t="shared" si="2"/>
        <v>32.959990234076969</v>
      </c>
      <c r="Q15">
        <f t="shared" si="5"/>
        <v>106.18935185185185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925A-1F55-418B-8446-C801C03D3296}">
  <dimension ref="B1:O4"/>
  <sheetViews>
    <sheetView tabSelected="1" workbookViewId="0">
      <selection activeCell="C3" sqref="C3"/>
    </sheetView>
  </sheetViews>
  <sheetFormatPr defaultRowHeight="15" x14ac:dyDescent="0.25"/>
  <cols>
    <col min="8" max="8" width="16.5703125" customWidth="1"/>
  </cols>
  <sheetData>
    <row r="1" spans="2:15" x14ac:dyDescent="0.25">
      <c r="B1" t="s">
        <v>2</v>
      </c>
      <c r="C1" t="s">
        <v>3</v>
      </c>
      <c r="D1" t="s">
        <v>4</v>
      </c>
      <c r="H1" t="s">
        <v>5</v>
      </c>
      <c r="I1" t="s">
        <v>6</v>
      </c>
      <c r="J1" t="s">
        <v>7</v>
      </c>
      <c r="K1" t="s">
        <v>8</v>
      </c>
      <c r="N1">
        <v>7.5000000000000002E-4</v>
      </c>
      <c r="O1">
        <f>2*PI()/N1</f>
        <v>8377.5804095727817</v>
      </c>
    </row>
    <row r="2" spans="2:15" x14ac:dyDescent="0.25">
      <c r="B2">
        <v>100</v>
      </c>
      <c r="C2">
        <v>62.4</v>
      </c>
      <c r="D2">
        <v>0.21</v>
      </c>
      <c r="E2">
        <f>C2/20</f>
        <v>3.12</v>
      </c>
      <c r="H2">
        <v>2.8E-3</v>
      </c>
      <c r="I2">
        <f>1/H2</f>
        <v>357.14285714285717</v>
      </c>
      <c r="J2">
        <f>I2/7</f>
        <v>51.020408163265309</v>
      </c>
      <c r="K2">
        <f>J2*60</f>
        <v>3061.2244897959185</v>
      </c>
    </row>
    <row r="3" spans="2:15" x14ac:dyDescent="0.25">
      <c r="B3">
        <v>200</v>
      </c>
      <c r="C3">
        <v>191</v>
      </c>
      <c r="D3">
        <v>0.62</v>
      </c>
      <c r="E3">
        <f>C3/20</f>
        <v>9.5500000000000007</v>
      </c>
      <c r="H3">
        <v>1.8E-3</v>
      </c>
      <c r="I3">
        <f>1/H3</f>
        <v>555.55555555555554</v>
      </c>
      <c r="J3">
        <f>I3/7</f>
        <v>79.365079365079367</v>
      </c>
      <c r="K3">
        <f>J3*60</f>
        <v>4761.9047619047624</v>
      </c>
    </row>
    <row r="4" spans="2:15" x14ac:dyDescent="0.25">
      <c r="B4">
        <v>300</v>
      </c>
      <c r="C4">
        <v>259</v>
      </c>
      <c r="D4">
        <v>1.1299999999999999</v>
      </c>
      <c r="H4">
        <v>1.6000000000000001E-3</v>
      </c>
      <c r="I4">
        <f>1/H4</f>
        <v>625</v>
      </c>
      <c r="J4">
        <f>I4/7</f>
        <v>89.285714285714292</v>
      </c>
      <c r="K4">
        <f>J4*60</f>
        <v>5357.1428571428578</v>
      </c>
      <c r="O4">
        <f>2/O1</f>
        <v>2.3873241463784301E-4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2023-07-11T06:42:00Z</dcterms:created>
  <dcterms:modified xsi:type="dcterms:W3CDTF">2023-10-07T19:18:31Z</dcterms:modified>
</cp:coreProperties>
</file>