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TREE\OMEGA\ROBOTICS\avatar\omega-avatar-rev.1\content\doc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O7" i="1"/>
  <c r="O8" i="1"/>
  <c r="O6" i="1"/>
  <c r="M6" i="1"/>
  <c r="N7" i="1"/>
  <c r="N8" i="1"/>
  <c r="N6" i="1"/>
  <c r="M8" i="1"/>
  <c r="M7" i="1"/>
  <c r="E21" i="1"/>
  <c r="J12" i="1"/>
  <c r="H12" i="1"/>
  <c r="J11" i="1"/>
  <c r="H11" i="1"/>
  <c r="K11" i="1" s="1"/>
  <c r="L11" i="1" s="1"/>
  <c r="J10" i="1"/>
  <c r="H10" i="1"/>
  <c r="J9" i="1"/>
  <c r="H9" i="1"/>
  <c r="J8" i="1"/>
  <c r="H8" i="1"/>
  <c r="H7" i="1"/>
  <c r="J7" i="1"/>
  <c r="L6" i="1"/>
  <c r="K6" i="1"/>
  <c r="H6" i="1"/>
  <c r="J6" i="1"/>
  <c r="M11" i="1" l="1"/>
  <c r="N11" i="1"/>
  <c r="K12" i="1"/>
  <c r="K10" i="1"/>
  <c r="N10" i="1" s="1"/>
  <c r="K9" i="1"/>
  <c r="K8" i="1"/>
  <c r="L8" i="1" s="1"/>
  <c r="K7" i="1"/>
  <c r="L7" i="1" s="1"/>
  <c r="O11" i="1" l="1"/>
  <c r="M9" i="1"/>
  <c r="N9" i="1"/>
  <c r="L9" i="1"/>
  <c r="L12" i="1"/>
  <c r="M12" i="1"/>
  <c r="N12" i="1"/>
  <c r="L10" i="1"/>
  <c r="M10" i="1"/>
  <c r="O10" i="1" s="1"/>
  <c r="O9" i="1" l="1"/>
  <c r="O12" i="1"/>
</calcChain>
</file>

<file path=xl/sharedStrings.xml><?xml version="1.0" encoding="utf-8"?>
<sst xmlns="http://schemas.openxmlformats.org/spreadsheetml/2006/main" count="18" uniqueCount="18">
  <si>
    <t>grab-8</t>
  </si>
  <si>
    <t>Текущее положение РОС</t>
  </si>
  <si>
    <t>Фактическое положение шарнира</t>
  </si>
  <si>
    <t>Максимальный конструкционный предел</t>
  </si>
  <si>
    <t>Минимальный конструкционный предел</t>
  </si>
  <si>
    <t>Смещение pos</t>
  </si>
  <si>
    <t>Масштаб</t>
  </si>
  <si>
    <t>Попугаем с машинки</t>
  </si>
  <si>
    <t>разрядность датчика</t>
  </si>
  <si>
    <t>MAX пп</t>
  </si>
  <si>
    <t>Смешение</t>
  </si>
  <si>
    <t>Проверка</t>
  </si>
  <si>
    <t>grab-7</t>
  </si>
  <si>
    <t>roll-6</t>
  </si>
  <si>
    <t>pith-5</t>
  </si>
  <si>
    <t>roll-4</t>
  </si>
  <si>
    <t>yaw-3</t>
  </si>
  <si>
    <t>yaw-2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</si>
</sst>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0" fillId="2" borderId="0" xfId="0" applyFill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0" fillId="5" borderId="0" xfId="0" applyFill="1"/>
    <xf numFmtId="0" fontId="1" fillId="0" borderId="2" xfId="0" applyFont="1" applyFill="1" applyBorder="1"/>
    <xf numFmtId="0" fontId="1" fillId="3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1"/>
  <sheetViews>
    <sheetView tabSelected="1" topLeftCell="A5" workbookViewId="0">
      <selection activeCell="B12" sqref="B12"/>
    </sheetView>
  </sheetViews>
  <sheetFormatPr defaultRowHeight="15" x14ac:dyDescent="0.25"/>
  <cols>
    <col min="2" max="3" width="9.140625" style="10"/>
    <col min="6" max="6" width="9.140625" style="10"/>
    <col min="11" max="11" width="9.140625" style="9"/>
    <col min="12" max="12" width="9.140625" style="13"/>
    <col min="13" max="13" width="13.28515625" customWidth="1"/>
  </cols>
  <sheetData>
    <row r="4" spans="1:15" s="5" customFormat="1" ht="188.25" customHeight="1" x14ac:dyDescent="0.3">
      <c r="B4" s="6" t="s">
        <v>1</v>
      </c>
      <c r="C4" s="6" t="s">
        <v>2</v>
      </c>
      <c r="D4" s="7" t="s">
        <v>3</v>
      </c>
      <c r="E4" s="7" t="s">
        <v>4</v>
      </c>
      <c r="F4" s="6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8" t="s">
        <v>10</v>
      </c>
      <c r="L4" s="11" t="s">
        <v>11</v>
      </c>
    </row>
    <row r="5" spans="1:15" s="5" customFormat="1" ht="188.25" customHeight="1" x14ac:dyDescent="0.3">
      <c r="B5" s="6"/>
      <c r="C5" s="6"/>
      <c r="D5" s="7"/>
      <c r="E5" s="7"/>
      <c r="F5" s="6"/>
      <c r="K5" s="8"/>
      <c r="L5" s="11"/>
    </row>
    <row r="6" spans="1:15" s="1" customFormat="1" ht="18.75" x14ac:dyDescent="0.3">
      <c r="A6" s="1" t="s">
        <v>0</v>
      </c>
      <c r="B6" s="2">
        <v>-521.11</v>
      </c>
      <c r="C6" s="2">
        <v>1</v>
      </c>
      <c r="D6" s="3">
        <v>255</v>
      </c>
      <c r="E6" s="3">
        <v>0</v>
      </c>
      <c r="F6" s="2">
        <v>255</v>
      </c>
      <c r="G6" s="1">
        <v>-3.7250000000000001</v>
      </c>
      <c r="H6" s="1">
        <f>(B6-F6)*G6</f>
        <v>2891.0097500000002</v>
      </c>
      <c r="I6" s="1">
        <v>12</v>
      </c>
      <c r="J6" s="1">
        <f>2^I6</f>
        <v>4096</v>
      </c>
      <c r="K6" s="4">
        <f>C6-H6/G6</f>
        <v>777.11</v>
      </c>
      <c r="L6" s="12">
        <f>H6/G6+K6</f>
        <v>1</v>
      </c>
      <c r="M6" s="1">
        <f>(D6-K6)*G6</f>
        <v>1944.8597500000001</v>
      </c>
      <c r="N6" s="1">
        <f>(E6-K6)*G6</f>
        <v>2894.7347500000001</v>
      </c>
      <c r="O6" s="1">
        <f>M6-N6</f>
        <v>-949.875</v>
      </c>
    </row>
    <row r="7" spans="1:15" s="1" customFormat="1" ht="18.75" x14ac:dyDescent="0.3">
      <c r="A7" s="1" t="s">
        <v>12</v>
      </c>
      <c r="B7" s="2">
        <v>41.61</v>
      </c>
      <c r="C7" s="2">
        <v>1</v>
      </c>
      <c r="D7" s="3">
        <v>255</v>
      </c>
      <c r="E7" s="3">
        <v>0</v>
      </c>
      <c r="F7" s="2">
        <v>1000</v>
      </c>
      <c r="G7" s="1">
        <v>-3.7250000000000001</v>
      </c>
      <c r="H7" s="1">
        <f>(B7-F7)*G7</f>
        <v>3570.0027500000001</v>
      </c>
      <c r="I7" s="1">
        <v>12</v>
      </c>
      <c r="J7" s="1">
        <f>2^I7</f>
        <v>4096</v>
      </c>
      <c r="K7" s="4">
        <f>C7-H7/G7</f>
        <v>959.39</v>
      </c>
      <c r="L7" s="12">
        <f>H7/G7+K7</f>
        <v>1</v>
      </c>
      <c r="M7" s="1">
        <f>(D7-K7)*G7</f>
        <v>2623.85275</v>
      </c>
      <c r="N7" s="1">
        <f t="shared" ref="N7:N12" si="0">(E7-K7)*G7</f>
        <v>3573.72775</v>
      </c>
      <c r="O7" s="1">
        <f t="shared" ref="O7:O12" si="1">M7-N7</f>
        <v>-949.875</v>
      </c>
    </row>
    <row r="8" spans="1:15" s="1" customFormat="1" ht="18.75" x14ac:dyDescent="0.3">
      <c r="A8" s="1" t="s">
        <v>13</v>
      </c>
      <c r="B8" s="2">
        <v>-42.15</v>
      </c>
      <c r="C8" s="2">
        <v>0</v>
      </c>
      <c r="D8" s="3">
        <v>90</v>
      </c>
      <c r="E8" s="3">
        <v>-90</v>
      </c>
      <c r="F8" s="2">
        <v>180</v>
      </c>
      <c r="G8" s="1">
        <v>-11.375</v>
      </c>
      <c r="H8" s="1">
        <f>(B8-F8)*G8</f>
        <v>2526.9562500000002</v>
      </c>
      <c r="I8" s="1">
        <v>12</v>
      </c>
      <c r="J8" s="1">
        <f>2^I8</f>
        <v>4096</v>
      </c>
      <c r="K8" s="4">
        <f>C8-H8/G8</f>
        <v>222.15</v>
      </c>
      <c r="L8" s="12">
        <f>H8/G8+K8</f>
        <v>0</v>
      </c>
      <c r="M8" s="1">
        <f>(D8-K8)*G8</f>
        <v>1503.20625</v>
      </c>
      <c r="N8" s="1">
        <f t="shared" si="0"/>
        <v>3550.7062499999997</v>
      </c>
      <c r="O8" s="1">
        <f t="shared" si="1"/>
        <v>-2047.4999999999998</v>
      </c>
    </row>
    <row r="9" spans="1:15" s="1" customFormat="1" ht="18.75" x14ac:dyDescent="0.3">
      <c r="A9" s="1" t="s">
        <v>14</v>
      </c>
      <c r="B9" s="2">
        <v>-93.7</v>
      </c>
      <c r="C9" s="2">
        <v>0</v>
      </c>
      <c r="D9" s="3">
        <v>80</v>
      </c>
      <c r="E9" s="3">
        <v>-95</v>
      </c>
      <c r="F9" s="2">
        <v>-190.9</v>
      </c>
      <c r="G9" s="1">
        <v>22.765999999999998</v>
      </c>
      <c r="H9" s="1">
        <f>(B9-F9)*G9</f>
        <v>2212.8552</v>
      </c>
      <c r="I9" s="1">
        <v>12</v>
      </c>
      <c r="J9" s="1">
        <f>2^I9</f>
        <v>4096</v>
      </c>
      <c r="K9" s="4">
        <f>C9-H9/G9</f>
        <v>-97.2</v>
      </c>
      <c r="L9" s="12">
        <f>H9/G9+K9</f>
        <v>0</v>
      </c>
      <c r="M9" s="1">
        <f>(D9-K9)*G9</f>
        <v>4034.1351999999993</v>
      </c>
      <c r="N9" s="1">
        <f t="shared" si="0"/>
        <v>50.085200000000064</v>
      </c>
      <c r="O9" s="1">
        <f>M9-N9</f>
        <v>3984.0499999999993</v>
      </c>
    </row>
    <row r="10" spans="1:15" s="1" customFormat="1" ht="18.75" x14ac:dyDescent="0.3">
      <c r="A10" s="1" t="s">
        <v>15</v>
      </c>
      <c r="B10" s="2">
        <v>63.5</v>
      </c>
      <c r="C10" s="2">
        <v>0</v>
      </c>
      <c r="D10" s="3">
        <v>89</v>
      </c>
      <c r="E10" s="3">
        <v>-89</v>
      </c>
      <c r="F10" s="2">
        <v>156.80000000000001</v>
      </c>
      <c r="G10" s="1">
        <v>-22.765999999999998</v>
      </c>
      <c r="H10" s="1">
        <f>(B10-F10)*G10</f>
        <v>2124.0678000000003</v>
      </c>
      <c r="I10" s="1">
        <v>12</v>
      </c>
      <c r="J10" s="1">
        <f>2^I10</f>
        <v>4096</v>
      </c>
      <c r="K10" s="4">
        <f>C10-H10/G10</f>
        <v>93.300000000000026</v>
      </c>
      <c r="L10" s="12">
        <f>H10/G10+K10</f>
        <v>0</v>
      </c>
      <c r="M10" s="1">
        <f>(D10-K10)*G10</f>
        <v>97.893800000000581</v>
      </c>
      <c r="N10" s="1">
        <f t="shared" si="0"/>
        <v>4150.2417999999998</v>
      </c>
      <c r="O10" s="1">
        <f t="shared" si="1"/>
        <v>-4052.347999999999</v>
      </c>
    </row>
    <row r="11" spans="1:15" ht="18.75" x14ac:dyDescent="0.3">
      <c r="A11" s="14" t="s">
        <v>16</v>
      </c>
      <c r="B11" s="10">
        <v>189</v>
      </c>
      <c r="C11" s="10">
        <v>0</v>
      </c>
      <c r="D11" s="15">
        <v>15</v>
      </c>
      <c r="E11" s="15">
        <v>-170</v>
      </c>
      <c r="F11" s="2">
        <v>-145.5</v>
      </c>
      <c r="G11" s="1">
        <v>11.375</v>
      </c>
      <c r="H11" s="1">
        <f>(B11-F11)*G11</f>
        <v>3804.9375</v>
      </c>
      <c r="I11" s="1">
        <v>12</v>
      </c>
      <c r="J11" s="1">
        <f>2^I11</f>
        <v>4096</v>
      </c>
      <c r="K11" s="4">
        <f>C11-H11/G11</f>
        <v>-334.5</v>
      </c>
      <c r="L11" s="12">
        <f>H11/G11+K11</f>
        <v>0</v>
      </c>
      <c r="M11" s="1">
        <f>(D11-K11)*G11</f>
        <v>3975.5625</v>
      </c>
      <c r="N11" s="1">
        <f t="shared" si="0"/>
        <v>1871.1875</v>
      </c>
      <c r="O11" s="1">
        <f t="shared" si="1"/>
        <v>2104.375</v>
      </c>
    </row>
    <row r="12" spans="1:15" ht="18.75" x14ac:dyDescent="0.3">
      <c r="A12" s="14" t="s">
        <v>17</v>
      </c>
      <c r="B12" s="10">
        <v>0</v>
      </c>
      <c r="C12" s="10">
        <v>0</v>
      </c>
      <c r="D12" s="15">
        <v>98</v>
      </c>
      <c r="E12" s="15">
        <v>-108</v>
      </c>
      <c r="F12" s="2">
        <v>-192</v>
      </c>
      <c r="G12" s="1">
        <v>11.375</v>
      </c>
      <c r="H12" s="1">
        <f>(B12-F12)*G12</f>
        <v>2184</v>
      </c>
      <c r="I12" s="1">
        <v>12</v>
      </c>
      <c r="J12" s="1">
        <f>2^I12</f>
        <v>4096</v>
      </c>
      <c r="K12" s="4">
        <f>C12-H12/G12</f>
        <v>-192</v>
      </c>
      <c r="L12" s="12">
        <f>H12/G12+K12</f>
        <v>0</v>
      </c>
      <c r="M12" s="1">
        <f>(D12-K12)*G12</f>
        <v>3298.75</v>
      </c>
      <c r="N12" s="1">
        <f t="shared" si="0"/>
        <v>955.5</v>
      </c>
      <c r="O12" s="1">
        <f t="shared" si="1"/>
        <v>2343.25</v>
      </c>
    </row>
    <row r="18" spans="5:14" x14ac:dyDescent="0.25">
      <c r="N18">
        <f>175*G9</f>
        <v>3984.0499999999997</v>
      </c>
    </row>
    <row r="21" spans="5:14" x14ac:dyDescent="0.25">
      <c r="E21">
        <f>145+27</f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Юсупов</dc:creator>
  <cp:lastModifiedBy>Андрей Юсупов</cp:lastModifiedBy>
  <dcterms:created xsi:type="dcterms:W3CDTF">2021-08-15T07:59:01Z</dcterms:created>
  <dcterms:modified xsi:type="dcterms:W3CDTF">2021-08-15T19:21:02Z</dcterms:modified>
</cp:coreProperties>
</file>