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SOURCETREE\OMEGA\ROBOTICS\avatar\omega-avatar-rev.1\content\doc\"/>
    </mc:Choice>
  </mc:AlternateContent>
  <xr:revisionPtr revIDLastSave="0" documentId="13_ncr:1_{4556A483-8CBC-4D8F-B8FC-6BC5222ECC86}" xr6:coauthVersionLast="47" xr6:coauthVersionMax="47" xr10:uidLastSave="{00000000-0000-0000-0000-000000000000}"/>
  <bookViews>
    <workbookView xWindow="3480" yWindow="180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H33" i="1"/>
  <c r="J32" i="1"/>
  <c r="H32" i="1"/>
  <c r="K32" i="1" s="1"/>
  <c r="J31" i="1"/>
  <c r="H31" i="1"/>
  <c r="J30" i="1"/>
  <c r="H30" i="1"/>
  <c r="J29" i="1"/>
  <c r="H29" i="1"/>
  <c r="K29" i="1" s="1"/>
  <c r="J28" i="1"/>
  <c r="H28" i="1"/>
  <c r="J27" i="1"/>
  <c r="H27" i="1"/>
  <c r="H19" i="1"/>
  <c r="K19" i="1" s="1"/>
  <c r="H21" i="1"/>
  <c r="K21" i="1" s="1"/>
  <c r="J23" i="1"/>
  <c r="H23" i="1"/>
  <c r="J22" i="1"/>
  <c r="H22" i="1"/>
  <c r="K22" i="1" s="1"/>
  <c r="J21" i="1"/>
  <c r="J20" i="1"/>
  <c r="H20" i="1"/>
  <c r="J19" i="1"/>
  <c r="J18" i="1"/>
  <c r="H18" i="1"/>
  <c r="J17" i="1"/>
  <c r="H17" i="1"/>
  <c r="K17" i="1" s="1"/>
  <c r="M17" i="1" s="1"/>
  <c r="J12" i="1"/>
  <c r="H12" i="1"/>
  <c r="J11" i="1"/>
  <c r="H11" i="1"/>
  <c r="K11" i="1" s="1"/>
  <c r="L11" i="1" s="1"/>
  <c r="J10" i="1"/>
  <c r="H10" i="1"/>
  <c r="J9" i="1"/>
  <c r="H9" i="1"/>
  <c r="J8" i="1"/>
  <c r="H8" i="1"/>
  <c r="H7" i="1"/>
  <c r="J7" i="1"/>
  <c r="H6" i="1"/>
  <c r="J6" i="1"/>
  <c r="N32" i="1" l="1"/>
  <c r="M32" i="1"/>
  <c r="O32" i="1" s="1"/>
  <c r="M29" i="1"/>
  <c r="L29" i="1"/>
  <c r="N29" i="1"/>
  <c r="K30" i="1"/>
  <c r="L32" i="1"/>
  <c r="K33" i="1"/>
  <c r="K31" i="1"/>
  <c r="K27" i="1"/>
  <c r="K28" i="1"/>
  <c r="N17" i="1"/>
  <c r="L19" i="1"/>
  <c r="M19" i="1"/>
  <c r="N19" i="1"/>
  <c r="M22" i="1"/>
  <c r="N22" i="1"/>
  <c r="L17" i="1"/>
  <c r="K18" i="1"/>
  <c r="K20" i="1"/>
  <c r="K23" i="1"/>
  <c r="L22" i="1"/>
  <c r="K6" i="1"/>
  <c r="M11" i="1"/>
  <c r="N11" i="1"/>
  <c r="K12" i="1"/>
  <c r="K10" i="1"/>
  <c r="N10" i="1" s="1"/>
  <c r="K9" i="1"/>
  <c r="K8" i="1"/>
  <c r="K7" i="1"/>
  <c r="M31" i="1" l="1"/>
  <c r="N31" i="1"/>
  <c r="N27" i="1"/>
  <c r="M27" i="1"/>
  <c r="O27" i="1" s="1"/>
  <c r="N30" i="1"/>
  <c r="M30" i="1"/>
  <c r="L30" i="1"/>
  <c r="N28" i="1"/>
  <c r="M28" i="1"/>
  <c r="O28" i="1" s="1"/>
  <c r="N33" i="1"/>
  <c r="M33" i="1"/>
  <c r="O33" i="1" s="1"/>
  <c r="L33" i="1"/>
  <c r="L31" i="1"/>
  <c r="O29" i="1"/>
  <c r="L27" i="1"/>
  <c r="L28" i="1"/>
  <c r="O19" i="1"/>
  <c r="O17" i="1"/>
  <c r="N20" i="1"/>
  <c r="M20" i="1"/>
  <c r="O20" i="1" s="1"/>
  <c r="N23" i="1"/>
  <c r="M23" i="1"/>
  <c r="O23" i="1" s="1"/>
  <c r="N18" i="1"/>
  <c r="M18" i="1"/>
  <c r="L23" i="1"/>
  <c r="N21" i="1"/>
  <c r="M21" i="1"/>
  <c r="O22" i="1"/>
  <c r="L21" i="1"/>
  <c r="L20" i="1"/>
  <c r="L18" i="1"/>
  <c r="L7" i="1"/>
  <c r="N7" i="1"/>
  <c r="M7" i="1"/>
  <c r="O7" i="1" s="1"/>
  <c r="L8" i="1"/>
  <c r="N8" i="1"/>
  <c r="M8" i="1"/>
  <c r="M6" i="1"/>
  <c r="N6" i="1"/>
  <c r="L6" i="1"/>
  <c r="O11" i="1"/>
  <c r="M9" i="1"/>
  <c r="N9" i="1"/>
  <c r="L9" i="1"/>
  <c r="L12" i="1"/>
  <c r="M12" i="1"/>
  <c r="N12" i="1"/>
  <c r="L10" i="1"/>
  <c r="M10" i="1"/>
  <c r="O10" i="1" s="1"/>
  <c r="O30" i="1" l="1"/>
  <c r="O31" i="1"/>
  <c r="O8" i="1"/>
  <c r="O21" i="1"/>
  <c r="O18" i="1"/>
  <c r="O6" i="1"/>
  <c r="O9" i="1"/>
  <c r="O12" i="1"/>
</calcChain>
</file>

<file path=xl/sharedStrings.xml><?xml version="1.0" encoding="utf-8"?>
<sst xmlns="http://schemas.openxmlformats.org/spreadsheetml/2006/main" count="32" uniqueCount="18">
  <si>
    <t>grab-8</t>
  </si>
  <si>
    <t>Текущее положение РОС</t>
  </si>
  <si>
    <t>Фактическое положение шарнира</t>
  </si>
  <si>
    <t>Максимальный конструкционный предел</t>
  </si>
  <si>
    <t>Минимальный конструкционный предел</t>
  </si>
  <si>
    <t>Смещение pos</t>
  </si>
  <si>
    <t>Масштаб</t>
  </si>
  <si>
    <t>Попугаем с машинки</t>
  </si>
  <si>
    <t>разрядность датчика</t>
  </si>
  <si>
    <t>MAX пп</t>
  </si>
  <si>
    <t>Смешение</t>
  </si>
  <si>
    <t>Проверка</t>
  </si>
  <si>
    <t>grab-7</t>
  </si>
  <si>
    <t>roll-6</t>
  </si>
  <si>
    <t>pith-5</t>
  </si>
  <si>
    <t>roll-4</t>
  </si>
  <si>
    <t>yaw-3</t>
  </si>
  <si>
    <t>yaw-2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</si>
</sst>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0" xfId="0" applyFill="1"/>
    <xf numFmtId="0" fontId="1" fillId="0" borderId="2" xfId="0" applyFont="1" applyFill="1" applyBorder="1"/>
    <xf numFmtId="0" fontId="1" fillId="3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3"/>
  <sheetViews>
    <sheetView tabSelected="1" topLeftCell="A16" workbookViewId="0">
      <selection activeCell="U35" sqref="U35"/>
    </sheetView>
  </sheetViews>
  <sheetFormatPr defaultRowHeight="15" x14ac:dyDescent="0.25"/>
  <cols>
    <col min="2" max="3" width="9.140625" style="10"/>
    <col min="6" max="6" width="9.140625" style="10"/>
    <col min="11" max="11" width="9.140625" style="9"/>
    <col min="12" max="12" width="9.140625" style="13"/>
    <col min="13" max="13" width="13.28515625" customWidth="1"/>
  </cols>
  <sheetData>
    <row r="4" spans="1:15" s="5" customFormat="1" ht="188.25" customHeight="1" x14ac:dyDescent="0.3">
      <c r="B4" s="6" t="s">
        <v>1</v>
      </c>
      <c r="C4" s="6" t="s">
        <v>2</v>
      </c>
      <c r="D4" s="7" t="s">
        <v>3</v>
      </c>
      <c r="E4" s="7" t="s">
        <v>4</v>
      </c>
      <c r="F4" s="6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11" t="s">
        <v>11</v>
      </c>
    </row>
    <row r="5" spans="1:15" s="5" customFormat="1" ht="188.25" customHeight="1" x14ac:dyDescent="0.3">
      <c r="B5" s="6"/>
      <c r="C5" s="6"/>
      <c r="D5" s="7"/>
      <c r="E5" s="7"/>
      <c r="F5" s="6"/>
      <c r="K5" s="8"/>
      <c r="L5" s="11"/>
    </row>
    <row r="6" spans="1:15" s="1" customFormat="1" ht="18.75" x14ac:dyDescent="0.3">
      <c r="A6" s="1" t="s">
        <v>0</v>
      </c>
      <c r="B6" s="2">
        <v>-521.11</v>
      </c>
      <c r="C6" s="2">
        <v>1</v>
      </c>
      <c r="D6" s="3">
        <v>255</v>
      </c>
      <c r="E6" s="3">
        <v>0</v>
      </c>
      <c r="F6" s="2">
        <v>255</v>
      </c>
      <c r="G6" s="1">
        <v>-3.7250000000000001</v>
      </c>
      <c r="H6" s="1">
        <f t="shared" ref="H6:H12" si="0">(B6-F6)*G6</f>
        <v>2891.0097500000002</v>
      </c>
      <c r="I6" s="1">
        <v>12</v>
      </c>
      <c r="J6" s="1">
        <f t="shared" ref="J6:J12" si="1">2^I6</f>
        <v>4096</v>
      </c>
      <c r="K6" s="4">
        <f t="shared" ref="K6:K12" si="2">C6-H6/G6</f>
        <v>777.11</v>
      </c>
      <c r="L6" s="12">
        <f t="shared" ref="L6:L12" si="3">H6/G6+K6</f>
        <v>1</v>
      </c>
      <c r="M6" s="1">
        <f t="shared" ref="M6:M12" si="4">(D6-K6)*G6</f>
        <v>1944.8597500000001</v>
      </c>
      <c r="N6" s="1">
        <f>(E6-K6)*G6</f>
        <v>2894.7347500000001</v>
      </c>
      <c r="O6" s="1">
        <f>M6-N6</f>
        <v>-949.875</v>
      </c>
    </row>
    <row r="7" spans="1:15" s="1" customFormat="1" ht="18.75" x14ac:dyDescent="0.3">
      <c r="A7" s="1" t="s">
        <v>12</v>
      </c>
      <c r="B7" s="2">
        <v>41.61</v>
      </c>
      <c r="C7" s="2">
        <v>1</v>
      </c>
      <c r="D7" s="3">
        <v>255</v>
      </c>
      <c r="E7" s="3">
        <v>0</v>
      </c>
      <c r="F7" s="2">
        <v>1000</v>
      </c>
      <c r="G7" s="1">
        <v>-3.7250000000000001</v>
      </c>
      <c r="H7" s="1">
        <f t="shared" si="0"/>
        <v>3570.0027500000001</v>
      </c>
      <c r="I7" s="1">
        <v>12</v>
      </c>
      <c r="J7" s="1">
        <f t="shared" si="1"/>
        <v>4096</v>
      </c>
      <c r="K7" s="4">
        <f t="shared" si="2"/>
        <v>959.39</v>
      </c>
      <c r="L7" s="12">
        <f t="shared" si="3"/>
        <v>1</v>
      </c>
      <c r="M7" s="1">
        <f t="shared" si="4"/>
        <v>2623.85275</v>
      </c>
      <c r="N7" s="1">
        <f t="shared" ref="N7:N12" si="5">(E7-K7)*G7</f>
        <v>3573.72775</v>
      </c>
      <c r="O7" s="1">
        <f t="shared" ref="O7:O12" si="6">M7-N7</f>
        <v>-949.875</v>
      </c>
    </row>
    <row r="8" spans="1:15" s="1" customFormat="1" ht="18.75" x14ac:dyDescent="0.3">
      <c r="A8" s="1" t="s">
        <v>13</v>
      </c>
      <c r="B8" s="2">
        <v>-42.15</v>
      </c>
      <c r="C8" s="2">
        <v>0</v>
      </c>
      <c r="D8" s="3">
        <v>130</v>
      </c>
      <c r="E8" s="3">
        <v>-130</v>
      </c>
      <c r="F8" s="2">
        <v>180</v>
      </c>
      <c r="G8" s="1">
        <v>-11.375</v>
      </c>
      <c r="H8" s="1">
        <f t="shared" si="0"/>
        <v>2526.9562500000002</v>
      </c>
      <c r="I8" s="1">
        <v>12</v>
      </c>
      <c r="J8" s="1">
        <f t="shared" si="1"/>
        <v>4096</v>
      </c>
      <c r="K8" s="4">
        <f t="shared" si="2"/>
        <v>222.15</v>
      </c>
      <c r="L8" s="12">
        <f t="shared" si="3"/>
        <v>0</v>
      </c>
      <c r="M8" s="1">
        <f t="shared" si="4"/>
        <v>1048.20625</v>
      </c>
      <c r="N8" s="1">
        <f t="shared" si="5"/>
        <v>4005.7062499999997</v>
      </c>
      <c r="O8" s="1">
        <f t="shared" si="6"/>
        <v>-2957.5</v>
      </c>
    </row>
    <row r="9" spans="1:15" s="1" customFormat="1" ht="18.75" x14ac:dyDescent="0.3">
      <c r="A9" s="1" t="s">
        <v>14</v>
      </c>
      <c r="B9" s="2">
        <v>-93.7</v>
      </c>
      <c r="C9" s="2">
        <v>0</v>
      </c>
      <c r="D9" s="3">
        <v>80</v>
      </c>
      <c r="E9" s="3">
        <v>-95</v>
      </c>
      <c r="F9" s="2">
        <v>-190.9</v>
      </c>
      <c r="G9" s="1">
        <v>22.765999999999998</v>
      </c>
      <c r="H9" s="1">
        <f t="shared" si="0"/>
        <v>2212.8552</v>
      </c>
      <c r="I9" s="1">
        <v>12</v>
      </c>
      <c r="J9" s="1">
        <f t="shared" si="1"/>
        <v>4096</v>
      </c>
      <c r="K9" s="4">
        <f t="shared" si="2"/>
        <v>-97.2</v>
      </c>
      <c r="L9" s="12">
        <f t="shared" si="3"/>
        <v>0</v>
      </c>
      <c r="M9" s="1">
        <f t="shared" si="4"/>
        <v>4034.1351999999993</v>
      </c>
      <c r="N9" s="1">
        <f t="shared" si="5"/>
        <v>50.085200000000064</v>
      </c>
      <c r="O9" s="1">
        <f>M9-N9</f>
        <v>3984.0499999999993</v>
      </c>
    </row>
    <row r="10" spans="1:15" s="1" customFormat="1" ht="18.75" x14ac:dyDescent="0.3">
      <c r="A10" s="1" t="s">
        <v>15</v>
      </c>
      <c r="B10" s="2">
        <v>63.5</v>
      </c>
      <c r="C10" s="2">
        <v>0</v>
      </c>
      <c r="D10" s="3">
        <v>89</v>
      </c>
      <c r="E10" s="3">
        <v>-89</v>
      </c>
      <c r="F10" s="2">
        <v>156.80000000000001</v>
      </c>
      <c r="G10" s="1">
        <v>-22.765999999999998</v>
      </c>
      <c r="H10" s="1">
        <f t="shared" si="0"/>
        <v>2124.0678000000003</v>
      </c>
      <c r="I10" s="1">
        <v>12</v>
      </c>
      <c r="J10" s="1">
        <f t="shared" si="1"/>
        <v>4096</v>
      </c>
      <c r="K10" s="4">
        <f t="shared" si="2"/>
        <v>93.300000000000026</v>
      </c>
      <c r="L10" s="12">
        <f t="shared" si="3"/>
        <v>0</v>
      </c>
      <c r="M10" s="1">
        <f t="shared" si="4"/>
        <v>97.893800000000581</v>
      </c>
      <c r="N10" s="1">
        <f t="shared" si="5"/>
        <v>4150.2417999999998</v>
      </c>
      <c r="O10" s="1">
        <f t="shared" si="6"/>
        <v>-4052.347999999999</v>
      </c>
    </row>
    <row r="11" spans="1:15" ht="18.75" x14ac:dyDescent="0.3">
      <c r="A11" s="14" t="s">
        <v>16</v>
      </c>
      <c r="B11" s="10">
        <v>189</v>
      </c>
      <c r="C11" s="10">
        <v>0</v>
      </c>
      <c r="D11" s="15">
        <v>15</v>
      </c>
      <c r="E11" s="15">
        <v>-170</v>
      </c>
      <c r="F11" s="2">
        <v>-145.5</v>
      </c>
      <c r="G11" s="1">
        <v>11.375</v>
      </c>
      <c r="H11" s="1">
        <f t="shared" si="0"/>
        <v>3804.9375</v>
      </c>
      <c r="I11" s="1">
        <v>12</v>
      </c>
      <c r="J11" s="1">
        <f t="shared" si="1"/>
        <v>4096</v>
      </c>
      <c r="K11" s="4">
        <f t="shared" si="2"/>
        <v>-334.5</v>
      </c>
      <c r="L11" s="12">
        <f t="shared" si="3"/>
        <v>0</v>
      </c>
      <c r="M11" s="1">
        <f t="shared" si="4"/>
        <v>3975.5625</v>
      </c>
      <c r="N11" s="1">
        <f t="shared" si="5"/>
        <v>1871.1875</v>
      </c>
      <c r="O11" s="1">
        <f t="shared" si="6"/>
        <v>2104.375</v>
      </c>
    </row>
    <row r="12" spans="1:15" ht="18.75" x14ac:dyDescent="0.3">
      <c r="A12" s="14" t="s">
        <v>17</v>
      </c>
      <c r="B12" s="10">
        <v>0</v>
      </c>
      <c r="C12" s="10">
        <v>0</v>
      </c>
      <c r="D12" s="15">
        <v>98</v>
      </c>
      <c r="E12" s="15">
        <v>-108</v>
      </c>
      <c r="F12" s="2">
        <v>-192</v>
      </c>
      <c r="G12" s="1">
        <v>11.375</v>
      </c>
      <c r="H12" s="1">
        <f t="shared" si="0"/>
        <v>2184</v>
      </c>
      <c r="I12" s="1">
        <v>12</v>
      </c>
      <c r="J12" s="1">
        <f t="shared" si="1"/>
        <v>4096</v>
      </c>
      <c r="K12" s="4">
        <f t="shared" si="2"/>
        <v>-192</v>
      </c>
      <c r="L12" s="12">
        <f t="shared" si="3"/>
        <v>0</v>
      </c>
      <c r="M12" s="1">
        <f t="shared" si="4"/>
        <v>3298.75</v>
      </c>
      <c r="N12" s="1">
        <f t="shared" si="5"/>
        <v>955.5</v>
      </c>
      <c r="O12" s="1">
        <f t="shared" si="6"/>
        <v>2343.25</v>
      </c>
    </row>
    <row r="17" spans="1:15" s="1" customFormat="1" ht="18.75" x14ac:dyDescent="0.3">
      <c r="A17" s="1" t="s">
        <v>0</v>
      </c>
      <c r="B17" s="2">
        <v>192.94</v>
      </c>
      <c r="C17" s="2">
        <v>1</v>
      </c>
      <c r="D17" s="3">
        <v>255</v>
      </c>
      <c r="E17" s="3">
        <v>0</v>
      </c>
      <c r="F17" s="2">
        <v>777.1</v>
      </c>
      <c r="G17" s="1">
        <v>-3.7250000000000001</v>
      </c>
      <c r="H17" s="1">
        <f t="shared" ref="H17:H23" si="7">(B17-F17)*G17</f>
        <v>2175.9960000000005</v>
      </c>
      <c r="I17" s="1">
        <v>12</v>
      </c>
      <c r="J17" s="1">
        <f t="shared" ref="J17:J23" si="8">2^I17</f>
        <v>4096</v>
      </c>
      <c r="K17" s="4">
        <f t="shared" ref="K17:K23" si="9">C17-H17/G17</f>
        <v>585.16000000000008</v>
      </c>
      <c r="L17" s="12">
        <f t="shared" ref="L17:L23" si="10">H17/G17+K17</f>
        <v>1</v>
      </c>
      <c r="M17" s="1">
        <f>(D17-K17)*G17</f>
        <v>1229.8460000000002</v>
      </c>
      <c r="N17" s="1">
        <f>(E17-K17)*G17</f>
        <v>2179.7210000000005</v>
      </c>
      <c r="O17" s="1">
        <f>M17-N17</f>
        <v>-949.87500000000023</v>
      </c>
    </row>
    <row r="18" spans="1:15" s="1" customFormat="1" ht="18.75" x14ac:dyDescent="0.3">
      <c r="A18" s="1" t="s">
        <v>12</v>
      </c>
      <c r="B18" s="2">
        <v>346.51</v>
      </c>
      <c r="C18" s="2">
        <v>1</v>
      </c>
      <c r="D18" s="3">
        <v>255</v>
      </c>
      <c r="E18" s="3">
        <v>0</v>
      </c>
      <c r="F18" s="2">
        <v>959.4</v>
      </c>
      <c r="G18" s="1">
        <v>-3.7250000000000001</v>
      </c>
      <c r="H18" s="1">
        <f t="shared" si="7"/>
        <v>2283.0152499999999</v>
      </c>
      <c r="I18" s="1">
        <v>12</v>
      </c>
      <c r="J18" s="1">
        <f t="shared" si="8"/>
        <v>4096</v>
      </c>
      <c r="K18" s="4">
        <f t="shared" si="9"/>
        <v>613.89</v>
      </c>
      <c r="L18" s="12">
        <f t="shared" si="10"/>
        <v>1</v>
      </c>
      <c r="M18" s="1">
        <f t="shared" ref="M18:M23" si="11">(D18-K18)*G18</f>
        <v>1336.8652500000001</v>
      </c>
      <c r="N18" s="1">
        <f t="shared" ref="N18:N23" si="12">(E18-K18)*G18</f>
        <v>2286.7402499999998</v>
      </c>
      <c r="O18" s="1">
        <f t="shared" ref="O18:O19" si="13">M18-N18</f>
        <v>-949.87499999999977</v>
      </c>
    </row>
    <row r="19" spans="1:15" s="1" customFormat="1" ht="18.75" x14ac:dyDescent="0.3">
      <c r="A19" s="1" t="s">
        <v>13</v>
      </c>
      <c r="B19" s="2">
        <v>-174.94</v>
      </c>
      <c r="C19" s="2">
        <v>0</v>
      </c>
      <c r="D19" s="3">
        <v>130</v>
      </c>
      <c r="E19" s="3">
        <v>-180</v>
      </c>
      <c r="F19" s="2">
        <v>-225.4</v>
      </c>
      <c r="G19" s="1">
        <v>11.375</v>
      </c>
      <c r="H19" s="1">
        <f>(B19-F19)*G19</f>
        <v>573.98250000000007</v>
      </c>
      <c r="I19" s="1">
        <v>12</v>
      </c>
      <c r="J19" s="1">
        <f t="shared" si="8"/>
        <v>4096</v>
      </c>
      <c r="K19" s="4">
        <f t="shared" si="9"/>
        <v>-50.460000000000008</v>
      </c>
      <c r="L19" s="12">
        <f t="shared" si="10"/>
        <v>0</v>
      </c>
      <c r="M19" s="1">
        <f t="shared" si="11"/>
        <v>2052.7325000000001</v>
      </c>
      <c r="N19" s="1">
        <f t="shared" si="12"/>
        <v>-1473.5174999999999</v>
      </c>
      <c r="O19" s="1">
        <f t="shared" si="13"/>
        <v>3526.25</v>
      </c>
    </row>
    <row r="20" spans="1:15" s="1" customFormat="1" ht="18.75" x14ac:dyDescent="0.3">
      <c r="A20" s="1" t="s">
        <v>14</v>
      </c>
      <c r="B20" s="2">
        <v>0</v>
      </c>
      <c r="C20" s="2">
        <v>0</v>
      </c>
      <c r="D20" s="3">
        <v>80</v>
      </c>
      <c r="E20" s="3">
        <v>-95</v>
      </c>
      <c r="F20" s="2">
        <v>-97.2</v>
      </c>
      <c r="G20" s="1">
        <v>22.765999999999998</v>
      </c>
      <c r="H20" s="1">
        <f t="shared" si="7"/>
        <v>2212.8552</v>
      </c>
      <c r="I20" s="1">
        <v>12</v>
      </c>
      <c r="J20" s="1">
        <f t="shared" si="8"/>
        <v>4096</v>
      </c>
      <c r="K20" s="4">
        <f t="shared" si="9"/>
        <v>-97.2</v>
      </c>
      <c r="L20" s="12">
        <f t="shared" si="10"/>
        <v>0</v>
      </c>
      <c r="M20" s="1">
        <f t="shared" si="11"/>
        <v>4034.1351999999993</v>
      </c>
      <c r="N20" s="1">
        <f t="shared" si="12"/>
        <v>50.085200000000064</v>
      </c>
      <c r="O20" s="1">
        <f>M20-N20</f>
        <v>3984.0499999999993</v>
      </c>
    </row>
    <row r="21" spans="1:15" s="1" customFormat="1" ht="18.75" x14ac:dyDescent="0.3">
      <c r="A21" s="1" t="s">
        <v>15</v>
      </c>
      <c r="B21" s="2">
        <v>-2.06</v>
      </c>
      <c r="C21" s="2">
        <v>0</v>
      </c>
      <c r="D21" s="3">
        <v>91</v>
      </c>
      <c r="E21" s="3">
        <v>-87</v>
      </c>
      <c r="F21" s="2">
        <v>-90</v>
      </c>
      <c r="G21" s="1">
        <v>22.765999999999998</v>
      </c>
      <c r="H21" s="1">
        <f>(B21-F21)*G21</f>
        <v>2002.0420399999998</v>
      </c>
      <c r="I21" s="1">
        <v>12</v>
      </c>
      <c r="J21" s="1">
        <f t="shared" si="8"/>
        <v>4096</v>
      </c>
      <c r="K21" s="4">
        <f t="shared" si="9"/>
        <v>-87.94</v>
      </c>
      <c r="L21" s="12">
        <f t="shared" si="10"/>
        <v>0</v>
      </c>
      <c r="M21" s="1">
        <f t="shared" si="11"/>
        <v>4073.7480399999995</v>
      </c>
      <c r="N21" s="1">
        <f t="shared" si="12"/>
        <v>21.400039999999947</v>
      </c>
      <c r="O21" s="1">
        <f t="shared" ref="O21:O23" si="14">M21-N21</f>
        <v>4052.3479999999995</v>
      </c>
    </row>
    <row r="22" spans="1:15" ht="18.75" x14ac:dyDescent="0.3">
      <c r="A22" s="14" t="s">
        <v>16</v>
      </c>
      <c r="B22" s="10">
        <v>-18.149999999999999</v>
      </c>
      <c r="C22" s="10">
        <v>0</v>
      </c>
      <c r="D22" s="15">
        <v>15</v>
      </c>
      <c r="E22" s="15">
        <v>-170</v>
      </c>
      <c r="F22" s="2">
        <v>-334.5</v>
      </c>
      <c r="G22" s="1">
        <v>11.375</v>
      </c>
      <c r="H22" s="1">
        <f t="shared" si="7"/>
        <v>3598.4812500000003</v>
      </c>
      <c r="I22" s="1">
        <v>12</v>
      </c>
      <c r="J22" s="1">
        <f t="shared" si="8"/>
        <v>4096</v>
      </c>
      <c r="K22" s="4">
        <f t="shared" si="9"/>
        <v>-316.35000000000002</v>
      </c>
      <c r="L22" s="12">
        <f t="shared" si="10"/>
        <v>0</v>
      </c>
      <c r="M22" s="1">
        <f t="shared" si="11"/>
        <v>3769.1062500000003</v>
      </c>
      <c r="N22" s="1">
        <f t="shared" si="12"/>
        <v>1664.7312500000003</v>
      </c>
      <c r="O22" s="1">
        <f t="shared" si="14"/>
        <v>2104.375</v>
      </c>
    </row>
    <row r="23" spans="1:15" ht="18.75" x14ac:dyDescent="0.3">
      <c r="A23" s="14" t="s">
        <v>17</v>
      </c>
      <c r="B23" s="10">
        <v>14.07</v>
      </c>
      <c r="C23" s="10">
        <v>0</v>
      </c>
      <c r="D23" s="15">
        <v>98</v>
      </c>
      <c r="E23" s="15">
        <v>-108</v>
      </c>
      <c r="F23" s="2">
        <v>-192</v>
      </c>
      <c r="G23" s="1">
        <v>11.375</v>
      </c>
      <c r="H23" s="1">
        <f t="shared" si="7"/>
        <v>2344.0462499999999</v>
      </c>
      <c r="I23" s="1">
        <v>12</v>
      </c>
      <c r="J23" s="1">
        <f t="shared" si="8"/>
        <v>4096</v>
      </c>
      <c r="K23" s="4">
        <f t="shared" si="9"/>
        <v>-206.07</v>
      </c>
      <c r="L23" s="12">
        <f t="shared" si="10"/>
        <v>0</v>
      </c>
      <c r="M23" s="1">
        <f t="shared" si="11"/>
        <v>3458.7962499999999</v>
      </c>
      <c r="N23" s="1">
        <f t="shared" si="12"/>
        <v>1115.5462499999999</v>
      </c>
      <c r="O23" s="1">
        <f t="shared" si="14"/>
        <v>2343.25</v>
      </c>
    </row>
    <row r="27" spans="1:15" s="1" customFormat="1" ht="18.75" x14ac:dyDescent="0.3">
      <c r="A27" s="1" t="s">
        <v>0</v>
      </c>
      <c r="B27" s="2">
        <v>0</v>
      </c>
      <c r="C27" s="2">
        <v>3</v>
      </c>
      <c r="D27" s="3">
        <v>255</v>
      </c>
      <c r="E27" s="3">
        <v>0</v>
      </c>
      <c r="F27" s="2">
        <v>777.1</v>
      </c>
      <c r="G27" s="1">
        <v>-3.7250000000000001</v>
      </c>
      <c r="H27" s="1">
        <f t="shared" ref="H27:H28" si="15">(B27-F27)*G27</f>
        <v>2894.6975000000002</v>
      </c>
      <c r="I27" s="1">
        <v>12</v>
      </c>
      <c r="J27" s="1">
        <f t="shared" ref="J27:J33" si="16">2^I27</f>
        <v>4096</v>
      </c>
      <c r="K27" s="4">
        <f t="shared" ref="K27:K33" si="17">C27-H27/G27</f>
        <v>780.1</v>
      </c>
      <c r="L27" s="12">
        <f t="shared" ref="L27:L33" si="18">H27/G27+K27</f>
        <v>3</v>
      </c>
      <c r="M27" s="1">
        <f>(D27-K27)*G27</f>
        <v>1955.9975000000002</v>
      </c>
      <c r="N27" s="1">
        <f>(E27-K27)*G27</f>
        <v>2905.8724999999999</v>
      </c>
      <c r="O27" s="1">
        <f>M27-N27</f>
        <v>-949.87499999999977</v>
      </c>
    </row>
    <row r="28" spans="1:15" s="1" customFormat="1" ht="18.75" x14ac:dyDescent="0.3">
      <c r="A28" s="1" t="s">
        <v>12</v>
      </c>
      <c r="B28" s="2">
        <v>346.51</v>
      </c>
      <c r="C28" s="2">
        <v>1</v>
      </c>
      <c r="D28" s="3">
        <v>255</v>
      </c>
      <c r="E28" s="3">
        <v>0</v>
      </c>
      <c r="F28" s="2">
        <v>959.4</v>
      </c>
      <c r="G28" s="1">
        <v>-3.7250000000000001</v>
      </c>
      <c r="H28" s="1">
        <f t="shared" si="15"/>
        <v>2283.0152499999999</v>
      </c>
      <c r="I28" s="1">
        <v>12</v>
      </c>
      <c r="J28" s="1">
        <f t="shared" si="16"/>
        <v>4096</v>
      </c>
      <c r="K28" s="4">
        <f t="shared" si="17"/>
        <v>613.89</v>
      </c>
      <c r="L28" s="12">
        <f t="shared" si="18"/>
        <v>1</v>
      </c>
      <c r="M28" s="1">
        <f t="shared" ref="M28:M33" si="19">(D28-K28)*G28</f>
        <v>1336.8652500000001</v>
      </c>
      <c r="N28" s="1">
        <f t="shared" ref="N28:N33" si="20">(E28-K28)*G28</f>
        <v>2286.7402499999998</v>
      </c>
      <c r="O28" s="1">
        <f t="shared" ref="O28:O29" si="21">M28-N28</f>
        <v>-949.87499999999977</v>
      </c>
    </row>
    <row r="29" spans="1:15" s="1" customFormat="1" ht="18.75" x14ac:dyDescent="0.3">
      <c r="A29" s="1" t="s">
        <v>13</v>
      </c>
      <c r="B29" s="2">
        <v>45.41</v>
      </c>
      <c r="C29" s="2">
        <v>0</v>
      </c>
      <c r="D29" s="3">
        <v>130</v>
      </c>
      <c r="E29" s="3">
        <v>-180</v>
      </c>
      <c r="F29" s="2">
        <v>-180</v>
      </c>
      <c r="G29" s="1">
        <v>11.375</v>
      </c>
      <c r="H29" s="1">
        <f>(B29-F29)*G29</f>
        <v>2564.0387500000002</v>
      </c>
      <c r="I29" s="1">
        <v>12</v>
      </c>
      <c r="J29" s="1">
        <f t="shared" si="16"/>
        <v>4096</v>
      </c>
      <c r="K29" s="4">
        <f t="shared" si="17"/>
        <v>-225.41000000000003</v>
      </c>
      <c r="L29" s="12">
        <f t="shared" si="18"/>
        <v>0</v>
      </c>
      <c r="M29" s="1">
        <f t="shared" si="19"/>
        <v>4042.7887500000002</v>
      </c>
      <c r="N29" s="1">
        <f t="shared" si="20"/>
        <v>516.53875000000028</v>
      </c>
      <c r="O29" s="1">
        <f t="shared" si="21"/>
        <v>3526.25</v>
      </c>
    </row>
    <row r="30" spans="1:15" s="1" customFormat="1" ht="18.75" x14ac:dyDescent="0.3">
      <c r="A30" s="1" t="s">
        <v>14</v>
      </c>
      <c r="B30" s="2">
        <v>-2.77</v>
      </c>
      <c r="C30" s="2">
        <v>0</v>
      </c>
      <c r="D30" s="3">
        <v>89</v>
      </c>
      <c r="E30" s="3">
        <v>-87</v>
      </c>
      <c r="F30" s="2">
        <v>-90</v>
      </c>
      <c r="G30" s="1">
        <v>22.765999999999998</v>
      </c>
      <c r="H30" s="1">
        <f t="shared" ref="H30" si="22">(B30-F30)*G30</f>
        <v>1985.8781799999999</v>
      </c>
      <c r="I30" s="1">
        <v>12</v>
      </c>
      <c r="J30" s="1">
        <f t="shared" si="16"/>
        <v>4096</v>
      </c>
      <c r="K30" s="4">
        <f t="shared" si="17"/>
        <v>-87.23</v>
      </c>
      <c r="L30" s="12">
        <f t="shared" si="18"/>
        <v>0</v>
      </c>
      <c r="M30" s="1">
        <f t="shared" si="19"/>
        <v>4012.0521800000001</v>
      </c>
      <c r="N30" s="1">
        <f t="shared" si="20"/>
        <v>5.2361800000000898</v>
      </c>
      <c r="O30" s="1">
        <f>M30-N30</f>
        <v>4006.8160000000003</v>
      </c>
    </row>
    <row r="31" spans="1:15" s="1" customFormat="1" ht="18.75" x14ac:dyDescent="0.3">
      <c r="A31" s="1" t="s">
        <v>15</v>
      </c>
      <c r="B31" s="2">
        <v>0</v>
      </c>
      <c r="C31" s="2">
        <v>0</v>
      </c>
      <c r="D31" s="3">
        <v>89</v>
      </c>
      <c r="E31" s="3">
        <v>-89</v>
      </c>
      <c r="F31" s="2">
        <v>-90</v>
      </c>
      <c r="G31" s="1">
        <v>22.765999999999998</v>
      </c>
      <c r="H31" s="1">
        <f>(B31-F31)*G31</f>
        <v>2048.94</v>
      </c>
      <c r="I31" s="1">
        <v>12</v>
      </c>
      <c r="J31" s="1">
        <f t="shared" si="16"/>
        <v>4096</v>
      </c>
      <c r="K31" s="4">
        <f t="shared" si="17"/>
        <v>-90.000000000000014</v>
      </c>
      <c r="L31" s="12">
        <f t="shared" si="18"/>
        <v>0</v>
      </c>
      <c r="M31" s="1">
        <f t="shared" si="19"/>
        <v>4075.1139999999996</v>
      </c>
      <c r="N31" s="1">
        <f t="shared" si="20"/>
        <v>22.766000000000322</v>
      </c>
      <c r="O31" s="1">
        <f t="shared" ref="O31:O33" si="23">M31-N31</f>
        <v>4052.347999999999</v>
      </c>
    </row>
    <row r="32" spans="1:15" ht="18.75" x14ac:dyDescent="0.3">
      <c r="A32" s="14" t="s">
        <v>16</v>
      </c>
      <c r="B32" s="10">
        <v>-1.85</v>
      </c>
      <c r="C32" s="10">
        <v>0</v>
      </c>
      <c r="D32" s="15">
        <v>15</v>
      </c>
      <c r="E32" s="15">
        <v>-170</v>
      </c>
      <c r="F32" s="2">
        <v>-329.5</v>
      </c>
      <c r="G32" s="1">
        <v>11.375</v>
      </c>
      <c r="H32" s="1">
        <f t="shared" ref="H32:H33" si="24">(B32-F32)*G32</f>
        <v>3727.0187499999997</v>
      </c>
      <c r="I32" s="1">
        <v>12</v>
      </c>
      <c r="J32" s="1">
        <f t="shared" si="16"/>
        <v>4096</v>
      </c>
      <c r="K32" s="4">
        <f t="shared" si="17"/>
        <v>-327.64999999999998</v>
      </c>
      <c r="L32" s="12">
        <f t="shared" si="18"/>
        <v>0</v>
      </c>
      <c r="M32" s="1">
        <f t="shared" si="19"/>
        <v>3897.6437499999997</v>
      </c>
      <c r="N32" s="1">
        <f t="shared" si="20"/>
        <v>1793.2687499999997</v>
      </c>
      <c r="O32" s="1">
        <f t="shared" si="23"/>
        <v>2104.375</v>
      </c>
    </row>
    <row r="33" spans="1:15" ht="18.75" x14ac:dyDescent="0.3">
      <c r="A33" s="14" t="s">
        <v>17</v>
      </c>
      <c r="B33" s="10">
        <v>14.07</v>
      </c>
      <c r="C33" s="10">
        <v>0</v>
      </c>
      <c r="D33" s="15">
        <v>98</v>
      </c>
      <c r="E33" s="15">
        <v>-108</v>
      </c>
      <c r="F33" s="2">
        <v>-192</v>
      </c>
      <c r="G33" s="1">
        <v>11.375</v>
      </c>
      <c r="H33" s="1">
        <f t="shared" si="24"/>
        <v>2344.0462499999999</v>
      </c>
      <c r="I33" s="1">
        <v>12</v>
      </c>
      <c r="J33" s="1">
        <f t="shared" si="16"/>
        <v>4096</v>
      </c>
      <c r="K33" s="4">
        <f t="shared" si="17"/>
        <v>-206.07</v>
      </c>
      <c r="L33" s="12">
        <f t="shared" si="18"/>
        <v>0</v>
      </c>
      <c r="M33" s="1">
        <f t="shared" si="19"/>
        <v>3458.7962499999999</v>
      </c>
      <c r="N33" s="1">
        <f t="shared" si="20"/>
        <v>1115.5462499999999</v>
      </c>
      <c r="O33" s="1">
        <f t="shared" si="23"/>
        <v>2343.25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2021-08-15T07:59:01Z</dcterms:created>
  <dcterms:modified xsi:type="dcterms:W3CDTF">2021-08-24T23:32:32Z</dcterms:modified>
</cp:coreProperties>
</file>