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rovil\Visual Studio 2013\Projects\HomeAutomation\Documents\"/>
    </mc:Choice>
  </mc:AlternateContent>
  <xr:revisionPtr revIDLastSave="0" documentId="13_ncr:1_{74E43D59-3CF0-4D1A-99C5-F3B570B17A98}" xr6:coauthVersionLast="47" xr6:coauthVersionMax="47" xr10:uidLastSave="{00000000-0000-0000-0000-000000000000}"/>
  <bookViews>
    <workbookView xWindow="-120" yWindow="-120" windowWidth="25440" windowHeight="15075" tabRatio="500" xr2:uid="{00000000-000D-0000-FFFF-FFFF00000000}"/>
  </bookViews>
  <sheets>
    <sheet name="UI" sheetId="1" r:id="rId1"/>
    <sheet name="Hardware" sheetId="2" r:id="rId2"/>
    <sheet name="Custom Chars" sheetId="4" r:id="rId3"/>
    <sheet name="Expander" sheetId="3" r:id="rId4"/>
    <sheet name="LED" sheetId="5" r:id="rId5"/>
    <sheet name="Sheet1" sheetId="6" r:id="rId6"/>
  </sheets>
  <calcPr calcId="191029"/>
</workbook>
</file>

<file path=xl/calcChain.xml><?xml version="1.0" encoding="utf-8"?>
<calcChain xmlns="http://schemas.openxmlformats.org/spreadsheetml/2006/main">
  <c r="F20" i="6" l="1"/>
  <c r="F19" i="6"/>
  <c r="C8" i="6" l="1"/>
  <c r="C7" i="6"/>
  <c r="C6" i="6"/>
  <c r="C5" i="6"/>
  <c r="C4" i="6" l="1"/>
  <c r="C3" i="6"/>
  <c r="N14" i="2"/>
  <c r="O15" i="2"/>
  <c r="L12" i="2"/>
  <c r="M13" i="2"/>
  <c r="D6" i="5" l="1"/>
  <c r="D7" i="5"/>
  <c r="D8" i="5"/>
  <c r="F8" i="5" s="1"/>
  <c r="D4" i="5"/>
  <c r="E4" i="5" s="1"/>
  <c r="D5" i="5"/>
  <c r="E5" i="5" s="1"/>
  <c r="D3" i="5"/>
  <c r="E3" i="5" s="1"/>
  <c r="F4" i="5"/>
  <c r="F6" i="5"/>
  <c r="F7" i="5"/>
  <c r="D9" i="5"/>
  <c r="F9" i="5" s="1"/>
  <c r="D10" i="5"/>
  <c r="F10" i="5" s="1"/>
  <c r="D11" i="5"/>
  <c r="F11" i="5" s="1"/>
  <c r="D12" i="5"/>
  <c r="F12" i="5" s="1"/>
  <c r="D13" i="5"/>
  <c r="E13" i="5" s="1"/>
  <c r="D14" i="5"/>
  <c r="F14" i="5" s="1"/>
  <c r="D15" i="5"/>
  <c r="F15" i="5" s="1"/>
  <c r="F5" i="5"/>
  <c r="E10" i="5" l="1"/>
  <c r="F13" i="5"/>
  <c r="F3" i="5"/>
  <c r="E7" i="5"/>
  <c r="E15" i="5"/>
  <c r="E9" i="5"/>
  <c r="E12" i="5"/>
  <c r="E11" i="5"/>
  <c r="E8" i="5"/>
  <c r="E14" i="5"/>
  <c r="E6" i="5"/>
  <c r="AF9" i="4"/>
  <c r="AF8" i="4"/>
  <c r="AF7" i="4"/>
  <c r="AF6" i="4"/>
  <c r="AF5" i="4"/>
  <c r="AC3" i="4"/>
  <c r="AB65" i="4"/>
  <c r="AC65" i="4" s="1"/>
  <c r="S65" i="4"/>
  <c r="AB64" i="4"/>
  <c r="AC64" i="4" s="1"/>
  <c r="S64" i="4"/>
  <c r="AB63" i="4"/>
  <c r="AC63" i="4" s="1"/>
  <c r="S63" i="4"/>
  <c r="AB62" i="4"/>
  <c r="AC62" i="4" s="1"/>
  <c r="S62" i="4"/>
  <c r="AB61" i="4"/>
  <c r="AC61" i="4" s="1"/>
  <c r="S61" i="4"/>
  <c r="AB60" i="4"/>
  <c r="AC60" i="4" s="1"/>
  <c r="S60" i="4"/>
  <c r="AB59" i="4"/>
  <c r="AC59" i="4" s="1"/>
  <c r="S59" i="4"/>
  <c r="AB58" i="4"/>
  <c r="AC58" i="4" s="1"/>
  <c r="AD58" i="4" s="1"/>
  <c r="S58" i="4"/>
  <c r="AB57" i="4"/>
  <c r="AC57" i="4" s="1"/>
  <c r="S57" i="4"/>
  <c r="AB56" i="4"/>
  <c r="AC56" i="4" s="1"/>
  <c r="S56" i="4"/>
  <c r="AB55" i="4"/>
  <c r="AC55" i="4" s="1"/>
  <c r="S55" i="4"/>
  <c r="AB54" i="4"/>
  <c r="AC54" i="4" s="1"/>
  <c r="S54" i="4"/>
  <c r="AB53" i="4"/>
  <c r="AC53" i="4" s="1"/>
  <c r="S53" i="4"/>
  <c r="AB52" i="4"/>
  <c r="AC52" i="4" s="1"/>
  <c r="S52" i="4"/>
  <c r="AB51" i="4"/>
  <c r="AC51" i="4" s="1"/>
  <c r="S51" i="4"/>
  <c r="AB50" i="4"/>
  <c r="AC50" i="4" s="1"/>
  <c r="AD50" i="4" s="1"/>
  <c r="S50" i="4"/>
  <c r="AB49" i="4"/>
  <c r="AC49" i="4" s="1"/>
  <c r="S49" i="4"/>
  <c r="AB48" i="4"/>
  <c r="AC48" i="4" s="1"/>
  <c r="S48" i="4"/>
  <c r="AB47" i="4"/>
  <c r="AC47" i="4" s="1"/>
  <c r="S47" i="4"/>
  <c r="AB46" i="4"/>
  <c r="AC46" i="4" s="1"/>
  <c r="S46" i="4"/>
  <c r="AB45" i="4"/>
  <c r="AC45" i="4" s="1"/>
  <c r="S45" i="4"/>
  <c r="AB44" i="4"/>
  <c r="AC44" i="4" s="1"/>
  <c r="S44" i="4"/>
  <c r="AB43" i="4"/>
  <c r="AC43" i="4" s="1"/>
  <c r="S43" i="4"/>
  <c r="AB42" i="4"/>
  <c r="AC42" i="4" s="1"/>
  <c r="AD42" i="4" s="1"/>
  <c r="S42" i="4"/>
  <c r="AB41" i="4"/>
  <c r="AC41" i="4" s="1"/>
  <c r="S41" i="4"/>
  <c r="AB40" i="4"/>
  <c r="AC40" i="4" s="1"/>
  <c r="S40" i="4"/>
  <c r="AB39" i="4"/>
  <c r="AC39" i="4" s="1"/>
  <c r="S39" i="4"/>
  <c r="AB38" i="4"/>
  <c r="AC38" i="4" s="1"/>
  <c r="S38" i="4"/>
  <c r="AB37" i="4"/>
  <c r="AC37" i="4" s="1"/>
  <c r="S37" i="4"/>
  <c r="AB36" i="4"/>
  <c r="AC36" i="4" s="1"/>
  <c r="S36" i="4"/>
  <c r="AB35" i="4"/>
  <c r="AC35" i="4" s="1"/>
  <c r="S35" i="4"/>
  <c r="AB34" i="4"/>
  <c r="AC34" i="4" s="1"/>
  <c r="AD34" i="4" s="1"/>
  <c r="S34" i="4"/>
  <c r="AB33" i="4"/>
  <c r="AC33" i="4" s="1"/>
  <c r="S33" i="4"/>
  <c r="AB32" i="4"/>
  <c r="AC32" i="4" s="1"/>
  <c r="S32" i="4"/>
  <c r="AB31" i="4"/>
  <c r="AC31" i="4" s="1"/>
  <c r="S31" i="4"/>
  <c r="AB30" i="4"/>
  <c r="AC30" i="4" s="1"/>
  <c r="S30" i="4"/>
  <c r="AB29" i="4"/>
  <c r="AC29" i="4" s="1"/>
  <c r="S29" i="4"/>
  <c r="AB28" i="4"/>
  <c r="AC28" i="4" s="1"/>
  <c r="S28" i="4"/>
  <c r="AB27" i="4"/>
  <c r="AC27" i="4" s="1"/>
  <c r="S27" i="4"/>
  <c r="AB26" i="4"/>
  <c r="AC26" i="4" s="1"/>
  <c r="AD26" i="4" s="1"/>
  <c r="S26" i="4"/>
  <c r="AB25" i="4"/>
  <c r="AC25" i="4" s="1"/>
  <c r="S25" i="4"/>
  <c r="AB24" i="4"/>
  <c r="AC24" i="4" s="1"/>
  <c r="S24" i="4"/>
  <c r="AB23" i="4"/>
  <c r="AC23" i="4" s="1"/>
  <c r="S23" i="4"/>
  <c r="AB22" i="4"/>
  <c r="AC22" i="4" s="1"/>
  <c r="S22" i="4"/>
  <c r="AB21" i="4"/>
  <c r="AC21" i="4" s="1"/>
  <c r="S21" i="4"/>
  <c r="AB20" i="4"/>
  <c r="AC20" i="4" s="1"/>
  <c r="S20" i="4"/>
  <c r="AB19" i="4"/>
  <c r="AC19" i="4" s="1"/>
  <c r="S19" i="4"/>
  <c r="AB18" i="4"/>
  <c r="AC18" i="4" s="1"/>
  <c r="AF4" i="4" s="1"/>
  <c r="S18" i="4"/>
  <c r="AB17" i="4"/>
  <c r="AC17" i="4" s="1"/>
  <c r="S17" i="4"/>
  <c r="AB16" i="4"/>
  <c r="AC16" i="4" s="1"/>
  <c r="S16" i="4"/>
  <c r="AB15" i="4"/>
  <c r="AC15" i="4" s="1"/>
  <c r="S15" i="4"/>
  <c r="AB14" i="4"/>
  <c r="AC14" i="4" s="1"/>
  <c r="S14" i="4"/>
  <c r="AB13" i="4"/>
  <c r="AC13" i="4" s="1"/>
  <c r="S13" i="4"/>
  <c r="AB12" i="4"/>
  <c r="AC12" i="4" s="1"/>
  <c r="S12" i="4"/>
  <c r="AB11" i="4"/>
  <c r="AC11" i="4" s="1"/>
  <c r="S11" i="4"/>
  <c r="AB10" i="4"/>
  <c r="AC10" i="4" s="1"/>
  <c r="AF3" i="4" s="1"/>
  <c r="S10" i="4"/>
  <c r="AB9" i="4"/>
  <c r="AC9" i="4" s="1"/>
  <c r="S9" i="4"/>
  <c r="AB8" i="4"/>
  <c r="AC8" i="4" s="1"/>
  <c r="S8" i="4"/>
  <c r="AB7" i="4"/>
  <c r="AC7" i="4" s="1"/>
  <c r="S7" i="4"/>
  <c r="AB6" i="4"/>
  <c r="AC6" i="4" s="1"/>
  <c r="S6" i="4"/>
  <c r="AB5" i="4"/>
  <c r="AC5" i="4" s="1"/>
  <c r="S5" i="4"/>
  <c r="AB4" i="4"/>
  <c r="AC4" i="4" s="1"/>
  <c r="S4" i="4"/>
  <c r="AB3" i="4"/>
  <c r="S3" i="4"/>
  <c r="AB2" i="4"/>
  <c r="AC2" i="4" s="1"/>
  <c r="AF2" i="4" s="1"/>
  <c r="S2" i="4"/>
  <c r="L26" i="4"/>
  <c r="M26" i="4" s="1"/>
  <c r="L27" i="4"/>
  <c r="M27" i="4" s="1"/>
  <c r="L28" i="4"/>
  <c r="M28" i="4" s="1"/>
  <c r="L29" i="4"/>
  <c r="M29" i="4" s="1"/>
  <c r="L30" i="4"/>
  <c r="M30" i="4" s="1"/>
  <c r="L31" i="4"/>
  <c r="M31" i="4" s="1"/>
  <c r="L32" i="4"/>
  <c r="M32" i="4" s="1"/>
  <c r="L33" i="4"/>
  <c r="M33" i="4" s="1"/>
  <c r="L34" i="4"/>
  <c r="M34" i="4" s="1"/>
  <c r="L35" i="4"/>
  <c r="M35" i="4" s="1"/>
  <c r="L36" i="4"/>
  <c r="M36" i="4" s="1"/>
  <c r="L37" i="4"/>
  <c r="M37" i="4" s="1"/>
  <c r="L38" i="4"/>
  <c r="M38" i="4" s="1"/>
  <c r="L39" i="4"/>
  <c r="M39" i="4" s="1"/>
  <c r="L40" i="4"/>
  <c r="M40" i="4" s="1"/>
  <c r="L41" i="4"/>
  <c r="M41" i="4" s="1"/>
  <c r="L42" i="4"/>
  <c r="M42" i="4" s="1"/>
  <c r="L43" i="4"/>
  <c r="M43" i="4" s="1"/>
  <c r="L44" i="4"/>
  <c r="M44" i="4" s="1"/>
  <c r="L45" i="4"/>
  <c r="M45" i="4" s="1"/>
  <c r="L46" i="4"/>
  <c r="M46" i="4" s="1"/>
  <c r="L47" i="4"/>
  <c r="M47" i="4" s="1"/>
  <c r="L48" i="4"/>
  <c r="M48" i="4" s="1"/>
  <c r="L49" i="4"/>
  <c r="M49" i="4" s="1"/>
  <c r="L50" i="4"/>
  <c r="M50" i="4" s="1"/>
  <c r="L51" i="4"/>
  <c r="M51" i="4" s="1"/>
  <c r="L52" i="4"/>
  <c r="M52" i="4" s="1"/>
  <c r="L53" i="4"/>
  <c r="M53" i="4" s="1"/>
  <c r="L54" i="4"/>
  <c r="M54" i="4" s="1"/>
  <c r="L55" i="4"/>
  <c r="M55" i="4" s="1"/>
  <c r="L56" i="4"/>
  <c r="M56" i="4" s="1"/>
  <c r="L57" i="4"/>
  <c r="M57" i="4" s="1"/>
  <c r="L58" i="4"/>
  <c r="M58" i="4" s="1"/>
  <c r="L59" i="4"/>
  <c r="M59" i="4" s="1"/>
  <c r="L60" i="4"/>
  <c r="M60" i="4" s="1"/>
  <c r="L61" i="4"/>
  <c r="M61" i="4" s="1"/>
  <c r="L62" i="4"/>
  <c r="M62" i="4" s="1"/>
  <c r="L63" i="4"/>
  <c r="M63" i="4" s="1"/>
  <c r="L64" i="4"/>
  <c r="M64" i="4" s="1"/>
  <c r="L65" i="4"/>
  <c r="M65" i="4" s="1"/>
  <c r="L10" i="4"/>
  <c r="M10" i="4" s="1"/>
  <c r="L11" i="4"/>
  <c r="M11" i="4" s="1"/>
  <c r="L12" i="4"/>
  <c r="M12" i="4" s="1"/>
  <c r="L13" i="4"/>
  <c r="M13" i="4" s="1"/>
  <c r="L14" i="4"/>
  <c r="M14" i="4" s="1"/>
  <c r="L15" i="4"/>
  <c r="M15" i="4" s="1"/>
  <c r="L16" i="4"/>
  <c r="M16" i="4" s="1"/>
  <c r="L17" i="4"/>
  <c r="M17" i="4" s="1"/>
  <c r="L18" i="4"/>
  <c r="M18" i="4" s="1"/>
  <c r="L19" i="4"/>
  <c r="M19" i="4" s="1"/>
  <c r="L20" i="4"/>
  <c r="M20" i="4" s="1"/>
  <c r="L21" i="4"/>
  <c r="M21" i="4" s="1"/>
  <c r="L22" i="4"/>
  <c r="M22" i="4" s="1"/>
  <c r="L23" i="4"/>
  <c r="M23" i="4" s="1"/>
  <c r="L24" i="4"/>
  <c r="M24" i="4" s="1"/>
  <c r="L25" i="4"/>
  <c r="M25" i="4" s="1"/>
  <c r="L3" i="4"/>
  <c r="M3" i="4" s="1"/>
  <c r="L4" i="4"/>
  <c r="M4" i="4" s="1"/>
  <c r="L5" i="4"/>
  <c r="M5" i="4" s="1"/>
  <c r="L6" i="4"/>
  <c r="M6" i="4" s="1"/>
  <c r="L7" i="4"/>
  <c r="M7" i="4" s="1"/>
  <c r="L8" i="4"/>
  <c r="M8" i="4" s="1"/>
  <c r="L9" i="4"/>
  <c r="M9" i="4" s="1"/>
  <c r="L2" i="4"/>
  <c r="M2" i="4" s="1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10" i="4"/>
  <c r="C11" i="4"/>
  <c r="C12" i="4"/>
  <c r="C13" i="4"/>
  <c r="C14" i="4"/>
  <c r="C15" i="4"/>
  <c r="C16" i="4"/>
  <c r="C17" i="4"/>
  <c r="C3" i="4"/>
  <c r="C4" i="4"/>
  <c r="C5" i="4"/>
  <c r="C6" i="4"/>
  <c r="C7" i="4"/>
  <c r="C8" i="4"/>
  <c r="C9" i="4"/>
  <c r="C2" i="4"/>
  <c r="B5" i="3"/>
  <c r="B6" i="3"/>
  <c r="B7" i="3"/>
  <c r="B8" i="3"/>
  <c r="B9" i="3"/>
  <c r="B10" i="3"/>
  <c r="B11" i="3"/>
  <c r="B4" i="3"/>
  <c r="AD18" i="4" l="1"/>
  <c r="AD2" i="4"/>
  <c r="AD10" i="4"/>
  <c r="B12" i="2"/>
  <c r="E4" i="2"/>
  <c r="E3" i="2"/>
  <c r="E1" i="2" l="1"/>
</calcChain>
</file>

<file path=xl/sharedStrings.xml><?xml version="1.0" encoding="utf-8"?>
<sst xmlns="http://schemas.openxmlformats.org/spreadsheetml/2006/main" count="176" uniqueCount="89">
  <si>
    <t>:</t>
  </si>
  <si>
    <t>&gt;</t>
  </si>
  <si>
    <t>m</t>
  </si>
  <si>
    <t>a</t>
  </si>
  <si>
    <t>n</t>
  </si>
  <si>
    <t>g</t>
  </si>
  <si>
    <t>e</t>
  </si>
  <si>
    <t>t</t>
  </si>
  <si>
    <t>o</t>
  </si>
  <si>
    <t>f</t>
  </si>
  <si>
    <t>T</t>
  </si>
  <si>
    <t>u</t>
  </si>
  <si>
    <t>P</t>
  </si>
  <si>
    <t>r</t>
  </si>
  <si>
    <t>s</t>
  </si>
  <si>
    <t>D</t>
  </si>
  <si>
    <t>R</t>
  </si>
  <si>
    <t>U</t>
  </si>
  <si>
    <t>M</t>
  </si>
  <si>
    <t>S</t>
  </si>
  <si>
    <t>E</t>
  </si>
  <si>
    <t>.</t>
  </si>
  <si>
    <t>Pressure (bar)</t>
  </si>
  <si>
    <t>Flow Rate (l/min)</t>
  </si>
  <si>
    <t>F</t>
  </si>
  <si>
    <t>N</t>
  </si>
  <si>
    <t>/</t>
  </si>
  <si>
    <t>A</t>
  </si>
  <si>
    <t>SD card status</t>
  </si>
  <si>
    <t>Water North/South (litres)</t>
  </si>
  <si>
    <t>W</t>
  </si>
  <si>
    <t>O</t>
  </si>
  <si>
    <t>Pump status</t>
  </si>
  <si>
    <t>4х1.5</t>
  </si>
  <si>
    <t>Кабел СВТ</t>
  </si>
  <si>
    <t>Клапи</t>
  </si>
  <si>
    <t>https://www.emag.bg/solenoiden-ventil-rainbird-hv-100-fi-24v-hv/pd/DQNGSFBBM/?X-Search-Id=aa1318fc8cb817d8ba8a&amp;X-Product-Id=104982807&amp;X-Search-Page=1&amp;X-Search-Position=1&amp;X-Section=search&amp;X-MB=0&amp;X-Search-Action=view</t>
  </si>
  <si>
    <t>Релета</t>
  </si>
  <si>
    <t>Лампи</t>
  </si>
  <si>
    <t>Помпа</t>
  </si>
  <si>
    <t>Вода</t>
  </si>
  <si>
    <t>Зеленчук</t>
  </si>
  <si>
    <t>Трева</t>
  </si>
  <si>
    <t>Цветя</t>
  </si>
  <si>
    <t>Current (A)</t>
  </si>
  <si>
    <t>Idle</t>
  </si>
  <si>
    <t>CPU</t>
  </si>
  <si>
    <t>LCD</t>
  </si>
  <si>
    <t>Relay</t>
  </si>
  <si>
    <t>RS</t>
  </si>
  <si>
    <t>RW</t>
  </si>
  <si>
    <t>K</t>
  </si>
  <si>
    <t>FF</t>
  </si>
  <si>
    <t>h</t>
  </si>
  <si>
    <t>V</t>
  </si>
  <si>
    <t>Син прозрачен</t>
  </si>
  <si>
    <t>Зелен</t>
  </si>
  <si>
    <t>Червен</t>
  </si>
  <si>
    <t>I(mA)</t>
  </si>
  <si>
    <t>Rd(Ohm) (R2)</t>
  </si>
  <si>
    <t>Ohm</t>
  </si>
  <si>
    <t>Цвят</t>
  </si>
  <si>
    <r>
      <t>V</t>
    </r>
    <r>
      <rPr>
        <b/>
        <vertAlign val="subscript"/>
        <sz val="11"/>
        <rFont val="Arial"/>
        <family val="2"/>
      </rPr>
      <t>d</t>
    </r>
    <r>
      <rPr>
        <b/>
        <sz val="11"/>
        <rFont val="Arial"/>
        <family val="2"/>
      </rPr>
      <t>(V) (VM1)</t>
    </r>
  </si>
  <si>
    <r>
      <t>V</t>
    </r>
    <r>
      <rPr>
        <b/>
        <vertAlign val="subscript"/>
        <sz val="11"/>
        <rFont val="Arial"/>
        <family val="2"/>
      </rPr>
      <t>R1</t>
    </r>
    <r>
      <rPr>
        <b/>
        <sz val="11"/>
        <rFont val="Arial"/>
        <family val="2"/>
      </rPr>
      <t>(V)</t>
    </r>
  </si>
  <si>
    <r>
      <t>R</t>
    </r>
    <r>
      <rPr>
        <b/>
        <vertAlign val="subscript"/>
        <sz val="11"/>
        <rFont val="Arial"/>
        <family val="2"/>
      </rPr>
      <t xml:space="preserve">1 </t>
    </r>
    <r>
      <rPr>
        <b/>
        <sz val="11"/>
        <rFont val="Arial"/>
        <family val="2"/>
      </rPr>
      <t>пробен</t>
    </r>
  </si>
  <si>
    <r>
      <t>R</t>
    </r>
    <r>
      <rPr>
        <b/>
        <vertAlign val="subscript"/>
        <sz val="11"/>
        <rFont val="Arial"/>
        <family val="2"/>
      </rPr>
      <t>limit</t>
    </r>
    <r>
      <rPr>
        <b/>
        <sz val="11"/>
        <rFont val="Arial"/>
        <family val="2"/>
      </rPr>
      <t>(Ohm)</t>
    </r>
  </si>
  <si>
    <r>
      <t>V</t>
    </r>
    <r>
      <rPr>
        <b/>
        <vertAlign val="subscript"/>
        <sz val="11"/>
        <rFont val="Arial"/>
        <family val="2"/>
      </rPr>
      <t>cc</t>
    </r>
  </si>
  <si>
    <t>Зелен
Червен</t>
  </si>
  <si>
    <t>Зелен мигащ</t>
  </si>
  <si>
    <t>Watering State ( North Main and Switch Position)</t>
  </si>
  <si>
    <t>South Main and Valves</t>
  </si>
  <si>
    <t>Watering Mains and Valves</t>
  </si>
  <si>
    <t>Main On Character DEC - 200</t>
  </si>
  <si>
    <t>Main Off Character DEC - 219</t>
  </si>
  <si>
    <t>V(V)</t>
  </si>
  <si>
    <t>V1(V)</t>
  </si>
  <si>
    <t>R1(Ohm)</t>
  </si>
  <si>
    <t>R2(Ohm)</t>
  </si>
  <si>
    <t>https://tashev-galving.com/cat/200383/kabeli-i-provodnitsi?filter.115.%D0%A1%D0%B5%D1%87%D0%B5%D0%BD%D0%B8%D0%B5+%D0%BD%D0%B0+%D0%BF%D1%80%D0%BE%D0%B2%D0%BE%D0%B4%D0%BD%D0%B8%D0%BA=1.5&amp;filter.73.%D0%91%D1%80%D0%BE%D0%B9+%D0%B6%D0%B8%D0%BB%D0%B0=4&amp;search=%D1%81%D0%B2%D1%82D0%BE%D0%B9+%D0%B6%D0%B8%D0%BB%D0%B0=3&amp;search=%D1%81%D0%B2%D1%82</t>
  </si>
  <si>
    <t>Time set</t>
  </si>
  <si>
    <t>Bytes avilable</t>
  </si>
  <si>
    <t>HardwareManager</t>
  </si>
  <si>
    <t>SetupToolsAndServices</t>
  </si>
  <si>
    <t>Diff</t>
  </si>
  <si>
    <t>GC</t>
  </si>
  <si>
    <t>ReloadConfig</t>
  </si>
  <si>
    <t>_autoTurnOffPumpService.Init()</t>
  </si>
  <si>
    <t>UiManager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</si>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</sst>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8"/>
      <name val="Arial"/>
      <family val="2"/>
    </font>
    <font>
      <b/>
      <sz val="11"/>
      <color rgb="FFFA7D00"/>
      <name val="Calibri"/>
      <family val="2"/>
      <scheme val="minor"/>
    </font>
    <font>
      <b/>
      <sz val="11"/>
      <name val="Arial"/>
      <family val="2"/>
    </font>
    <font>
      <b/>
      <vertAlign val="subscript"/>
      <sz val="11"/>
      <name val="Arial"/>
      <family val="2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5" fillId="3" borderId="15" applyNumberFormat="0" applyAlignment="0" applyProtection="0"/>
    <xf numFmtId="0" fontId="8" fillId="4" borderId="0" applyNumberFormat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" fillId="0" borderId="0" xfId="0" applyFont="1"/>
    <xf numFmtId="16" fontId="0" fillId="0" borderId="0" xfId="0" quotePrefix="1" applyNumberFormat="1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3" fillId="0" borderId="13" xfId="0" applyFont="1" applyBorder="1"/>
    <xf numFmtId="0" fontId="2" fillId="0" borderId="0" xfId="0" applyFont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3" xfId="0" applyFont="1" applyBorder="1" applyAlignment="1">
      <alignment vertical="center"/>
    </xf>
    <xf numFmtId="0" fontId="3" fillId="0" borderId="0" xfId="0" applyFont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6" fillId="0" borderId="13" xfId="0" applyFont="1" applyBorder="1"/>
    <xf numFmtId="1" fontId="5" fillId="3" borderId="15" xfId="1" applyNumberFormat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1" fillId="0" borderId="2" xfId="0" applyFont="1" applyBorder="1"/>
    <xf numFmtId="164" fontId="5" fillId="3" borderId="15" xfId="1" applyNumberFormat="1"/>
    <xf numFmtId="164" fontId="0" fillId="0" borderId="0" xfId="0" applyNumberFormat="1"/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8" fillId="4" borderId="6" xfId="2" applyBorder="1" applyAlignment="1">
      <alignment horizontal="center"/>
    </xf>
    <xf numFmtId="0" fontId="8" fillId="4" borderId="0" xfId="2" applyAlignment="1">
      <alignment horizontal="center"/>
    </xf>
  </cellXfs>
  <cellStyles count="3">
    <cellStyle name="Calculation" xfId="1" builtinId="22"/>
    <cellStyle name="Good" xfId="2" builtinId="26"/>
    <cellStyle name="Normal" xfId="0" builtinId="0"/>
  </cellStyles>
  <dxfs count="2">
    <dxf>
      <font>
        <color theme="0"/>
      </font>
      <fill>
        <patternFill>
          <bgColor theme="1" tint="0.14996795556505021"/>
        </patternFill>
      </fill>
    </dxf>
    <dxf>
      <font>
        <color theme="0"/>
      </font>
      <fill>
        <patternFill>
          <bgColor theme="1" tint="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16</xdr:row>
          <xdr:rowOff>28575</xdr:rowOff>
        </xdr:from>
        <xdr:to>
          <xdr:col>14</xdr:col>
          <xdr:colOff>571500</xdr:colOff>
          <xdr:row>31</xdr:row>
          <xdr:rowOff>28575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138112</xdr:colOff>
      <xdr:row>17</xdr:row>
      <xdr:rowOff>9524</xdr:rowOff>
    </xdr:from>
    <xdr:ext cx="1843088" cy="695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 txBox="1"/>
          </xdr:nvSpPr>
          <xdr:spPr>
            <a:xfrm>
              <a:off x="5957887" y="3228974"/>
              <a:ext cx="1843088" cy="695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𝑙𝑖𝑚𝑖𝑡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𝑐𝑐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</m:sub>
                        </m:sSub>
                        <m:sSub>
                          <m:sSubPr>
                            <m:ctrlPr>
                              <a:rPr lang="en-US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𝐼</m:t>
                        </m:r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1741AA3-6A8E-1AC7-28AB-853B97F440E6}"/>
                </a:ext>
              </a:extLst>
            </xdr:cNvPr>
            <xdr:cNvSpPr txBox="1"/>
          </xdr:nvSpPr>
          <xdr:spPr>
            <a:xfrm>
              <a:off x="5957887" y="3228974"/>
              <a:ext cx="1843088" cy="695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𝑅_𝑙𝑖𝑚𝑖𝑡=</a:t>
              </a:r>
              <a:r>
                <a:rPr lang="en-US" sz="1800" i="0">
                  <a:latin typeface="Cambria Math" panose="02040503050406030204" pitchFamily="18" charset="0"/>
                </a:rPr>
                <a:t>(</a:t>
              </a:r>
              <a:r>
                <a:rPr lang="en-US" sz="1800" b="0" i="0">
                  <a:latin typeface="Cambria Math" panose="02040503050406030204" pitchFamily="18" charset="0"/>
                </a:rPr>
                <a:t>𝑉_(𝑐𝑐−) 𝑉_𝑑)/𝐼</a:t>
              </a:r>
              <a:endParaRPr lang="en-US" sz="1800"/>
            </a:p>
          </xdr:txBody>
        </xdr:sp>
      </mc:Fallback>
    </mc:AlternateContent>
    <xdr:clientData/>
  </xdr:oneCellAnchor>
  <xdr:twoCellAnchor editAs="oneCell">
    <xdr:from>
      <xdr:col>7</xdr:col>
      <xdr:colOff>600075</xdr:colOff>
      <xdr:row>1</xdr:row>
      <xdr:rowOff>0</xdr:rowOff>
    </xdr:from>
    <xdr:to>
      <xdr:col>15</xdr:col>
      <xdr:colOff>394740</xdr:colOff>
      <xdr:row>14</xdr:row>
      <xdr:rowOff>19268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0" y="209550"/>
          <a:ext cx="4671465" cy="25148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.vsdx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Y31"/>
  <sheetViews>
    <sheetView tabSelected="1" topLeftCell="A4" zoomScaleNormal="100" workbookViewId="0">
      <selection activeCell="S37" sqref="S37"/>
    </sheetView>
  </sheetViews>
  <sheetFormatPr defaultColWidth="2.5703125" defaultRowHeight="12.75" x14ac:dyDescent="0.2"/>
  <cols>
    <col min="1" max="1" width="42.85546875" style="29" bestFit="1" customWidth="1"/>
    <col min="2" max="2" width="2.7109375" customWidth="1"/>
    <col min="3" max="23" width="2.7109375" style="1" customWidth="1"/>
    <col min="24" max="28" width="2.7109375" customWidth="1"/>
    <col min="16379" max="16384" width="11.5703125" customWidth="1"/>
  </cols>
  <sheetData>
    <row r="4" spans="3:24" x14ac:dyDescent="0.2">
      <c r="D4" s="2">
        <v>0</v>
      </c>
      <c r="E4" s="3">
        <v>1</v>
      </c>
      <c r="F4" s="3">
        <v>2</v>
      </c>
      <c r="G4" s="3">
        <v>3</v>
      </c>
      <c r="H4" s="3">
        <v>4</v>
      </c>
      <c r="I4" s="3">
        <v>5</v>
      </c>
      <c r="J4" s="3">
        <v>6</v>
      </c>
      <c r="K4" s="3">
        <v>7</v>
      </c>
      <c r="L4" s="3">
        <v>8</v>
      </c>
      <c r="M4" s="3">
        <v>9</v>
      </c>
      <c r="N4" s="3">
        <v>10</v>
      </c>
      <c r="O4" s="3">
        <v>11</v>
      </c>
      <c r="P4" s="3">
        <v>12</v>
      </c>
      <c r="Q4" s="3">
        <v>13</v>
      </c>
      <c r="R4" s="3">
        <v>14</v>
      </c>
      <c r="S4" s="3">
        <v>15</v>
      </c>
      <c r="T4" s="3">
        <v>16</v>
      </c>
      <c r="U4" s="3">
        <v>17</v>
      </c>
      <c r="V4" s="3">
        <v>18</v>
      </c>
      <c r="W4" s="4">
        <v>19</v>
      </c>
      <c r="X4" s="1"/>
    </row>
    <row r="5" spans="3:24" x14ac:dyDescent="0.2">
      <c r="C5" s="5">
        <v>0</v>
      </c>
      <c r="D5" s="6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>
        <v>0</v>
      </c>
      <c r="T5" s="7">
        <v>8</v>
      </c>
      <c r="U5" s="7" t="s">
        <v>0</v>
      </c>
      <c r="V5" s="7">
        <v>3</v>
      </c>
      <c r="W5" s="8">
        <v>0</v>
      </c>
    </row>
    <row r="6" spans="3:24" x14ac:dyDescent="0.2">
      <c r="C6" s="9">
        <v>1</v>
      </c>
      <c r="D6" s="10" t="s">
        <v>1</v>
      </c>
      <c r="E6" s="1" t="s">
        <v>2</v>
      </c>
      <c r="F6" s="1" t="s">
        <v>3</v>
      </c>
      <c r="G6" s="1" t="s">
        <v>4</v>
      </c>
      <c r="H6" s="1" t="s">
        <v>3</v>
      </c>
      <c r="I6" s="1" t="s">
        <v>5</v>
      </c>
      <c r="J6" s="1" t="s">
        <v>6</v>
      </c>
      <c r="K6" s="1" t="s">
        <v>2</v>
      </c>
      <c r="L6" s="1" t="s">
        <v>6</v>
      </c>
      <c r="M6" s="1" t="s">
        <v>4</v>
      </c>
      <c r="N6" s="1" t="s">
        <v>7</v>
      </c>
      <c r="P6" s="1" t="s">
        <v>8</v>
      </c>
      <c r="Q6" s="1" t="s">
        <v>9</v>
      </c>
      <c r="R6" s="1" t="s">
        <v>9</v>
      </c>
      <c r="W6" s="11"/>
      <c r="X6" s="1"/>
    </row>
    <row r="7" spans="3:24" x14ac:dyDescent="0.2">
      <c r="C7" s="9">
        <v>2</v>
      </c>
      <c r="D7" s="10"/>
      <c r="E7" s="1" t="s">
        <v>10</v>
      </c>
      <c r="F7" s="1" t="s">
        <v>11</v>
      </c>
      <c r="G7" s="1" t="s">
        <v>4</v>
      </c>
      <c r="H7" s="1" t="s">
        <v>6</v>
      </c>
      <c r="J7" s="1" t="s">
        <v>12</v>
      </c>
      <c r="K7" s="1" t="s">
        <v>13</v>
      </c>
      <c r="L7" s="1" t="s">
        <v>6</v>
      </c>
      <c r="M7" s="1" t="s">
        <v>14</v>
      </c>
      <c r="N7" s="1" t="s">
        <v>11</v>
      </c>
      <c r="O7" s="1" t="s">
        <v>13</v>
      </c>
      <c r="P7" s="1" t="s">
        <v>6</v>
      </c>
      <c r="W7" s="11"/>
      <c r="X7" s="1"/>
    </row>
    <row r="8" spans="3:24" x14ac:dyDescent="0.2">
      <c r="C8" s="12">
        <v>3</v>
      </c>
      <c r="D8" s="13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5"/>
      <c r="X8" s="1"/>
    </row>
    <row r="10" spans="3:24" x14ac:dyDescent="0.2">
      <c r="D10" s="2">
        <v>0</v>
      </c>
      <c r="E10" s="3">
        <v>1</v>
      </c>
      <c r="F10" s="3">
        <v>2</v>
      </c>
      <c r="G10" s="3">
        <v>3</v>
      </c>
      <c r="H10" s="3">
        <v>4</v>
      </c>
      <c r="I10" s="3">
        <v>5</v>
      </c>
      <c r="J10" s="3">
        <v>6</v>
      </c>
      <c r="K10" s="3">
        <v>7</v>
      </c>
      <c r="L10" s="3">
        <v>8</v>
      </c>
      <c r="M10" s="3">
        <v>9</v>
      </c>
      <c r="N10" s="3">
        <v>10</v>
      </c>
      <c r="O10" s="3">
        <v>11</v>
      </c>
      <c r="P10" s="3">
        <v>12</v>
      </c>
      <c r="Q10" s="3">
        <v>13</v>
      </c>
      <c r="R10" s="3">
        <v>14</v>
      </c>
      <c r="S10" s="3">
        <v>15</v>
      </c>
      <c r="T10" s="3">
        <v>16</v>
      </c>
      <c r="U10" s="3">
        <v>17</v>
      </c>
      <c r="V10" s="3">
        <v>18</v>
      </c>
      <c r="W10" s="4">
        <v>19</v>
      </c>
    </row>
    <row r="11" spans="3:24" x14ac:dyDescent="0.2">
      <c r="C11" s="5">
        <v>0</v>
      </c>
      <c r="D11" s="16"/>
      <c r="E11" s="17"/>
      <c r="F11" s="17"/>
      <c r="G11" s="17"/>
      <c r="H11" s="17"/>
      <c r="I11" s="17"/>
      <c r="J11" s="17"/>
      <c r="K11" s="17"/>
      <c r="L11" s="17"/>
      <c r="M11" s="17"/>
      <c r="N11" s="7"/>
      <c r="O11" s="7"/>
      <c r="P11" s="7"/>
      <c r="Q11" s="7"/>
      <c r="R11" s="7"/>
      <c r="S11" s="7">
        <v>0</v>
      </c>
      <c r="T11" s="7">
        <v>8</v>
      </c>
      <c r="U11" s="7" t="s">
        <v>0</v>
      </c>
      <c r="V11" s="7">
        <v>3</v>
      </c>
      <c r="W11" s="8">
        <v>0</v>
      </c>
    </row>
    <row r="12" spans="3:24" x14ac:dyDescent="0.2">
      <c r="C12" s="9">
        <v>1</v>
      </c>
      <c r="D12" s="18"/>
      <c r="E12" s="19"/>
      <c r="F12" s="19"/>
      <c r="G12" s="19" t="s">
        <v>15</v>
      </c>
      <c r="H12" s="19" t="s">
        <v>16</v>
      </c>
      <c r="I12" s="19" t="s">
        <v>17</v>
      </c>
      <c r="J12" s="19" t="s">
        <v>18</v>
      </c>
      <c r="K12" s="19"/>
      <c r="L12" s="19"/>
      <c r="M12" s="19"/>
      <c r="S12" s="1" t="s">
        <v>19</v>
      </c>
      <c r="T12" s="1" t="s">
        <v>0</v>
      </c>
      <c r="U12" s="1" t="s">
        <v>20</v>
      </c>
      <c r="V12" s="1" t="s">
        <v>13</v>
      </c>
      <c r="W12" s="11" t="s">
        <v>13</v>
      </c>
    </row>
    <row r="13" spans="3:24" x14ac:dyDescent="0.2">
      <c r="C13" s="9">
        <v>2</v>
      </c>
      <c r="D13" s="18"/>
      <c r="E13" s="19"/>
      <c r="F13" s="19"/>
      <c r="G13" s="19"/>
      <c r="H13" s="19"/>
      <c r="I13" s="19"/>
      <c r="J13" s="19"/>
      <c r="K13" s="19"/>
      <c r="L13" s="19"/>
      <c r="M13" s="19"/>
      <c r="W13" s="11"/>
    </row>
    <row r="14" spans="3:24" x14ac:dyDescent="0.2">
      <c r="C14" s="12">
        <v>3</v>
      </c>
      <c r="D14" s="20"/>
      <c r="E14" s="21"/>
      <c r="F14" s="21"/>
      <c r="G14" s="21"/>
      <c r="H14" s="21"/>
      <c r="I14" s="21"/>
      <c r="J14" s="21"/>
      <c r="K14" s="21"/>
      <c r="L14" s="21"/>
      <c r="M14" s="21"/>
      <c r="N14" s="14"/>
      <c r="O14" s="14">
        <v>0</v>
      </c>
      <c r="P14" s="14" t="s">
        <v>21</v>
      </c>
      <c r="Q14" s="14">
        <v>1</v>
      </c>
      <c r="R14" s="14">
        <v>2</v>
      </c>
      <c r="S14" s="14">
        <v>3</v>
      </c>
      <c r="T14" s="14">
        <v>4</v>
      </c>
      <c r="U14" s="14">
        <v>5</v>
      </c>
      <c r="V14" s="14">
        <v>6</v>
      </c>
      <c r="W14" s="15">
        <v>7</v>
      </c>
    </row>
    <row r="16" spans="3:24" x14ac:dyDescent="0.2">
      <c r="D16" s="2">
        <v>0</v>
      </c>
      <c r="E16" s="3">
        <v>1</v>
      </c>
      <c r="F16" s="3">
        <v>2</v>
      </c>
      <c r="G16" s="3">
        <v>3</v>
      </c>
      <c r="H16" s="3">
        <v>4</v>
      </c>
      <c r="I16" s="3">
        <v>5</v>
      </c>
      <c r="J16" s="3">
        <v>6</v>
      </c>
      <c r="K16" s="3">
        <v>7</v>
      </c>
      <c r="L16" s="3">
        <v>8</v>
      </c>
      <c r="M16" s="3">
        <v>9</v>
      </c>
      <c r="N16" s="3">
        <v>10</v>
      </c>
      <c r="O16" s="3">
        <v>11</v>
      </c>
      <c r="P16" s="3">
        <v>12</v>
      </c>
      <c r="Q16" s="3">
        <v>13</v>
      </c>
      <c r="R16" s="3">
        <v>14</v>
      </c>
      <c r="S16" s="3">
        <v>15</v>
      </c>
      <c r="T16" s="3">
        <v>16</v>
      </c>
      <c r="U16" s="3">
        <v>17</v>
      </c>
      <c r="V16" s="3">
        <v>18</v>
      </c>
      <c r="W16" s="4">
        <v>19</v>
      </c>
    </row>
    <row r="17" spans="1:25" ht="15" x14ac:dyDescent="0.25">
      <c r="A17" s="29" t="s">
        <v>22</v>
      </c>
      <c r="C17" s="5">
        <v>0</v>
      </c>
      <c r="D17" s="6" t="s">
        <v>12</v>
      </c>
      <c r="E17" s="7" t="s">
        <v>13</v>
      </c>
      <c r="F17" s="7" t="s">
        <v>0</v>
      </c>
      <c r="G17" s="53">
        <v>2</v>
      </c>
      <c r="H17" s="53" t="s">
        <v>21</v>
      </c>
      <c r="I17" s="53">
        <v>3</v>
      </c>
      <c r="J17" s="53">
        <v>4</v>
      </c>
      <c r="K17" s="53"/>
      <c r="L17" s="7"/>
      <c r="M17" s="7"/>
      <c r="N17" s="7"/>
      <c r="O17" s="7"/>
      <c r="P17" s="7"/>
      <c r="Q17" s="7"/>
      <c r="R17" s="7"/>
      <c r="S17" s="7">
        <v>0</v>
      </c>
      <c r="T17" s="7">
        <v>8</v>
      </c>
      <c r="U17" s="7" t="s">
        <v>0</v>
      </c>
      <c r="V17" s="7">
        <v>3</v>
      </c>
      <c r="W17" s="8">
        <v>0</v>
      </c>
    </row>
    <row r="18" spans="1:25" ht="15" x14ac:dyDescent="0.25">
      <c r="A18" s="29" t="s">
        <v>23</v>
      </c>
      <c r="C18" s="9">
        <v>1</v>
      </c>
      <c r="D18" s="10" t="s">
        <v>24</v>
      </c>
      <c r="E18" s="1" t="s">
        <v>16</v>
      </c>
      <c r="F18" s="1" t="s">
        <v>0</v>
      </c>
      <c r="G18" s="54">
        <v>1</v>
      </c>
      <c r="H18" s="54">
        <v>0</v>
      </c>
      <c r="I18" s="54" t="s">
        <v>21</v>
      </c>
      <c r="J18" s="54">
        <v>2</v>
      </c>
      <c r="K18" s="54"/>
      <c r="S18" s="1" t="s">
        <v>19</v>
      </c>
      <c r="T18" s="1" t="s">
        <v>0</v>
      </c>
      <c r="U18" s="1" t="s">
        <v>25</v>
      </c>
      <c r="V18" s="1" t="s">
        <v>26</v>
      </c>
      <c r="W18" s="11" t="s">
        <v>27</v>
      </c>
      <c r="Y18" t="s">
        <v>28</v>
      </c>
    </row>
    <row r="19" spans="1:25" ht="15" x14ac:dyDescent="0.25">
      <c r="A19" s="29" t="s">
        <v>29</v>
      </c>
      <c r="C19" s="9">
        <v>2</v>
      </c>
      <c r="D19" s="10" t="s">
        <v>30</v>
      </c>
      <c r="E19" s="1" t="s">
        <v>25</v>
      </c>
      <c r="F19" s="1" t="s">
        <v>0</v>
      </c>
      <c r="G19" s="54">
        <v>1</v>
      </c>
      <c r="H19" s="54">
        <v>2</v>
      </c>
      <c r="I19" s="54">
        <v>3</v>
      </c>
      <c r="J19" s="54"/>
      <c r="K19" s="54"/>
      <c r="L19" s="1" t="s">
        <v>30</v>
      </c>
      <c r="M19" s="1" t="s">
        <v>19</v>
      </c>
      <c r="N19" s="1" t="s">
        <v>0</v>
      </c>
      <c r="O19" s="54">
        <v>1</v>
      </c>
      <c r="P19" s="54">
        <v>2</v>
      </c>
      <c r="Q19" s="54">
        <v>3</v>
      </c>
      <c r="R19" s="54"/>
      <c r="S19" s="1" t="s">
        <v>12</v>
      </c>
      <c r="T19" s="1" t="s">
        <v>0</v>
      </c>
      <c r="U19" s="1" t="s">
        <v>31</v>
      </c>
      <c r="V19" s="1" t="s">
        <v>9</v>
      </c>
      <c r="W19" s="11" t="s">
        <v>9</v>
      </c>
      <c r="Y19" t="s">
        <v>32</v>
      </c>
    </row>
    <row r="20" spans="1:25" x14ac:dyDescent="0.2">
      <c r="A20" s="29" t="s">
        <v>69</v>
      </c>
      <c r="C20" s="12">
        <v>3</v>
      </c>
      <c r="D20" s="13" t="s">
        <v>25</v>
      </c>
      <c r="E20" s="14" t="s">
        <v>8</v>
      </c>
      <c r="F20" s="14" t="s">
        <v>13</v>
      </c>
      <c r="G20" s="14" t="s">
        <v>7</v>
      </c>
      <c r="H20" s="14" t="s">
        <v>53</v>
      </c>
      <c r="I20" s="14" t="s">
        <v>0</v>
      </c>
      <c r="J20" s="14" t="s">
        <v>18</v>
      </c>
      <c r="K20" s="14">
        <v>3</v>
      </c>
      <c r="L20" s="14"/>
      <c r="M20" s="14" t="s">
        <v>19</v>
      </c>
      <c r="N20" s="14" t="s">
        <v>8</v>
      </c>
      <c r="O20" s="14" t="s">
        <v>11</v>
      </c>
      <c r="P20" s="14" t="s">
        <v>7</v>
      </c>
      <c r="Q20" s="14" t="s">
        <v>53</v>
      </c>
      <c r="R20" s="14" t="s">
        <v>0</v>
      </c>
      <c r="S20" s="14" t="s">
        <v>18</v>
      </c>
      <c r="T20" s="14">
        <v>1</v>
      </c>
      <c r="U20" s="14">
        <v>2</v>
      </c>
      <c r="V20" s="14">
        <v>3</v>
      </c>
      <c r="W20" s="15">
        <v>4</v>
      </c>
      <c r="Y20" t="s">
        <v>70</v>
      </c>
    </row>
    <row r="24" spans="1:25" x14ac:dyDescent="0.2">
      <c r="D24" s="2">
        <v>0</v>
      </c>
      <c r="E24" s="3">
        <v>1</v>
      </c>
      <c r="F24" s="3">
        <v>2</v>
      </c>
      <c r="G24" s="3">
        <v>3</v>
      </c>
      <c r="H24" s="3">
        <v>4</v>
      </c>
      <c r="I24" s="3">
        <v>5</v>
      </c>
      <c r="J24" s="3">
        <v>6</v>
      </c>
      <c r="K24" s="3">
        <v>7</v>
      </c>
      <c r="L24" s="3">
        <v>8</v>
      </c>
      <c r="M24" s="3">
        <v>9</v>
      </c>
      <c r="N24" s="3">
        <v>10</v>
      </c>
      <c r="O24" s="3">
        <v>11</v>
      </c>
      <c r="P24" s="3">
        <v>12</v>
      </c>
      <c r="Q24" s="3">
        <v>13</v>
      </c>
      <c r="R24" s="3">
        <v>14</v>
      </c>
      <c r="S24" s="3">
        <v>15</v>
      </c>
      <c r="T24" s="3">
        <v>16</v>
      </c>
      <c r="U24" s="3">
        <v>17</v>
      </c>
      <c r="V24" s="3">
        <v>18</v>
      </c>
      <c r="W24" s="4">
        <v>19</v>
      </c>
    </row>
    <row r="25" spans="1:25" x14ac:dyDescent="0.2">
      <c r="A25" s="29" t="s">
        <v>22</v>
      </c>
      <c r="C25" s="5">
        <v>0</v>
      </c>
      <c r="D25" s="6" t="s">
        <v>12</v>
      </c>
      <c r="E25" s="7" t="s">
        <v>13</v>
      </c>
      <c r="F25" s="7" t="s">
        <v>0</v>
      </c>
      <c r="G25" s="7">
        <v>2</v>
      </c>
      <c r="H25" s="7" t="s">
        <v>21</v>
      </c>
      <c r="I25" s="7">
        <v>3</v>
      </c>
      <c r="J25" s="7">
        <v>4</v>
      </c>
      <c r="K25" s="7"/>
      <c r="L25" s="7"/>
      <c r="M25" s="7"/>
      <c r="N25" s="7"/>
      <c r="O25" s="7"/>
      <c r="P25" s="7"/>
      <c r="Q25" s="7"/>
      <c r="R25" s="7"/>
      <c r="S25" s="7">
        <v>0</v>
      </c>
      <c r="T25" s="7">
        <v>8</v>
      </c>
      <c r="U25" s="7" t="s">
        <v>0</v>
      </c>
      <c r="V25" s="7">
        <v>3</v>
      </c>
      <c r="W25" s="8">
        <v>0</v>
      </c>
    </row>
    <row r="26" spans="1:25" x14ac:dyDescent="0.2">
      <c r="A26" s="29" t="s">
        <v>23</v>
      </c>
      <c r="C26" s="9">
        <v>1</v>
      </c>
      <c r="D26" s="10" t="s">
        <v>24</v>
      </c>
      <c r="E26" s="1" t="s">
        <v>16</v>
      </c>
      <c r="F26" s="1" t="s">
        <v>0</v>
      </c>
      <c r="G26" s="1">
        <v>1</v>
      </c>
      <c r="H26" s="1">
        <v>0</v>
      </c>
      <c r="I26" s="1" t="s">
        <v>21</v>
      </c>
      <c r="J26" s="1">
        <v>2</v>
      </c>
      <c r="S26" s="1" t="s">
        <v>19</v>
      </c>
      <c r="T26" s="1" t="s">
        <v>0</v>
      </c>
      <c r="U26" s="1" t="s">
        <v>25</v>
      </c>
      <c r="V26" s="1" t="s">
        <v>26</v>
      </c>
      <c r="W26" s="11" t="s">
        <v>27</v>
      </c>
      <c r="Y26" t="s">
        <v>28</v>
      </c>
    </row>
    <row r="27" spans="1:25" x14ac:dyDescent="0.2">
      <c r="A27" s="29" t="s">
        <v>29</v>
      </c>
      <c r="C27" s="9">
        <v>2</v>
      </c>
      <c r="D27" s="10" t="s">
        <v>30</v>
      </c>
      <c r="E27" s="1" t="s">
        <v>25</v>
      </c>
      <c r="F27" s="1" t="s">
        <v>0</v>
      </c>
      <c r="G27" s="1">
        <v>1</v>
      </c>
      <c r="H27" s="1">
        <v>2</v>
      </c>
      <c r="I27" s="1">
        <v>3</v>
      </c>
      <c r="L27" s="1" t="s">
        <v>30</v>
      </c>
      <c r="M27" s="1" t="s">
        <v>19</v>
      </c>
      <c r="N27" s="1" t="s">
        <v>0</v>
      </c>
      <c r="O27" s="1">
        <v>1</v>
      </c>
      <c r="P27" s="1">
        <v>2</v>
      </c>
      <c r="Q27" s="1">
        <v>3</v>
      </c>
      <c r="S27" s="1" t="s">
        <v>12</v>
      </c>
      <c r="T27" s="1" t="s">
        <v>0</v>
      </c>
      <c r="U27" s="1" t="s">
        <v>31</v>
      </c>
      <c r="V27" s="1" t="s">
        <v>9</v>
      </c>
      <c r="W27" s="11" t="s">
        <v>9</v>
      </c>
      <c r="Y27" t="s">
        <v>32</v>
      </c>
    </row>
    <row r="28" spans="1:25" x14ac:dyDescent="0.2">
      <c r="A28" s="29" t="s">
        <v>71</v>
      </c>
      <c r="C28" s="12">
        <v>3</v>
      </c>
      <c r="D28" s="13" t="s">
        <v>25</v>
      </c>
      <c r="E28" s="14" t="s">
        <v>54</v>
      </c>
      <c r="F28" s="14" t="s">
        <v>0</v>
      </c>
      <c r="G28" s="14" t="s">
        <v>18</v>
      </c>
      <c r="H28" s="14">
        <v>1</v>
      </c>
      <c r="I28" s="14">
        <v>2</v>
      </c>
      <c r="J28" s="14">
        <v>3</v>
      </c>
      <c r="K28" s="14">
        <v>4</v>
      </c>
      <c r="L28" s="14">
        <v>5</v>
      </c>
      <c r="M28" s="14">
        <v>6</v>
      </c>
      <c r="N28" s="14"/>
      <c r="O28" s="14" t="s">
        <v>19</v>
      </c>
      <c r="P28" s="14" t="s">
        <v>54</v>
      </c>
      <c r="Q28" s="14" t="s">
        <v>0</v>
      </c>
      <c r="R28" s="14" t="s">
        <v>18</v>
      </c>
      <c r="S28" s="14">
        <v>1</v>
      </c>
      <c r="T28" s="14">
        <v>2</v>
      </c>
      <c r="U28" s="14">
        <v>3</v>
      </c>
      <c r="V28" s="14">
        <v>4</v>
      </c>
      <c r="W28" s="15"/>
    </row>
    <row r="30" spans="1:25" x14ac:dyDescent="0.2">
      <c r="R30" s="1" t="s">
        <v>72</v>
      </c>
    </row>
    <row r="31" spans="1:25" x14ac:dyDescent="0.2">
      <c r="R31" s="1" t="s">
        <v>73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D171E-0B30-4DB0-9874-E1EE89943674}">
  <dimension ref="A1:O26"/>
  <sheetViews>
    <sheetView workbookViewId="0">
      <selection activeCell="G4" sqref="G4"/>
    </sheetView>
  </sheetViews>
  <sheetFormatPr defaultRowHeight="12.75" x14ac:dyDescent="0.2"/>
  <cols>
    <col min="1" max="1" width="12.140625" bestFit="1" customWidth="1"/>
    <col min="9" max="10" width="9.5703125" bestFit="1" customWidth="1"/>
  </cols>
  <sheetData>
    <row r="1" spans="1:15" x14ac:dyDescent="0.2">
      <c r="E1">
        <f>SUM(E3:E9)</f>
        <v>401.34999999999997</v>
      </c>
    </row>
    <row r="3" spans="1:15" x14ac:dyDescent="0.2">
      <c r="A3" t="s">
        <v>34</v>
      </c>
      <c r="B3" t="s">
        <v>33</v>
      </c>
      <c r="C3">
        <v>2.2599999999999998</v>
      </c>
      <c r="D3">
        <v>100</v>
      </c>
      <c r="E3">
        <f>D3*C3</f>
        <v>225.99999999999997</v>
      </c>
      <c r="G3" t="s">
        <v>78</v>
      </c>
    </row>
    <row r="4" spans="1:15" x14ac:dyDescent="0.2">
      <c r="A4" t="s">
        <v>35</v>
      </c>
      <c r="C4">
        <v>35.07</v>
      </c>
      <c r="D4">
        <v>5</v>
      </c>
      <c r="E4">
        <f>D4*C4</f>
        <v>175.35</v>
      </c>
      <c r="G4" t="s">
        <v>36</v>
      </c>
    </row>
    <row r="11" spans="1:15" x14ac:dyDescent="0.2">
      <c r="I11" t="s">
        <v>44</v>
      </c>
      <c r="L11" s="22" t="s">
        <v>74</v>
      </c>
      <c r="M11" s="22" t="s">
        <v>75</v>
      </c>
      <c r="N11" s="22" t="s">
        <v>76</v>
      </c>
      <c r="O11" s="22" t="s">
        <v>77</v>
      </c>
    </row>
    <row r="12" spans="1:15" ht="15" x14ac:dyDescent="0.25">
      <c r="A12" s="22" t="s">
        <v>37</v>
      </c>
      <c r="B12">
        <f>SUM(B13:B23)</f>
        <v>7</v>
      </c>
      <c r="D12" s="23"/>
      <c r="H12" t="s">
        <v>45</v>
      </c>
      <c r="I12">
        <v>0.09</v>
      </c>
      <c r="L12" s="46">
        <f>(N12+O12)*M12/O12</f>
        <v>4.95</v>
      </c>
      <c r="M12" s="47">
        <v>3.3</v>
      </c>
      <c r="N12">
        <v>1000</v>
      </c>
      <c r="O12">
        <v>2000</v>
      </c>
    </row>
    <row r="13" spans="1:15" ht="15" x14ac:dyDescent="0.25">
      <c r="A13" t="s">
        <v>38</v>
      </c>
      <c r="B13">
        <v>1</v>
      </c>
      <c r="H13" t="s">
        <v>46</v>
      </c>
      <c r="I13">
        <v>0.03</v>
      </c>
      <c r="L13" s="47">
        <v>5</v>
      </c>
      <c r="M13" s="46">
        <f>O13*L13/(O13+N13)</f>
        <v>3.3333333333333335</v>
      </c>
      <c r="N13">
        <v>1000</v>
      </c>
      <c r="O13">
        <v>2000</v>
      </c>
    </row>
    <row r="14" spans="1:15" ht="15" x14ac:dyDescent="0.25">
      <c r="A14" t="s">
        <v>39</v>
      </c>
      <c r="B14">
        <v>1</v>
      </c>
      <c r="H14" t="s">
        <v>47</v>
      </c>
      <c r="I14">
        <v>0.04</v>
      </c>
      <c r="L14" s="47">
        <v>5</v>
      </c>
      <c r="M14" s="47">
        <v>3.3</v>
      </c>
      <c r="N14" s="41">
        <f>(L14/M14-1)*O14</f>
        <v>1030.3030303030303</v>
      </c>
      <c r="O14">
        <v>2000</v>
      </c>
    </row>
    <row r="15" spans="1:15" ht="15" x14ac:dyDescent="0.25">
      <c r="A15" t="s">
        <v>40</v>
      </c>
      <c r="B15">
        <v>2</v>
      </c>
      <c r="H15" t="s">
        <v>48</v>
      </c>
      <c r="I15">
        <v>0.06</v>
      </c>
      <c r="L15" s="47">
        <v>5</v>
      </c>
      <c r="M15" s="47">
        <v>3.3</v>
      </c>
      <c r="N15">
        <v>1000</v>
      </c>
      <c r="O15" s="41">
        <f>M15*N15/(L15-M15)</f>
        <v>1941.1764705882351</v>
      </c>
    </row>
    <row r="16" spans="1:15" x14ac:dyDescent="0.2">
      <c r="A16" t="s">
        <v>41</v>
      </c>
      <c r="B16">
        <v>1</v>
      </c>
      <c r="D16" s="24"/>
    </row>
    <row r="17" spans="1:9" x14ac:dyDescent="0.2">
      <c r="A17" t="s">
        <v>42</v>
      </c>
      <c r="B17">
        <v>1</v>
      </c>
    </row>
    <row r="18" spans="1:9" x14ac:dyDescent="0.2">
      <c r="A18" t="s">
        <v>43</v>
      </c>
      <c r="B18">
        <v>1</v>
      </c>
    </row>
    <row r="25" spans="1:9" x14ac:dyDescent="0.2">
      <c r="I25" s="22"/>
    </row>
    <row r="26" spans="1:9" x14ac:dyDescent="0.2">
      <c r="I26" s="22"/>
    </row>
  </sheetData>
  <pageMargins left="0.7" right="0.7" top="0.75" bottom="0.75" header="0.3" footer="0.3"/>
  <pageSetup paperSize="261" orientation="landscape" horizontalDpi="180" verticalDpi="180" r:id="rId1"/>
  <drawing r:id="rId2"/>
  <legacyDrawing r:id="rId3"/>
  <oleObjects>
    <mc:AlternateContent xmlns:mc="http://schemas.openxmlformats.org/markup-compatibility/2006">
      <mc:Choice Requires="x14">
        <oleObject progId="Visio.Drawing.15" shapeId="3073" r:id="rId4">
          <objectPr defaultSize="0" autoPict="0" r:id="rId5">
            <anchor moveWithCells="1">
              <from>
                <xdr:col>11</xdr:col>
                <xdr:colOff>38100</xdr:colOff>
                <xdr:row>16</xdr:row>
                <xdr:rowOff>28575</xdr:rowOff>
              </from>
              <to>
                <xdr:col>14</xdr:col>
                <xdr:colOff>571500</xdr:colOff>
                <xdr:row>31</xdr:row>
                <xdr:rowOff>28575</xdr:rowOff>
              </to>
            </anchor>
          </objectPr>
        </oleObject>
      </mc:Choice>
      <mc:Fallback>
        <oleObject progId="Visio.Drawing.15" shapeId="307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EA7A6-42AD-400D-BAD9-17E18F70C345}">
  <dimension ref="A1:AF65"/>
  <sheetViews>
    <sheetView zoomScaleNormal="100" workbookViewId="0">
      <selection activeCell="O1" sqref="O1:O1048576"/>
    </sheetView>
  </sheetViews>
  <sheetFormatPr defaultRowHeight="15" customHeight="1" x14ac:dyDescent="0.25"/>
  <cols>
    <col min="1" max="1" width="9.140625" style="31"/>
    <col min="2" max="2" width="9.140625" style="36"/>
    <col min="3" max="3" width="14" style="36" bestFit="1" customWidth="1"/>
    <col min="4" max="5" width="2.85546875" style="35" bestFit="1" customWidth="1"/>
    <col min="6" max="6" width="2.85546875" style="35" customWidth="1"/>
    <col min="7" max="11" width="2.85546875" style="35" bestFit="1" customWidth="1"/>
    <col min="12" max="12" width="9.140625" style="33"/>
    <col min="13" max="15" width="9.140625" style="30"/>
    <col min="16" max="17" width="9.140625" style="31"/>
    <col min="18" max="18" width="9.140625" style="36"/>
    <col min="19" max="19" width="14" style="36" bestFit="1" customWidth="1"/>
    <col min="20" max="22" width="1.5703125" style="35" customWidth="1"/>
    <col min="23" max="27" width="2.85546875" style="35" bestFit="1" customWidth="1"/>
    <col min="28" max="28" width="9.140625" style="33"/>
    <col min="29" max="29" width="9.140625" style="30"/>
    <col min="30" max="30" width="32.140625" style="31" bestFit="1" customWidth="1"/>
    <col min="31" max="31" width="9.5703125" style="38" customWidth="1"/>
    <col min="32" max="16384" width="9.140625" style="31"/>
  </cols>
  <sheetData>
    <row r="1" spans="1:32" ht="15" customHeight="1" x14ac:dyDescent="0.25">
      <c r="A1" s="32"/>
      <c r="B1" s="37"/>
      <c r="C1" s="37"/>
      <c r="D1" s="34">
        <v>7</v>
      </c>
      <c r="E1" s="34">
        <v>6</v>
      </c>
      <c r="F1" s="34">
        <v>5</v>
      </c>
      <c r="G1" s="34">
        <v>4</v>
      </c>
      <c r="H1" s="34">
        <v>3</v>
      </c>
      <c r="I1" s="34">
        <v>2</v>
      </c>
      <c r="J1" s="34">
        <v>1</v>
      </c>
      <c r="K1" s="34">
        <v>0</v>
      </c>
      <c r="Q1" s="32"/>
      <c r="R1" s="37"/>
      <c r="S1" s="37"/>
      <c r="T1" s="39">
        <v>7</v>
      </c>
      <c r="U1" s="39">
        <v>6</v>
      </c>
      <c r="V1" s="39">
        <v>5</v>
      </c>
      <c r="W1" s="34">
        <v>4</v>
      </c>
      <c r="X1" s="34">
        <v>3</v>
      </c>
      <c r="Y1" s="34">
        <v>2</v>
      </c>
      <c r="Z1" s="34">
        <v>1</v>
      </c>
      <c r="AA1" s="34">
        <v>0</v>
      </c>
    </row>
    <row r="2" spans="1:32" ht="15" customHeight="1" x14ac:dyDescent="0.25">
      <c r="A2" s="48">
        <v>0</v>
      </c>
      <c r="B2" s="36">
        <v>0</v>
      </c>
      <c r="C2" s="36" t="str">
        <f>TEXT(DEC2BIN(B2), "00000000")</f>
        <v>00000000</v>
      </c>
      <c r="L2" s="33" t="str">
        <f>_xlfn.CONCAT(TEXT(G2, "0"),TEXT(H2, "0"),TEXT(I2, "0"),TEXT(J2, "0"),TEXT(K2, "0"))</f>
        <v>00000</v>
      </c>
      <c r="M2" s="30">
        <f>BIN2DEC(L2)</f>
        <v>0</v>
      </c>
      <c r="Q2" s="48">
        <v>0</v>
      </c>
      <c r="R2" s="36">
        <v>0</v>
      </c>
      <c r="S2" s="36" t="str">
        <f>TEXT(DEC2BIN(R2), "00000000")</f>
        <v>00000000</v>
      </c>
      <c r="Y2" s="35">
        <v>1</v>
      </c>
      <c r="AB2" s="33" t="str">
        <f>_xlfn.CONCAT(TEXT(W2, "0"),TEXT(X2, "0"),TEXT(Y2, "0"),TEXT(Z2, "0"),TEXT(AA2, "0"))</f>
        <v>00100</v>
      </c>
      <c r="AC2" s="30">
        <f>BIN2DEC(AB2)</f>
        <v>4</v>
      </c>
      <c r="AD2" s="31" t="str">
        <f>_xlfn.CONCAT(TEXT(AC2,"00"),",",TEXT(AC3,"00"),",",TEXT(AC4,"00"),",",TEXT(AC5,"00"),",",TEXT(AC6,"00"),",",TEXT(AC7,"00"),",",TEXT(AC8,"00"),",",TEXT(AC9,"00"))</f>
        <v>04,12,04,20,04,04,14,31</v>
      </c>
      <c r="AE2" s="38">
        <v>0</v>
      </c>
      <c r="AF2" s="31" t="str">
        <f>_xlfn.CONCAT(TEXT(AC2,"00"),",",TEXT(AC3,"00"),",",TEXT(AC4,"00"),",",TEXT(AC5,"00"),",",TEXT(AC6,"00"),",",TEXT(AC7,"00"),",",TEXT(AC8,"00"),",",TEXT(AC9,"00"))</f>
        <v>04,12,04,20,04,04,14,31</v>
      </c>
    </row>
    <row r="3" spans="1:32" ht="15" customHeight="1" x14ac:dyDescent="0.25">
      <c r="A3" s="49"/>
      <c r="B3" s="36">
        <v>1</v>
      </c>
      <c r="C3" s="36" t="str">
        <f t="shared" ref="C3:C65" si="0">TEXT(DEC2BIN(B3), "00000000")</f>
        <v>00000001</v>
      </c>
      <c r="I3" s="35">
        <v>1</v>
      </c>
      <c r="L3" s="33" t="str">
        <f t="shared" ref="L3:L9" si="1">_xlfn.CONCAT(TEXT(G3, "0"),TEXT(H3, "0"),TEXT(I3, "0"),TEXT(J3, "0"),TEXT(K3, "0"))</f>
        <v>00100</v>
      </c>
      <c r="M3" s="30">
        <f t="shared" ref="M3:M65" si="2">BIN2DEC(L3)</f>
        <v>4</v>
      </c>
      <c r="Q3" s="49"/>
      <c r="R3" s="36">
        <v>1</v>
      </c>
      <c r="S3" s="36" t="str">
        <f t="shared" ref="S3:S65" si="3">TEXT(DEC2BIN(R3), "00000000")</f>
        <v>00000001</v>
      </c>
      <c r="X3" s="35">
        <v>1</v>
      </c>
      <c r="Y3" s="35">
        <v>1</v>
      </c>
      <c r="AB3" s="33" t="str">
        <f t="shared" ref="AB3:AB65" si="4">_xlfn.CONCAT(TEXT(W3, "0"),TEXT(X3, "0"),TEXT(Y3, "0"),TEXT(Z3, "0"),TEXT(AA3, "0"))</f>
        <v>01100</v>
      </c>
      <c r="AC3" s="30">
        <f t="shared" ref="AC3:AC65" si="5">BIN2DEC(AB3)</f>
        <v>12</v>
      </c>
      <c r="AE3" s="38">
        <v>1</v>
      </c>
      <c r="AF3" s="31" t="str">
        <f>_xlfn.CONCAT(TEXT(AC10,"00"),",",TEXT(AC11,"00"),",",TEXT(AC12,"00"),",",TEXT(AC13,"00"),",",TEXT(AC14,"00"),",",TEXT(AC15,"00"),",",TEXT(AC16,"00"),",",TEXT(AC17,"00"))</f>
        <v>14,17,01,02,04,08,31,31</v>
      </c>
    </row>
    <row r="4" spans="1:32" ht="15" customHeight="1" x14ac:dyDescent="0.25">
      <c r="A4" s="49"/>
      <c r="B4" s="36">
        <v>2</v>
      </c>
      <c r="C4" s="36" t="str">
        <f t="shared" si="0"/>
        <v>00000010</v>
      </c>
      <c r="H4" s="35">
        <v>1</v>
      </c>
      <c r="I4" s="35">
        <v>1</v>
      </c>
      <c r="L4" s="33" t="str">
        <f t="shared" si="1"/>
        <v>01100</v>
      </c>
      <c r="M4" s="30">
        <f t="shared" si="2"/>
        <v>12</v>
      </c>
      <c r="Q4" s="49"/>
      <c r="R4" s="36">
        <v>2</v>
      </c>
      <c r="S4" s="36" t="str">
        <f t="shared" si="3"/>
        <v>00000010</v>
      </c>
      <c r="Y4" s="35">
        <v>1</v>
      </c>
      <c r="AB4" s="33" t="str">
        <f t="shared" si="4"/>
        <v>00100</v>
      </c>
      <c r="AC4" s="30">
        <f t="shared" si="5"/>
        <v>4</v>
      </c>
      <c r="AE4" s="38">
        <v>2</v>
      </c>
      <c r="AF4" s="31" t="str">
        <f>_xlfn.CONCAT(TEXT(AC18,"00"),",",TEXT(AC19,"00"),",",TEXT(AC20,"00"),",",TEXT(AC21,"00"),",",TEXT(AC22,"00"),",",TEXT(AC23,"00"),",",TEXT(AC24,"00"),",",TEXT(AC25,"00"))</f>
        <v>31,02,20,02,01,17,14,31</v>
      </c>
    </row>
    <row r="5" spans="1:32" ht="15" customHeight="1" x14ac:dyDescent="0.25">
      <c r="A5" s="49"/>
      <c r="B5" s="36">
        <v>3</v>
      </c>
      <c r="C5" s="36" t="str">
        <f t="shared" si="0"/>
        <v>00000011</v>
      </c>
      <c r="I5" s="35">
        <v>1</v>
      </c>
      <c r="L5" s="33" t="str">
        <f t="shared" si="1"/>
        <v>00100</v>
      </c>
      <c r="M5" s="30">
        <f t="shared" si="2"/>
        <v>4</v>
      </c>
      <c r="Q5" s="49"/>
      <c r="R5" s="36">
        <v>3</v>
      </c>
      <c r="S5" s="36" t="str">
        <f t="shared" si="3"/>
        <v>00000011</v>
      </c>
      <c r="W5" s="35">
        <v>1</v>
      </c>
      <c r="Y5" s="35">
        <v>1</v>
      </c>
      <c r="AB5" s="33" t="str">
        <f t="shared" si="4"/>
        <v>10100</v>
      </c>
      <c r="AC5" s="30">
        <f t="shared" si="5"/>
        <v>20</v>
      </c>
      <c r="AE5" s="38">
        <v>3</v>
      </c>
      <c r="AF5" s="31" t="str">
        <f>_xlfn.CONCAT(TEXT(AC26,"00"),",",TEXT(AC27,"00"),",",TEXT(AC28,"00"),",",TEXT(AC29,"00"),",",TEXT(AC30,"00"),",",TEXT(AC31,"00"),",",TEXT(AC32,"00"),",",TEXT(AC33,"00"))</f>
        <v>18,06,10,18,31,02,02,31</v>
      </c>
    </row>
    <row r="6" spans="1:32" ht="15" customHeight="1" x14ac:dyDescent="0.25">
      <c r="A6" s="49"/>
      <c r="B6" s="36">
        <v>4</v>
      </c>
      <c r="C6" s="36" t="str">
        <f t="shared" si="0"/>
        <v>00000100</v>
      </c>
      <c r="I6" s="35">
        <v>1</v>
      </c>
      <c r="L6" s="33" t="str">
        <f t="shared" si="1"/>
        <v>00100</v>
      </c>
      <c r="M6" s="30">
        <f t="shared" si="2"/>
        <v>4</v>
      </c>
      <c r="Q6" s="49"/>
      <c r="R6" s="36">
        <v>4</v>
      </c>
      <c r="S6" s="36" t="str">
        <f t="shared" si="3"/>
        <v>00000100</v>
      </c>
      <c r="Y6" s="35">
        <v>1</v>
      </c>
      <c r="AB6" s="33" t="str">
        <f t="shared" si="4"/>
        <v>00100</v>
      </c>
      <c r="AC6" s="30">
        <f t="shared" si="5"/>
        <v>4</v>
      </c>
      <c r="AE6" s="38">
        <v>4</v>
      </c>
      <c r="AF6" s="31" t="str">
        <f>_xlfn.CONCAT(TEXT(AC34,"00"),",",TEXT(AC35,"00"),",",TEXT(AC36,"00"),",",TEXT(AC37,"00"),",",TEXT(AC38,"00"),",",TEXT(AC39,"00"),",",TEXT(AC40,"00"),",",TEXT(AC41,"00"))</f>
        <v>31,16,30,01,05,17,14,31</v>
      </c>
    </row>
    <row r="7" spans="1:32" ht="15" customHeight="1" x14ac:dyDescent="0.25">
      <c r="A7" s="49"/>
      <c r="B7" s="36">
        <v>5</v>
      </c>
      <c r="C7" s="36" t="str">
        <f t="shared" si="0"/>
        <v>00000101</v>
      </c>
      <c r="I7" s="35">
        <v>1</v>
      </c>
      <c r="L7" s="33" t="str">
        <f t="shared" si="1"/>
        <v>00100</v>
      </c>
      <c r="M7" s="30">
        <f t="shared" si="2"/>
        <v>4</v>
      </c>
      <c r="Q7" s="49"/>
      <c r="R7" s="36">
        <v>5</v>
      </c>
      <c r="S7" s="36" t="str">
        <f t="shared" si="3"/>
        <v>00000101</v>
      </c>
      <c r="Y7" s="35">
        <v>1</v>
      </c>
      <c r="AB7" s="33" t="str">
        <f t="shared" si="4"/>
        <v>00100</v>
      </c>
      <c r="AC7" s="30">
        <f t="shared" si="5"/>
        <v>4</v>
      </c>
      <c r="AE7" s="38">
        <v>5</v>
      </c>
      <c r="AF7" s="31" t="str">
        <f>_xlfn.CONCAT(TEXT(AC42,"00"),",",TEXT(AC43,"00"),",",TEXT(AC44,"00"),",",TEXT(AC45,"00"),",",TEXT(AC46,"00"),",",TEXT(AC47,"00"),",",TEXT(AC48,"00"),",",TEXT(AC49,"00"))</f>
        <v>06,08,17,30,17,17,14,31</v>
      </c>
    </row>
    <row r="8" spans="1:32" ht="15" customHeight="1" x14ac:dyDescent="0.25">
      <c r="A8" s="49"/>
      <c r="B8" s="36">
        <v>6</v>
      </c>
      <c r="C8" s="36" t="str">
        <f t="shared" si="0"/>
        <v>00000110</v>
      </c>
      <c r="H8" s="35">
        <v>1</v>
      </c>
      <c r="I8" s="35">
        <v>1</v>
      </c>
      <c r="J8" s="35">
        <v>1</v>
      </c>
      <c r="L8" s="33" t="str">
        <f t="shared" si="1"/>
        <v>01110</v>
      </c>
      <c r="M8" s="30">
        <f t="shared" si="2"/>
        <v>14</v>
      </c>
      <c r="Q8" s="49"/>
      <c r="R8" s="36">
        <v>6</v>
      </c>
      <c r="S8" s="36" t="str">
        <f t="shared" si="3"/>
        <v>00000110</v>
      </c>
      <c r="X8" s="35">
        <v>1</v>
      </c>
      <c r="Y8" s="35">
        <v>1</v>
      </c>
      <c r="Z8" s="35">
        <v>1</v>
      </c>
      <c r="AB8" s="33" t="str">
        <f t="shared" si="4"/>
        <v>01110</v>
      </c>
      <c r="AC8" s="30">
        <f t="shared" si="5"/>
        <v>14</v>
      </c>
      <c r="AE8" s="38">
        <v>6</v>
      </c>
      <c r="AF8" s="31" t="str">
        <f>_xlfn.CONCAT(TEXT(AC50,"00"),",",TEXT(AC51,"00"),",",TEXT(AC52,"00"),",",TEXT(AC53,"00"),",",TEXT(AC54,"00"),",",TEXT(AC55,"00"),",",TEXT(AC56,"00"),",",TEXT(AC57,"00"))</f>
        <v>31,17,01,18,04,04,04,31</v>
      </c>
    </row>
    <row r="9" spans="1:32" ht="15" customHeight="1" x14ac:dyDescent="0.25">
      <c r="A9" s="50"/>
      <c r="B9" s="37">
        <v>7</v>
      </c>
      <c r="C9" s="37" t="str">
        <f t="shared" si="0"/>
        <v>00000111</v>
      </c>
      <c r="D9" s="34"/>
      <c r="E9" s="34"/>
      <c r="F9" s="34"/>
      <c r="G9" s="34"/>
      <c r="H9" s="34"/>
      <c r="I9" s="34"/>
      <c r="J9" s="34"/>
      <c r="K9" s="34"/>
      <c r="L9" s="33" t="str">
        <f t="shared" si="1"/>
        <v>00000</v>
      </c>
      <c r="M9" s="30">
        <f t="shared" si="2"/>
        <v>0</v>
      </c>
      <c r="Q9" s="50"/>
      <c r="R9" s="37">
        <v>7</v>
      </c>
      <c r="S9" s="37" t="str">
        <f t="shared" si="3"/>
        <v>00000111</v>
      </c>
      <c r="T9" s="34"/>
      <c r="U9" s="34"/>
      <c r="V9" s="34"/>
      <c r="W9" s="34">
        <v>1</v>
      </c>
      <c r="X9" s="34">
        <v>1</v>
      </c>
      <c r="Y9" s="34">
        <v>1</v>
      </c>
      <c r="Z9" s="34">
        <v>1</v>
      </c>
      <c r="AA9" s="34">
        <v>1</v>
      </c>
      <c r="AB9" s="33" t="str">
        <f t="shared" si="4"/>
        <v>11111</v>
      </c>
      <c r="AC9" s="30">
        <f t="shared" si="5"/>
        <v>31</v>
      </c>
      <c r="AE9" s="38">
        <v>7</v>
      </c>
      <c r="AF9" s="31" t="str">
        <f>_xlfn.CONCAT(TEXT(AC58,"00"),",",TEXT(AC59,"00"),",",TEXT(AC60,"00"),",",TEXT(AC61,"00"),",",TEXT(AC62,"00"),",",TEXT(AC63,"00"),",",TEXT(AC64,"00"),",",TEXT(AC65,"00"))</f>
        <v>14,17,21,14,21,17,14,31</v>
      </c>
    </row>
    <row r="10" spans="1:32" ht="15" customHeight="1" x14ac:dyDescent="0.25">
      <c r="A10" s="48">
        <v>1</v>
      </c>
      <c r="B10" s="36">
        <v>0</v>
      </c>
      <c r="C10" s="36" t="str">
        <f>TEXT(DEC2BIN(B10), "00000000")</f>
        <v>00000000</v>
      </c>
      <c r="L10" s="33" t="str">
        <f t="shared" ref="L10:L25" si="6">_xlfn.CONCAT(TEXT(G10, "0"),TEXT(H10, "0"),TEXT(I10, "0"),TEXT(J10, "0"),TEXT(K10, "0"))</f>
        <v>00000</v>
      </c>
      <c r="M10" s="30">
        <f t="shared" si="2"/>
        <v>0</v>
      </c>
      <c r="Q10" s="48">
        <v>1</v>
      </c>
      <c r="R10" s="36">
        <v>0</v>
      </c>
      <c r="S10" s="36" t="str">
        <f>TEXT(DEC2BIN(R10), "00000000")</f>
        <v>00000000</v>
      </c>
      <c r="X10" s="35">
        <v>1</v>
      </c>
      <c r="Y10" s="35">
        <v>1</v>
      </c>
      <c r="Z10" s="35">
        <v>1</v>
      </c>
      <c r="AB10" s="33" t="str">
        <f t="shared" ref="AB10:AB16" si="7">_xlfn.CONCAT(TEXT(W10, "0"),TEXT(X10, "0"),TEXT(Y10, "0"),TEXT(Z10, "0"),TEXT(AA10, "0"))</f>
        <v>01110</v>
      </c>
      <c r="AC10" s="30">
        <f t="shared" si="5"/>
        <v>14</v>
      </c>
      <c r="AD10" s="31" t="str">
        <f>_xlfn.CONCAT(TEXT(AC10,"00"),",",TEXT(AC11,"00"),",",TEXT(AC12,"00"),",",TEXT(AC13,"00"),",",TEXT(AC14,"00"),",",TEXT(AC15,"00"),",",TEXT(AC16,"00"),",",TEXT(AC17,"00"))</f>
        <v>14,17,01,02,04,08,31,31</v>
      </c>
    </row>
    <row r="11" spans="1:32" ht="15" customHeight="1" x14ac:dyDescent="0.25">
      <c r="A11" s="49"/>
      <c r="B11" s="36">
        <v>1</v>
      </c>
      <c r="C11" s="36" t="str">
        <f t="shared" si="0"/>
        <v>00000001</v>
      </c>
      <c r="H11" s="35">
        <v>1</v>
      </c>
      <c r="I11" s="35">
        <v>1</v>
      </c>
      <c r="L11" s="33" t="str">
        <f t="shared" si="6"/>
        <v>01100</v>
      </c>
      <c r="M11" s="30">
        <f t="shared" si="2"/>
        <v>12</v>
      </c>
      <c r="Q11" s="49"/>
      <c r="R11" s="36">
        <v>1</v>
      </c>
      <c r="S11" s="36" t="str">
        <f t="shared" si="3"/>
        <v>00000001</v>
      </c>
      <c r="W11" s="35">
        <v>1</v>
      </c>
      <c r="AA11" s="35">
        <v>1</v>
      </c>
      <c r="AB11" s="33" t="str">
        <f t="shared" si="7"/>
        <v>10001</v>
      </c>
      <c r="AC11" s="30">
        <f t="shared" si="5"/>
        <v>17</v>
      </c>
    </row>
    <row r="12" spans="1:32" ht="15" customHeight="1" x14ac:dyDescent="0.25">
      <c r="A12" s="49"/>
      <c r="B12" s="36">
        <v>2</v>
      </c>
      <c r="C12" s="36" t="str">
        <f t="shared" si="0"/>
        <v>00000010</v>
      </c>
      <c r="G12" s="35">
        <v>1</v>
      </c>
      <c r="J12" s="35">
        <v>1</v>
      </c>
      <c r="L12" s="33" t="str">
        <f t="shared" si="6"/>
        <v>10010</v>
      </c>
      <c r="M12" s="30">
        <f t="shared" si="2"/>
        <v>18</v>
      </c>
      <c r="Q12" s="49"/>
      <c r="R12" s="36">
        <v>2</v>
      </c>
      <c r="S12" s="36" t="str">
        <f t="shared" si="3"/>
        <v>00000010</v>
      </c>
      <c r="AA12" s="35">
        <v>1</v>
      </c>
      <c r="AB12" s="33" t="str">
        <f t="shared" si="7"/>
        <v>00001</v>
      </c>
      <c r="AC12" s="30">
        <f t="shared" si="5"/>
        <v>1</v>
      </c>
    </row>
    <row r="13" spans="1:32" ht="15" customHeight="1" x14ac:dyDescent="0.25">
      <c r="A13" s="49"/>
      <c r="B13" s="36">
        <v>3</v>
      </c>
      <c r="C13" s="36" t="str">
        <f t="shared" si="0"/>
        <v>00000011</v>
      </c>
      <c r="J13" s="35">
        <v>1</v>
      </c>
      <c r="L13" s="33" t="str">
        <f t="shared" si="6"/>
        <v>00010</v>
      </c>
      <c r="M13" s="30">
        <f t="shared" si="2"/>
        <v>2</v>
      </c>
      <c r="Q13" s="49"/>
      <c r="R13" s="36">
        <v>3</v>
      </c>
      <c r="S13" s="36" t="str">
        <f t="shared" si="3"/>
        <v>00000011</v>
      </c>
      <c r="Z13" s="35">
        <v>1</v>
      </c>
      <c r="AB13" s="33" t="str">
        <f t="shared" si="7"/>
        <v>00010</v>
      </c>
      <c r="AC13" s="30">
        <f t="shared" si="5"/>
        <v>2</v>
      </c>
    </row>
    <row r="14" spans="1:32" ht="15" customHeight="1" x14ac:dyDescent="0.25">
      <c r="A14" s="49"/>
      <c r="B14" s="36">
        <v>4</v>
      </c>
      <c r="C14" s="36" t="str">
        <f t="shared" si="0"/>
        <v>00000100</v>
      </c>
      <c r="I14" s="35">
        <v>1</v>
      </c>
      <c r="L14" s="33" t="str">
        <f t="shared" si="6"/>
        <v>00100</v>
      </c>
      <c r="M14" s="30">
        <f t="shared" si="2"/>
        <v>4</v>
      </c>
      <c r="Q14" s="49"/>
      <c r="R14" s="36">
        <v>4</v>
      </c>
      <c r="S14" s="36" t="str">
        <f t="shared" si="3"/>
        <v>00000100</v>
      </c>
      <c r="Y14" s="35">
        <v>1</v>
      </c>
      <c r="AB14" s="33" t="str">
        <f t="shared" si="7"/>
        <v>00100</v>
      </c>
      <c r="AC14" s="30">
        <f t="shared" si="5"/>
        <v>4</v>
      </c>
    </row>
    <row r="15" spans="1:32" ht="15" customHeight="1" x14ac:dyDescent="0.25">
      <c r="A15" s="49"/>
      <c r="B15" s="36">
        <v>5</v>
      </c>
      <c r="C15" s="36" t="str">
        <f t="shared" si="0"/>
        <v>00000101</v>
      </c>
      <c r="H15" s="35">
        <v>1</v>
      </c>
      <c r="L15" s="33" t="str">
        <f t="shared" si="6"/>
        <v>01000</v>
      </c>
      <c r="M15" s="30">
        <f t="shared" si="2"/>
        <v>8</v>
      </c>
      <c r="Q15" s="49"/>
      <c r="R15" s="36">
        <v>5</v>
      </c>
      <c r="S15" s="36" t="str">
        <f t="shared" si="3"/>
        <v>00000101</v>
      </c>
      <c r="X15" s="35">
        <v>1</v>
      </c>
      <c r="AB15" s="33" t="str">
        <f t="shared" si="7"/>
        <v>01000</v>
      </c>
      <c r="AC15" s="30">
        <f t="shared" si="5"/>
        <v>8</v>
      </c>
    </row>
    <row r="16" spans="1:32" ht="15" customHeight="1" x14ac:dyDescent="0.25">
      <c r="A16" s="49"/>
      <c r="B16" s="36">
        <v>6</v>
      </c>
      <c r="C16" s="36" t="str">
        <f t="shared" si="0"/>
        <v>00000110</v>
      </c>
      <c r="G16" s="35">
        <v>1</v>
      </c>
      <c r="H16" s="35">
        <v>1</v>
      </c>
      <c r="I16" s="35">
        <v>1</v>
      </c>
      <c r="J16" s="35">
        <v>1</v>
      </c>
      <c r="L16" s="33" t="str">
        <f t="shared" si="6"/>
        <v>11110</v>
      </c>
      <c r="M16" s="30">
        <f t="shared" si="2"/>
        <v>30</v>
      </c>
      <c r="Q16" s="49"/>
      <c r="R16" s="36">
        <v>6</v>
      </c>
      <c r="S16" s="36" t="str">
        <f t="shared" si="3"/>
        <v>00000110</v>
      </c>
      <c r="W16" s="35">
        <v>1</v>
      </c>
      <c r="X16" s="35">
        <v>1</v>
      </c>
      <c r="Y16" s="35">
        <v>1</v>
      </c>
      <c r="Z16" s="35">
        <v>1</v>
      </c>
      <c r="AA16" s="35">
        <v>1</v>
      </c>
      <c r="AB16" s="33" t="str">
        <f t="shared" si="7"/>
        <v>11111</v>
      </c>
      <c r="AC16" s="30">
        <f t="shared" si="5"/>
        <v>31</v>
      </c>
    </row>
    <row r="17" spans="1:30" ht="15" customHeight="1" x14ac:dyDescent="0.25">
      <c r="A17" s="50"/>
      <c r="B17" s="37">
        <v>7</v>
      </c>
      <c r="C17" s="37" t="str">
        <f t="shared" si="0"/>
        <v>00000111</v>
      </c>
      <c r="D17" s="34"/>
      <c r="E17" s="34"/>
      <c r="F17" s="34"/>
      <c r="G17" s="34"/>
      <c r="H17" s="34"/>
      <c r="I17" s="34"/>
      <c r="J17" s="34"/>
      <c r="K17" s="34"/>
      <c r="L17" s="33" t="str">
        <f t="shared" si="6"/>
        <v>00000</v>
      </c>
      <c r="M17" s="30">
        <f t="shared" si="2"/>
        <v>0</v>
      </c>
      <c r="Q17" s="50"/>
      <c r="R17" s="37">
        <v>7</v>
      </c>
      <c r="S17" s="37" t="str">
        <f t="shared" si="3"/>
        <v>00000111</v>
      </c>
      <c r="T17" s="34"/>
      <c r="U17" s="34"/>
      <c r="V17" s="34"/>
      <c r="W17" s="34">
        <v>1</v>
      </c>
      <c r="X17" s="34">
        <v>1</v>
      </c>
      <c r="Y17" s="34">
        <v>1</v>
      </c>
      <c r="Z17" s="34">
        <v>1</v>
      </c>
      <c r="AA17" s="34">
        <v>1</v>
      </c>
      <c r="AB17" s="33" t="str">
        <f t="shared" si="4"/>
        <v>11111</v>
      </c>
      <c r="AC17" s="30">
        <f t="shared" si="5"/>
        <v>31</v>
      </c>
    </row>
    <row r="18" spans="1:30" ht="15" customHeight="1" x14ac:dyDescent="0.25">
      <c r="A18" s="48">
        <v>2</v>
      </c>
      <c r="B18" s="36">
        <v>0</v>
      </c>
      <c r="C18" s="36" t="str">
        <f>TEXT(DEC2BIN(B18), "00000000")</f>
        <v>00000000</v>
      </c>
      <c r="L18" s="33" t="str">
        <f t="shared" si="6"/>
        <v>00000</v>
      </c>
      <c r="M18" s="30">
        <f t="shared" si="2"/>
        <v>0</v>
      </c>
      <c r="Q18" s="48">
        <v>2</v>
      </c>
      <c r="R18" s="36">
        <v>0</v>
      </c>
      <c r="S18" s="36" t="str">
        <f>TEXT(DEC2BIN(R18), "00000000")</f>
        <v>00000000</v>
      </c>
      <c r="W18" s="35">
        <v>1</v>
      </c>
      <c r="X18" s="35">
        <v>1</v>
      </c>
      <c r="Y18" s="35">
        <v>1</v>
      </c>
      <c r="Z18" s="35">
        <v>1</v>
      </c>
      <c r="AA18" s="35">
        <v>1</v>
      </c>
      <c r="AB18" s="33" t="str">
        <f t="shared" si="4"/>
        <v>11111</v>
      </c>
      <c r="AC18" s="30">
        <f t="shared" si="5"/>
        <v>31</v>
      </c>
      <c r="AD18" s="31" t="str">
        <f>_xlfn.CONCAT(TEXT(AC18,"00"),",",TEXT(AC19,"00"),",",TEXT(AC20,"00"),",",TEXT(AC21,"00"),",",TEXT(AC22,"00"),",",TEXT(AC23,"00"),",",TEXT(AC24,"00"),",",TEXT(AC25,"00"))</f>
        <v>31,02,20,02,01,17,14,31</v>
      </c>
    </row>
    <row r="19" spans="1:30" ht="15" customHeight="1" x14ac:dyDescent="0.25">
      <c r="A19" s="49"/>
      <c r="B19" s="36">
        <v>1</v>
      </c>
      <c r="C19" s="36" t="str">
        <f t="shared" si="0"/>
        <v>00000001</v>
      </c>
      <c r="G19" s="35">
        <v>1</v>
      </c>
      <c r="H19" s="35">
        <v>1</v>
      </c>
      <c r="I19" s="35">
        <v>1</v>
      </c>
      <c r="J19" s="35">
        <v>1</v>
      </c>
      <c r="L19" s="33" t="str">
        <f t="shared" si="6"/>
        <v>11110</v>
      </c>
      <c r="M19" s="30">
        <f t="shared" si="2"/>
        <v>30</v>
      </c>
      <c r="Q19" s="49"/>
      <c r="R19" s="36">
        <v>1</v>
      </c>
      <c r="S19" s="36" t="str">
        <f t="shared" si="3"/>
        <v>00000001</v>
      </c>
      <c r="Z19" s="35">
        <v>1</v>
      </c>
      <c r="AB19" s="33" t="str">
        <f t="shared" si="4"/>
        <v>00010</v>
      </c>
      <c r="AC19" s="30">
        <f t="shared" si="5"/>
        <v>2</v>
      </c>
    </row>
    <row r="20" spans="1:30" ht="15" customHeight="1" x14ac:dyDescent="0.25">
      <c r="A20" s="49"/>
      <c r="B20" s="36">
        <v>2</v>
      </c>
      <c r="C20" s="36" t="str">
        <f t="shared" si="0"/>
        <v>00000010</v>
      </c>
      <c r="I20" s="35">
        <v>1</v>
      </c>
      <c r="L20" s="33" t="str">
        <f t="shared" si="6"/>
        <v>00100</v>
      </c>
      <c r="M20" s="30">
        <f t="shared" si="2"/>
        <v>4</v>
      </c>
      <c r="Q20" s="49"/>
      <c r="R20" s="36">
        <v>2</v>
      </c>
      <c r="S20" s="36" t="str">
        <f t="shared" si="3"/>
        <v>00000010</v>
      </c>
      <c r="W20" s="35">
        <v>1</v>
      </c>
      <c r="Y20" s="35">
        <v>1</v>
      </c>
      <c r="AB20" s="33" t="str">
        <f t="shared" si="4"/>
        <v>10100</v>
      </c>
      <c r="AC20" s="30">
        <f t="shared" si="5"/>
        <v>20</v>
      </c>
    </row>
    <row r="21" spans="1:30" ht="15" customHeight="1" x14ac:dyDescent="0.25">
      <c r="A21" s="49"/>
      <c r="B21" s="36">
        <v>3</v>
      </c>
      <c r="C21" s="36" t="str">
        <f t="shared" si="0"/>
        <v>00000011</v>
      </c>
      <c r="H21" s="35">
        <v>1</v>
      </c>
      <c r="L21" s="33" t="str">
        <f t="shared" si="6"/>
        <v>01000</v>
      </c>
      <c r="M21" s="30">
        <f t="shared" si="2"/>
        <v>8</v>
      </c>
      <c r="Q21" s="49"/>
      <c r="R21" s="36">
        <v>3</v>
      </c>
      <c r="S21" s="36" t="str">
        <f t="shared" si="3"/>
        <v>00000011</v>
      </c>
      <c r="Z21" s="35">
        <v>1</v>
      </c>
      <c r="AB21" s="33" t="str">
        <f t="shared" si="4"/>
        <v>00010</v>
      </c>
      <c r="AC21" s="30">
        <f t="shared" si="5"/>
        <v>2</v>
      </c>
    </row>
    <row r="22" spans="1:30" ht="15" customHeight="1" x14ac:dyDescent="0.25">
      <c r="A22" s="49"/>
      <c r="B22" s="36">
        <v>4</v>
      </c>
      <c r="C22" s="36" t="str">
        <f t="shared" si="0"/>
        <v>00000100</v>
      </c>
      <c r="I22" s="35">
        <v>1</v>
      </c>
      <c r="L22" s="33" t="str">
        <f t="shared" si="6"/>
        <v>00100</v>
      </c>
      <c r="M22" s="30">
        <f t="shared" si="2"/>
        <v>4</v>
      </c>
      <c r="Q22" s="49"/>
      <c r="R22" s="36">
        <v>4</v>
      </c>
      <c r="S22" s="36" t="str">
        <f t="shared" si="3"/>
        <v>00000100</v>
      </c>
      <c r="AA22" s="35">
        <v>1</v>
      </c>
      <c r="AB22" s="33" t="str">
        <f t="shared" si="4"/>
        <v>00001</v>
      </c>
      <c r="AC22" s="30">
        <f t="shared" si="5"/>
        <v>1</v>
      </c>
    </row>
    <row r="23" spans="1:30" ht="15" customHeight="1" x14ac:dyDescent="0.25">
      <c r="A23" s="49"/>
      <c r="B23" s="36">
        <v>5</v>
      </c>
      <c r="C23" s="36" t="str">
        <f t="shared" si="0"/>
        <v>00000101</v>
      </c>
      <c r="G23" s="35">
        <v>1</v>
      </c>
      <c r="J23" s="35">
        <v>1</v>
      </c>
      <c r="L23" s="33" t="str">
        <f t="shared" si="6"/>
        <v>10010</v>
      </c>
      <c r="M23" s="30">
        <f t="shared" si="2"/>
        <v>18</v>
      </c>
      <c r="Q23" s="49"/>
      <c r="R23" s="36">
        <v>5</v>
      </c>
      <c r="S23" s="36" t="str">
        <f t="shared" si="3"/>
        <v>00000101</v>
      </c>
      <c r="W23" s="35">
        <v>1</v>
      </c>
      <c r="AA23" s="35">
        <v>1</v>
      </c>
      <c r="AB23" s="33" t="str">
        <f t="shared" si="4"/>
        <v>10001</v>
      </c>
      <c r="AC23" s="30">
        <f t="shared" si="5"/>
        <v>17</v>
      </c>
    </row>
    <row r="24" spans="1:30" ht="15" customHeight="1" x14ac:dyDescent="0.25">
      <c r="A24" s="49"/>
      <c r="B24" s="36">
        <v>6</v>
      </c>
      <c r="C24" s="36" t="str">
        <f t="shared" si="0"/>
        <v>00000110</v>
      </c>
      <c r="H24" s="35">
        <v>1</v>
      </c>
      <c r="I24" s="35">
        <v>1</v>
      </c>
      <c r="L24" s="33" t="str">
        <f t="shared" si="6"/>
        <v>01100</v>
      </c>
      <c r="M24" s="30">
        <f t="shared" si="2"/>
        <v>12</v>
      </c>
      <c r="Q24" s="49"/>
      <c r="R24" s="36">
        <v>6</v>
      </c>
      <c r="S24" s="36" t="str">
        <f t="shared" si="3"/>
        <v>00000110</v>
      </c>
      <c r="X24" s="35">
        <v>1</v>
      </c>
      <c r="Y24" s="35">
        <v>1</v>
      </c>
      <c r="Z24" s="35">
        <v>1</v>
      </c>
      <c r="AB24" s="33" t="str">
        <f t="shared" si="4"/>
        <v>01110</v>
      </c>
      <c r="AC24" s="30">
        <f t="shared" si="5"/>
        <v>14</v>
      </c>
    </row>
    <row r="25" spans="1:30" ht="15" customHeight="1" x14ac:dyDescent="0.25">
      <c r="A25" s="50"/>
      <c r="B25" s="37">
        <v>7</v>
      </c>
      <c r="C25" s="37" t="str">
        <f t="shared" si="0"/>
        <v>00000111</v>
      </c>
      <c r="D25" s="34"/>
      <c r="E25" s="34"/>
      <c r="F25" s="34"/>
      <c r="G25" s="34"/>
      <c r="H25" s="34"/>
      <c r="I25" s="34"/>
      <c r="J25" s="34"/>
      <c r="K25" s="34"/>
      <c r="L25" s="33" t="str">
        <f t="shared" si="6"/>
        <v>00000</v>
      </c>
      <c r="M25" s="30">
        <f t="shared" si="2"/>
        <v>0</v>
      </c>
      <c r="Q25" s="50"/>
      <c r="R25" s="37">
        <v>7</v>
      </c>
      <c r="S25" s="37" t="str">
        <f t="shared" si="3"/>
        <v>00000111</v>
      </c>
      <c r="T25" s="34"/>
      <c r="U25" s="34"/>
      <c r="V25" s="34"/>
      <c r="W25" s="34">
        <v>1</v>
      </c>
      <c r="X25" s="34">
        <v>1</v>
      </c>
      <c r="Y25" s="34">
        <v>1</v>
      </c>
      <c r="Z25" s="34">
        <v>1</v>
      </c>
      <c r="AA25" s="34">
        <v>1</v>
      </c>
      <c r="AB25" s="33" t="str">
        <f t="shared" si="4"/>
        <v>11111</v>
      </c>
      <c r="AC25" s="30">
        <f t="shared" si="5"/>
        <v>31</v>
      </c>
    </row>
    <row r="26" spans="1:30" ht="15" customHeight="1" x14ac:dyDescent="0.25">
      <c r="A26" s="48">
        <v>3</v>
      </c>
      <c r="B26" s="36">
        <v>0</v>
      </c>
      <c r="C26" s="36" t="str">
        <f>TEXT(DEC2BIN(B26), "00000000")</f>
        <v>00000000</v>
      </c>
      <c r="L26" s="33" t="str">
        <f t="shared" ref="L26:L65" si="8">_xlfn.CONCAT(TEXT(G26, "0"),TEXT(H26, "0"),TEXT(I26, "0"),TEXT(J26, "0"),TEXT(K26, "0"))</f>
        <v>00000</v>
      </c>
      <c r="M26" s="30">
        <f t="shared" si="2"/>
        <v>0</v>
      </c>
      <c r="Q26" s="48">
        <v>3</v>
      </c>
      <c r="R26" s="36">
        <v>0</v>
      </c>
      <c r="S26" s="36" t="str">
        <f>TEXT(DEC2BIN(R26), "00000000")</f>
        <v>00000000</v>
      </c>
      <c r="W26" s="35">
        <v>1</v>
      </c>
      <c r="Z26" s="35">
        <v>1</v>
      </c>
      <c r="AB26" s="33" t="str">
        <f t="shared" si="4"/>
        <v>10010</v>
      </c>
      <c r="AC26" s="30">
        <f t="shared" si="5"/>
        <v>18</v>
      </c>
      <c r="AD26" s="31" t="str">
        <f>_xlfn.CONCAT(TEXT(AC26,"00"),",",TEXT(AC27,"00"),",",TEXT(AC28,"00"),",",TEXT(AC29,"00"),",",TEXT(AC30,"00"),",",TEXT(AC31,"00"),",",TEXT(AC32,"00"),",",TEXT(AC33,"00"))</f>
        <v>18,06,10,18,31,02,02,31</v>
      </c>
    </row>
    <row r="27" spans="1:30" ht="15" customHeight="1" x14ac:dyDescent="0.25">
      <c r="A27" s="49"/>
      <c r="B27" s="36">
        <v>1</v>
      </c>
      <c r="C27" s="36" t="str">
        <f t="shared" si="0"/>
        <v>00000001</v>
      </c>
      <c r="I27" s="35">
        <v>1</v>
      </c>
      <c r="L27" s="33" t="str">
        <f t="shared" si="8"/>
        <v>00100</v>
      </c>
      <c r="M27" s="30">
        <f t="shared" si="2"/>
        <v>4</v>
      </c>
      <c r="Q27" s="49"/>
      <c r="R27" s="36">
        <v>1</v>
      </c>
      <c r="S27" s="36" t="str">
        <f t="shared" si="3"/>
        <v>00000001</v>
      </c>
      <c r="Y27" s="35">
        <v>1</v>
      </c>
      <c r="Z27" s="35">
        <v>1</v>
      </c>
      <c r="AB27" s="33" t="str">
        <f t="shared" si="4"/>
        <v>00110</v>
      </c>
      <c r="AC27" s="30">
        <f t="shared" si="5"/>
        <v>6</v>
      </c>
    </row>
    <row r="28" spans="1:30" ht="15" customHeight="1" x14ac:dyDescent="0.25">
      <c r="A28" s="49"/>
      <c r="B28" s="36">
        <v>2</v>
      </c>
      <c r="C28" s="36" t="str">
        <f t="shared" si="0"/>
        <v>00000010</v>
      </c>
      <c r="H28" s="35">
        <v>1</v>
      </c>
      <c r="I28" s="35">
        <v>1</v>
      </c>
      <c r="L28" s="33" t="str">
        <f t="shared" si="8"/>
        <v>01100</v>
      </c>
      <c r="M28" s="30">
        <f t="shared" si="2"/>
        <v>12</v>
      </c>
      <c r="Q28" s="49"/>
      <c r="R28" s="36">
        <v>2</v>
      </c>
      <c r="S28" s="36" t="str">
        <f t="shared" si="3"/>
        <v>00000010</v>
      </c>
      <c r="X28" s="35">
        <v>1</v>
      </c>
      <c r="Z28" s="35">
        <v>1</v>
      </c>
      <c r="AB28" s="33" t="str">
        <f t="shared" si="4"/>
        <v>01010</v>
      </c>
      <c r="AC28" s="30">
        <f t="shared" si="5"/>
        <v>10</v>
      </c>
    </row>
    <row r="29" spans="1:30" ht="15" customHeight="1" x14ac:dyDescent="0.25">
      <c r="A29" s="49"/>
      <c r="B29" s="36">
        <v>3</v>
      </c>
      <c r="C29" s="36" t="str">
        <f t="shared" si="0"/>
        <v>00000011</v>
      </c>
      <c r="G29" s="35">
        <v>1</v>
      </c>
      <c r="I29" s="35">
        <v>1</v>
      </c>
      <c r="L29" s="33" t="str">
        <f t="shared" si="8"/>
        <v>10100</v>
      </c>
      <c r="M29" s="30">
        <f t="shared" si="2"/>
        <v>20</v>
      </c>
      <c r="Q29" s="49"/>
      <c r="R29" s="36">
        <v>3</v>
      </c>
      <c r="S29" s="36" t="str">
        <f t="shared" si="3"/>
        <v>00000011</v>
      </c>
      <c r="W29" s="35">
        <v>1</v>
      </c>
      <c r="Z29" s="35">
        <v>1</v>
      </c>
      <c r="AB29" s="33" t="str">
        <f t="shared" si="4"/>
        <v>10010</v>
      </c>
      <c r="AC29" s="30">
        <f t="shared" si="5"/>
        <v>18</v>
      </c>
    </row>
    <row r="30" spans="1:30" ht="15" customHeight="1" x14ac:dyDescent="0.25">
      <c r="A30" s="49"/>
      <c r="B30" s="36">
        <v>4</v>
      </c>
      <c r="C30" s="36" t="str">
        <f t="shared" si="0"/>
        <v>00000100</v>
      </c>
      <c r="G30" s="35">
        <v>1</v>
      </c>
      <c r="H30" s="35">
        <v>1</v>
      </c>
      <c r="I30" s="35">
        <v>1</v>
      </c>
      <c r="J30" s="35">
        <v>1</v>
      </c>
      <c r="L30" s="33" t="str">
        <f t="shared" si="8"/>
        <v>11110</v>
      </c>
      <c r="M30" s="30">
        <f t="shared" si="2"/>
        <v>30</v>
      </c>
      <c r="Q30" s="49"/>
      <c r="R30" s="36">
        <v>4</v>
      </c>
      <c r="S30" s="36" t="str">
        <f t="shared" si="3"/>
        <v>00000100</v>
      </c>
      <c r="W30" s="35">
        <v>1</v>
      </c>
      <c r="X30" s="35">
        <v>1</v>
      </c>
      <c r="Y30" s="35">
        <v>1</v>
      </c>
      <c r="Z30" s="35">
        <v>1</v>
      </c>
      <c r="AA30" s="35">
        <v>1</v>
      </c>
      <c r="AB30" s="33" t="str">
        <f t="shared" si="4"/>
        <v>11111</v>
      </c>
      <c r="AC30" s="30">
        <f t="shared" si="5"/>
        <v>31</v>
      </c>
    </row>
    <row r="31" spans="1:30" ht="15" customHeight="1" x14ac:dyDescent="0.25">
      <c r="A31" s="49"/>
      <c r="B31" s="36">
        <v>5</v>
      </c>
      <c r="C31" s="36" t="str">
        <f t="shared" si="0"/>
        <v>00000101</v>
      </c>
      <c r="I31" s="35">
        <v>1</v>
      </c>
      <c r="L31" s="33" t="str">
        <f t="shared" si="8"/>
        <v>00100</v>
      </c>
      <c r="M31" s="30">
        <f t="shared" si="2"/>
        <v>4</v>
      </c>
      <c r="Q31" s="49"/>
      <c r="R31" s="36">
        <v>5</v>
      </c>
      <c r="S31" s="36" t="str">
        <f t="shared" si="3"/>
        <v>00000101</v>
      </c>
      <c r="Z31" s="35">
        <v>1</v>
      </c>
      <c r="AB31" s="33" t="str">
        <f t="shared" si="4"/>
        <v>00010</v>
      </c>
      <c r="AC31" s="30">
        <f t="shared" si="5"/>
        <v>2</v>
      </c>
    </row>
    <row r="32" spans="1:30" ht="15" customHeight="1" x14ac:dyDescent="0.25">
      <c r="A32" s="49"/>
      <c r="B32" s="36">
        <v>6</v>
      </c>
      <c r="C32" s="36" t="str">
        <f t="shared" si="0"/>
        <v>00000110</v>
      </c>
      <c r="I32" s="35">
        <v>1</v>
      </c>
      <c r="L32" s="33" t="str">
        <f t="shared" si="8"/>
        <v>00100</v>
      </c>
      <c r="M32" s="30">
        <f t="shared" si="2"/>
        <v>4</v>
      </c>
      <c r="Q32" s="49"/>
      <c r="R32" s="36">
        <v>6</v>
      </c>
      <c r="S32" s="36" t="str">
        <f t="shared" si="3"/>
        <v>00000110</v>
      </c>
      <c r="Z32" s="35">
        <v>1</v>
      </c>
      <c r="AB32" s="33" t="str">
        <f t="shared" si="4"/>
        <v>00010</v>
      </c>
      <c r="AC32" s="30">
        <f t="shared" si="5"/>
        <v>2</v>
      </c>
    </row>
    <row r="33" spans="1:30" ht="15" customHeight="1" x14ac:dyDescent="0.25">
      <c r="A33" s="50"/>
      <c r="B33" s="37">
        <v>7</v>
      </c>
      <c r="C33" s="37" t="str">
        <f t="shared" si="0"/>
        <v>00000111</v>
      </c>
      <c r="D33" s="34"/>
      <c r="E33" s="34"/>
      <c r="F33" s="34"/>
      <c r="G33" s="34"/>
      <c r="H33" s="34"/>
      <c r="I33" s="34"/>
      <c r="J33" s="34"/>
      <c r="K33" s="34"/>
      <c r="L33" s="33" t="str">
        <f t="shared" si="8"/>
        <v>00000</v>
      </c>
      <c r="M33" s="30">
        <f t="shared" si="2"/>
        <v>0</v>
      </c>
      <c r="Q33" s="50"/>
      <c r="R33" s="37">
        <v>7</v>
      </c>
      <c r="S33" s="37" t="str">
        <f t="shared" si="3"/>
        <v>00000111</v>
      </c>
      <c r="T33" s="34"/>
      <c r="U33" s="34"/>
      <c r="V33" s="34"/>
      <c r="W33" s="34">
        <v>1</v>
      </c>
      <c r="X33" s="34">
        <v>1</v>
      </c>
      <c r="Y33" s="34">
        <v>1</v>
      </c>
      <c r="Z33" s="34">
        <v>1</v>
      </c>
      <c r="AA33" s="34">
        <v>1</v>
      </c>
      <c r="AB33" s="33" t="str">
        <f t="shared" si="4"/>
        <v>11111</v>
      </c>
      <c r="AC33" s="30">
        <f t="shared" si="5"/>
        <v>31</v>
      </c>
    </row>
    <row r="34" spans="1:30" ht="15" customHeight="1" x14ac:dyDescent="0.25">
      <c r="A34" s="48">
        <v>4</v>
      </c>
      <c r="B34" s="36">
        <v>0</v>
      </c>
      <c r="C34" s="36" t="str">
        <f>TEXT(DEC2BIN(B34), "00000000")</f>
        <v>00000000</v>
      </c>
      <c r="L34" s="33" t="str">
        <f t="shared" si="8"/>
        <v>00000</v>
      </c>
      <c r="M34" s="30">
        <f t="shared" si="2"/>
        <v>0</v>
      </c>
      <c r="Q34" s="48">
        <v>4</v>
      </c>
      <c r="R34" s="36">
        <v>0</v>
      </c>
      <c r="S34" s="36" t="str">
        <f>TEXT(DEC2BIN(R34), "00000000")</f>
        <v>00000000</v>
      </c>
      <c r="W34" s="35">
        <v>1</v>
      </c>
      <c r="X34" s="35">
        <v>1</v>
      </c>
      <c r="Y34" s="35">
        <v>1</v>
      </c>
      <c r="Z34" s="35">
        <v>1</v>
      </c>
      <c r="AA34" s="35">
        <v>1</v>
      </c>
      <c r="AB34" s="33" t="str">
        <f t="shared" si="4"/>
        <v>11111</v>
      </c>
      <c r="AC34" s="30">
        <f t="shared" si="5"/>
        <v>31</v>
      </c>
      <c r="AD34" s="31" t="str">
        <f>_xlfn.CONCAT(TEXT(AC34,"00"),",",TEXT(AC35,"00"),",",TEXT(AC36,"00"),",",TEXT(AC37,"00"),",",TEXT(AC38,"00"),",",TEXT(AC39,"00"),",",TEXT(AC40,"00"),",",TEXT(AC41,"00"))</f>
        <v>31,16,30,01,05,17,14,31</v>
      </c>
    </row>
    <row r="35" spans="1:30" ht="15" customHeight="1" x14ac:dyDescent="0.25">
      <c r="A35" s="49"/>
      <c r="B35" s="36">
        <v>1</v>
      </c>
      <c r="C35" s="36" t="str">
        <f t="shared" si="0"/>
        <v>00000001</v>
      </c>
      <c r="G35" s="35">
        <v>1</v>
      </c>
      <c r="H35" s="35">
        <v>1</v>
      </c>
      <c r="I35" s="35">
        <v>1</v>
      </c>
      <c r="J35" s="35">
        <v>1</v>
      </c>
      <c r="L35" s="33" t="str">
        <f t="shared" si="8"/>
        <v>11110</v>
      </c>
      <c r="M35" s="30">
        <f t="shared" si="2"/>
        <v>30</v>
      </c>
      <c r="Q35" s="49"/>
      <c r="R35" s="36">
        <v>1</v>
      </c>
      <c r="S35" s="36" t="str">
        <f t="shared" si="3"/>
        <v>00000001</v>
      </c>
      <c r="W35" s="35">
        <v>1</v>
      </c>
      <c r="AB35" s="33" t="str">
        <f t="shared" si="4"/>
        <v>10000</v>
      </c>
      <c r="AC35" s="30">
        <f t="shared" si="5"/>
        <v>16</v>
      </c>
    </row>
    <row r="36" spans="1:30" ht="15" customHeight="1" x14ac:dyDescent="0.25">
      <c r="A36" s="49"/>
      <c r="B36" s="36">
        <v>2</v>
      </c>
      <c r="C36" s="36" t="str">
        <f t="shared" si="0"/>
        <v>00000010</v>
      </c>
      <c r="G36" s="35">
        <v>1</v>
      </c>
      <c r="L36" s="33" t="str">
        <f t="shared" si="8"/>
        <v>10000</v>
      </c>
      <c r="M36" s="30">
        <f t="shared" si="2"/>
        <v>16</v>
      </c>
      <c r="Q36" s="49"/>
      <c r="R36" s="36">
        <v>2</v>
      </c>
      <c r="S36" s="36" t="str">
        <f t="shared" si="3"/>
        <v>00000010</v>
      </c>
      <c r="W36" s="35">
        <v>1</v>
      </c>
      <c r="X36" s="35">
        <v>1</v>
      </c>
      <c r="Y36" s="35">
        <v>1</v>
      </c>
      <c r="Z36" s="35">
        <v>1</v>
      </c>
      <c r="AB36" s="33" t="str">
        <f t="shared" si="4"/>
        <v>11110</v>
      </c>
      <c r="AC36" s="30">
        <f t="shared" si="5"/>
        <v>30</v>
      </c>
    </row>
    <row r="37" spans="1:30" ht="15" customHeight="1" x14ac:dyDescent="0.25">
      <c r="A37" s="49"/>
      <c r="B37" s="36">
        <v>3</v>
      </c>
      <c r="C37" s="36" t="str">
        <f t="shared" si="0"/>
        <v>00000011</v>
      </c>
      <c r="G37" s="35">
        <v>1</v>
      </c>
      <c r="H37" s="35">
        <v>1</v>
      </c>
      <c r="I37" s="35">
        <v>1</v>
      </c>
      <c r="L37" s="33" t="str">
        <f t="shared" si="8"/>
        <v>11100</v>
      </c>
      <c r="M37" s="30">
        <f t="shared" si="2"/>
        <v>28</v>
      </c>
      <c r="Q37" s="49"/>
      <c r="R37" s="36">
        <v>3</v>
      </c>
      <c r="S37" s="36" t="str">
        <f t="shared" si="3"/>
        <v>00000011</v>
      </c>
      <c r="AA37" s="35">
        <v>1</v>
      </c>
      <c r="AB37" s="33" t="str">
        <f t="shared" si="4"/>
        <v>00001</v>
      </c>
      <c r="AC37" s="30">
        <f t="shared" si="5"/>
        <v>1</v>
      </c>
    </row>
    <row r="38" spans="1:30" ht="15" customHeight="1" x14ac:dyDescent="0.25">
      <c r="A38" s="49"/>
      <c r="B38" s="36">
        <v>4</v>
      </c>
      <c r="C38" s="36" t="str">
        <f t="shared" si="0"/>
        <v>00000100</v>
      </c>
      <c r="J38" s="35">
        <v>1</v>
      </c>
      <c r="L38" s="33" t="str">
        <f t="shared" si="8"/>
        <v>00010</v>
      </c>
      <c r="M38" s="30">
        <f t="shared" si="2"/>
        <v>2</v>
      </c>
      <c r="Q38" s="49"/>
      <c r="R38" s="36">
        <v>4</v>
      </c>
      <c r="S38" s="36" t="str">
        <f t="shared" si="3"/>
        <v>00000100</v>
      </c>
      <c r="Y38" s="35">
        <v>1</v>
      </c>
      <c r="AA38" s="35">
        <v>1</v>
      </c>
      <c r="AB38" s="33" t="str">
        <f t="shared" si="4"/>
        <v>00101</v>
      </c>
      <c r="AC38" s="30">
        <f t="shared" si="5"/>
        <v>5</v>
      </c>
    </row>
    <row r="39" spans="1:30" ht="15" customHeight="1" x14ac:dyDescent="0.25">
      <c r="A39" s="49"/>
      <c r="B39" s="36">
        <v>5</v>
      </c>
      <c r="C39" s="36" t="str">
        <f t="shared" si="0"/>
        <v>00000101</v>
      </c>
      <c r="G39" s="35">
        <v>1</v>
      </c>
      <c r="J39" s="35">
        <v>1</v>
      </c>
      <c r="L39" s="33" t="str">
        <f t="shared" si="8"/>
        <v>10010</v>
      </c>
      <c r="M39" s="30">
        <f t="shared" si="2"/>
        <v>18</v>
      </c>
      <c r="Q39" s="49"/>
      <c r="R39" s="36">
        <v>5</v>
      </c>
      <c r="S39" s="36" t="str">
        <f t="shared" si="3"/>
        <v>00000101</v>
      </c>
      <c r="W39" s="35">
        <v>1</v>
      </c>
      <c r="AA39" s="35">
        <v>1</v>
      </c>
      <c r="AB39" s="33" t="str">
        <f t="shared" si="4"/>
        <v>10001</v>
      </c>
      <c r="AC39" s="30">
        <f t="shared" si="5"/>
        <v>17</v>
      </c>
    </row>
    <row r="40" spans="1:30" ht="15" customHeight="1" x14ac:dyDescent="0.25">
      <c r="A40" s="49"/>
      <c r="B40" s="36">
        <v>6</v>
      </c>
      <c r="C40" s="36" t="str">
        <f t="shared" si="0"/>
        <v>00000110</v>
      </c>
      <c r="H40" s="35">
        <v>1</v>
      </c>
      <c r="I40" s="35">
        <v>1</v>
      </c>
      <c r="L40" s="33" t="str">
        <f t="shared" si="8"/>
        <v>01100</v>
      </c>
      <c r="M40" s="30">
        <f t="shared" si="2"/>
        <v>12</v>
      </c>
      <c r="Q40" s="49"/>
      <c r="R40" s="36">
        <v>6</v>
      </c>
      <c r="S40" s="36" t="str">
        <f t="shared" si="3"/>
        <v>00000110</v>
      </c>
      <c r="X40" s="35">
        <v>1</v>
      </c>
      <c r="Y40" s="35">
        <v>1</v>
      </c>
      <c r="Z40" s="35">
        <v>1</v>
      </c>
      <c r="AB40" s="33" t="str">
        <f t="shared" si="4"/>
        <v>01110</v>
      </c>
      <c r="AC40" s="30">
        <f t="shared" si="5"/>
        <v>14</v>
      </c>
    </row>
    <row r="41" spans="1:30" ht="15" customHeight="1" x14ac:dyDescent="0.25">
      <c r="A41" s="50"/>
      <c r="B41" s="37">
        <v>7</v>
      </c>
      <c r="C41" s="37" t="str">
        <f t="shared" si="0"/>
        <v>00000111</v>
      </c>
      <c r="D41" s="34"/>
      <c r="E41" s="34"/>
      <c r="F41" s="34"/>
      <c r="G41" s="34"/>
      <c r="H41" s="34"/>
      <c r="I41" s="34"/>
      <c r="J41" s="34"/>
      <c r="K41" s="34"/>
      <c r="L41" s="33" t="str">
        <f t="shared" si="8"/>
        <v>00000</v>
      </c>
      <c r="M41" s="30">
        <f t="shared" si="2"/>
        <v>0</v>
      </c>
      <c r="Q41" s="50"/>
      <c r="R41" s="37">
        <v>7</v>
      </c>
      <c r="S41" s="37" t="str">
        <f t="shared" si="3"/>
        <v>00000111</v>
      </c>
      <c r="T41" s="34"/>
      <c r="U41" s="34"/>
      <c r="V41" s="34"/>
      <c r="W41" s="34">
        <v>1</v>
      </c>
      <c r="X41" s="34">
        <v>1</v>
      </c>
      <c r="Y41" s="34">
        <v>1</v>
      </c>
      <c r="Z41" s="34">
        <v>1</v>
      </c>
      <c r="AA41" s="34">
        <v>1</v>
      </c>
      <c r="AB41" s="33" t="str">
        <f t="shared" si="4"/>
        <v>11111</v>
      </c>
      <c r="AC41" s="30">
        <f t="shared" si="5"/>
        <v>31</v>
      </c>
    </row>
    <row r="42" spans="1:30" ht="15" customHeight="1" x14ac:dyDescent="0.25">
      <c r="A42" s="48">
        <v>5</v>
      </c>
      <c r="B42" s="36">
        <v>0</v>
      </c>
      <c r="C42" s="36" t="str">
        <f>TEXT(DEC2BIN(B42), "00000000")</f>
        <v>00000000</v>
      </c>
      <c r="L42" s="33" t="str">
        <f t="shared" si="8"/>
        <v>00000</v>
      </c>
      <c r="M42" s="30">
        <f t="shared" si="2"/>
        <v>0</v>
      </c>
      <c r="Q42" s="48">
        <v>5</v>
      </c>
      <c r="R42" s="36">
        <v>0</v>
      </c>
      <c r="S42" s="36" t="str">
        <f>TEXT(DEC2BIN(R42), "00000000")</f>
        <v>00000000</v>
      </c>
      <c r="Y42" s="35">
        <v>1</v>
      </c>
      <c r="Z42" s="35">
        <v>1</v>
      </c>
      <c r="AB42" s="33" t="str">
        <f t="shared" si="4"/>
        <v>00110</v>
      </c>
      <c r="AC42" s="30">
        <f t="shared" si="5"/>
        <v>6</v>
      </c>
      <c r="AD42" s="31" t="str">
        <f>_xlfn.CONCAT(TEXT(AC42,"00"),",",TEXT(AC43,"00"),",",TEXT(AC44,"00"),",",TEXT(AC45,"00"),",",TEXT(AC46,"00"),",",TEXT(AC47,"00"),",",TEXT(AC48,"00"),",",TEXT(AC49,"00"))</f>
        <v>06,08,17,30,17,17,14,31</v>
      </c>
    </row>
    <row r="43" spans="1:30" ht="15" customHeight="1" x14ac:dyDescent="0.25">
      <c r="A43" s="49"/>
      <c r="B43" s="36">
        <v>1</v>
      </c>
      <c r="C43" s="36" t="str">
        <f t="shared" si="0"/>
        <v>00000001</v>
      </c>
      <c r="H43" s="35">
        <v>1</v>
      </c>
      <c r="I43" s="35">
        <v>1</v>
      </c>
      <c r="L43" s="33" t="str">
        <f t="shared" si="8"/>
        <v>01100</v>
      </c>
      <c r="M43" s="30">
        <f t="shared" si="2"/>
        <v>12</v>
      </c>
      <c r="Q43" s="49"/>
      <c r="R43" s="36">
        <v>1</v>
      </c>
      <c r="S43" s="36" t="str">
        <f t="shared" si="3"/>
        <v>00000001</v>
      </c>
      <c r="X43" s="35">
        <v>1</v>
      </c>
      <c r="AB43" s="33" t="str">
        <f t="shared" si="4"/>
        <v>01000</v>
      </c>
      <c r="AC43" s="30">
        <f t="shared" si="5"/>
        <v>8</v>
      </c>
    </row>
    <row r="44" spans="1:30" ht="15" customHeight="1" x14ac:dyDescent="0.25">
      <c r="A44" s="49"/>
      <c r="B44" s="36">
        <v>2</v>
      </c>
      <c r="C44" s="36" t="str">
        <f t="shared" si="0"/>
        <v>00000010</v>
      </c>
      <c r="G44" s="35">
        <v>1</v>
      </c>
      <c r="L44" s="33" t="str">
        <f t="shared" si="8"/>
        <v>10000</v>
      </c>
      <c r="M44" s="30">
        <f t="shared" si="2"/>
        <v>16</v>
      </c>
      <c r="Q44" s="49"/>
      <c r="R44" s="36">
        <v>2</v>
      </c>
      <c r="S44" s="36" t="str">
        <f t="shared" si="3"/>
        <v>00000010</v>
      </c>
      <c r="W44" s="35">
        <v>1</v>
      </c>
      <c r="AA44" s="35">
        <v>1</v>
      </c>
      <c r="AB44" s="33" t="str">
        <f t="shared" si="4"/>
        <v>10001</v>
      </c>
      <c r="AC44" s="30">
        <f t="shared" si="5"/>
        <v>17</v>
      </c>
    </row>
    <row r="45" spans="1:30" ht="15" customHeight="1" x14ac:dyDescent="0.25">
      <c r="A45" s="49"/>
      <c r="B45" s="36">
        <v>3</v>
      </c>
      <c r="C45" s="36" t="str">
        <f t="shared" si="0"/>
        <v>00000011</v>
      </c>
      <c r="G45" s="35">
        <v>1</v>
      </c>
      <c r="H45" s="35">
        <v>1</v>
      </c>
      <c r="I45" s="35">
        <v>1</v>
      </c>
      <c r="L45" s="33" t="str">
        <f t="shared" si="8"/>
        <v>11100</v>
      </c>
      <c r="M45" s="30">
        <f t="shared" si="2"/>
        <v>28</v>
      </c>
      <c r="Q45" s="49"/>
      <c r="R45" s="36">
        <v>3</v>
      </c>
      <c r="S45" s="36" t="str">
        <f t="shared" si="3"/>
        <v>00000011</v>
      </c>
      <c r="W45" s="35">
        <v>1</v>
      </c>
      <c r="X45" s="35">
        <v>1</v>
      </c>
      <c r="Y45" s="35">
        <v>1</v>
      </c>
      <c r="Z45" s="35">
        <v>1</v>
      </c>
      <c r="AB45" s="33" t="str">
        <f t="shared" si="4"/>
        <v>11110</v>
      </c>
      <c r="AC45" s="30">
        <f t="shared" si="5"/>
        <v>30</v>
      </c>
    </row>
    <row r="46" spans="1:30" ht="15" customHeight="1" x14ac:dyDescent="0.25">
      <c r="A46" s="49"/>
      <c r="B46" s="36">
        <v>4</v>
      </c>
      <c r="C46" s="36" t="str">
        <f t="shared" si="0"/>
        <v>00000100</v>
      </c>
      <c r="G46" s="35">
        <v>1</v>
      </c>
      <c r="J46" s="35">
        <v>1</v>
      </c>
      <c r="L46" s="33" t="str">
        <f t="shared" si="8"/>
        <v>10010</v>
      </c>
      <c r="M46" s="30">
        <f t="shared" si="2"/>
        <v>18</v>
      </c>
      <c r="Q46" s="49"/>
      <c r="R46" s="36">
        <v>4</v>
      </c>
      <c r="S46" s="36" t="str">
        <f t="shared" si="3"/>
        <v>00000100</v>
      </c>
      <c r="W46" s="35">
        <v>1</v>
      </c>
      <c r="AA46" s="35">
        <v>1</v>
      </c>
      <c r="AB46" s="33" t="str">
        <f t="shared" si="4"/>
        <v>10001</v>
      </c>
      <c r="AC46" s="30">
        <f t="shared" si="5"/>
        <v>17</v>
      </c>
    </row>
    <row r="47" spans="1:30" ht="15" customHeight="1" x14ac:dyDescent="0.25">
      <c r="A47" s="49"/>
      <c r="B47" s="36">
        <v>5</v>
      </c>
      <c r="C47" s="36" t="str">
        <f t="shared" si="0"/>
        <v>00000101</v>
      </c>
      <c r="G47" s="35">
        <v>1</v>
      </c>
      <c r="J47" s="35">
        <v>1</v>
      </c>
      <c r="L47" s="33" t="str">
        <f t="shared" si="8"/>
        <v>10010</v>
      </c>
      <c r="M47" s="30">
        <f t="shared" si="2"/>
        <v>18</v>
      </c>
      <c r="Q47" s="49"/>
      <c r="R47" s="36">
        <v>5</v>
      </c>
      <c r="S47" s="36" t="str">
        <f t="shared" si="3"/>
        <v>00000101</v>
      </c>
      <c r="W47" s="35">
        <v>1</v>
      </c>
      <c r="AA47" s="35">
        <v>1</v>
      </c>
      <c r="AB47" s="33" t="str">
        <f t="shared" si="4"/>
        <v>10001</v>
      </c>
      <c r="AC47" s="30">
        <f t="shared" si="5"/>
        <v>17</v>
      </c>
    </row>
    <row r="48" spans="1:30" ht="15" customHeight="1" x14ac:dyDescent="0.25">
      <c r="A48" s="49"/>
      <c r="B48" s="36">
        <v>6</v>
      </c>
      <c r="C48" s="36" t="str">
        <f t="shared" si="0"/>
        <v>00000110</v>
      </c>
      <c r="H48" s="35">
        <v>1</v>
      </c>
      <c r="I48" s="35">
        <v>1</v>
      </c>
      <c r="L48" s="33" t="str">
        <f t="shared" si="8"/>
        <v>01100</v>
      </c>
      <c r="M48" s="30">
        <f t="shared" si="2"/>
        <v>12</v>
      </c>
      <c r="Q48" s="49"/>
      <c r="R48" s="36">
        <v>6</v>
      </c>
      <c r="S48" s="36" t="str">
        <f t="shared" si="3"/>
        <v>00000110</v>
      </c>
      <c r="X48" s="35">
        <v>1</v>
      </c>
      <c r="Y48" s="35">
        <v>1</v>
      </c>
      <c r="Z48" s="35">
        <v>1</v>
      </c>
      <c r="AB48" s="33" t="str">
        <f t="shared" si="4"/>
        <v>01110</v>
      </c>
      <c r="AC48" s="30">
        <f t="shared" si="5"/>
        <v>14</v>
      </c>
    </row>
    <row r="49" spans="1:30" ht="15" customHeight="1" x14ac:dyDescent="0.25">
      <c r="A49" s="50"/>
      <c r="B49" s="37">
        <v>7</v>
      </c>
      <c r="C49" s="37" t="str">
        <f t="shared" si="0"/>
        <v>00000111</v>
      </c>
      <c r="D49" s="34"/>
      <c r="E49" s="34"/>
      <c r="F49" s="34"/>
      <c r="G49" s="34"/>
      <c r="H49" s="34"/>
      <c r="I49" s="34"/>
      <c r="J49" s="34"/>
      <c r="K49" s="34"/>
      <c r="L49" s="33" t="str">
        <f t="shared" si="8"/>
        <v>00000</v>
      </c>
      <c r="M49" s="30">
        <f t="shared" si="2"/>
        <v>0</v>
      </c>
      <c r="Q49" s="50"/>
      <c r="R49" s="37">
        <v>7</v>
      </c>
      <c r="S49" s="37" t="str">
        <f t="shared" si="3"/>
        <v>00000111</v>
      </c>
      <c r="T49" s="34"/>
      <c r="U49" s="34"/>
      <c r="V49" s="34"/>
      <c r="W49" s="34">
        <v>1</v>
      </c>
      <c r="X49" s="34">
        <v>1</v>
      </c>
      <c r="Y49" s="34">
        <v>1</v>
      </c>
      <c r="Z49" s="34">
        <v>1</v>
      </c>
      <c r="AA49" s="34">
        <v>1</v>
      </c>
      <c r="AB49" s="33" t="str">
        <f t="shared" si="4"/>
        <v>11111</v>
      </c>
      <c r="AC49" s="30">
        <f t="shared" si="5"/>
        <v>31</v>
      </c>
    </row>
    <row r="50" spans="1:30" ht="15" customHeight="1" x14ac:dyDescent="0.25">
      <c r="A50" s="48">
        <v>6</v>
      </c>
      <c r="B50" s="36">
        <v>0</v>
      </c>
      <c r="C50" s="36" t="str">
        <f>TEXT(DEC2BIN(B50), "00000000")</f>
        <v>00000000</v>
      </c>
      <c r="L50" s="33" t="str">
        <f t="shared" si="8"/>
        <v>00000</v>
      </c>
      <c r="M50" s="30">
        <f t="shared" si="2"/>
        <v>0</v>
      </c>
      <c r="Q50" s="48">
        <v>6</v>
      </c>
      <c r="R50" s="36">
        <v>0</v>
      </c>
      <c r="S50" s="36" t="str">
        <f>TEXT(DEC2BIN(R50), "00000000")</f>
        <v>00000000</v>
      </c>
      <c r="W50" s="35">
        <v>1</v>
      </c>
      <c r="X50" s="35">
        <v>1</v>
      </c>
      <c r="Y50" s="35">
        <v>1</v>
      </c>
      <c r="Z50" s="35">
        <v>1</v>
      </c>
      <c r="AA50" s="35">
        <v>1</v>
      </c>
      <c r="AB50" s="33" t="str">
        <f t="shared" si="4"/>
        <v>11111</v>
      </c>
      <c r="AC50" s="30">
        <f t="shared" si="5"/>
        <v>31</v>
      </c>
      <c r="AD50" s="31" t="str">
        <f>_xlfn.CONCAT(TEXT(AC50,"00"),",",TEXT(AC51,"00"),",",TEXT(AC52,"00"),",",TEXT(AC53,"00"),",",TEXT(AC54,"00"),",",TEXT(AC55,"00"),",",TEXT(AC56,"00"),",",TEXT(AC57,"00"))</f>
        <v>31,17,01,18,04,04,04,31</v>
      </c>
    </row>
    <row r="51" spans="1:30" ht="15" customHeight="1" x14ac:dyDescent="0.25">
      <c r="A51" s="49"/>
      <c r="B51" s="36">
        <v>1</v>
      </c>
      <c r="C51" s="36" t="str">
        <f t="shared" si="0"/>
        <v>00000001</v>
      </c>
      <c r="G51" s="35">
        <v>1</v>
      </c>
      <c r="H51" s="35">
        <v>1</v>
      </c>
      <c r="I51" s="35">
        <v>1</v>
      </c>
      <c r="J51" s="35">
        <v>1</v>
      </c>
      <c r="L51" s="33" t="str">
        <f t="shared" si="8"/>
        <v>11110</v>
      </c>
      <c r="M51" s="30">
        <f t="shared" si="2"/>
        <v>30</v>
      </c>
      <c r="Q51" s="49"/>
      <c r="R51" s="36">
        <v>1</v>
      </c>
      <c r="S51" s="36" t="str">
        <f t="shared" si="3"/>
        <v>00000001</v>
      </c>
      <c r="W51" s="35">
        <v>1</v>
      </c>
      <c r="AA51" s="35">
        <v>1</v>
      </c>
      <c r="AB51" s="33" t="str">
        <f t="shared" si="4"/>
        <v>10001</v>
      </c>
      <c r="AC51" s="30">
        <f t="shared" si="5"/>
        <v>17</v>
      </c>
    </row>
    <row r="52" spans="1:30" ht="15" customHeight="1" x14ac:dyDescent="0.25">
      <c r="A52" s="49"/>
      <c r="B52" s="36">
        <v>2</v>
      </c>
      <c r="C52" s="36" t="str">
        <f t="shared" si="0"/>
        <v>00000010</v>
      </c>
      <c r="J52" s="35">
        <v>1</v>
      </c>
      <c r="L52" s="33" t="str">
        <f t="shared" si="8"/>
        <v>00010</v>
      </c>
      <c r="M52" s="30">
        <f t="shared" si="2"/>
        <v>2</v>
      </c>
      <c r="Q52" s="49"/>
      <c r="R52" s="36">
        <v>2</v>
      </c>
      <c r="S52" s="36" t="str">
        <f t="shared" si="3"/>
        <v>00000010</v>
      </c>
      <c r="AA52" s="35">
        <v>1</v>
      </c>
      <c r="AB52" s="33" t="str">
        <f t="shared" si="4"/>
        <v>00001</v>
      </c>
      <c r="AC52" s="30">
        <f t="shared" si="5"/>
        <v>1</v>
      </c>
    </row>
    <row r="53" spans="1:30" ht="15" customHeight="1" x14ac:dyDescent="0.25">
      <c r="A53" s="49"/>
      <c r="B53" s="36">
        <v>3</v>
      </c>
      <c r="C53" s="36" t="str">
        <f t="shared" si="0"/>
        <v>00000011</v>
      </c>
      <c r="I53" s="35">
        <v>1</v>
      </c>
      <c r="L53" s="33" t="str">
        <f t="shared" si="8"/>
        <v>00100</v>
      </c>
      <c r="M53" s="30">
        <f t="shared" si="2"/>
        <v>4</v>
      </c>
      <c r="Q53" s="49"/>
      <c r="R53" s="36">
        <v>3</v>
      </c>
      <c r="S53" s="36" t="str">
        <f t="shared" si="3"/>
        <v>00000011</v>
      </c>
      <c r="W53" s="35">
        <v>1</v>
      </c>
      <c r="Z53" s="35">
        <v>1</v>
      </c>
      <c r="AB53" s="33" t="str">
        <f t="shared" si="4"/>
        <v>10010</v>
      </c>
      <c r="AC53" s="30">
        <f t="shared" si="5"/>
        <v>18</v>
      </c>
    </row>
    <row r="54" spans="1:30" ht="15" customHeight="1" x14ac:dyDescent="0.25">
      <c r="A54" s="49"/>
      <c r="B54" s="36">
        <v>4</v>
      </c>
      <c r="C54" s="36" t="str">
        <f t="shared" si="0"/>
        <v>00000100</v>
      </c>
      <c r="H54" s="35">
        <v>1</v>
      </c>
      <c r="L54" s="33" t="str">
        <f t="shared" si="8"/>
        <v>01000</v>
      </c>
      <c r="M54" s="30">
        <f t="shared" si="2"/>
        <v>8</v>
      </c>
      <c r="Q54" s="49"/>
      <c r="R54" s="36">
        <v>4</v>
      </c>
      <c r="S54" s="36" t="str">
        <f t="shared" si="3"/>
        <v>00000100</v>
      </c>
      <c r="Y54" s="35">
        <v>1</v>
      </c>
      <c r="AB54" s="33" t="str">
        <f t="shared" si="4"/>
        <v>00100</v>
      </c>
      <c r="AC54" s="30">
        <f t="shared" si="5"/>
        <v>4</v>
      </c>
    </row>
    <row r="55" spans="1:30" ht="15" customHeight="1" x14ac:dyDescent="0.25">
      <c r="A55" s="49"/>
      <c r="B55" s="36">
        <v>5</v>
      </c>
      <c r="C55" s="36" t="str">
        <f t="shared" si="0"/>
        <v>00000101</v>
      </c>
      <c r="H55" s="35">
        <v>1</v>
      </c>
      <c r="L55" s="33" t="str">
        <f t="shared" si="8"/>
        <v>01000</v>
      </c>
      <c r="M55" s="30">
        <f t="shared" si="2"/>
        <v>8</v>
      </c>
      <c r="Q55" s="49"/>
      <c r="R55" s="36">
        <v>5</v>
      </c>
      <c r="S55" s="36" t="str">
        <f t="shared" si="3"/>
        <v>00000101</v>
      </c>
      <c r="Y55" s="35">
        <v>1</v>
      </c>
      <c r="AB55" s="33" t="str">
        <f t="shared" si="4"/>
        <v>00100</v>
      </c>
      <c r="AC55" s="30">
        <f t="shared" si="5"/>
        <v>4</v>
      </c>
    </row>
    <row r="56" spans="1:30" ht="15" customHeight="1" x14ac:dyDescent="0.25">
      <c r="A56" s="49"/>
      <c r="B56" s="36">
        <v>6</v>
      </c>
      <c r="C56" s="36" t="str">
        <f t="shared" si="0"/>
        <v>00000110</v>
      </c>
      <c r="H56" s="35">
        <v>1</v>
      </c>
      <c r="L56" s="33" t="str">
        <f t="shared" si="8"/>
        <v>01000</v>
      </c>
      <c r="M56" s="30">
        <f t="shared" si="2"/>
        <v>8</v>
      </c>
      <c r="Q56" s="49"/>
      <c r="R56" s="36">
        <v>6</v>
      </c>
      <c r="S56" s="36" t="str">
        <f t="shared" si="3"/>
        <v>00000110</v>
      </c>
      <c r="Y56" s="35">
        <v>1</v>
      </c>
      <c r="AB56" s="33" t="str">
        <f t="shared" si="4"/>
        <v>00100</v>
      </c>
      <c r="AC56" s="30">
        <f t="shared" si="5"/>
        <v>4</v>
      </c>
    </row>
    <row r="57" spans="1:30" ht="15" customHeight="1" x14ac:dyDescent="0.25">
      <c r="A57" s="50"/>
      <c r="B57" s="37">
        <v>7</v>
      </c>
      <c r="C57" s="37" t="str">
        <f t="shared" si="0"/>
        <v>00000111</v>
      </c>
      <c r="D57" s="34"/>
      <c r="E57" s="34"/>
      <c r="F57" s="34"/>
      <c r="G57" s="34"/>
      <c r="H57" s="34"/>
      <c r="I57" s="34"/>
      <c r="J57" s="34"/>
      <c r="K57" s="34"/>
      <c r="L57" s="33" t="str">
        <f t="shared" si="8"/>
        <v>00000</v>
      </c>
      <c r="M57" s="30">
        <f t="shared" si="2"/>
        <v>0</v>
      </c>
      <c r="Q57" s="50"/>
      <c r="R57" s="37">
        <v>7</v>
      </c>
      <c r="S57" s="37" t="str">
        <f t="shared" si="3"/>
        <v>00000111</v>
      </c>
      <c r="T57" s="34"/>
      <c r="U57" s="34"/>
      <c r="V57" s="34"/>
      <c r="W57" s="34">
        <v>1</v>
      </c>
      <c r="X57" s="34">
        <v>1</v>
      </c>
      <c r="Y57" s="34">
        <v>1</v>
      </c>
      <c r="Z57" s="34">
        <v>1</v>
      </c>
      <c r="AA57" s="34">
        <v>1</v>
      </c>
      <c r="AB57" s="33" t="str">
        <f t="shared" si="4"/>
        <v>11111</v>
      </c>
      <c r="AC57" s="30">
        <f t="shared" si="5"/>
        <v>31</v>
      </c>
    </row>
    <row r="58" spans="1:30" ht="15" customHeight="1" x14ac:dyDescent="0.25">
      <c r="A58" s="48">
        <v>7</v>
      </c>
      <c r="B58" s="36">
        <v>0</v>
      </c>
      <c r="C58" s="36" t="str">
        <f>TEXT(DEC2BIN(B58), "00000000")</f>
        <v>00000000</v>
      </c>
      <c r="L58" s="33" t="str">
        <f t="shared" si="8"/>
        <v>00000</v>
      </c>
      <c r="M58" s="30">
        <f t="shared" si="2"/>
        <v>0</v>
      </c>
      <c r="Q58" s="48">
        <v>7</v>
      </c>
      <c r="R58" s="36">
        <v>0</v>
      </c>
      <c r="S58" s="36" t="str">
        <f>TEXT(DEC2BIN(R58), "00000000")</f>
        <v>00000000</v>
      </c>
      <c r="X58" s="35">
        <v>1</v>
      </c>
      <c r="Y58" s="35">
        <v>1</v>
      </c>
      <c r="Z58" s="35">
        <v>1</v>
      </c>
      <c r="AB58" s="33" t="str">
        <f t="shared" si="4"/>
        <v>01110</v>
      </c>
      <c r="AC58" s="30">
        <f t="shared" si="5"/>
        <v>14</v>
      </c>
      <c r="AD58" s="31" t="str">
        <f>_xlfn.CONCAT(TEXT(AC58,"00"),",",TEXT(AC59,"00"),",",TEXT(AC60,"00"),",",TEXT(AC61,"00"),",",TEXT(AC62,"00"),",",TEXT(AC63,"00"),",",TEXT(AC64,"00"),",",TEXT(AC65,"00"))</f>
        <v>14,17,21,14,21,17,14,31</v>
      </c>
    </row>
    <row r="59" spans="1:30" ht="15" customHeight="1" x14ac:dyDescent="0.25">
      <c r="A59" s="49"/>
      <c r="B59" s="36">
        <v>1</v>
      </c>
      <c r="C59" s="36" t="str">
        <f t="shared" si="0"/>
        <v>00000001</v>
      </c>
      <c r="H59" s="35">
        <v>1</v>
      </c>
      <c r="I59" s="35">
        <v>1</v>
      </c>
      <c r="L59" s="33" t="str">
        <f t="shared" si="8"/>
        <v>01100</v>
      </c>
      <c r="M59" s="30">
        <f t="shared" si="2"/>
        <v>12</v>
      </c>
      <c r="Q59" s="49"/>
      <c r="R59" s="36">
        <v>1</v>
      </c>
      <c r="S59" s="36" t="str">
        <f t="shared" si="3"/>
        <v>00000001</v>
      </c>
      <c r="W59" s="35">
        <v>1</v>
      </c>
      <c r="AA59" s="35">
        <v>1</v>
      </c>
      <c r="AB59" s="33" t="str">
        <f t="shared" si="4"/>
        <v>10001</v>
      </c>
      <c r="AC59" s="30">
        <f t="shared" si="5"/>
        <v>17</v>
      </c>
    </row>
    <row r="60" spans="1:30" ht="15" customHeight="1" x14ac:dyDescent="0.25">
      <c r="A60" s="49"/>
      <c r="B60" s="36">
        <v>2</v>
      </c>
      <c r="C60" s="36" t="str">
        <f t="shared" si="0"/>
        <v>00000010</v>
      </c>
      <c r="G60" s="35">
        <v>1</v>
      </c>
      <c r="J60" s="35">
        <v>1</v>
      </c>
      <c r="L60" s="33" t="str">
        <f t="shared" si="8"/>
        <v>10010</v>
      </c>
      <c r="M60" s="30">
        <f t="shared" si="2"/>
        <v>18</v>
      </c>
      <c r="Q60" s="49"/>
      <c r="R60" s="36">
        <v>2</v>
      </c>
      <c r="S60" s="36" t="str">
        <f t="shared" si="3"/>
        <v>00000010</v>
      </c>
      <c r="W60" s="35">
        <v>1</v>
      </c>
      <c r="Y60" s="35">
        <v>1</v>
      </c>
      <c r="AA60" s="35">
        <v>1</v>
      </c>
      <c r="AB60" s="33" t="str">
        <f t="shared" si="4"/>
        <v>10101</v>
      </c>
      <c r="AC60" s="30">
        <f t="shared" si="5"/>
        <v>21</v>
      </c>
    </row>
    <row r="61" spans="1:30" ht="15" customHeight="1" x14ac:dyDescent="0.25">
      <c r="A61" s="49"/>
      <c r="B61" s="36">
        <v>3</v>
      </c>
      <c r="C61" s="36" t="str">
        <f t="shared" si="0"/>
        <v>00000011</v>
      </c>
      <c r="H61" s="35">
        <v>1</v>
      </c>
      <c r="I61" s="35">
        <v>1</v>
      </c>
      <c r="L61" s="33" t="str">
        <f t="shared" si="8"/>
        <v>01100</v>
      </c>
      <c r="M61" s="30">
        <f t="shared" si="2"/>
        <v>12</v>
      </c>
      <c r="Q61" s="49"/>
      <c r="R61" s="36">
        <v>3</v>
      </c>
      <c r="S61" s="36" t="str">
        <f t="shared" si="3"/>
        <v>00000011</v>
      </c>
      <c r="X61" s="35">
        <v>1</v>
      </c>
      <c r="Y61" s="35">
        <v>1</v>
      </c>
      <c r="Z61" s="35">
        <v>1</v>
      </c>
      <c r="AB61" s="33" t="str">
        <f t="shared" si="4"/>
        <v>01110</v>
      </c>
      <c r="AC61" s="30">
        <f t="shared" si="5"/>
        <v>14</v>
      </c>
    </row>
    <row r="62" spans="1:30" ht="15" customHeight="1" x14ac:dyDescent="0.25">
      <c r="A62" s="49"/>
      <c r="B62" s="36">
        <v>4</v>
      </c>
      <c r="C62" s="36" t="str">
        <f t="shared" si="0"/>
        <v>00000100</v>
      </c>
      <c r="G62" s="35">
        <v>1</v>
      </c>
      <c r="J62" s="35">
        <v>1</v>
      </c>
      <c r="L62" s="33" t="str">
        <f t="shared" si="8"/>
        <v>10010</v>
      </c>
      <c r="M62" s="30">
        <f t="shared" si="2"/>
        <v>18</v>
      </c>
      <c r="Q62" s="49"/>
      <c r="R62" s="36">
        <v>4</v>
      </c>
      <c r="S62" s="36" t="str">
        <f t="shared" si="3"/>
        <v>00000100</v>
      </c>
      <c r="W62" s="35">
        <v>1</v>
      </c>
      <c r="Y62" s="35">
        <v>1</v>
      </c>
      <c r="AA62" s="35">
        <v>1</v>
      </c>
      <c r="AB62" s="33" t="str">
        <f t="shared" si="4"/>
        <v>10101</v>
      </c>
      <c r="AC62" s="30">
        <f t="shared" si="5"/>
        <v>21</v>
      </c>
    </row>
    <row r="63" spans="1:30" ht="15" customHeight="1" x14ac:dyDescent="0.25">
      <c r="A63" s="49"/>
      <c r="B63" s="36">
        <v>5</v>
      </c>
      <c r="C63" s="36" t="str">
        <f t="shared" si="0"/>
        <v>00000101</v>
      </c>
      <c r="G63" s="35">
        <v>1</v>
      </c>
      <c r="J63" s="35">
        <v>1</v>
      </c>
      <c r="L63" s="33" t="str">
        <f t="shared" si="8"/>
        <v>10010</v>
      </c>
      <c r="M63" s="30">
        <f t="shared" si="2"/>
        <v>18</v>
      </c>
      <c r="Q63" s="49"/>
      <c r="R63" s="36">
        <v>5</v>
      </c>
      <c r="S63" s="36" t="str">
        <f t="shared" si="3"/>
        <v>00000101</v>
      </c>
      <c r="W63" s="35">
        <v>1</v>
      </c>
      <c r="AA63" s="35">
        <v>1</v>
      </c>
      <c r="AB63" s="33" t="str">
        <f t="shared" si="4"/>
        <v>10001</v>
      </c>
      <c r="AC63" s="30">
        <f t="shared" si="5"/>
        <v>17</v>
      </c>
    </row>
    <row r="64" spans="1:30" ht="15" customHeight="1" x14ac:dyDescent="0.25">
      <c r="A64" s="49"/>
      <c r="B64" s="36">
        <v>6</v>
      </c>
      <c r="C64" s="36" t="str">
        <f t="shared" si="0"/>
        <v>00000110</v>
      </c>
      <c r="H64" s="35">
        <v>1</v>
      </c>
      <c r="I64" s="35">
        <v>1</v>
      </c>
      <c r="L64" s="33" t="str">
        <f t="shared" si="8"/>
        <v>01100</v>
      </c>
      <c r="M64" s="30">
        <f t="shared" si="2"/>
        <v>12</v>
      </c>
      <c r="Q64" s="49"/>
      <c r="R64" s="36">
        <v>6</v>
      </c>
      <c r="S64" s="36" t="str">
        <f t="shared" si="3"/>
        <v>00000110</v>
      </c>
      <c r="X64" s="35">
        <v>1</v>
      </c>
      <c r="Y64" s="35">
        <v>1</v>
      </c>
      <c r="Z64" s="35">
        <v>1</v>
      </c>
      <c r="AB64" s="33" t="str">
        <f t="shared" si="4"/>
        <v>01110</v>
      </c>
      <c r="AC64" s="30">
        <f t="shared" si="5"/>
        <v>14</v>
      </c>
    </row>
    <row r="65" spans="1:29" ht="15" customHeight="1" x14ac:dyDescent="0.25">
      <c r="A65" s="50"/>
      <c r="B65" s="37">
        <v>7</v>
      </c>
      <c r="C65" s="37" t="str">
        <f t="shared" si="0"/>
        <v>00000111</v>
      </c>
      <c r="D65" s="34"/>
      <c r="E65" s="34"/>
      <c r="F65" s="34"/>
      <c r="G65" s="34"/>
      <c r="H65" s="34"/>
      <c r="I65" s="34"/>
      <c r="J65" s="34"/>
      <c r="K65" s="34"/>
      <c r="L65" s="33" t="str">
        <f t="shared" si="8"/>
        <v>00000</v>
      </c>
      <c r="M65" s="30">
        <f t="shared" si="2"/>
        <v>0</v>
      </c>
      <c r="Q65" s="50"/>
      <c r="R65" s="37">
        <v>7</v>
      </c>
      <c r="S65" s="37" t="str">
        <f t="shared" si="3"/>
        <v>00000111</v>
      </c>
      <c r="T65" s="34"/>
      <c r="U65" s="34"/>
      <c r="V65" s="34"/>
      <c r="W65" s="34">
        <v>1</v>
      </c>
      <c r="X65" s="34">
        <v>1</v>
      </c>
      <c r="Y65" s="34">
        <v>1</v>
      </c>
      <c r="Z65" s="34">
        <v>1</v>
      </c>
      <c r="AA65" s="34">
        <v>1</v>
      </c>
      <c r="AB65" s="33" t="str">
        <f t="shared" si="4"/>
        <v>11111</v>
      </c>
      <c r="AC65" s="30">
        <f t="shared" si="5"/>
        <v>31</v>
      </c>
    </row>
  </sheetData>
  <mergeCells count="16">
    <mergeCell ref="A50:A57"/>
    <mergeCell ref="A58:A65"/>
    <mergeCell ref="Q2:Q9"/>
    <mergeCell ref="Q10:Q17"/>
    <mergeCell ref="Q18:Q25"/>
    <mergeCell ref="Q26:Q33"/>
    <mergeCell ref="Q34:Q41"/>
    <mergeCell ref="Q42:Q49"/>
    <mergeCell ref="Q50:Q57"/>
    <mergeCell ref="Q58:Q65"/>
    <mergeCell ref="A2:A9"/>
    <mergeCell ref="A10:A17"/>
    <mergeCell ref="A18:A25"/>
    <mergeCell ref="A26:A33"/>
    <mergeCell ref="A34:A41"/>
    <mergeCell ref="A42:A49"/>
  </mergeCells>
  <conditionalFormatting sqref="G2:K1000">
    <cfRule type="expression" dxfId="1" priority="2">
      <formula>G2&gt;0</formula>
    </cfRule>
  </conditionalFormatting>
  <conditionalFormatting sqref="W2:AA1000">
    <cfRule type="expression" dxfId="0" priority="1">
      <formula>W2&gt;0</formula>
    </cfRule>
  </conditionalFormatting>
  <pageMargins left="0.7" right="0.7" top="0.75" bottom="0.75" header="0.3" footer="0.3"/>
  <pageSetup paperSize="261" orientation="landscape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85FAD-77E4-4A40-B20D-74B98E80167D}">
  <dimension ref="A1:O11"/>
  <sheetViews>
    <sheetView workbookViewId="0">
      <selection activeCell="L11" sqref="L11"/>
    </sheetView>
  </sheetViews>
  <sheetFormatPr defaultRowHeight="12.75" x14ac:dyDescent="0.2"/>
  <sheetData>
    <row r="1" spans="1:15" x14ac:dyDescent="0.2">
      <c r="C1" t="s">
        <v>49</v>
      </c>
      <c r="D1" t="s">
        <v>50</v>
      </c>
      <c r="E1" t="s">
        <v>20</v>
      </c>
      <c r="F1" s="25">
        <v>0</v>
      </c>
      <c r="G1" s="26">
        <v>1</v>
      </c>
      <c r="H1" s="26">
        <v>2</v>
      </c>
      <c r="I1" s="27">
        <v>3</v>
      </c>
      <c r="J1">
        <v>4</v>
      </c>
      <c r="K1">
        <v>5</v>
      </c>
      <c r="L1">
        <v>6</v>
      </c>
      <c r="M1">
        <v>7</v>
      </c>
      <c r="N1" t="s">
        <v>27</v>
      </c>
      <c r="O1" t="s">
        <v>51</v>
      </c>
    </row>
    <row r="2" spans="1:15" x14ac:dyDescent="0.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5" x14ac:dyDescent="0.2">
      <c r="B3" t="s">
        <v>52</v>
      </c>
      <c r="C3">
        <v>1</v>
      </c>
      <c r="D3">
        <v>1</v>
      </c>
      <c r="E3">
        <v>1</v>
      </c>
      <c r="J3">
        <v>1</v>
      </c>
      <c r="K3">
        <v>1</v>
      </c>
      <c r="L3">
        <v>1</v>
      </c>
      <c r="M3">
        <v>1</v>
      </c>
    </row>
    <row r="4" spans="1:15" x14ac:dyDescent="0.2">
      <c r="A4">
        <v>0</v>
      </c>
      <c r="B4">
        <f>POWER(2,A4)</f>
        <v>1</v>
      </c>
      <c r="C4">
        <v>1</v>
      </c>
    </row>
    <row r="5" spans="1:15" x14ac:dyDescent="0.2">
      <c r="A5">
        <v>1</v>
      </c>
      <c r="B5">
        <f t="shared" ref="B5:B11" si="0">POWER(2,A5)</f>
        <v>2</v>
      </c>
      <c r="D5">
        <v>1</v>
      </c>
    </row>
    <row r="6" spans="1:15" x14ac:dyDescent="0.2">
      <c r="A6">
        <v>2</v>
      </c>
      <c r="B6">
        <f t="shared" si="0"/>
        <v>4</v>
      </c>
      <c r="E6">
        <v>1</v>
      </c>
    </row>
    <row r="7" spans="1:15" x14ac:dyDescent="0.2">
      <c r="A7">
        <v>3</v>
      </c>
      <c r="B7">
        <f t="shared" si="0"/>
        <v>8</v>
      </c>
    </row>
    <row r="8" spans="1:15" x14ac:dyDescent="0.2">
      <c r="A8" s="28">
        <v>4</v>
      </c>
      <c r="B8" s="28">
        <f t="shared" si="0"/>
        <v>16</v>
      </c>
      <c r="C8" s="28"/>
      <c r="D8" s="28"/>
      <c r="E8" s="28"/>
      <c r="F8" s="28"/>
      <c r="G8" s="28"/>
      <c r="H8" s="28"/>
      <c r="I8" s="28"/>
      <c r="J8" s="28">
        <v>1</v>
      </c>
      <c r="K8" s="28"/>
      <c r="L8" s="28"/>
      <c r="M8" s="28"/>
      <c r="N8" s="28"/>
      <c r="O8" s="28"/>
    </row>
    <row r="9" spans="1:15" x14ac:dyDescent="0.2">
      <c r="A9">
        <v>5</v>
      </c>
      <c r="B9">
        <f t="shared" si="0"/>
        <v>32</v>
      </c>
      <c r="K9">
        <v>1</v>
      </c>
    </row>
    <row r="10" spans="1:15" x14ac:dyDescent="0.2">
      <c r="A10">
        <v>6</v>
      </c>
      <c r="B10">
        <f t="shared" si="0"/>
        <v>64</v>
      </c>
      <c r="L10">
        <v>1</v>
      </c>
    </row>
    <row r="11" spans="1:15" x14ac:dyDescent="0.2">
      <c r="A11">
        <v>7</v>
      </c>
      <c r="B11">
        <f t="shared" si="0"/>
        <v>128</v>
      </c>
      <c r="M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0B658-2EBB-4F68-A170-FD0A4D0F2FFC}">
  <dimension ref="A1:F15"/>
  <sheetViews>
    <sheetView workbookViewId="0">
      <selection activeCell="D12" sqref="D12:F15"/>
    </sheetView>
  </sheetViews>
  <sheetFormatPr defaultRowHeight="12.75" x14ac:dyDescent="0.2"/>
  <cols>
    <col min="1" max="1" width="13.85546875" bestFit="1" customWidth="1"/>
    <col min="2" max="2" width="13.5703125" bestFit="1" customWidth="1"/>
    <col min="3" max="3" width="7.7109375" bestFit="1" customWidth="1"/>
    <col min="4" max="4" width="6.5703125" bestFit="1" customWidth="1"/>
    <col min="5" max="5" width="15.28515625" bestFit="1" customWidth="1"/>
    <col min="6" max="6" width="12" bestFit="1" customWidth="1"/>
  </cols>
  <sheetData>
    <row r="1" spans="1:6" ht="16.5" x14ac:dyDescent="0.3">
      <c r="A1" s="42" t="s">
        <v>64</v>
      </c>
      <c r="B1" s="43">
        <v>330</v>
      </c>
      <c r="C1" s="44" t="s">
        <v>60</v>
      </c>
      <c r="D1" s="42" t="s">
        <v>66</v>
      </c>
      <c r="E1" s="45">
        <v>5</v>
      </c>
      <c r="F1" s="44" t="s">
        <v>54</v>
      </c>
    </row>
    <row r="2" spans="1:6" ht="16.5" x14ac:dyDescent="0.3">
      <c r="A2" s="40" t="s">
        <v>61</v>
      </c>
      <c r="B2" s="40" t="s">
        <v>62</v>
      </c>
      <c r="C2" s="40" t="s">
        <v>63</v>
      </c>
      <c r="D2" s="40" t="s">
        <v>58</v>
      </c>
      <c r="E2" s="40" t="s">
        <v>59</v>
      </c>
      <c r="F2" s="40" t="s">
        <v>65</v>
      </c>
    </row>
    <row r="3" spans="1:6" ht="15" x14ac:dyDescent="0.25">
      <c r="A3" t="s">
        <v>55</v>
      </c>
      <c r="B3">
        <v>3.16</v>
      </c>
      <c r="C3">
        <v>5.5</v>
      </c>
      <c r="D3" s="41">
        <f>C3/270*1000</f>
        <v>20.370370370370374</v>
      </c>
      <c r="E3" s="41">
        <f t="shared" ref="E3:E15" si="0">B3/D3*1000</f>
        <v>155.1272727272727</v>
      </c>
      <c r="F3" s="41">
        <f>($E$1-B3)/D3*1000</f>
        <v>90.3272727272727</v>
      </c>
    </row>
    <row r="4" spans="1:6" ht="15" x14ac:dyDescent="0.25">
      <c r="A4" t="s">
        <v>56</v>
      </c>
      <c r="B4">
        <v>2.0299999999999998</v>
      </c>
      <c r="C4">
        <v>5.53</v>
      </c>
      <c r="D4" s="41">
        <f t="shared" ref="D4:D5" si="1">C4/270*1000</f>
        <v>20.481481481481481</v>
      </c>
      <c r="E4" s="41">
        <f t="shared" si="0"/>
        <v>99.113924050632903</v>
      </c>
      <c r="F4" s="41">
        <f t="shared" ref="F4:F15" si="2">($E$1-B4)/D4*1000</f>
        <v>145.00904159132008</v>
      </c>
    </row>
    <row r="5" spans="1:6" ht="15" x14ac:dyDescent="0.25">
      <c r="A5" t="s">
        <v>57</v>
      </c>
      <c r="B5">
        <v>2.0699999999999998</v>
      </c>
      <c r="C5">
        <v>5.5</v>
      </c>
      <c r="D5" s="41">
        <f t="shared" si="1"/>
        <v>20.370370370370374</v>
      </c>
      <c r="E5" s="41">
        <f t="shared" si="0"/>
        <v>101.61818181818178</v>
      </c>
      <c r="F5" s="41">
        <f t="shared" si="2"/>
        <v>143.83636363636361</v>
      </c>
    </row>
    <row r="6" spans="1:6" ht="15" x14ac:dyDescent="0.25">
      <c r="A6" s="51" t="s">
        <v>67</v>
      </c>
      <c r="B6">
        <v>2.2000000000000002</v>
      </c>
      <c r="C6">
        <v>6.5</v>
      </c>
      <c r="D6" s="41">
        <f t="shared" ref="D6:D7" si="3">C6/330*1000</f>
        <v>19.696969696969695</v>
      </c>
      <c r="E6" s="41">
        <f t="shared" si="0"/>
        <v>111.69230769230772</v>
      </c>
      <c r="F6" s="41">
        <f t="shared" si="2"/>
        <v>142.15384615384616</v>
      </c>
    </row>
    <row r="7" spans="1:6" ht="15" x14ac:dyDescent="0.25">
      <c r="A7" s="52"/>
      <c r="B7">
        <v>1.2</v>
      </c>
      <c r="C7">
        <v>6.7</v>
      </c>
      <c r="D7" s="41">
        <f t="shared" si="3"/>
        <v>20.303030303030301</v>
      </c>
      <c r="E7" s="41">
        <f t="shared" si="0"/>
        <v>59.104477611940297</v>
      </c>
      <c r="F7" s="41">
        <f t="shared" si="2"/>
        <v>187.16417910447763</v>
      </c>
    </row>
    <row r="8" spans="1:6" ht="15" x14ac:dyDescent="0.25">
      <c r="A8" t="s">
        <v>68</v>
      </c>
      <c r="B8">
        <v>5</v>
      </c>
      <c r="C8">
        <v>0.4</v>
      </c>
      <c r="D8" s="41">
        <f>C8/330*1000</f>
        <v>1.2121212121212122</v>
      </c>
      <c r="E8" s="41">
        <f t="shared" si="0"/>
        <v>4125</v>
      </c>
      <c r="F8" s="41">
        <f t="shared" si="2"/>
        <v>0</v>
      </c>
    </row>
    <row r="9" spans="1:6" ht="15" x14ac:dyDescent="0.25">
      <c r="D9" s="41">
        <f t="shared" ref="D9:D15" si="4">C9/$B$1*1000</f>
        <v>0</v>
      </c>
      <c r="E9" s="41" t="e">
        <f t="shared" si="0"/>
        <v>#DIV/0!</v>
      </c>
      <c r="F9" s="41" t="e">
        <f t="shared" si="2"/>
        <v>#DIV/0!</v>
      </c>
    </row>
    <row r="10" spans="1:6" ht="15" x14ac:dyDescent="0.25">
      <c r="D10" s="41">
        <f t="shared" si="4"/>
        <v>0</v>
      </c>
      <c r="E10" s="41" t="e">
        <f t="shared" si="0"/>
        <v>#DIV/0!</v>
      </c>
      <c r="F10" s="41" t="e">
        <f t="shared" si="2"/>
        <v>#DIV/0!</v>
      </c>
    </row>
    <row r="11" spans="1:6" ht="15" x14ac:dyDescent="0.25">
      <c r="D11" s="41">
        <f t="shared" si="4"/>
        <v>0</v>
      </c>
      <c r="E11" s="41" t="e">
        <f t="shared" si="0"/>
        <v>#DIV/0!</v>
      </c>
      <c r="F11" s="41" t="e">
        <f t="shared" si="2"/>
        <v>#DIV/0!</v>
      </c>
    </row>
    <row r="12" spans="1:6" ht="15" x14ac:dyDescent="0.25">
      <c r="D12" s="41">
        <f t="shared" si="4"/>
        <v>0</v>
      </c>
      <c r="E12" s="41" t="e">
        <f t="shared" si="0"/>
        <v>#DIV/0!</v>
      </c>
      <c r="F12" s="41" t="e">
        <f t="shared" si="2"/>
        <v>#DIV/0!</v>
      </c>
    </row>
    <row r="13" spans="1:6" ht="15" x14ac:dyDescent="0.25">
      <c r="D13" s="41">
        <f t="shared" si="4"/>
        <v>0</v>
      </c>
      <c r="E13" s="41" t="e">
        <f t="shared" si="0"/>
        <v>#DIV/0!</v>
      </c>
      <c r="F13" s="41" t="e">
        <f t="shared" si="2"/>
        <v>#DIV/0!</v>
      </c>
    </row>
    <row r="14" spans="1:6" ht="15" x14ac:dyDescent="0.25">
      <c r="D14" s="41">
        <f t="shared" si="4"/>
        <v>0</v>
      </c>
      <c r="E14" s="41" t="e">
        <f t="shared" si="0"/>
        <v>#DIV/0!</v>
      </c>
      <c r="F14" s="41" t="e">
        <f t="shared" si="2"/>
        <v>#DIV/0!</v>
      </c>
    </row>
    <row r="15" spans="1:6" ht="15" x14ac:dyDescent="0.25">
      <c r="D15" s="41">
        <f t="shared" si="4"/>
        <v>0</v>
      </c>
      <c r="E15" s="41" t="e">
        <f t="shared" si="0"/>
        <v>#DIV/0!</v>
      </c>
      <c r="F15" s="41" t="e">
        <f t="shared" si="2"/>
        <v>#DIV/0!</v>
      </c>
    </row>
  </sheetData>
  <mergeCells count="1">
    <mergeCell ref="A6:A7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2ADA7-8737-4066-A051-DC50FE14AA88}">
  <dimension ref="A1:F20"/>
  <sheetViews>
    <sheetView workbookViewId="0">
      <selection activeCell="F21" sqref="F21"/>
    </sheetView>
  </sheetViews>
  <sheetFormatPr defaultRowHeight="12.75" x14ac:dyDescent="0.2"/>
  <cols>
    <col min="1" max="1" width="27" bestFit="1" customWidth="1"/>
    <col min="2" max="2" width="12.42578125" bestFit="1" customWidth="1"/>
  </cols>
  <sheetData>
    <row r="1" spans="1:5" x14ac:dyDescent="0.2">
      <c r="B1" t="s">
        <v>80</v>
      </c>
      <c r="C1" t="s">
        <v>83</v>
      </c>
      <c r="D1" t="s">
        <v>84</v>
      </c>
    </row>
    <row r="2" spans="1:5" x14ac:dyDescent="0.2">
      <c r="A2" t="s">
        <v>79</v>
      </c>
      <c r="B2">
        <v>36360</v>
      </c>
    </row>
    <row r="3" spans="1:5" x14ac:dyDescent="0.2">
      <c r="A3" t="s">
        <v>81</v>
      </c>
      <c r="B3">
        <v>32244</v>
      </c>
      <c r="C3">
        <f>B2-B3</f>
        <v>4116</v>
      </c>
    </row>
    <row r="4" spans="1:5" x14ac:dyDescent="0.2">
      <c r="A4" t="s">
        <v>82</v>
      </c>
      <c r="B4">
        <v>30960</v>
      </c>
      <c r="C4">
        <f>B3-B4</f>
        <v>1284</v>
      </c>
      <c r="D4">
        <v>1</v>
      </c>
    </row>
    <row r="5" spans="1:5" x14ac:dyDescent="0.2">
      <c r="A5" t="s">
        <v>85</v>
      </c>
      <c r="B5">
        <v>25488</v>
      </c>
      <c r="C5">
        <f>B4-B5</f>
        <v>5472</v>
      </c>
      <c r="D5">
        <v>9</v>
      </c>
    </row>
    <row r="6" spans="1:5" x14ac:dyDescent="0.2">
      <c r="A6" t="s">
        <v>86</v>
      </c>
      <c r="B6">
        <v>26340</v>
      </c>
      <c r="C6">
        <f>B5-B6</f>
        <v>-852</v>
      </c>
      <c r="E6">
        <v>24744</v>
      </c>
    </row>
    <row r="7" spans="1:5" x14ac:dyDescent="0.2">
      <c r="A7" t="s">
        <v>87</v>
      </c>
      <c r="B7">
        <v>19092</v>
      </c>
      <c r="C7">
        <f>B6-B7</f>
        <v>7248</v>
      </c>
      <c r="D7">
        <v>6</v>
      </c>
    </row>
    <row r="8" spans="1:5" x14ac:dyDescent="0.2">
      <c r="A8" t="s">
        <v>88</v>
      </c>
      <c r="B8">
        <v>19668</v>
      </c>
      <c r="C8">
        <f>B7-B8</f>
        <v>-576</v>
      </c>
      <c r="D8">
        <v>1</v>
      </c>
      <c r="E8">
        <v>19896</v>
      </c>
    </row>
    <row r="19" spans="4:6" x14ac:dyDescent="0.2">
      <c r="D19">
        <v>5000</v>
      </c>
      <c r="E19">
        <v>10</v>
      </c>
      <c r="F19">
        <f>E19*D19/1000/60</f>
        <v>0.83333333333333337</v>
      </c>
    </row>
    <row r="20" spans="4:6" x14ac:dyDescent="0.2">
      <c r="E20">
        <v>12.4</v>
      </c>
      <c r="F20">
        <f>E20*F19</f>
        <v>10.333333333333334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7591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UI</vt:lpstr>
      <vt:lpstr>Hardware</vt:lpstr>
      <vt:lpstr>Custom Chars</vt:lpstr>
      <vt:lpstr>Expander</vt:lpstr>
      <vt:lpstr>LED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Andrey Dimitrov</dc:creator>
  <dc:description/>
  <cp:lastModifiedBy>Andrey</cp:lastModifiedBy>
  <cp:revision>5</cp:revision>
  <dcterms:created xsi:type="dcterms:W3CDTF">2023-03-06T09:05:38Z</dcterms:created>
  <dcterms:modified xsi:type="dcterms:W3CDTF">2023-04-17T21:18:17Z</dcterms:modified>
  <dc:language>en-US</dc:language>
</cp:coreProperties>
</file>