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bogota\RIPS\"/>
    </mc:Choice>
  </mc:AlternateContent>
  <xr:revisionPtr revIDLastSave="0" documentId="13_ncr:1_{C50B31CA-71EE-496D-A22F-2B550C1598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OS" sheetId="11" r:id="rId1"/>
    <sheet name="AF" sheetId="6" r:id="rId2"/>
    <sheet name="AT" sheetId="7" r:id="rId3"/>
    <sheet name="US" sheetId="8" r:id="rId4"/>
    <sheet name="CT" sheetId="9" r:id="rId5"/>
    <sheet name="REGIMEN" sheetId="10" r:id="rId6"/>
    <sheet name="SEPARADOR US" sheetId="12" r:id="rId7"/>
    <sheet name="MUNICIOS" sheetId="13" r:id="rId8"/>
  </sheets>
  <externalReferences>
    <externalReference r:id="rId9"/>
  </externalReferences>
  <definedNames>
    <definedName name="_xlnm._FilterDatabase" localSheetId="1" hidden="1">AF!$B$2:$T$615</definedName>
    <definedName name="_xlnm._FilterDatabase" localSheetId="2" hidden="1">AT!$A$2:$N$1346</definedName>
    <definedName name="_xlnm._FilterDatabase" localSheetId="0" hidden="1">DATOS!$B$1:$W$1222</definedName>
    <definedName name="_xlnm._FilterDatabase" localSheetId="6" hidden="1">'SEPARADOR US'!$A$1:$S$626</definedName>
    <definedName name="_xlnm._FilterDatabase" localSheetId="3" hidden="1">US!$A$2:$P$626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8" l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3" i="8"/>
  <c r="E609" i="8"/>
  <c r="F609" i="8"/>
  <c r="G609" i="8"/>
  <c r="H609" i="8"/>
  <c r="I609" i="8"/>
  <c r="J609" i="8"/>
  <c r="K609" i="8"/>
  <c r="E610" i="8"/>
  <c r="F610" i="8"/>
  <c r="G610" i="8"/>
  <c r="H610" i="8"/>
  <c r="I610" i="8"/>
  <c r="J610" i="8"/>
  <c r="K610" i="8"/>
  <c r="E611" i="8"/>
  <c r="F611" i="8"/>
  <c r="G611" i="8"/>
  <c r="H611" i="8"/>
  <c r="I611" i="8"/>
  <c r="J611" i="8"/>
  <c r="K611" i="8"/>
  <c r="E612" i="8"/>
  <c r="F612" i="8"/>
  <c r="G612" i="8"/>
  <c r="H612" i="8"/>
  <c r="I612" i="8"/>
  <c r="J612" i="8"/>
  <c r="K612" i="8"/>
  <c r="E613" i="8"/>
  <c r="F613" i="8"/>
  <c r="G613" i="8"/>
  <c r="H613" i="8"/>
  <c r="I613" i="8"/>
  <c r="J613" i="8"/>
  <c r="K613" i="8"/>
  <c r="E614" i="8"/>
  <c r="F614" i="8"/>
  <c r="G614" i="8"/>
  <c r="H614" i="8"/>
  <c r="I614" i="8"/>
  <c r="J614" i="8"/>
  <c r="K614" i="8"/>
  <c r="E615" i="8"/>
  <c r="F615" i="8"/>
  <c r="G615" i="8"/>
  <c r="H615" i="8"/>
  <c r="I615" i="8"/>
  <c r="J615" i="8"/>
  <c r="K615" i="8"/>
  <c r="E616" i="8"/>
  <c r="F616" i="8"/>
  <c r="G616" i="8"/>
  <c r="H616" i="8"/>
  <c r="I616" i="8"/>
  <c r="J616" i="8"/>
  <c r="K616" i="8"/>
  <c r="E617" i="8"/>
  <c r="F617" i="8"/>
  <c r="G617" i="8"/>
  <c r="H617" i="8"/>
  <c r="I617" i="8"/>
  <c r="J617" i="8"/>
  <c r="K617" i="8"/>
  <c r="E618" i="8"/>
  <c r="F618" i="8"/>
  <c r="G618" i="8"/>
  <c r="H618" i="8"/>
  <c r="I618" i="8"/>
  <c r="J618" i="8"/>
  <c r="K618" i="8"/>
  <c r="E619" i="8"/>
  <c r="F619" i="8"/>
  <c r="G619" i="8"/>
  <c r="H619" i="8"/>
  <c r="I619" i="8"/>
  <c r="J619" i="8"/>
  <c r="K619" i="8"/>
  <c r="E620" i="8"/>
  <c r="F620" i="8"/>
  <c r="G620" i="8"/>
  <c r="H620" i="8"/>
  <c r="I620" i="8"/>
  <c r="J620" i="8"/>
  <c r="K620" i="8"/>
  <c r="E621" i="8"/>
  <c r="F621" i="8"/>
  <c r="G621" i="8"/>
  <c r="H621" i="8"/>
  <c r="I621" i="8"/>
  <c r="J621" i="8"/>
  <c r="K621" i="8"/>
  <c r="E622" i="8"/>
  <c r="F622" i="8"/>
  <c r="G622" i="8"/>
  <c r="H622" i="8"/>
  <c r="I622" i="8"/>
  <c r="J622" i="8"/>
  <c r="K622" i="8"/>
  <c r="E623" i="8"/>
  <c r="F623" i="8"/>
  <c r="G623" i="8"/>
  <c r="H623" i="8"/>
  <c r="I623" i="8"/>
  <c r="J623" i="8"/>
  <c r="K623" i="8"/>
  <c r="E624" i="8"/>
  <c r="F624" i="8"/>
  <c r="G624" i="8"/>
  <c r="H624" i="8"/>
  <c r="I624" i="8"/>
  <c r="J624" i="8"/>
  <c r="K624" i="8"/>
  <c r="E625" i="8"/>
  <c r="F625" i="8"/>
  <c r="G625" i="8"/>
  <c r="H625" i="8"/>
  <c r="I625" i="8"/>
  <c r="J625" i="8"/>
  <c r="K625" i="8"/>
  <c r="E626" i="8"/>
  <c r="F626" i="8"/>
  <c r="G626" i="8"/>
  <c r="H626" i="8"/>
  <c r="I626" i="8"/>
  <c r="J626" i="8"/>
  <c r="K626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B3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3" i="7"/>
  <c r="G3" i="6"/>
  <c r="G1" i="6"/>
  <c r="H4" i="7"/>
  <c r="I4" i="7" s="1"/>
  <c r="J4" i="7"/>
  <c r="K4" i="7"/>
  <c r="H5" i="7"/>
  <c r="I5" i="7" s="1"/>
  <c r="J5" i="7"/>
  <c r="K5" i="7"/>
  <c r="H6" i="7"/>
  <c r="I6" i="7" s="1"/>
  <c r="J6" i="7"/>
  <c r="K6" i="7"/>
  <c r="H7" i="7"/>
  <c r="I7" i="7" s="1"/>
  <c r="J7" i="7"/>
  <c r="K7" i="7"/>
  <c r="H8" i="7"/>
  <c r="I8" i="7" s="1"/>
  <c r="J8" i="7"/>
  <c r="K8" i="7"/>
  <c r="H9" i="7"/>
  <c r="I9" i="7" s="1"/>
  <c r="J9" i="7"/>
  <c r="K9" i="7"/>
  <c r="H10" i="7"/>
  <c r="I10" i="7" s="1"/>
  <c r="J10" i="7"/>
  <c r="K10" i="7"/>
  <c r="H11" i="7"/>
  <c r="I11" i="7" s="1"/>
  <c r="J11" i="7"/>
  <c r="K11" i="7"/>
  <c r="H12" i="7"/>
  <c r="I12" i="7" s="1"/>
  <c r="J12" i="7"/>
  <c r="K12" i="7"/>
  <c r="H13" i="7"/>
  <c r="I13" i="7" s="1"/>
  <c r="J13" i="7"/>
  <c r="K13" i="7"/>
  <c r="H14" i="7"/>
  <c r="I14" i="7" s="1"/>
  <c r="J14" i="7"/>
  <c r="K14" i="7"/>
  <c r="H15" i="7"/>
  <c r="I15" i="7" s="1"/>
  <c r="J15" i="7"/>
  <c r="K15" i="7"/>
  <c r="H16" i="7"/>
  <c r="I16" i="7" s="1"/>
  <c r="J16" i="7"/>
  <c r="K16" i="7"/>
  <c r="H17" i="7"/>
  <c r="I17" i="7" s="1"/>
  <c r="J17" i="7"/>
  <c r="K17" i="7"/>
  <c r="H18" i="7"/>
  <c r="I18" i="7" s="1"/>
  <c r="J18" i="7"/>
  <c r="K18" i="7"/>
  <c r="H19" i="7"/>
  <c r="I19" i="7" s="1"/>
  <c r="J19" i="7"/>
  <c r="K19" i="7"/>
  <c r="H20" i="7"/>
  <c r="I20" i="7" s="1"/>
  <c r="J20" i="7"/>
  <c r="K20" i="7"/>
  <c r="H21" i="7"/>
  <c r="I21" i="7" s="1"/>
  <c r="J21" i="7"/>
  <c r="K21" i="7"/>
  <c r="H22" i="7"/>
  <c r="I22" i="7" s="1"/>
  <c r="J22" i="7"/>
  <c r="K22" i="7"/>
  <c r="H23" i="7"/>
  <c r="I23" i="7" s="1"/>
  <c r="J23" i="7"/>
  <c r="K23" i="7"/>
  <c r="H24" i="7"/>
  <c r="I24" i="7" s="1"/>
  <c r="J24" i="7"/>
  <c r="K24" i="7"/>
  <c r="H25" i="7"/>
  <c r="I25" i="7" s="1"/>
  <c r="J25" i="7"/>
  <c r="K25" i="7"/>
  <c r="H26" i="7"/>
  <c r="I26" i="7" s="1"/>
  <c r="J26" i="7"/>
  <c r="K26" i="7"/>
  <c r="H27" i="7"/>
  <c r="I27" i="7" s="1"/>
  <c r="J27" i="7"/>
  <c r="K27" i="7"/>
  <c r="H28" i="7"/>
  <c r="I28" i="7" s="1"/>
  <c r="J28" i="7"/>
  <c r="K28" i="7"/>
  <c r="H29" i="7"/>
  <c r="I29" i="7" s="1"/>
  <c r="J29" i="7"/>
  <c r="K29" i="7"/>
  <c r="H30" i="7"/>
  <c r="I30" i="7" s="1"/>
  <c r="J30" i="7"/>
  <c r="K30" i="7"/>
  <c r="H31" i="7"/>
  <c r="I31" i="7" s="1"/>
  <c r="J31" i="7"/>
  <c r="K31" i="7"/>
  <c r="H32" i="7"/>
  <c r="I32" i="7" s="1"/>
  <c r="J32" i="7"/>
  <c r="K32" i="7"/>
  <c r="H33" i="7"/>
  <c r="I33" i="7" s="1"/>
  <c r="J33" i="7"/>
  <c r="K33" i="7"/>
  <c r="H34" i="7"/>
  <c r="I34" i="7" s="1"/>
  <c r="J34" i="7"/>
  <c r="K34" i="7"/>
  <c r="H35" i="7"/>
  <c r="I35" i="7" s="1"/>
  <c r="J35" i="7"/>
  <c r="K35" i="7"/>
  <c r="H36" i="7"/>
  <c r="I36" i="7" s="1"/>
  <c r="J36" i="7"/>
  <c r="K36" i="7"/>
  <c r="H37" i="7"/>
  <c r="I37" i="7" s="1"/>
  <c r="J37" i="7"/>
  <c r="K37" i="7"/>
  <c r="H38" i="7"/>
  <c r="I38" i="7" s="1"/>
  <c r="J38" i="7"/>
  <c r="K38" i="7"/>
  <c r="H39" i="7"/>
  <c r="I39" i="7" s="1"/>
  <c r="J39" i="7"/>
  <c r="K39" i="7"/>
  <c r="H40" i="7"/>
  <c r="I40" i="7" s="1"/>
  <c r="J40" i="7"/>
  <c r="K40" i="7"/>
  <c r="H41" i="7"/>
  <c r="I41" i="7" s="1"/>
  <c r="J41" i="7"/>
  <c r="K41" i="7"/>
  <c r="H42" i="7"/>
  <c r="I42" i="7" s="1"/>
  <c r="J42" i="7"/>
  <c r="K42" i="7"/>
  <c r="H43" i="7"/>
  <c r="I43" i="7" s="1"/>
  <c r="J43" i="7"/>
  <c r="K43" i="7"/>
  <c r="H44" i="7"/>
  <c r="I44" i="7" s="1"/>
  <c r="J44" i="7"/>
  <c r="K44" i="7"/>
  <c r="H45" i="7"/>
  <c r="I45" i="7" s="1"/>
  <c r="J45" i="7"/>
  <c r="K45" i="7"/>
  <c r="H46" i="7"/>
  <c r="I46" i="7" s="1"/>
  <c r="J46" i="7"/>
  <c r="K46" i="7"/>
  <c r="H47" i="7"/>
  <c r="I47" i="7" s="1"/>
  <c r="J47" i="7"/>
  <c r="K47" i="7"/>
  <c r="H48" i="7"/>
  <c r="I48" i="7" s="1"/>
  <c r="J48" i="7"/>
  <c r="K48" i="7"/>
  <c r="H49" i="7"/>
  <c r="I49" i="7" s="1"/>
  <c r="J49" i="7"/>
  <c r="K49" i="7"/>
  <c r="H50" i="7"/>
  <c r="I50" i="7" s="1"/>
  <c r="J50" i="7"/>
  <c r="K50" i="7"/>
  <c r="H51" i="7"/>
  <c r="I51" i="7" s="1"/>
  <c r="J51" i="7"/>
  <c r="K51" i="7"/>
  <c r="H52" i="7"/>
  <c r="I52" i="7" s="1"/>
  <c r="J52" i="7"/>
  <c r="K52" i="7"/>
  <c r="H53" i="7"/>
  <c r="I53" i="7" s="1"/>
  <c r="J53" i="7"/>
  <c r="K53" i="7"/>
  <c r="H54" i="7"/>
  <c r="I54" i="7" s="1"/>
  <c r="J54" i="7"/>
  <c r="K54" i="7"/>
  <c r="H55" i="7"/>
  <c r="I55" i="7" s="1"/>
  <c r="J55" i="7"/>
  <c r="K55" i="7"/>
  <c r="H56" i="7"/>
  <c r="I56" i="7" s="1"/>
  <c r="J56" i="7"/>
  <c r="K56" i="7"/>
  <c r="H57" i="7"/>
  <c r="I57" i="7" s="1"/>
  <c r="J57" i="7"/>
  <c r="K57" i="7"/>
  <c r="H58" i="7"/>
  <c r="I58" i="7" s="1"/>
  <c r="J58" i="7"/>
  <c r="K58" i="7"/>
  <c r="H59" i="7"/>
  <c r="I59" i="7" s="1"/>
  <c r="J59" i="7"/>
  <c r="K59" i="7"/>
  <c r="H60" i="7"/>
  <c r="I60" i="7" s="1"/>
  <c r="J60" i="7"/>
  <c r="K60" i="7"/>
  <c r="H61" i="7"/>
  <c r="I61" i="7" s="1"/>
  <c r="J61" i="7"/>
  <c r="K61" i="7"/>
  <c r="H62" i="7"/>
  <c r="I62" i="7" s="1"/>
  <c r="J62" i="7"/>
  <c r="K62" i="7"/>
  <c r="H63" i="7"/>
  <c r="I63" i="7" s="1"/>
  <c r="J63" i="7"/>
  <c r="K63" i="7"/>
  <c r="H64" i="7"/>
  <c r="I64" i="7" s="1"/>
  <c r="J64" i="7"/>
  <c r="K64" i="7"/>
  <c r="H65" i="7"/>
  <c r="I65" i="7" s="1"/>
  <c r="J65" i="7"/>
  <c r="K65" i="7"/>
  <c r="H66" i="7"/>
  <c r="I66" i="7" s="1"/>
  <c r="J66" i="7"/>
  <c r="K66" i="7"/>
  <c r="H67" i="7"/>
  <c r="I67" i="7" s="1"/>
  <c r="J67" i="7"/>
  <c r="K67" i="7"/>
  <c r="H68" i="7"/>
  <c r="I68" i="7" s="1"/>
  <c r="J68" i="7"/>
  <c r="K68" i="7"/>
  <c r="H69" i="7"/>
  <c r="I69" i="7" s="1"/>
  <c r="J69" i="7"/>
  <c r="K69" i="7"/>
  <c r="H70" i="7"/>
  <c r="I70" i="7" s="1"/>
  <c r="J70" i="7"/>
  <c r="K70" i="7"/>
  <c r="H71" i="7"/>
  <c r="I71" i="7" s="1"/>
  <c r="J71" i="7"/>
  <c r="K71" i="7"/>
  <c r="H72" i="7"/>
  <c r="I72" i="7" s="1"/>
  <c r="J72" i="7"/>
  <c r="K72" i="7"/>
  <c r="H73" i="7"/>
  <c r="I73" i="7" s="1"/>
  <c r="J73" i="7"/>
  <c r="K73" i="7"/>
  <c r="H74" i="7"/>
  <c r="I74" i="7" s="1"/>
  <c r="J74" i="7"/>
  <c r="K74" i="7"/>
  <c r="H75" i="7"/>
  <c r="I75" i="7" s="1"/>
  <c r="J75" i="7"/>
  <c r="K75" i="7"/>
  <c r="H76" i="7"/>
  <c r="I76" i="7" s="1"/>
  <c r="J76" i="7"/>
  <c r="K76" i="7"/>
  <c r="H77" i="7"/>
  <c r="I77" i="7" s="1"/>
  <c r="J77" i="7"/>
  <c r="K77" i="7"/>
  <c r="H78" i="7"/>
  <c r="I78" i="7" s="1"/>
  <c r="J78" i="7"/>
  <c r="K78" i="7"/>
  <c r="H79" i="7"/>
  <c r="I79" i="7" s="1"/>
  <c r="J79" i="7"/>
  <c r="K79" i="7"/>
  <c r="H80" i="7"/>
  <c r="I80" i="7" s="1"/>
  <c r="J80" i="7"/>
  <c r="K80" i="7"/>
  <c r="H81" i="7"/>
  <c r="I81" i="7" s="1"/>
  <c r="J81" i="7"/>
  <c r="K81" i="7"/>
  <c r="H82" i="7"/>
  <c r="I82" i="7" s="1"/>
  <c r="J82" i="7"/>
  <c r="K82" i="7"/>
  <c r="H83" i="7"/>
  <c r="I83" i="7" s="1"/>
  <c r="J83" i="7"/>
  <c r="K83" i="7"/>
  <c r="H84" i="7"/>
  <c r="I84" i="7" s="1"/>
  <c r="J84" i="7"/>
  <c r="K84" i="7"/>
  <c r="H85" i="7"/>
  <c r="I85" i="7" s="1"/>
  <c r="J85" i="7"/>
  <c r="K85" i="7"/>
  <c r="H86" i="7"/>
  <c r="I86" i="7" s="1"/>
  <c r="J86" i="7"/>
  <c r="K86" i="7"/>
  <c r="H87" i="7"/>
  <c r="I87" i="7" s="1"/>
  <c r="J87" i="7"/>
  <c r="K87" i="7"/>
  <c r="H88" i="7"/>
  <c r="I88" i="7" s="1"/>
  <c r="J88" i="7"/>
  <c r="K88" i="7"/>
  <c r="H89" i="7"/>
  <c r="I89" i="7" s="1"/>
  <c r="J89" i="7"/>
  <c r="K89" i="7"/>
  <c r="H90" i="7"/>
  <c r="I90" i="7" s="1"/>
  <c r="J90" i="7"/>
  <c r="K90" i="7"/>
  <c r="H91" i="7"/>
  <c r="I91" i="7" s="1"/>
  <c r="J91" i="7"/>
  <c r="K91" i="7"/>
  <c r="H92" i="7"/>
  <c r="I92" i="7" s="1"/>
  <c r="J92" i="7"/>
  <c r="K92" i="7"/>
  <c r="H93" i="7"/>
  <c r="I93" i="7" s="1"/>
  <c r="J93" i="7"/>
  <c r="K93" i="7"/>
  <c r="H94" i="7"/>
  <c r="I94" i="7" s="1"/>
  <c r="J94" i="7"/>
  <c r="K94" i="7"/>
  <c r="H95" i="7"/>
  <c r="I95" i="7" s="1"/>
  <c r="J95" i="7"/>
  <c r="K95" i="7"/>
  <c r="H96" i="7"/>
  <c r="I96" i="7" s="1"/>
  <c r="J96" i="7"/>
  <c r="K96" i="7"/>
  <c r="H97" i="7"/>
  <c r="I97" i="7" s="1"/>
  <c r="J97" i="7"/>
  <c r="K97" i="7"/>
  <c r="H98" i="7"/>
  <c r="I98" i="7" s="1"/>
  <c r="J98" i="7"/>
  <c r="K98" i="7"/>
  <c r="H99" i="7"/>
  <c r="I99" i="7" s="1"/>
  <c r="J99" i="7"/>
  <c r="K99" i="7"/>
  <c r="H100" i="7"/>
  <c r="I100" i="7" s="1"/>
  <c r="J100" i="7"/>
  <c r="K100" i="7"/>
  <c r="H101" i="7"/>
  <c r="I101" i="7" s="1"/>
  <c r="J101" i="7"/>
  <c r="K101" i="7"/>
  <c r="H102" i="7"/>
  <c r="I102" i="7" s="1"/>
  <c r="J102" i="7"/>
  <c r="K102" i="7"/>
  <c r="H103" i="7"/>
  <c r="I103" i="7" s="1"/>
  <c r="J103" i="7"/>
  <c r="K103" i="7"/>
  <c r="H104" i="7"/>
  <c r="I104" i="7" s="1"/>
  <c r="J104" i="7"/>
  <c r="K104" i="7"/>
  <c r="H105" i="7"/>
  <c r="I105" i="7" s="1"/>
  <c r="J105" i="7"/>
  <c r="K105" i="7"/>
  <c r="H106" i="7"/>
  <c r="I106" i="7" s="1"/>
  <c r="J106" i="7"/>
  <c r="K106" i="7"/>
  <c r="H107" i="7"/>
  <c r="I107" i="7" s="1"/>
  <c r="J107" i="7"/>
  <c r="K107" i="7"/>
  <c r="H108" i="7"/>
  <c r="I108" i="7" s="1"/>
  <c r="J108" i="7"/>
  <c r="K108" i="7"/>
  <c r="H109" i="7"/>
  <c r="I109" i="7" s="1"/>
  <c r="J109" i="7"/>
  <c r="K109" i="7"/>
  <c r="H110" i="7"/>
  <c r="I110" i="7" s="1"/>
  <c r="J110" i="7"/>
  <c r="K110" i="7"/>
  <c r="H111" i="7"/>
  <c r="I111" i="7" s="1"/>
  <c r="J111" i="7"/>
  <c r="K111" i="7"/>
  <c r="H112" i="7"/>
  <c r="I112" i="7" s="1"/>
  <c r="J112" i="7"/>
  <c r="K112" i="7"/>
  <c r="H113" i="7"/>
  <c r="I113" i="7" s="1"/>
  <c r="J113" i="7"/>
  <c r="K113" i="7"/>
  <c r="H114" i="7"/>
  <c r="I114" i="7" s="1"/>
  <c r="J114" i="7"/>
  <c r="K114" i="7"/>
  <c r="H115" i="7"/>
  <c r="I115" i="7" s="1"/>
  <c r="J115" i="7"/>
  <c r="K115" i="7"/>
  <c r="H116" i="7"/>
  <c r="I116" i="7" s="1"/>
  <c r="J116" i="7"/>
  <c r="K116" i="7"/>
  <c r="H117" i="7"/>
  <c r="I117" i="7" s="1"/>
  <c r="J117" i="7"/>
  <c r="K117" i="7"/>
  <c r="H118" i="7"/>
  <c r="I118" i="7" s="1"/>
  <c r="J118" i="7"/>
  <c r="K118" i="7"/>
  <c r="H119" i="7"/>
  <c r="I119" i="7" s="1"/>
  <c r="J119" i="7"/>
  <c r="K119" i="7"/>
  <c r="H120" i="7"/>
  <c r="I120" i="7" s="1"/>
  <c r="J120" i="7"/>
  <c r="K120" i="7"/>
  <c r="H121" i="7"/>
  <c r="I121" i="7" s="1"/>
  <c r="J121" i="7"/>
  <c r="K121" i="7"/>
  <c r="H122" i="7"/>
  <c r="I122" i="7" s="1"/>
  <c r="J122" i="7"/>
  <c r="K122" i="7"/>
  <c r="H123" i="7"/>
  <c r="I123" i="7" s="1"/>
  <c r="J123" i="7"/>
  <c r="K123" i="7"/>
  <c r="H124" i="7"/>
  <c r="I124" i="7" s="1"/>
  <c r="J124" i="7"/>
  <c r="K124" i="7"/>
  <c r="H125" i="7"/>
  <c r="I125" i="7" s="1"/>
  <c r="J125" i="7"/>
  <c r="K125" i="7"/>
  <c r="H126" i="7"/>
  <c r="I126" i="7" s="1"/>
  <c r="J126" i="7"/>
  <c r="K126" i="7"/>
  <c r="H127" i="7"/>
  <c r="I127" i="7" s="1"/>
  <c r="J127" i="7"/>
  <c r="K127" i="7"/>
  <c r="H128" i="7"/>
  <c r="I128" i="7" s="1"/>
  <c r="J128" i="7"/>
  <c r="K128" i="7"/>
  <c r="H129" i="7"/>
  <c r="I129" i="7" s="1"/>
  <c r="J129" i="7"/>
  <c r="K129" i="7"/>
  <c r="H130" i="7"/>
  <c r="I130" i="7" s="1"/>
  <c r="J130" i="7"/>
  <c r="K130" i="7"/>
  <c r="H131" i="7"/>
  <c r="I131" i="7" s="1"/>
  <c r="J131" i="7"/>
  <c r="K131" i="7"/>
  <c r="H132" i="7"/>
  <c r="I132" i="7" s="1"/>
  <c r="J132" i="7"/>
  <c r="K132" i="7"/>
  <c r="H133" i="7"/>
  <c r="I133" i="7" s="1"/>
  <c r="J133" i="7"/>
  <c r="K133" i="7"/>
  <c r="H134" i="7"/>
  <c r="I134" i="7" s="1"/>
  <c r="J134" i="7"/>
  <c r="K134" i="7"/>
  <c r="H135" i="7"/>
  <c r="I135" i="7" s="1"/>
  <c r="J135" i="7"/>
  <c r="K135" i="7"/>
  <c r="H136" i="7"/>
  <c r="I136" i="7" s="1"/>
  <c r="J136" i="7"/>
  <c r="K136" i="7"/>
  <c r="H137" i="7"/>
  <c r="I137" i="7" s="1"/>
  <c r="J137" i="7"/>
  <c r="K137" i="7"/>
  <c r="H138" i="7"/>
  <c r="I138" i="7" s="1"/>
  <c r="J138" i="7"/>
  <c r="K138" i="7"/>
  <c r="H139" i="7"/>
  <c r="I139" i="7" s="1"/>
  <c r="J139" i="7"/>
  <c r="K139" i="7"/>
  <c r="H140" i="7"/>
  <c r="I140" i="7" s="1"/>
  <c r="J140" i="7"/>
  <c r="K140" i="7"/>
  <c r="H141" i="7"/>
  <c r="I141" i="7" s="1"/>
  <c r="J141" i="7"/>
  <c r="K141" i="7"/>
  <c r="H142" i="7"/>
  <c r="I142" i="7" s="1"/>
  <c r="J142" i="7"/>
  <c r="K142" i="7"/>
  <c r="H143" i="7"/>
  <c r="I143" i="7" s="1"/>
  <c r="J143" i="7"/>
  <c r="K143" i="7"/>
  <c r="H144" i="7"/>
  <c r="I144" i="7" s="1"/>
  <c r="J144" i="7"/>
  <c r="K144" i="7"/>
  <c r="H145" i="7"/>
  <c r="I145" i="7" s="1"/>
  <c r="J145" i="7"/>
  <c r="K145" i="7"/>
  <c r="H146" i="7"/>
  <c r="I146" i="7" s="1"/>
  <c r="J146" i="7"/>
  <c r="K146" i="7"/>
  <c r="H147" i="7"/>
  <c r="I147" i="7" s="1"/>
  <c r="J147" i="7"/>
  <c r="K147" i="7"/>
  <c r="H148" i="7"/>
  <c r="I148" i="7" s="1"/>
  <c r="J148" i="7"/>
  <c r="K148" i="7"/>
  <c r="H149" i="7"/>
  <c r="I149" i="7" s="1"/>
  <c r="J149" i="7"/>
  <c r="K149" i="7"/>
  <c r="H150" i="7"/>
  <c r="I150" i="7" s="1"/>
  <c r="J150" i="7"/>
  <c r="K150" i="7"/>
  <c r="H151" i="7"/>
  <c r="I151" i="7" s="1"/>
  <c r="J151" i="7"/>
  <c r="K151" i="7"/>
  <c r="H152" i="7"/>
  <c r="I152" i="7" s="1"/>
  <c r="J152" i="7"/>
  <c r="K152" i="7"/>
  <c r="H153" i="7"/>
  <c r="I153" i="7" s="1"/>
  <c r="J153" i="7"/>
  <c r="K153" i="7"/>
  <c r="H154" i="7"/>
  <c r="I154" i="7" s="1"/>
  <c r="J154" i="7"/>
  <c r="K154" i="7"/>
  <c r="H155" i="7"/>
  <c r="I155" i="7" s="1"/>
  <c r="J155" i="7"/>
  <c r="K155" i="7"/>
  <c r="H156" i="7"/>
  <c r="I156" i="7" s="1"/>
  <c r="J156" i="7"/>
  <c r="K156" i="7"/>
  <c r="H157" i="7"/>
  <c r="I157" i="7" s="1"/>
  <c r="J157" i="7"/>
  <c r="K157" i="7"/>
  <c r="H158" i="7"/>
  <c r="I158" i="7" s="1"/>
  <c r="J158" i="7"/>
  <c r="K158" i="7"/>
  <c r="H159" i="7"/>
  <c r="I159" i="7" s="1"/>
  <c r="J159" i="7"/>
  <c r="K159" i="7"/>
  <c r="H160" i="7"/>
  <c r="I160" i="7" s="1"/>
  <c r="J160" i="7"/>
  <c r="K160" i="7"/>
  <c r="H161" i="7"/>
  <c r="I161" i="7" s="1"/>
  <c r="J161" i="7"/>
  <c r="K161" i="7"/>
  <c r="H162" i="7"/>
  <c r="I162" i="7" s="1"/>
  <c r="J162" i="7"/>
  <c r="K162" i="7"/>
  <c r="H163" i="7"/>
  <c r="I163" i="7" s="1"/>
  <c r="J163" i="7"/>
  <c r="K163" i="7"/>
  <c r="H164" i="7"/>
  <c r="I164" i="7" s="1"/>
  <c r="J164" i="7"/>
  <c r="K164" i="7"/>
  <c r="H165" i="7"/>
  <c r="I165" i="7" s="1"/>
  <c r="J165" i="7"/>
  <c r="K165" i="7"/>
  <c r="H166" i="7"/>
  <c r="I166" i="7" s="1"/>
  <c r="J166" i="7"/>
  <c r="K166" i="7"/>
  <c r="H167" i="7"/>
  <c r="I167" i="7" s="1"/>
  <c r="J167" i="7"/>
  <c r="K167" i="7"/>
  <c r="H168" i="7"/>
  <c r="I168" i="7" s="1"/>
  <c r="J168" i="7"/>
  <c r="K168" i="7"/>
  <c r="H169" i="7"/>
  <c r="I169" i="7" s="1"/>
  <c r="J169" i="7"/>
  <c r="K169" i="7"/>
  <c r="H170" i="7"/>
  <c r="I170" i="7" s="1"/>
  <c r="J170" i="7"/>
  <c r="K170" i="7"/>
  <c r="H171" i="7"/>
  <c r="I171" i="7" s="1"/>
  <c r="J171" i="7"/>
  <c r="K171" i="7"/>
  <c r="H172" i="7"/>
  <c r="I172" i="7" s="1"/>
  <c r="J172" i="7"/>
  <c r="K172" i="7"/>
  <c r="H173" i="7"/>
  <c r="I173" i="7" s="1"/>
  <c r="J173" i="7"/>
  <c r="K173" i="7"/>
  <c r="H174" i="7"/>
  <c r="I174" i="7" s="1"/>
  <c r="J174" i="7"/>
  <c r="K174" i="7"/>
  <c r="H175" i="7"/>
  <c r="I175" i="7" s="1"/>
  <c r="J175" i="7"/>
  <c r="K175" i="7"/>
  <c r="H176" i="7"/>
  <c r="I176" i="7" s="1"/>
  <c r="J176" i="7"/>
  <c r="K176" i="7"/>
  <c r="H177" i="7"/>
  <c r="I177" i="7" s="1"/>
  <c r="J177" i="7"/>
  <c r="K177" i="7"/>
  <c r="H178" i="7"/>
  <c r="I178" i="7" s="1"/>
  <c r="J178" i="7"/>
  <c r="K178" i="7"/>
  <c r="H179" i="7"/>
  <c r="I179" i="7" s="1"/>
  <c r="J179" i="7"/>
  <c r="K179" i="7"/>
  <c r="H180" i="7"/>
  <c r="I180" i="7" s="1"/>
  <c r="J180" i="7"/>
  <c r="K180" i="7"/>
  <c r="H181" i="7"/>
  <c r="I181" i="7" s="1"/>
  <c r="J181" i="7"/>
  <c r="K181" i="7"/>
  <c r="H182" i="7"/>
  <c r="I182" i="7" s="1"/>
  <c r="J182" i="7"/>
  <c r="K182" i="7"/>
  <c r="H183" i="7"/>
  <c r="I183" i="7" s="1"/>
  <c r="J183" i="7"/>
  <c r="K183" i="7"/>
  <c r="H184" i="7"/>
  <c r="I184" i="7" s="1"/>
  <c r="J184" i="7"/>
  <c r="K184" i="7"/>
  <c r="H185" i="7"/>
  <c r="I185" i="7" s="1"/>
  <c r="J185" i="7"/>
  <c r="K185" i="7"/>
  <c r="H186" i="7"/>
  <c r="I186" i="7" s="1"/>
  <c r="J186" i="7"/>
  <c r="K186" i="7"/>
  <c r="H187" i="7"/>
  <c r="I187" i="7" s="1"/>
  <c r="J187" i="7"/>
  <c r="K187" i="7"/>
  <c r="H188" i="7"/>
  <c r="I188" i="7" s="1"/>
  <c r="J188" i="7"/>
  <c r="K188" i="7"/>
  <c r="H189" i="7"/>
  <c r="I189" i="7" s="1"/>
  <c r="J189" i="7"/>
  <c r="K189" i="7"/>
  <c r="H190" i="7"/>
  <c r="I190" i="7" s="1"/>
  <c r="J190" i="7"/>
  <c r="K190" i="7"/>
  <c r="H191" i="7"/>
  <c r="I191" i="7" s="1"/>
  <c r="J191" i="7"/>
  <c r="K191" i="7"/>
  <c r="H192" i="7"/>
  <c r="I192" i="7" s="1"/>
  <c r="J192" i="7"/>
  <c r="K192" i="7"/>
  <c r="H193" i="7"/>
  <c r="I193" i="7" s="1"/>
  <c r="J193" i="7"/>
  <c r="K193" i="7"/>
  <c r="H194" i="7"/>
  <c r="I194" i="7" s="1"/>
  <c r="J194" i="7"/>
  <c r="K194" i="7"/>
  <c r="H195" i="7"/>
  <c r="I195" i="7" s="1"/>
  <c r="J195" i="7"/>
  <c r="K195" i="7"/>
  <c r="H196" i="7"/>
  <c r="I196" i="7" s="1"/>
  <c r="J196" i="7"/>
  <c r="K196" i="7"/>
  <c r="H197" i="7"/>
  <c r="I197" i="7" s="1"/>
  <c r="J197" i="7"/>
  <c r="K197" i="7"/>
  <c r="H198" i="7"/>
  <c r="I198" i="7" s="1"/>
  <c r="J198" i="7"/>
  <c r="K198" i="7"/>
  <c r="H199" i="7"/>
  <c r="I199" i="7" s="1"/>
  <c r="J199" i="7"/>
  <c r="K199" i="7"/>
  <c r="H200" i="7"/>
  <c r="I200" i="7" s="1"/>
  <c r="J200" i="7"/>
  <c r="K200" i="7"/>
  <c r="H201" i="7"/>
  <c r="I201" i="7" s="1"/>
  <c r="J201" i="7"/>
  <c r="K201" i="7"/>
  <c r="H202" i="7"/>
  <c r="I202" i="7" s="1"/>
  <c r="J202" i="7"/>
  <c r="K202" i="7"/>
  <c r="H203" i="7"/>
  <c r="I203" i="7" s="1"/>
  <c r="J203" i="7"/>
  <c r="K203" i="7"/>
  <c r="H204" i="7"/>
  <c r="I204" i="7" s="1"/>
  <c r="J204" i="7"/>
  <c r="K204" i="7"/>
  <c r="H205" i="7"/>
  <c r="I205" i="7" s="1"/>
  <c r="J205" i="7"/>
  <c r="K205" i="7"/>
  <c r="H206" i="7"/>
  <c r="I206" i="7" s="1"/>
  <c r="J206" i="7"/>
  <c r="K206" i="7"/>
  <c r="H207" i="7"/>
  <c r="I207" i="7" s="1"/>
  <c r="J207" i="7"/>
  <c r="K207" i="7"/>
  <c r="H208" i="7"/>
  <c r="I208" i="7" s="1"/>
  <c r="J208" i="7"/>
  <c r="K208" i="7"/>
  <c r="H209" i="7"/>
  <c r="I209" i="7" s="1"/>
  <c r="J209" i="7"/>
  <c r="K209" i="7"/>
  <c r="H210" i="7"/>
  <c r="I210" i="7" s="1"/>
  <c r="J210" i="7"/>
  <c r="K210" i="7"/>
  <c r="H211" i="7"/>
  <c r="I211" i="7" s="1"/>
  <c r="J211" i="7"/>
  <c r="K211" i="7"/>
  <c r="H212" i="7"/>
  <c r="I212" i="7" s="1"/>
  <c r="J212" i="7"/>
  <c r="K212" i="7"/>
  <c r="H213" i="7"/>
  <c r="I213" i="7" s="1"/>
  <c r="J213" i="7"/>
  <c r="K213" i="7"/>
  <c r="H214" i="7"/>
  <c r="I214" i="7" s="1"/>
  <c r="J214" i="7"/>
  <c r="K214" i="7"/>
  <c r="H215" i="7"/>
  <c r="I215" i="7" s="1"/>
  <c r="J215" i="7"/>
  <c r="K215" i="7"/>
  <c r="H216" i="7"/>
  <c r="I216" i="7" s="1"/>
  <c r="J216" i="7"/>
  <c r="K216" i="7"/>
  <c r="H217" i="7"/>
  <c r="I217" i="7" s="1"/>
  <c r="J217" i="7"/>
  <c r="K217" i="7"/>
  <c r="H218" i="7"/>
  <c r="I218" i="7" s="1"/>
  <c r="J218" i="7"/>
  <c r="K218" i="7"/>
  <c r="H219" i="7"/>
  <c r="I219" i="7" s="1"/>
  <c r="J219" i="7"/>
  <c r="K219" i="7"/>
  <c r="H220" i="7"/>
  <c r="I220" i="7" s="1"/>
  <c r="J220" i="7"/>
  <c r="K220" i="7"/>
  <c r="H221" i="7"/>
  <c r="I221" i="7" s="1"/>
  <c r="J221" i="7"/>
  <c r="K221" i="7"/>
  <c r="H222" i="7"/>
  <c r="I222" i="7" s="1"/>
  <c r="J222" i="7"/>
  <c r="K222" i="7"/>
  <c r="H223" i="7"/>
  <c r="I223" i="7" s="1"/>
  <c r="J223" i="7"/>
  <c r="K223" i="7"/>
  <c r="H224" i="7"/>
  <c r="I224" i="7" s="1"/>
  <c r="J224" i="7"/>
  <c r="K224" i="7"/>
  <c r="H225" i="7"/>
  <c r="I225" i="7" s="1"/>
  <c r="J225" i="7"/>
  <c r="K225" i="7"/>
  <c r="H226" i="7"/>
  <c r="I226" i="7" s="1"/>
  <c r="J226" i="7"/>
  <c r="K226" i="7"/>
  <c r="H227" i="7"/>
  <c r="I227" i="7" s="1"/>
  <c r="J227" i="7"/>
  <c r="K227" i="7"/>
  <c r="H228" i="7"/>
  <c r="I228" i="7" s="1"/>
  <c r="J228" i="7"/>
  <c r="K228" i="7"/>
  <c r="H229" i="7"/>
  <c r="I229" i="7" s="1"/>
  <c r="J229" i="7"/>
  <c r="K229" i="7"/>
  <c r="H230" i="7"/>
  <c r="I230" i="7" s="1"/>
  <c r="J230" i="7"/>
  <c r="K230" i="7"/>
  <c r="H231" i="7"/>
  <c r="I231" i="7" s="1"/>
  <c r="J231" i="7"/>
  <c r="K231" i="7"/>
  <c r="H232" i="7"/>
  <c r="I232" i="7" s="1"/>
  <c r="J232" i="7"/>
  <c r="K232" i="7"/>
  <c r="H233" i="7"/>
  <c r="I233" i="7" s="1"/>
  <c r="J233" i="7"/>
  <c r="K233" i="7"/>
  <c r="H234" i="7"/>
  <c r="I234" i="7" s="1"/>
  <c r="J234" i="7"/>
  <c r="K234" i="7"/>
  <c r="H235" i="7"/>
  <c r="I235" i="7" s="1"/>
  <c r="J235" i="7"/>
  <c r="K235" i="7"/>
  <c r="H236" i="7"/>
  <c r="I236" i="7" s="1"/>
  <c r="J236" i="7"/>
  <c r="K236" i="7"/>
  <c r="H237" i="7"/>
  <c r="I237" i="7" s="1"/>
  <c r="J237" i="7"/>
  <c r="K237" i="7"/>
  <c r="H238" i="7"/>
  <c r="I238" i="7" s="1"/>
  <c r="J238" i="7"/>
  <c r="K238" i="7"/>
  <c r="H239" i="7"/>
  <c r="I239" i="7" s="1"/>
  <c r="J239" i="7"/>
  <c r="K239" i="7"/>
  <c r="H240" i="7"/>
  <c r="I240" i="7" s="1"/>
  <c r="J240" i="7"/>
  <c r="K240" i="7"/>
  <c r="H241" i="7"/>
  <c r="I241" i="7" s="1"/>
  <c r="J241" i="7"/>
  <c r="K241" i="7"/>
  <c r="H242" i="7"/>
  <c r="I242" i="7" s="1"/>
  <c r="J242" i="7"/>
  <c r="K242" i="7"/>
  <c r="H243" i="7"/>
  <c r="I243" i="7" s="1"/>
  <c r="J243" i="7"/>
  <c r="K243" i="7"/>
  <c r="H244" i="7"/>
  <c r="I244" i="7" s="1"/>
  <c r="J244" i="7"/>
  <c r="K244" i="7"/>
  <c r="H245" i="7"/>
  <c r="I245" i="7" s="1"/>
  <c r="J245" i="7"/>
  <c r="K245" i="7"/>
  <c r="H246" i="7"/>
  <c r="I246" i="7" s="1"/>
  <c r="J246" i="7"/>
  <c r="K246" i="7"/>
  <c r="H247" i="7"/>
  <c r="I247" i="7" s="1"/>
  <c r="J247" i="7"/>
  <c r="K247" i="7"/>
  <c r="H248" i="7"/>
  <c r="I248" i="7" s="1"/>
  <c r="J248" i="7"/>
  <c r="K248" i="7"/>
  <c r="H249" i="7"/>
  <c r="I249" i="7" s="1"/>
  <c r="J249" i="7"/>
  <c r="K249" i="7"/>
  <c r="H250" i="7"/>
  <c r="I250" i="7" s="1"/>
  <c r="J250" i="7"/>
  <c r="K250" i="7"/>
  <c r="H251" i="7"/>
  <c r="I251" i="7" s="1"/>
  <c r="J251" i="7"/>
  <c r="K251" i="7"/>
  <c r="H252" i="7"/>
  <c r="I252" i="7" s="1"/>
  <c r="J252" i="7"/>
  <c r="K252" i="7"/>
  <c r="H253" i="7"/>
  <c r="I253" i="7" s="1"/>
  <c r="J253" i="7"/>
  <c r="K253" i="7"/>
  <c r="H254" i="7"/>
  <c r="I254" i="7" s="1"/>
  <c r="J254" i="7"/>
  <c r="K254" i="7"/>
  <c r="H255" i="7"/>
  <c r="I255" i="7" s="1"/>
  <c r="J255" i="7"/>
  <c r="K255" i="7"/>
  <c r="H256" i="7"/>
  <c r="I256" i="7" s="1"/>
  <c r="J256" i="7"/>
  <c r="K256" i="7"/>
  <c r="H257" i="7"/>
  <c r="I257" i="7" s="1"/>
  <c r="J257" i="7"/>
  <c r="K257" i="7"/>
  <c r="H258" i="7"/>
  <c r="I258" i="7" s="1"/>
  <c r="J258" i="7"/>
  <c r="K258" i="7"/>
  <c r="H259" i="7"/>
  <c r="I259" i="7" s="1"/>
  <c r="J259" i="7"/>
  <c r="K259" i="7"/>
  <c r="H260" i="7"/>
  <c r="I260" i="7" s="1"/>
  <c r="J260" i="7"/>
  <c r="K260" i="7"/>
  <c r="H261" i="7"/>
  <c r="I261" i="7" s="1"/>
  <c r="J261" i="7"/>
  <c r="K261" i="7"/>
  <c r="H262" i="7"/>
  <c r="I262" i="7" s="1"/>
  <c r="J262" i="7"/>
  <c r="K262" i="7"/>
  <c r="H263" i="7"/>
  <c r="I263" i="7" s="1"/>
  <c r="J263" i="7"/>
  <c r="K263" i="7"/>
  <c r="H264" i="7"/>
  <c r="I264" i="7" s="1"/>
  <c r="J264" i="7"/>
  <c r="K264" i="7"/>
  <c r="H265" i="7"/>
  <c r="I265" i="7" s="1"/>
  <c r="J265" i="7"/>
  <c r="K265" i="7"/>
  <c r="H266" i="7"/>
  <c r="I266" i="7" s="1"/>
  <c r="J266" i="7"/>
  <c r="K266" i="7"/>
  <c r="H267" i="7"/>
  <c r="I267" i="7" s="1"/>
  <c r="J267" i="7"/>
  <c r="K267" i="7"/>
  <c r="H268" i="7"/>
  <c r="I268" i="7" s="1"/>
  <c r="J268" i="7"/>
  <c r="K268" i="7"/>
  <c r="H269" i="7"/>
  <c r="I269" i="7" s="1"/>
  <c r="J269" i="7"/>
  <c r="K269" i="7"/>
  <c r="H270" i="7"/>
  <c r="I270" i="7" s="1"/>
  <c r="J270" i="7"/>
  <c r="K270" i="7"/>
  <c r="H271" i="7"/>
  <c r="I271" i="7" s="1"/>
  <c r="J271" i="7"/>
  <c r="K271" i="7"/>
  <c r="H272" i="7"/>
  <c r="I272" i="7" s="1"/>
  <c r="J272" i="7"/>
  <c r="K272" i="7"/>
  <c r="H273" i="7"/>
  <c r="I273" i="7" s="1"/>
  <c r="J273" i="7"/>
  <c r="K273" i="7"/>
  <c r="H274" i="7"/>
  <c r="I274" i="7" s="1"/>
  <c r="J274" i="7"/>
  <c r="K274" i="7"/>
  <c r="H275" i="7"/>
  <c r="I275" i="7" s="1"/>
  <c r="J275" i="7"/>
  <c r="K275" i="7"/>
  <c r="H276" i="7"/>
  <c r="I276" i="7" s="1"/>
  <c r="J276" i="7"/>
  <c r="K276" i="7"/>
  <c r="H277" i="7"/>
  <c r="I277" i="7" s="1"/>
  <c r="J277" i="7"/>
  <c r="K277" i="7"/>
  <c r="H278" i="7"/>
  <c r="I278" i="7" s="1"/>
  <c r="J278" i="7"/>
  <c r="K278" i="7"/>
  <c r="H279" i="7"/>
  <c r="I279" i="7" s="1"/>
  <c r="J279" i="7"/>
  <c r="K279" i="7"/>
  <c r="H280" i="7"/>
  <c r="I280" i="7" s="1"/>
  <c r="J280" i="7"/>
  <c r="K280" i="7"/>
  <c r="H281" i="7"/>
  <c r="I281" i="7" s="1"/>
  <c r="J281" i="7"/>
  <c r="K281" i="7"/>
  <c r="H282" i="7"/>
  <c r="I282" i="7" s="1"/>
  <c r="J282" i="7"/>
  <c r="K282" i="7"/>
  <c r="H283" i="7"/>
  <c r="I283" i="7" s="1"/>
  <c r="J283" i="7"/>
  <c r="K283" i="7"/>
  <c r="H284" i="7"/>
  <c r="I284" i="7" s="1"/>
  <c r="J284" i="7"/>
  <c r="K284" i="7"/>
  <c r="H285" i="7"/>
  <c r="I285" i="7" s="1"/>
  <c r="J285" i="7"/>
  <c r="K285" i="7"/>
  <c r="H286" i="7"/>
  <c r="I286" i="7" s="1"/>
  <c r="J286" i="7"/>
  <c r="K286" i="7"/>
  <c r="H287" i="7"/>
  <c r="I287" i="7" s="1"/>
  <c r="J287" i="7"/>
  <c r="K287" i="7"/>
  <c r="H288" i="7"/>
  <c r="I288" i="7" s="1"/>
  <c r="J288" i="7"/>
  <c r="K288" i="7"/>
  <c r="H289" i="7"/>
  <c r="I289" i="7" s="1"/>
  <c r="J289" i="7"/>
  <c r="K289" i="7"/>
  <c r="H290" i="7"/>
  <c r="I290" i="7" s="1"/>
  <c r="J290" i="7"/>
  <c r="K290" i="7"/>
  <c r="H291" i="7"/>
  <c r="I291" i="7" s="1"/>
  <c r="J291" i="7"/>
  <c r="K291" i="7"/>
  <c r="H292" i="7"/>
  <c r="I292" i="7" s="1"/>
  <c r="J292" i="7"/>
  <c r="K292" i="7"/>
  <c r="H293" i="7"/>
  <c r="I293" i="7" s="1"/>
  <c r="J293" i="7"/>
  <c r="K293" i="7"/>
  <c r="H294" i="7"/>
  <c r="I294" i="7" s="1"/>
  <c r="J294" i="7"/>
  <c r="K294" i="7"/>
  <c r="H295" i="7"/>
  <c r="I295" i="7" s="1"/>
  <c r="J295" i="7"/>
  <c r="K295" i="7"/>
  <c r="H296" i="7"/>
  <c r="I296" i="7" s="1"/>
  <c r="J296" i="7"/>
  <c r="K296" i="7"/>
  <c r="H297" i="7"/>
  <c r="I297" i="7" s="1"/>
  <c r="J297" i="7"/>
  <c r="K297" i="7"/>
  <c r="H298" i="7"/>
  <c r="I298" i="7" s="1"/>
  <c r="J298" i="7"/>
  <c r="K298" i="7"/>
  <c r="H299" i="7"/>
  <c r="I299" i="7" s="1"/>
  <c r="J299" i="7"/>
  <c r="K299" i="7"/>
  <c r="H300" i="7"/>
  <c r="I300" i="7" s="1"/>
  <c r="J300" i="7"/>
  <c r="K300" i="7"/>
  <c r="H301" i="7"/>
  <c r="I301" i="7" s="1"/>
  <c r="J301" i="7"/>
  <c r="K301" i="7"/>
  <c r="H302" i="7"/>
  <c r="I302" i="7" s="1"/>
  <c r="J302" i="7"/>
  <c r="K302" i="7"/>
  <c r="H303" i="7"/>
  <c r="I303" i="7" s="1"/>
  <c r="J303" i="7"/>
  <c r="K303" i="7"/>
  <c r="H304" i="7"/>
  <c r="I304" i="7" s="1"/>
  <c r="J304" i="7"/>
  <c r="K304" i="7"/>
  <c r="H305" i="7"/>
  <c r="I305" i="7" s="1"/>
  <c r="J305" i="7"/>
  <c r="K305" i="7"/>
  <c r="H306" i="7"/>
  <c r="I306" i="7" s="1"/>
  <c r="J306" i="7"/>
  <c r="K306" i="7"/>
  <c r="H307" i="7"/>
  <c r="I307" i="7" s="1"/>
  <c r="J307" i="7"/>
  <c r="K307" i="7"/>
  <c r="H308" i="7"/>
  <c r="I308" i="7" s="1"/>
  <c r="J308" i="7"/>
  <c r="K308" i="7"/>
  <c r="H309" i="7"/>
  <c r="I309" i="7" s="1"/>
  <c r="J309" i="7"/>
  <c r="K309" i="7"/>
  <c r="H310" i="7"/>
  <c r="I310" i="7" s="1"/>
  <c r="J310" i="7"/>
  <c r="K310" i="7"/>
  <c r="H311" i="7"/>
  <c r="I311" i="7" s="1"/>
  <c r="J311" i="7"/>
  <c r="K311" i="7"/>
  <c r="H312" i="7"/>
  <c r="I312" i="7" s="1"/>
  <c r="J312" i="7"/>
  <c r="K312" i="7"/>
  <c r="H313" i="7"/>
  <c r="I313" i="7" s="1"/>
  <c r="J313" i="7"/>
  <c r="K313" i="7"/>
  <c r="H314" i="7"/>
  <c r="I314" i="7" s="1"/>
  <c r="J314" i="7"/>
  <c r="K314" i="7"/>
  <c r="H315" i="7"/>
  <c r="I315" i="7" s="1"/>
  <c r="J315" i="7"/>
  <c r="K315" i="7"/>
  <c r="H316" i="7"/>
  <c r="I316" i="7" s="1"/>
  <c r="J316" i="7"/>
  <c r="K316" i="7"/>
  <c r="H317" i="7"/>
  <c r="I317" i="7" s="1"/>
  <c r="J317" i="7"/>
  <c r="K317" i="7"/>
  <c r="H318" i="7"/>
  <c r="I318" i="7" s="1"/>
  <c r="J318" i="7"/>
  <c r="K318" i="7"/>
  <c r="H319" i="7"/>
  <c r="I319" i="7" s="1"/>
  <c r="J319" i="7"/>
  <c r="K319" i="7"/>
  <c r="H320" i="7"/>
  <c r="I320" i="7" s="1"/>
  <c r="J320" i="7"/>
  <c r="K320" i="7"/>
  <c r="H321" i="7"/>
  <c r="I321" i="7" s="1"/>
  <c r="J321" i="7"/>
  <c r="K321" i="7"/>
  <c r="H322" i="7"/>
  <c r="I322" i="7" s="1"/>
  <c r="J322" i="7"/>
  <c r="K322" i="7"/>
  <c r="H323" i="7"/>
  <c r="I323" i="7" s="1"/>
  <c r="J323" i="7"/>
  <c r="K323" i="7"/>
  <c r="H324" i="7"/>
  <c r="I324" i="7" s="1"/>
  <c r="J324" i="7"/>
  <c r="K324" i="7"/>
  <c r="H325" i="7"/>
  <c r="I325" i="7" s="1"/>
  <c r="J325" i="7"/>
  <c r="K325" i="7"/>
  <c r="H326" i="7"/>
  <c r="I326" i="7" s="1"/>
  <c r="J326" i="7"/>
  <c r="K326" i="7"/>
  <c r="H327" i="7"/>
  <c r="I327" i="7" s="1"/>
  <c r="J327" i="7"/>
  <c r="K327" i="7"/>
  <c r="H328" i="7"/>
  <c r="I328" i="7" s="1"/>
  <c r="J328" i="7"/>
  <c r="K328" i="7"/>
  <c r="H329" i="7"/>
  <c r="I329" i="7" s="1"/>
  <c r="J329" i="7"/>
  <c r="K329" i="7"/>
  <c r="H330" i="7"/>
  <c r="I330" i="7" s="1"/>
  <c r="J330" i="7"/>
  <c r="K330" i="7"/>
  <c r="H331" i="7"/>
  <c r="I331" i="7" s="1"/>
  <c r="J331" i="7"/>
  <c r="K331" i="7"/>
  <c r="H332" i="7"/>
  <c r="I332" i="7" s="1"/>
  <c r="J332" i="7"/>
  <c r="K332" i="7"/>
  <c r="H333" i="7"/>
  <c r="I333" i="7" s="1"/>
  <c r="J333" i="7"/>
  <c r="K333" i="7"/>
  <c r="H334" i="7"/>
  <c r="I334" i="7" s="1"/>
  <c r="J334" i="7"/>
  <c r="K334" i="7"/>
  <c r="H335" i="7"/>
  <c r="I335" i="7" s="1"/>
  <c r="J335" i="7"/>
  <c r="K335" i="7"/>
  <c r="H336" i="7"/>
  <c r="I336" i="7" s="1"/>
  <c r="J336" i="7"/>
  <c r="K336" i="7"/>
  <c r="H337" i="7"/>
  <c r="I337" i="7" s="1"/>
  <c r="J337" i="7"/>
  <c r="K337" i="7"/>
  <c r="H338" i="7"/>
  <c r="I338" i="7" s="1"/>
  <c r="J338" i="7"/>
  <c r="K338" i="7"/>
  <c r="H339" i="7"/>
  <c r="I339" i="7" s="1"/>
  <c r="J339" i="7"/>
  <c r="K339" i="7"/>
  <c r="H340" i="7"/>
  <c r="I340" i="7" s="1"/>
  <c r="J340" i="7"/>
  <c r="K340" i="7"/>
  <c r="H341" i="7"/>
  <c r="I341" i="7" s="1"/>
  <c r="J341" i="7"/>
  <c r="K341" i="7"/>
  <c r="H342" i="7"/>
  <c r="I342" i="7" s="1"/>
  <c r="J342" i="7"/>
  <c r="K342" i="7"/>
  <c r="H343" i="7"/>
  <c r="I343" i="7" s="1"/>
  <c r="J343" i="7"/>
  <c r="K343" i="7"/>
  <c r="H344" i="7"/>
  <c r="I344" i="7" s="1"/>
  <c r="J344" i="7"/>
  <c r="K344" i="7"/>
  <c r="H345" i="7"/>
  <c r="I345" i="7" s="1"/>
  <c r="J345" i="7"/>
  <c r="K345" i="7"/>
  <c r="H346" i="7"/>
  <c r="I346" i="7" s="1"/>
  <c r="J346" i="7"/>
  <c r="K346" i="7"/>
  <c r="H347" i="7"/>
  <c r="I347" i="7" s="1"/>
  <c r="J347" i="7"/>
  <c r="K347" i="7"/>
  <c r="H348" i="7"/>
  <c r="I348" i="7" s="1"/>
  <c r="J348" i="7"/>
  <c r="K348" i="7"/>
  <c r="H349" i="7"/>
  <c r="I349" i="7" s="1"/>
  <c r="J349" i="7"/>
  <c r="K349" i="7"/>
  <c r="H350" i="7"/>
  <c r="I350" i="7" s="1"/>
  <c r="J350" i="7"/>
  <c r="K350" i="7"/>
  <c r="H351" i="7"/>
  <c r="I351" i="7" s="1"/>
  <c r="J351" i="7"/>
  <c r="K351" i="7"/>
  <c r="H352" i="7"/>
  <c r="I352" i="7" s="1"/>
  <c r="J352" i="7"/>
  <c r="K352" i="7"/>
  <c r="H353" i="7"/>
  <c r="I353" i="7" s="1"/>
  <c r="J353" i="7"/>
  <c r="K353" i="7"/>
  <c r="H354" i="7"/>
  <c r="I354" i="7" s="1"/>
  <c r="J354" i="7"/>
  <c r="K354" i="7"/>
  <c r="H355" i="7"/>
  <c r="I355" i="7" s="1"/>
  <c r="J355" i="7"/>
  <c r="K355" i="7"/>
  <c r="H356" i="7"/>
  <c r="I356" i="7" s="1"/>
  <c r="J356" i="7"/>
  <c r="K356" i="7"/>
  <c r="H357" i="7"/>
  <c r="I357" i="7" s="1"/>
  <c r="J357" i="7"/>
  <c r="K357" i="7"/>
  <c r="H358" i="7"/>
  <c r="I358" i="7" s="1"/>
  <c r="J358" i="7"/>
  <c r="K358" i="7"/>
  <c r="H359" i="7"/>
  <c r="I359" i="7" s="1"/>
  <c r="J359" i="7"/>
  <c r="K359" i="7"/>
  <c r="H360" i="7"/>
  <c r="I360" i="7" s="1"/>
  <c r="J360" i="7"/>
  <c r="K360" i="7"/>
  <c r="H361" i="7"/>
  <c r="I361" i="7" s="1"/>
  <c r="J361" i="7"/>
  <c r="K361" i="7"/>
  <c r="H362" i="7"/>
  <c r="I362" i="7" s="1"/>
  <c r="J362" i="7"/>
  <c r="K362" i="7"/>
  <c r="H363" i="7"/>
  <c r="I363" i="7" s="1"/>
  <c r="J363" i="7"/>
  <c r="K363" i="7"/>
  <c r="H364" i="7"/>
  <c r="I364" i="7" s="1"/>
  <c r="J364" i="7"/>
  <c r="K364" i="7"/>
  <c r="H365" i="7"/>
  <c r="I365" i="7" s="1"/>
  <c r="J365" i="7"/>
  <c r="K365" i="7"/>
  <c r="H366" i="7"/>
  <c r="I366" i="7" s="1"/>
  <c r="J366" i="7"/>
  <c r="K366" i="7"/>
  <c r="H367" i="7"/>
  <c r="I367" i="7" s="1"/>
  <c r="J367" i="7"/>
  <c r="K367" i="7"/>
  <c r="H368" i="7"/>
  <c r="I368" i="7" s="1"/>
  <c r="J368" i="7"/>
  <c r="K368" i="7"/>
  <c r="H369" i="7"/>
  <c r="I369" i="7" s="1"/>
  <c r="J369" i="7"/>
  <c r="K369" i="7"/>
  <c r="H370" i="7"/>
  <c r="I370" i="7" s="1"/>
  <c r="J370" i="7"/>
  <c r="K370" i="7"/>
  <c r="H371" i="7"/>
  <c r="I371" i="7" s="1"/>
  <c r="J371" i="7"/>
  <c r="K371" i="7"/>
  <c r="H372" i="7"/>
  <c r="I372" i="7" s="1"/>
  <c r="J372" i="7"/>
  <c r="K372" i="7"/>
  <c r="H373" i="7"/>
  <c r="I373" i="7" s="1"/>
  <c r="J373" i="7"/>
  <c r="K373" i="7"/>
  <c r="H374" i="7"/>
  <c r="I374" i="7" s="1"/>
  <c r="J374" i="7"/>
  <c r="K374" i="7"/>
  <c r="H375" i="7"/>
  <c r="I375" i="7" s="1"/>
  <c r="J375" i="7"/>
  <c r="K375" i="7"/>
  <c r="H376" i="7"/>
  <c r="I376" i="7" s="1"/>
  <c r="J376" i="7"/>
  <c r="K376" i="7"/>
  <c r="H377" i="7"/>
  <c r="I377" i="7" s="1"/>
  <c r="J377" i="7"/>
  <c r="K377" i="7"/>
  <c r="H378" i="7"/>
  <c r="I378" i="7" s="1"/>
  <c r="J378" i="7"/>
  <c r="K378" i="7"/>
  <c r="H379" i="7"/>
  <c r="I379" i="7" s="1"/>
  <c r="J379" i="7"/>
  <c r="K379" i="7"/>
  <c r="H380" i="7"/>
  <c r="I380" i="7" s="1"/>
  <c r="J380" i="7"/>
  <c r="K380" i="7"/>
  <c r="H381" i="7"/>
  <c r="I381" i="7" s="1"/>
  <c r="J381" i="7"/>
  <c r="K381" i="7"/>
  <c r="H382" i="7"/>
  <c r="I382" i="7" s="1"/>
  <c r="J382" i="7"/>
  <c r="K382" i="7"/>
  <c r="H383" i="7"/>
  <c r="I383" i="7" s="1"/>
  <c r="J383" i="7"/>
  <c r="K383" i="7"/>
  <c r="H384" i="7"/>
  <c r="I384" i="7" s="1"/>
  <c r="J384" i="7"/>
  <c r="K384" i="7"/>
  <c r="H385" i="7"/>
  <c r="I385" i="7" s="1"/>
  <c r="J385" i="7"/>
  <c r="K385" i="7"/>
  <c r="H386" i="7"/>
  <c r="I386" i="7" s="1"/>
  <c r="J386" i="7"/>
  <c r="K386" i="7"/>
  <c r="H387" i="7"/>
  <c r="I387" i="7" s="1"/>
  <c r="J387" i="7"/>
  <c r="K387" i="7"/>
  <c r="H388" i="7"/>
  <c r="I388" i="7" s="1"/>
  <c r="J388" i="7"/>
  <c r="K388" i="7"/>
  <c r="H389" i="7"/>
  <c r="I389" i="7" s="1"/>
  <c r="J389" i="7"/>
  <c r="K389" i="7"/>
  <c r="H390" i="7"/>
  <c r="I390" i="7" s="1"/>
  <c r="J390" i="7"/>
  <c r="K390" i="7"/>
  <c r="H391" i="7"/>
  <c r="I391" i="7" s="1"/>
  <c r="J391" i="7"/>
  <c r="K391" i="7"/>
  <c r="H392" i="7"/>
  <c r="I392" i="7" s="1"/>
  <c r="J392" i="7"/>
  <c r="K392" i="7"/>
  <c r="H393" i="7"/>
  <c r="I393" i="7" s="1"/>
  <c r="J393" i="7"/>
  <c r="K393" i="7"/>
  <c r="H394" i="7"/>
  <c r="I394" i="7" s="1"/>
  <c r="J394" i="7"/>
  <c r="K394" i="7"/>
  <c r="H395" i="7"/>
  <c r="I395" i="7" s="1"/>
  <c r="J395" i="7"/>
  <c r="K395" i="7"/>
  <c r="H396" i="7"/>
  <c r="I396" i="7" s="1"/>
  <c r="J396" i="7"/>
  <c r="K396" i="7"/>
  <c r="H397" i="7"/>
  <c r="I397" i="7" s="1"/>
  <c r="J397" i="7"/>
  <c r="K397" i="7"/>
  <c r="H398" i="7"/>
  <c r="I398" i="7" s="1"/>
  <c r="J398" i="7"/>
  <c r="K398" i="7"/>
  <c r="H399" i="7"/>
  <c r="I399" i="7" s="1"/>
  <c r="J399" i="7"/>
  <c r="K399" i="7"/>
  <c r="H400" i="7"/>
  <c r="I400" i="7" s="1"/>
  <c r="J400" i="7"/>
  <c r="K400" i="7"/>
  <c r="H401" i="7"/>
  <c r="I401" i="7" s="1"/>
  <c r="J401" i="7"/>
  <c r="K401" i="7"/>
  <c r="H402" i="7"/>
  <c r="I402" i="7" s="1"/>
  <c r="J402" i="7"/>
  <c r="K402" i="7"/>
  <c r="H403" i="7"/>
  <c r="I403" i="7" s="1"/>
  <c r="J403" i="7"/>
  <c r="K403" i="7"/>
  <c r="H404" i="7"/>
  <c r="I404" i="7" s="1"/>
  <c r="J404" i="7"/>
  <c r="K404" i="7"/>
  <c r="H405" i="7"/>
  <c r="I405" i="7" s="1"/>
  <c r="J405" i="7"/>
  <c r="K405" i="7"/>
  <c r="H406" i="7"/>
  <c r="I406" i="7" s="1"/>
  <c r="J406" i="7"/>
  <c r="K406" i="7"/>
  <c r="H407" i="7"/>
  <c r="I407" i="7" s="1"/>
  <c r="J407" i="7"/>
  <c r="K407" i="7"/>
  <c r="H408" i="7"/>
  <c r="I408" i="7" s="1"/>
  <c r="J408" i="7"/>
  <c r="K408" i="7"/>
  <c r="H409" i="7"/>
  <c r="I409" i="7" s="1"/>
  <c r="J409" i="7"/>
  <c r="K409" i="7"/>
  <c r="H410" i="7"/>
  <c r="I410" i="7" s="1"/>
  <c r="J410" i="7"/>
  <c r="K410" i="7"/>
  <c r="H411" i="7"/>
  <c r="I411" i="7" s="1"/>
  <c r="J411" i="7"/>
  <c r="K411" i="7"/>
  <c r="H412" i="7"/>
  <c r="I412" i="7" s="1"/>
  <c r="J412" i="7"/>
  <c r="K412" i="7"/>
  <c r="H413" i="7"/>
  <c r="I413" i="7" s="1"/>
  <c r="J413" i="7"/>
  <c r="K413" i="7"/>
  <c r="H414" i="7"/>
  <c r="I414" i="7" s="1"/>
  <c r="J414" i="7"/>
  <c r="K414" i="7"/>
  <c r="H415" i="7"/>
  <c r="I415" i="7" s="1"/>
  <c r="J415" i="7"/>
  <c r="K415" i="7"/>
  <c r="H416" i="7"/>
  <c r="I416" i="7" s="1"/>
  <c r="J416" i="7"/>
  <c r="K416" i="7"/>
  <c r="H417" i="7"/>
  <c r="I417" i="7" s="1"/>
  <c r="J417" i="7"/>
  <c r="K417" i="7"/>
  <c r="H418" i="7"/>
  <c r="I418" i="7" s="1"/>
  <c r="J418" i="7"/>
  <c r="K418" i="7"/>
  <c r="H419" i="7"/>
  <c r="I419" i="7" s="1"/>
  <c r="J419" i="7"/>
  <c r="K419" i="7"/>
  <c r="H420" i="7"/>
  <c r="I420" i="7" s="1"/>
  <c r="J420" i="7"/>
  <c r="K420" i="7"/>
  <c r="H421" i="7"/>
  <c r="I421" i="7" s="1"/>
  <c r="J421" i="7"/>
  <c r="K421" i="7"/>
  <c r="H422" i="7"/>
  <c r="I422" i="7" s="1"/>
  <c r="J422" i="7"/>
  <c r="K422" i="7"/>
  <c r="H423" i="7"/>
  <c r="I423" i="7" s="1"/>
  <c r="J423" i="7"/>
  <c r="K423" i="7"/>
  <c r="H424" i="7"/>
  <c r="I424" i="7" s="1"/>
  <c r="J424" i="7"/>
  <c r="K424" i="7"/>
  <c r="H425" i="7"/>
  <c r="I425" i="7" s="1"/>
  <c r="J425" i="7"/>
  <c r="K425" i="7"/>
  <c r="H426" i="7"/>
  <c r="I426" i="7" s="1"/>
  <c r="J426" i="7"/>
  <c r="K426" i="7"/>
  <c r="H427" i="7"/>
  <c r="I427" i="7" s="1"/>
  <c r="J427" i="7"/>
  <c r="K427" i="7"/>
  <c r="H428" i="7"/>
  <c r="I428" i="7" s="1"/>
  <c r="J428" i="7"/>
  <c r="K428" i="7"/>
  <c r="H429" i="7"/>
  <c r="I429" i="7" s="1"/>
  <c r="J429" i="7"/>
  <c r="K429" i="7"/>
  <c r="H430" i="7"/>
  <c r="I430" i="7" s="1"/>
  <c r="J430" i="7"/>
  <c r="K430" i="7"/>
  <c r="H431" i="7"/>
  <c r="I431" i="7" s="1"/>
  <c r="J431" i="7"/>
  <c r="K431" i="7"/>
  <c r="H432" i="7"/>
  <c r="I432" i="7" s="1"/>
  <c r="J432" i="7"/>
  <c r="K432" i="7"/>
  <c r="H433" i="7"/>
  <c r="I433" i="7" s="1"/>
  <c r="J433" i="7"/>
  <c r="K433" i="7"/>
  <c r="H434" i="7"/>
  <c r="I434" i="7" s="1"/>
  <c r="J434" i="7"/>
  <c r="K434" i="7"/>
  <c r="H435" i="7"/>
  <c r="I435" i="7" s="1"/>
  <c r="J435" i="7"/>
  <c r="K435" i="7"/>
  <c r="H436" i="7"/>
  <c r="I436" i="7" s="1"/>
  <c r="J436" i="7"/>
  <c r="K436" i="7"/>
  <c r="H437" i="7"/>
  <c r="I437" i="7" s="1"/>
  <c r="J437" i="7"/>
  <c r="K437" i="7"/>
  <c r="H438" i="7"/>
  <c r="I438" i="7" s="1"/>
  <c r="J438" i="7"/>
  <c r="K438" i="7"/>
  <c r="H439" i="7"/>
  <c r="I439" i="7" s="1"/>
  <c r="J439" i="7"/>
  <c r="K439" i="7"/>
  <c r="H440" i="7"/>
  <c r="I440" i="7" s="1"/>
  <c r="J440" i="7"/>
  <c r="K440" i="7"/>
  <c r="H441" i="7"/>
  <c r="I441" i="7" s="1"/>
  <c r="J441" i="7"/>
  <c r="K441" i="7"/>
  <c r="H442" i="7"/>
  <c r="I442" i="7" s="1"/>
  <c r="J442" i="7"/>
  <c r="K442" i="7"/>
  <c r="H443" i="7"/>
  <c r="I443" i="7" s="1"/>
  <c r="J443" i="7"/>
  <c r="K443" i="7"/>
  <c r="H444" i="7"/>
  <c r="I444" i="7" s="1"/>
  <c r="J444" i="7"/>
  <c r="K444" i="7"/>
  <c r="H445" i="7"/>
  <c r="I445" i="7" s="1"/>
  <c r="J445" i="7"/>
  <c r="K445" i="7"/>
  <c r="H446" i="7"/>
  <c r="I446" i="7" s="1"/>
  <c r="J446" i="7"/>
  <c r="K446" i="7"/>
  <c r="H447" i="7"/>
  <c r="I447" i="7" s="1"/>
  <c r="J447" i="7"/>
  <c r="K447" i="7"/>
  <c r="H448" i="7"/>
  <c r="I448" i="7" s="1"/>
  <c r="J448" i="7"/>
  <c r="K448" i="7"/>
  <c r="H449" i="7"/>
  <c r="I449" i="7" s="1"/>
  <c r="J449" i="7"/>
  <c r="K449" i="7"/>
  <c r="H450" i="7"/>
  <c r="I450" i="7" s="1"/>
  <c r="J450" i="7"/>
  <c r="K450" i="7"/>
  <c r="H451" i="7"/>
  <c r="I451" i="7" s="1"/>
  <c r="J451" i="7"/>
  <c r="K451" i="7"/>
  <c r="H452" i="7"/>
  <c r="I452" i="7" s="1"/>
  <c r="J452" i="7"/>
  <c r="K452" i="7"/>
  <c r="H453" i="7"/>
  <c r="I453" i="7" s="1"/>
  <c r="J453" i="7"/>
  <c r="K453" i="7"/>
  <c r="H454" i="7"/>
  <c r="I454" i="7" s="1"/>
  <c r="J454" i="7"/>
  <c r="K454" i="7"/>
  <c r="H455" i="7"/>
  <c r="I455" i="7" s="1"/>
  <c r="J455" i="7"/>
  <c r="K455" i="7"/>
  <c r="H456" i="7"/>
  <c r="I456" i="7" s="1"/>
  <c r="J456" i="7"/>
  <c r="K456" i="7"/>
  <c r="H457" i="7"/>
  <c r="I457" i="7" s="1"/>
  <c r="J457" i="7"/>
  <c r="K457" i="7"/>
  <c r="H458" i="7"/>
  <c r="I458" i="7" s="1"/>
  <c r="J458" i="7"/>
  <c r="K458" i="7"/>
  <c r="H459" i="7"/>
  <c r="I459" i="7" s="1"/>
  <c r="J459" i="7"/>
  <c r="K459" i="7"/>
  <c r="H460" i="7"/>
  <c r="I460" i="7" s="1"/>
  <c r="J460" i="7"/>
  <c r="K460" i="7"/>
  <c r="H461" i="7"/>
  <c r="I461" i="7" s="1"/>
  <c r="J461" i="7"/>
  <c r="K461" i="7"/>
  <c r="H462" i="7"/>
  <c r="I462" i="7" s="1"/>
  <c r="J462" i="7"/>
  <c r="K462" i="7"/>
  <c r="H463" i="7"/>
  <c r="I463" i="7" s="1"/>
  <c r="J463" i="7"/>
  <c r="K463" i="7"/>
  <c r="H464" i="7"/>
  <c r="I464" i="7" s="1"/>
  <c r="J464" i="7"/>
  <c r="K464" i="7"/>
  <c r="H465" i="7"/>
  <c r="I465" i="7" s="1"/>
  <c r="J465" i="7"/>
  <c r="K465" i="7"/>
  <c r="H466" i="7"/>
  <c r="I466" i="7" s="1"/>
  <c r="J466" i="7"/>
  <c r="K466" i="7"/>
  <c r="H467" i="7"/>
  <c r="I467" i="7" s="1"/>
  <c r="J467" i="7"/>
  <c r="K467" i="7"/>
  <c r="H468" i="7"/>
  <c r="I468" i="7" s="1"/>
  <c r="J468" i="7"/>
  <c r="K468" i="7"/>
  <c r="H469" i="7"/>
  <c r="I469" i="7" s="1"/>
  <c r="J469" i="7"/>
  <c r="K469" i="7"/>
  <c r="H470" i="7"/>
  <c r="I470" i="7" s="1"/>
  <c r="J470" i="7"/>
  <c r="K470" i="7"/>
  <c r="H471" i="7"/>
  <c r="I471" i="7" s="1"/>
  <c r="J471" i="7"/>
  <c r="K471" i="7"/>
  <c r="H472" i="7"/>
  <c r="I472" i="7" s="1"/>
  <c r="J472" i="7"/>
  <c r="K472" i="7"/>
  <c r="H473" i="7"/>
  <c r="I473" i="7" s="1"/>
  <c r="J473" i="7"/>
  <c r="K473" i="7"/>
  <c r="H474" i="7"/>
  <c r="I474" i="7" s="1"/>
  <c r="J474" i="7"/>
  <c r="K474" i="7"/>
  <c r="H475" i="7"/>
  <c r="I475" i="7" s="1"/>
  <c r="J475" i="7"/>
  <c r="K475" i="7"/>
  <c r="H476" i="7"/>
  <c r="I476" i="7" s="1"/>
  <c r="J476" i="7"/>
  <c r="K476" i="7"/>
  <c r="H477" i="7"/>
  <c r="I477" i="7" s="1"/>
  <c r="J477" i="7"/>
  <c r="K477" i="7"/>
  <c r="H478" i="7"/>
  <c r="I478" i="7" s="1"/>
  <c r="J478" i="7"/>
  <c r="K478" i="7"/>
  <c r="H479" i="7"/>
  <c r="I479" i="7" s="1"/>
  <c r="J479" i="7"/>
  <c r="K479" i="7"/>
  <c r="H480" i="7"/>
  <c r="I480" i="7" s="1"/>
  <c r="J480" i="7"/>
  <c r="K480" i="7"/>
  <c r="H481" i="7"/>
  <c r="I481" i="7" s="1"/>
  <c r="J481" i="7"/>
  <c r="K481" i="7"/>
  <c r="H482" i="7"/>
  <c r="I482" i="7" s="1"/>
  <c r="J482" i="7"/>
  <c r="K482" i="7"/>
  <c r="H483" i="7"/>
  <c r="I483" i="7" s="1"/>
  <c r="J483" i="7"/>
  <c r="K483" i="7"/>
  <c r="H484" i="7"/>
  <c r="I484" i="7" s="1"/>
  <c r="J484" i="7"/>
  <c r="K484" i="7"/>
  <c r="H485" i="7"/>
  <c r="I485" i="7" s="1"/>
  <c r="J485" i="7"/>
  <c r="K485" i="7"/>
  <c r="H486" i="7"/>
  <c r="I486" i="7" s="1"/>
  <c r="J486" i="7"/>
  <c r="K486" i="7"/>
  <c r="H487" i="7"/>
  <c r="I487" i="7" s="1"/>
  <c r="J487" i="7"/>
  <c r="K487" i="7"/>
  <c r="H488" i="7"/>
  <c r="I488" i="7" s="1"/>
  <c r="J488" i="7"/>
  <c r="K488" i="7"/>
  <c r="H489" i="7"/>
  <c r="I489" i="7" s="1"/>
  <c r="J489" i="7"/>
  <c r="K489" i="7"/>
  <c r="H490" i="7"/>
  <c r="I490" i="7" s="1"/>
  <c r="J490" i="7"/>
  <c r="K490" i="7"/>
  <c r="H491" i="7"/>
  <c r="I491" i="7" s="1"/>
  <c r="J491" i="7"/>
  <c r="K491" i="7"/>
  <c r="H492" i="7"/>
  <c r="I492" i="7" s="1"/>
  <c r="J492" i="7"/>
  <c r="K492" i="7"/>
  <c r="H493" i="7"/>
  <c r="I493" i="7" s="1"/>
  <c r="J493" i="7"/>
  <c r="K493" i="7"/>
  <c r="H494" i="7"/>
  <c r="I494" i="7" s="1"/>
  <c r="J494" i="7"/>
  <c r="K494" i="7"/>
  <c r="H495" i="7"/>
  <c r="I495" i="7" s="1"/>
  <c r="J495" i="7"/>
  <c r="K495" i="7"/>
  <c r="H496" i="7"/>
  <c r="I496" i="7" s="1"/>
  <c r="J496" i="7"/>
  <c r="K496" i="7"/>
  <c r="H497" i="7"/>
  <c r="I497" i="7" s="1"/>
  <c r="J497" i="7"/>
  <c r="K497" i="7"/>
  <c r="H498" i="7"/>
  <c r="I498" i="7" s="1"/>
  <c r="J498" i="7"/>
  <c r="K498" i="7"/>
  <c r="H499" i="7"/>
  <c r="I499" i="7" s="1"/>
  <c r="J499" i="7"/>
  <c r="K499" i="7"/>
  <c r="H500" i="7"/>
  <c r="I500" i="7" s="1"/>
  <c r="J500" i="7"/>
  <c r="K500" i="7"/>
  <c r="H501" i="7"/>
  <c r="I501" i="7" s="1"/>
  <c r="J501" i="7"/>
  <c r="K501" i="7"/>
  <c r="H502" i="7"/>
  <c r="I502" i="7" s="1"/>
  <c r="J502" i="7"/>
  <c r="K502" i="7"/>
  <c r="H503" i="7"/>
  <c r="I503" i="7" s="1"/>
  <c r="J503" i="7"/>
  <c r="K503" i="7"/>
  <c r="H504" i="7"/>
  <c r="I504" i="7" s="1"/>
  <c r="J504" i="7"/>
  <c r="K504" i="7"/>
  <c r="H505" i="7"/>
  <c r="I505" i="7" s="1"/>
  <c r="J505" i="7"/>
  <c r="K505" i="7"/>
  <c r="H506" i="7"/>
  <c r="I506" i="7" s="1"/>
  <c r="J506" i="7"/>
  <c r="K506" i="7"/>
  <c r="H507" i="7"/>
  <c r="I507" i="7" s="1"/>
  <c r="J507" i="7"/>
  <c r="K507" i="7"/>
  <c r="H508" i="7"/>
  <c r="I508" i="7" s="1"/>
  <c r="J508" i="7"/>
  <c r="K508" i="7"/>
  <c r="H509" i="7"/>
  <c r="I509" i="7" s="1"/>
  <c r="J509" i="7"/>
  <c r="K509" i="7"/>
  <c r="H510" i="7"/>
  <c r="I510" i="7" s="1"/>
  <c r="J510" i="7"/>
  <c r="K510" i="7"/>
  <c r="H511" i="7"/>
  <c r="I511" i="7" s="1"/>
  <c r="J511" i="7"/>
  <c r="K511" i="7"/>
  <c r="H512" i="7"/>
  <c r="I512" i="7" s="1"/>
  <c r="J512" i="7"/>
  <c r="K512" i="7"/>
  <c r="H513" i="7"/>
  <c r="I513" i="7" s="1"/>
  <c r="J513" i="7"/>
  <c r="K513" i="7"/>
  <c r="H514" i="7"/>
  <c r="I514" i="7" s="1"/>
  <c r="J514" i="7"/>
  <c r="K514" i="7"/>
  <c r="H515" i="7"/>
  <c r="I515" i="7" s="1"/>
  <c r="J515" i="7"/>
  <c r="K515" i="7"/>
  <c r="H516" i="7"/>
  <c r="I516" i="7" s="1"/>
  <c r="J516" i="7"/>
  <c r="K516" i="7"/>
  <c r="H517" i="7"/>
  <c r="I517" i="7" s="1"/>
  <c r="J517" i="7"/>
  <c r="K517" i="7"/>
  <c r="H518" i="7"/>
  <c r="I518" i="7" s="1"/>
  <c r="J518" i="7"/>
  <c r="K518" i="7"/>
  <c r="H519" i="7"/>
  <c r="I519" i="7" s="1"/>
  <c r="J519" i="7"/>
  <c r="K519" i="7"/>
  <c r="H520" i="7"/>
  <c r="I520" i="7" s="1"/>
  <c r="J520" i="7"/>
  <c r="K520" i="7"/>
  <c r="H521" i="7"/>
  <c r="I521" i="7" s="1"/>
  <c r="J521" i="7"/>
  <c r="K521" i="7"/>
  <c r="H522" i="7"/>
  <c r="I522" i="7" s="1"/>
  <c r="J522" i="7"/>
  <c r="K522" i="7"/>
  <c r="H523" i="7"/>
  <c r="I523" i="7" s="1"/>
  <c r="J523" i="7"/>
  <c r="K523" i="7"/>
  <c r="H524" i="7"/>
  <c r="I524" i="7" s="1"/>
  <c r="J524" i="7"/>
  <c r="K524" i="7"/>
  <c r="H525" i="7"/>
  <c r="I525" i="7" s="1"/>
  <c r="J525" i="7"/>
  <c r="K525" i="7"/>
  <c r="H526" i="7"/>
  <c r="I526" i="7" s="1"/>
  <c r="J526" i="7"/>
  <c r="K526" i="7"/>
  <c r="H527" i="7"/>
  <c r="I527" i="7" s="1"/>
  <c r="J527" i="7"/>
  <c r="K527" i="7"/>
  <c r="H528" i="7"/>
  <c r="I528" i="7" s="1"/>
  <c r="J528" i="7"/>
  <c r="K528" i="7"/>
  <c r="H529" i="7"/>
  <c r="I529" i="7" s="1"/>
  <c r="J529" i="7"/>
  <c r="K529" i="7"/>
  <c r="H530" i="7"/>
  <c r="I530" i="7" s="1"/>
  <c r="J530" i="7"/>
  <c r="K530" i="7"/>
  <c r="H531" i="7"/>
  <c r="I531" i="7" s="1"/>
  <c r="J531" i="7"/>
  <c r="K531" i="7"/>
  <c r="H532" i="7"/>
  <c r="I532" i="7" s="1"/>
  <c r="J532" i="7"/>
  <c r="K532" i="7"/>
  <c r="H533" i="7"/>
  <c r="I533" i="7" s="1"/>
  <c r="J533" i="7"/>
  <c r="K533" i="7"/>
  <c r="H534" i="7"/>
  <c r="I534" i="7" s="1"/>
  <c r="J534" i="7"/>
  <c r="K534" i="7"/>
  <c r="H535" i="7"/>
  <c r="I535" i="7" s="1"/>
  <c r="J535" i="7"/>
  <c r="K535" i="7"/>
  <c r="H536" i="7"/>
  <c r="I536" i="7" s="1"/>
  <c r="J536" i="7"/>
  <c r="K536" i="7"/>
  <c r="H537" i="7"/>
  <c r="I537" i="7" s="1"/>
  <c r="J537" i="7"/>
  <c r="K537" i="7"/>
  <c r="H538" i="7"/>
  <c r="I538" i="7" s="1"/>
  <c r="J538" i="7"/>
  <c r="K538" i="7"/>
  <c r="H539" i="7"/>
  <c r="I539" i="7" s="1"/>
  <c r="J539" i="7"/>
  <c r="K539" i="7"/>
  <c r="H540" i="7"/>
  <c r="I540" i="7" s="1"/>
  <c r="J540" i="7"/>
  <c r="K540" i="7"/>
  <c r="H541" i="7"/>
  <c r="I541" i="7" s="1"/>
  <c r="J541" i="7"/>
  <c r="K541" i="7"/>
  <c r="H542" i="7"/>
  <c r="I542" i="7" s="1"/>
  <c r="J542" i="7"/>
  <c r="K542" i="7"/>
  <c r="H543" i="7"/>
  <c r="I543" i="7" s="1"/>
  <c r="J543" i="7"/>
  <c r="K543" i="7"/>
  <c r="H544" i="7"/>
  <c r="I544" i="7" s="1"/>
  <c r="J544" i="7"/>
  <c r="K544" i="7"/>
  <c r="H545" i="7"/>
  <c r="I545" i="7" s="1"/>
  <c r="J545" i="7"/>
  <c r="K545" i="7"/>
  <c r="H546" i="7"/>
  <c r="I546" i="7" s="1"/>
  <c r="J546" i="7"/>
  <c r="K546" i="7"/>
  <c r="H547" i="7"/>
  <c r="I547" i="7" s="1"/>
  <c r="J547" i="7"/>
  <c r="K547" i="7"/>
  <c r="H548" i="7"/>
  <c r="I548" i="7" s="1"/>
  <c r="J548" i="7"/>
  <c r="K548" i="7"/>
  <c r="H549" i="7"/>
  <c r="I549" i="7" s="1"/>
  <c r="J549" i="7"/>
  <c r="K549" i="7"/>
  <c r="H550" i="7"/>
  <c r="I550" i="7" s="1"/>
  <c r="J550" i="7"/>
  <c r="K550" i="7"/>
  <c r="H551" i="7"/>
  <c r="I551" i="7" s="1"/>
  <c r="J551" i="7"/>
  <c r="K551" i="7"/>
  <c r="H552" i="7"/>
  <c r="I552" i="7" s="1"/>
  <c r="J552" i="7"/>
  <c r="K552" i="7"/>
  <c r="H553" i="7"/>
  <c r="I553" i="7" s="1"/>
  <c r="J553" i="7"/>
  <c r="K553" i="7"/>
  <c r="H554" i="7"/>
  <c r="I554" i="7" s="1"/>
  <c r="J554" i="7"/>
  <c r="K554" i="7"/>
  <c r="H555" i="7"/>
  <c r="I555" i="7" s="1"/>
  <c r="J555" i="7"/>
  <c r="K555" i="7"/>
  <c r="H556" i="7"/>
  <c r="I556" i="7" s="1"/>
  <c r="J556" i="7"/>
  <c r="K556" i="7"/>
  <c r="H557" i="7"/>
  <c r="I557" i="7" s="1"/>
  <c r="J557" i="7"/>
  <c r="K557" i="7"/>
  <c r="H558" i="7"/>
  <c r="I558" i="7" s="1"/>
  <c r="J558" i="7"/>
  <c r="K558" i="7"/>
  <c r="H559" i="7"/>
  <c r="I559" i="7" s="1"/>
  <c r="J559" i="7"/>
  <c r="K559" i="7"/>
  <c r="H560" i="7"/>
  <c r="I560" i="7" s="1"/>
  <c r="J560" i="7"/>
  <c r="K560" i="7"/>
  <c r="H561" i="7"/>
  <c r="I561" i="7" s="1"/>
  <c r="J561" i="7"/>
  <c r="K561" i="7"/>
  <c r="H562" i="7"/>
  <c r="I562" i="7" s="1"/>
  <c r="J562" i="7"/>
  <c r="K562" i="7"/>
  <c r="H563" i="7"/>
  <c r="I563" i="7" s="1"/>
  <c r="J563" i="7"/>
  <c r="K563" i="7"/>
  <c r="H564" i="7"/>
  <c r="I564" i="7" s="1"/>
  <c r="J564" i="7"/>
  <c r="K564" i="7"/>
  <c r="H565" i="7"/>
  <c r="I565" i="7" s="1"/>
  <c r="J565" i="7"/>
  <c r="K565" i="7"/>
  <c r="H566" i="7"/>
  <c r="I566" i="7" s="1"/>
  <c r="J566" i="7"/>
  <c r="K566" i="7"/>
  <c r="H567" i="7"/>
  <c r="I567" i="7" s="1"/>
  <c r="J567" i="7"/>
  <c r="K567" i="7"/>
  <c r="H568" i="7"/>
  <c r="I568" i="7" s="1"/>
  <c r="J568" i="7"/>
  <c r="K568" i="7"/>
  <c r="H569" i="7"/>
  <c r="I569" i="7" s="1"/>
  <c r="J569" i="7"/>
  <c r="K569" i="7"/>
  <c r="H570" i="7"/>
  <c r="I570" i="7" s="1"/>
  <c r="J570" i="7"/>
  <c r="K570" i="7"/>
  <c r="H571" i="7"/>
  <c r="I571" i="7" s="1"/>
  <c r="J571" i="7"/>
  <c r="K571" i="7"/>
  <c r="H572" i="7"/>
  <c r="I572" i="7" s="1"/>
  <c r="J572" i="7"/>
  <c r="K572" i="7"/>
  <c r="H573" i="7"/>
  <c r="I573" i="7" s="1"/>
  <c r="J573" i="7"/>
  <c r="K573" i="7"/>
  <c r="H574" i="7"/>
  <c r="I574" i="7" s="1"/>
  <c r="J574" i="7"/>
  <c r="K574" i="7"/>
  <c r="H575" i="7"/>
  <c r="I575" i="7" s="1"/>
  <c r="J575" i="7"/>
  <c r="K575" i="7"/>
  <c r="H576" i="7"/>
  <c r="I576" i="7" s="1"/>
  <c r="J576" i="7"/>
  <c r="K576" i="7"/>
  <c r="H577" i="7"/>
  <c r="I577" i="7" s="1"/>
  <c r="J577" i="7"/>
  <c r="K577" i="7"/>
  <c r="H578" i="7"/>
  <c r="I578" i="7" s="1"/>
  <c r="J578" i="7"/>
  <c r="K578" i="7"/>
  <c r="H579" i="7"/>
  <c r="I579" i="7" s="1"/>
  <c r="J579" i="7"/>
  <c r="K579" i="7"/>
  <c r="H580" i="7"/>
  <c r="I580" i="7" s="1"/>
  <c r="J580" i="7"/>
  <c r="K580" i="7"/>
  <c r="H581" i="7"/>
  <c r="I581" i="7" s="1"/>
  <c r="J581" i="7"/>
  <c r="K581" i="7"/>
  <c r="H582" i="7"/>
  <c r="I582" i="7" s="1"/>
  <c r="J582" i="7"/>
  <c r="K582" i="7"/>
  <c r="H583" i="7"/>
  <c r="I583" i="7" s="1"/>
  <c r="J583" i="7"/>
  <c r="K583" i="7"/>
  <c r="H584" i="7"/>
  <c r="I584" i="7" s="1"/>
  <c r="J584" i="7"/>
  <c r="K584" i="7"/>
  <c r="H585" i="7"/>
  <c r="I585" i="7" s="1"/>
  <c r="J585" i="7"/>
  <c r="K585" i="7"/>
  <c r="H586" i="7"/>
  <c r="I586" i="7" s="1"/>
  <c r="J586" i="7"/>
  <c r="K586" i="7"/>
  <c r="H587" i="7"/>
  <c r="I587" i="7" s="1"/>
  <c r="J587" i="7"/>
  <c r="K587" i="7"/>
  <c r="H588" i="7"/>
  <c r="I588" i="7" s="1"/>
  <c r="J588" i="7"/>
  <c r="K588" i="7"/>
  <c r="H589" i="7"/>
  <c r="I589" i="7" s="1"/>
  <c r="J589" i="7"/>
  <c r="K589" i="7"/>
  <c r="H590" i="7"/>
  <c r="I590" i="7" s="1"/>
  <c r="J590" i="7"/>
  <c r="K590" i="7"/>
  <c r="H591" i="7"/>
  <c r="I591" i="7" s="1"/>
  <c r="J591" i="7"/>
  <c r="K591" i="7"/>
  <c r="H592" i="7"/>
  <c r="I592" i="7" s="1"/>
  <c r="J592" i="7"/>
  <c r="K592" i="7"/>
  <c r="H593" i="7"/>
  <c r="I593" i="7" s="1"/>
  <c r="J593" i="7"/>
  <c r="K593" i="7"/>
  <c r="H594" i="7"/>
  <c r="I594" i="7" s="1"/>
  <c r="J594" i="7"/>
  <c r="K594" i="7"/>
  <c r="H595" i="7"/>
  <c r="I595" i="7" s="1"/>
  <c r="J595" i="7"/>
  <c r="K595" i="7"/>
  <c r="H596" i="7"/>
  <c r="I596" i="7" s="1"/>
  <c r="J596" i="7"/>
  <c r="K596" i="7"/>
  <c r="H597" i="7"/>
  <c r="I597" i="7" s="1"/>
  <c r="J597" i="7"/>
  <c r="K597" i="7"/>
  <c r="H598" i="7"/>
  <c r="I598" i="7" s="1"/>
  <c r="J598" i="7"/>
  <c r="K598" i="7"/>
  <c r="H599" i="7"/>
  <c r="I599" i="7" s="1"/>
  <c r="J599" i="7"/>
  <c r="K599" i="7"/>
  <c r="H600" i="7"/>
  <c r="I600" i="7" s="1"/>
  <c r="J600" i="7"/>
  <c r="K600" i="7"/>
  <c r="H601" i="7"/>
  <c r="I601" i="7" s="1"/>
  <c r="J601" i="7"/>
  <c r="K601" i="7"/>
  <c r="H602" i="7"/>
  <c r="I602" i="7" s="1"/>
  <c r="J602" i="7"/>
  <c r="K602" i="7"/>
  <c r="H603" i="7"/>
  <c r="I603" i="7" s="1"/>
  <c r="J603" i="7"/>
  <c r="K603" i="7"/>
  <c r="H604" i="7"/>
  <c r="I604" i="7" s="1"/>
  <c r="J604" i="7"/>
  <c r="K604" i="7"/>
  <c r="H605" i="7"/>
  <c r="I605" i="7" s="1"/>
  <c r="J605" i="7"/>
  <c r="K605" i="7"/>
  <c r="H606" i="7"/>
  <c r="I606" i="7" s="1"/>
  <c r="J606" i="7"/>
  <c r="K606" i="7"/>
  <c r="H607" i="7"/>
  <c r="I607" i="7" s="1"/>
  <c r="J607" i="7"/>
  <c r="K607" i="7"/>
  <c r="H608" i="7"/>
  <c r="I608" i="7" s="1"/>
  <c r="J608" i="7"/>
  <c r="K608" i="7"/>
  <c r="H609" i="7"/>
  <c r="I609" i="7" s="1"/>
  <c r="J609" i="7"/>
  <c r="K609" i="7"/>
  <c r="H610" i="7"/>
  <c r="I610" i="7" s="1"/>
  <c r="J610" i="7"/>
  <c r="K610" i="7"/>
  <c r="H611" i="7"/>
  <c r="I611" i="7" s="1"/>
  <c r="J611" i="7"/>
  <c r="K611" i="7"/>
  <c r="H612" i="7"/>
  <c r="I612" i="7" s="1"/>
  <c r="J612" i="7"/>
  <c r="K612" i="7"/>
  <c r="H613" i="7"/>
  <c r="I613" i="7" s="1"/>
  <c r="J613" i="7"/>
  <c r="K613" i="7"/>
  <c r="H614" i="7"/>
  <c r="I614" i="7" s="1"/>
  <c r="J614" i="7"/>
  <c r="K614" i="7"/>
  <c r="H615" i="7"/>
  <c r="I615" i="7" s="1"/>
  <c r="J615" i="7"/>
  <c r="K615" i="7"/>
  <c r="H616" i="7"/>
  <c r="I616" i="7" s="1"/>
  <c r="J616" i="7"/>
  <c r="K616" i="7"/>
  <c r="H617" i="7"/>
  <c r="I617" i="7" s="1"/>
  <c r="J617" i="7"/>
  <c r="K617" i="7"/>
  <c r="H618" i="7"/>
  <c r="I618" i="7" s="1"/>
  <c r="J618" i="7"/>
  <c r="K618" i="7"/>
  <c r="H619" i="7"/>
  <c r="I619" i="7" s="1"/>
  <c r="J619" i="7"/>
  <c r="K619" i="7"/>
  <c r="H620" i="7"/>
  <c r="I620" i="7" s="1"/>
  <c r="J620" i="7"/>
  <c r="K620" i="7"/>
  <c r="H621" i="7"/>
  <c r="I621" i="7" s="1"/>
  <c r="J621" i="7"/>
  <c r="K621" i="7"/>
  <c r="H622" i="7"/>
  <c r="I622" i="7" s="1"/>
  <c r="J622" i="7"/>
  <c r="K622" i="7"/>
  <c r="H623" i="7"/>
  <c r="I623" i="7" s="1"/>
  <c r="J623" i="7"/>
  <c r="K623" i="7"/>
  <c r="H624" i="7"/>
  <c r="I624" i="7" s="1"/>
  <c r="J624" i="7"/>
  <c r="K624" i="7"/>
  <c r="H625" i="7"/>
  <c r="I625" i="7" s="1"/>
  <c r="J625" i="7"/>
  <c r="K625" i="7"/>
  <c r="H626" i="7"/>
  <c r="I626" i="7" s="1"/>
  <c r="J626" i="7"/>
  <c r="K626" i="7"/>
  <c r="H627" i="7"/>
  <c r="I627" i="7" s="1"/>
  <c r="J627" i="7"/>
  <c r="K627" i="7"/>
  <c r="H628" i="7"/>
  <c r="I628" i="7" s="1"/>
  <c r="J628" i="7"/>
  <c r="K628" i="7"/>
  <c r="H629" i="7"/>
  <c r="I629" i="7" s="1"/>
  <c r="J629" i="7"/>
  <c r="K629" i="7"/>
  <c r="H630" i="7"/>
  <c r="I630" i="7" s="1"/>
  <c r="J630" i="7"/>
  <c r="K630" i="7"/>
  <c r="H631" i="7"/>
  <c r="I631" i="7" s="1"/>
  <c r="J631" i="7"/>
  <c r="K631" i="7"/>
  <c r="H632" i="7"/>
  <c r="I632" i="7" s="1"/>
  <c r="J632" i="7"/>
  <c r="K632" i="7"/>
  <c r="H633" i="7"/>
  <c r="I633" i="7" s="1"/>
  <c r="J633" i="7"/>
  <c r="K633" i="7"/>
  <c r="H634" i="7"/>
  <c r="I634" i="7" s="1"/>
  <c r="J634" i="7"/>
  <c r="K634" i="7"/>
  <c r="H635" i="7"/>
  <c r="I635" i="7" s="1"/>
  <c r="J635" i="7"/>
  <c r="K635" i="7"/>
  <c r="H636" i="7"/>
  <c r="I636" i="7" s="1"/>
  <c r="J636" i="7"/>
  <c r="K636" i="7"/>
  <c r="H637" i="7"/>
  <c r="I637" i="7" s="1"/>
  <c r="J637" i="7"/>
  <c r="K637" i="7"/>
  <c r="H638" i="7"/>
  <c r="I638" i="7" s="1"/>
  <c r="J638" i="7"/>
  <c r="K638" i="7"/>
  <c r="H639" i="7"/>
  <c r="I639" i="7" s="1"/>
  <c r="J639" i="7"/>
  <c r="K639" i="7"/>
  <c r="H640" i="7"/>
  <c r="I640" i="7" s="1"/>
  <c r="J640" i="7"/>
  <c r="K640" i="7"/>
  <c r="H641" i="7"/>
  <c r="I641" i="7" s="1"/>
  <c r="J641" i="7"/>
  <c r="K641" i="7"/>
  <c r="H642" i="7"/>
  <c r="I642" i="7" s="1"/>
  <c r="J642" i="7"/>
  <c r="K642" i="7"/>
  <c r="H643" i="7"/>
  <c r="I643" i="7" s="1"/>
  <c r="J643" i="7"/>
  <c r="K643" i="7"/>
  <c r="H644" i="7"/>
  <c r="I644" i="7" s="1"/>
  <c r="J644" i="7"/>
  <c r="K644" i="7"/>
  <c r="H645" i="7"/>
  <c r="I645" i="7" s="1"/>
  <c r="J645" i="7"/>
  <c r="K645" i="7"/>
  <c r="H646" i="7"/>
  <c r="I646" i="7" s="1"/>
  <c r="J646" i="7"/>
  <c r="K646" i="7"/>
  <c r="H647" i="7"/>
  <c r="I647" i="7" s="1"/>
  <c r="J647" i="7"/>
  <c r="K647" i="7"/>
  <c r="H648" i="7"/>
  <c r="I648" i="7" s="1"/>
  <c r="J648" i="7"/>
  <c r="K648" i="7"/>
  <c r="H649" i="7"/>
  <c r="I649" i="7" s="1"/>
  <c r="J649" i="7"/>
  <c r="K649" i="7"/>
  <c r="H650" i="7"/>
  <c r="I650" i="7" s="1"/>
  <c r="J650" i="7"/>
  <c r="K650" i="7"/>
  <c r="H651" i="7"/>
  <c r="I651" i="7" s="1"/>
  <c r="J651" i="7"/>
  <c r="K651" i="7"/>
  <c r="H652" i="7"/>
  <c r="I652" i="7" s="1"/>
  <c r="J652" i="7"/>
  <c r="K652" i="7"/>
  <c r="H653" i="7"/>
  <c r="I653" i="7" s="1"/>
  <c r="J653" i="7"/>
  <c r="K653" i="7"/>
  <c r="H654" i="7"/>
  <c r="I654" i="7" s="1"/>
  <c r="J654" i="7"/>
  <c r="K654" i="7"/>
  <c r="H655" i="7"/>
  <c r="I655" i="7" s="1"/>
  <c r="J655" i="7"/>
  <c r="K655" i="7"/>
  <c r="H656" i="7"/>
  <c r="I656" i="7" s="1"/>
  <c r="J656" i="7"/>
  <c r="K656" i="7"/>
  <c r="H657" i="7"/>
  <c r="I657" i="7" s="1"/>
  <c r="J657" i="7"/>
  <c r="K657" i="7"/>
  <c r="H658" i="7"/>
  <c r="I658" i="7" s="1"/>
  <c r="J658" i="7"/>
  <c r="K658" i="7"/>
  <c r="H659" i="7"/>
  <c r="I659" i="7" s="1"/>
  <c r="J659" i="7"/>
  <c r="K659" i="7"/>
  <c r="H660" i="7"/>
  <c r="I660" i="7" s="1"/>
  <c r="J660" i="7"/>
  <c r="K660" i="7"/>
  <c r="H661" i="7"/>
  <c r="I661" i="7" s="1"/>
  <c r="J661" i="7"/>
  <c r="K661" i="7"/>
  <c r="H662" i="7"/>
  <c r="I662" i="7" s="1"/>
  <c r="J662" i="7"/>
  <c r="K662" i="7"/>
  <c r="H663" i="7"/>
  <c r="I663" i="7" s="1"/>
  <c r="J663" i="7"/>
  <c r="K663" i="7"/>
  <c r="H664" i="7"/>
  <c r="I664" i="7" s="1"/>
  <c r="J664" i="7"/>
  <c r="K664" i="7"/>
  <c r="H665" i="7"/>
  <c r="I665" i="7" s="1"/>
  <c r="J665" i="7"/>
  <c r="K665" i="7"/>
  <c r="H666" i="7"/>
  <c r="I666" i="7" s="1"/>
  <c r="J666" i="7"/>
  <c r="K666" i="7"/>
  <c r="H667" i="7"/>
  <c r="I667" i="7" s="1"/>
  <c r="J667" i="7"/>
  <c r="K667" i="7"/>
  <c r="H668" i="7"/>
  <c r="I668" i="7" s="1"/>
  <c r="J668" i="7"/>
  <c r="K668" i="7"/>
  <c r="H669" i="7"/>
  <c r="I669" i="7" s="1"/>
  <c r="J669" i="7"/>
  <c r="K669" i="7"/>
  <c r="H670" i="7"/>
  <c r="I670" i="7" s="1"/>
  <c r="J670" i="7"/>
  <c r="K670" i="7"/>
  <c r="H671" i="7"/>
  <c r="I671" i="7" s="1"/>
  <c r="J671" i="7"/>
  <c r="K671" i="7"/>
  <c r="H672" i="7"/>
  <c r="I672" i="7" s="1"/>
  <c r="J672" i="7"/>
  <c r="K672" i="7"/>
  <c r="H673" i="7"/>
  <c r="I673" i="7" s="1"/>
  <c r="J673" i="7"/>
  <c r="K673" i="7"/>
  <c r="H674" i="7"/>
  <c r="I674" i="7" s="1"/>
  <c r="J674" i="7"/>
  <c r="K674" i="7"/>
  <c r="H675" i="7"/>
  <c r="I675" i="7" s="1"/>
  <c r="J675" i="7"/>
  <c r="K675" i="7"/>
  <c r="H676" i="7"/>
  <c r="I676" i="7" s="1"/>
  <c r="J676" i="7"/>
  <c r="K676" i="7"/>
  <c r="H677" i="7"/>
  <c r="I677" i="7" s="1"/>
  <c r="J677" i="7"/>
  <c r="K677" i="7"/>
  <c r="H678" i="7"/>
  <c r="I678" i="7" s="1"/>
  <c r="J678" i="7"/>
  <c r="K678" i="7"/>
  <c r="H679" i="7"/>
  <c r="I679" i="7" s="1"/>
  <c r="J679" i="7"/>
  <c r="K679" i="7"/>
  <c r="H680" i="7"/>
  <c r="I680" i="7" s="1"/>
  <c r="J680" i="7"/>
  <c r="K680" i="7"/>
  <c r="H681" i="7"/>
  <c r="I681" i="7" s="1"/>
  <c r="J681" i="7"/>
  <c r="K681" i="7"/>
  <c r="H682" i="7"/>
  <c r="I682" i="7" s="1"/>
  <c r="J682" i="7"/>
  <c r="K682" i="7"/>
  <c r="H683" i="7"/>
  <c r="I683" i="7" s="1"/>
  <c r="J683" i="7"/>
  <c r="K683" i="7"/>
  <c r="H684" i="7"/>
  <c r="I684" i="7" s="1"/>
  <c r="J684" i="7"/>
  <c r="K684" i="7"/>
  <c r="H685" i="7"/>
  <c r="I685" i="7" s="1"/>
  <c r="J685" i="7"/>
  <c r="K685" i="7"/>
  <c r="H686" i="7"/>
  <c r="I686" i="7" s="1"/>
  <c r="J686" i="7"/>
  <c r="K686" i="7"/>
  <c r="H687" i="7"/>
  <c r="I687" i="7" s="1"/>
  <c r="J687" i="7"/>
  <c r="K687" i="7"/>
  <c r="H688" i="7"/>
  <c r="I688" i="7" s="1"/>
  <c r="J688" i="7"/>
  <c r="K688" i="7"/>
  <c r="H689" i="7"/>
  <c r="I689" i="7" s="1"/>
  <c r="J689" i="7"/>
  <c r="K689" i="7"/>
  <c r="H690" i="7"/>
  <c r="I690" i="7" s="1"/>
  <c r="J690" i="7"/>
  <c r="K690" i="7"/>
  <c r="H691" i="7"/>
  <c r="I691" i="7" s="1"/>
  <c r="J691" i="7"/>
  <c r="K691" i="7"/>
  <c r="H692" i="7"/>
  <c r="I692" i="7" s="1"/>
  <c r="J692" i="7"/>
  <c r="K692" i="7"/>
  <c r="H693" i="7"/>
  <c r="I693" i="7" s="1"/>
  <c r="J693" i="7"/>
  <c r="K693" i="7"/>
  <c r="H694" i="7"/>
  <c r="I694" i="7" s="1"/>
  <c r="J694" i="7"/>
  <c r="K694" i="7"/>
  <c r="H695" i="7"/>
  <c r="I695" i="7" s="1"/>
  <c r="J695" i="7"/>
  <c r="K695" i="7"/>
  <c r="H696" i="7"/>
  <c r="I696" i="7" s="1"/>
  <c r="J696" i="7"/>
  <c r="K696" i="7"/>
  <c r="H697" i="7"/>
  <c r="I697" i="7" s="1"/>
  <c r="J697" i="7"/>
  <c r="K697" i="7"/>
  <c r="H698" i="7"/>
  <c r="I698" i="7" s="1"/>
  <c r="J698" i="7"/>
  <c r="K698" i="7"/>
  <c r="H699" i="7"/>
  <c r="I699" i="7" s="1"/>
  <c r="J699" i="7"/>
  <c r="K699" i="7"/>
  <c r="H700" i="7"/>
  <c r="I700" i="7" s="1"/>
  <c r="J700" i="7"/>
  <c r="K700" i="7"/>
  <c r="H701" i="7"/>
  <c r="I701" i="7" s="1"/>
  <c r="J701" i="7"/>
  <c r="K701" i="7"/>
  <c r="H702" i="7"/>
  <c r="I702" i="7" s="1"/>
  <c r="J702" i="7"/>
  <c r="K702" i="7"/>
  <c r="H703" i="7"/>
  <c r="I703" i="7" s="1"/>
  <c r="J703" i="7"/>
  <c r="K703" i="7"/>
  <c r="H704" i="7"/>
  <c r="I704" i="7" s="1"/>
  <c r="J704" i="7"/>
  <c r="K704" i="7"/>
  <c r="H705" i="7"/>
  <c r="I705" i="7" s="1"/>
  <c r="J705" i="7"/>
  <c r="K705" i="7"/>
  <c r="H706" i="7"/>
  <c r="I706" i="7" s="1"/>
  <c r="J706" i="7"/>
  <c r="K706" i="7"/>
  <c r="H707" i="7"/>
  <c r="I707" i="7" s="1"/>
  <c r="J707" i="7"/>
  <c r="K707" i="7"/>
  <c r="H708" i="7"/>
  <c r="I708" i="7" s="1"/>
  <c r="J708" i="7"/>
  <c r="K708" i="7"/>
  <c r="H709" i="7"/>
  <c r="I709" i="7" s="1"/>
  <c r="J709" i="7"/>
  <c r="K709" i="7"/>
  <c r="H710" i="7"/>
  <c r="I710" i="7" s="1"/>
  <c r="J710" i="7"/>
  <c r="K710" i="7"/>
  <c r="H711" i="7"/>
  <c r="I711" i="7" s="1"/>
  <c r="J711" i="7"/>
  <c r="K711" i="7"/>
  <c r="H712" i="7"/>
  <c r="I712" i="7" s="1"/>
  <c r="J712" i="7"/>
  <c r="K712" i="7"/>
  <c r="H713" i="7"/>
  <c r="I713" i="7" s="1"/>
  <c r="J713" i="7"/>
  <c r="K713" i="7"/>
  <c r="H714" i="7"/>
  <c r="I714" i="7" s="1"/>
  <c r="J714" i="7"/>
  <c r="K714" i="7"/>
  <c r="H715" i="7"/>
  <c r="I715" i="7" s="1"/>
  <c r="J715" i="7"/>
  <c r="K715" i="7"/>
  <c r="H716" i="7"/>
  <c r="I716" i="7" s="1"/>
  <c r="J716" i="7"/>
  <c r="K716" i="7"/>
  <c r="H717" i="7"/>
  <c r="I717" i="7" s="1"/>
  <c r="J717" i="7"/>
  <c r="K717" i="7"/>
  <c r="H718" i="7"/>
  <c r="I718" i="7" s="1"/>
  <c r="J718" i="7"/>
  <c r="K718" i="7"/>
  <c r="H719" i="7"/>
  <c r="I719" i="7" s="1"/>
  <c r="J719" i="7"/>
  <c r="K719" i="7"/>
  <c r="H720" i="7"/>
  <c r="I720" i="7" s="1"/>
  <c r="J720" i="7"/>
  <c r="K720" i="7"/>
  <c r="H721" i="7"/>
  <c r="I721" i="7" s="1"/>
  <c r="J721" i="7"/>
  <c r="K721" i="7"/>
  <c r="H722" i="7"/>
  <c r="I722" i="7" s="1"/>
  <c r="J722" i="7"/>
  <c r="K722" i="7"/>
  <c r="H723" i="7"/>
  <c r="I723" i="7" s="1"/>
  <c r="J723" i="7"/>
  <c r="K723" i="7"/>
  <c r="H724" i="7"/>
  <c r="I724" i="7" s="1"/>
  <c r="J724" i="7"/>
  <c r="K724" i="7"/>
  <c r="H725" i="7"/>
  <c r="I725" i="7" s="1"/>
  <c r="J725" i="7"/>
  <c r="K725" i="7"/>
  <c r="H726" i="7"/>
  <c r="I726" i="7" s="1"/>
  <c r="J726" i="7"/>
  <c r="K726" i="7"/>
  <c r="H727" i="7"/>
  <c r="I727" i="7" s="1"/>
  <c r="J727" i="7"/>
  <c r="K727" i="7"/>
  <c r="H728" i="7"/>
  <c r="I728" i="7" s="1"/>
  <c r="J728" i="7"/>
  <c r="K728" i="7"/>
  <c r="H729" i="7"/>
  <c r="I729" i="7" s="1"/>
  <c r="J729" i="7"/>
  <c r="K729" i="7"/>
  <c r="H730" i="7"/>
  <c r="I730" i="7" s="1"/>
  <c r="J730" i="7"/>
  <c r="K730" i="7"/>
  <c r="H731" i="7"/>
  <c r="I731" i="7" s="1"/>
  <c r="J731" i="7"/>
  <c r="K731" i="7"/>
  <c r="H732" i="7"/>
  <c r="I732" i="7" s="1"/>
  <c r="J732" i="7"/>
  <c r="K732" i="7"/>
  <c r="H733" i="7"/>
  <c r="I733" i="7" s="1"/>
  <c r="J733" i="7"/>
  <c r="K733" i="7"/>
  <c r="H734" i="7"/>
  <c r="I734" i="7" s="1"/>
  <c r="J734" i="7"/>
  <c r="K734" i="7"/>
  <c r="H735" i="7"/>
  <c r="I735" i="7" s="1"/>
  <c r="J735" i="7"/>
  <c r="K735" i="7"/>
  <c r="H736" i="7"/>
  <c r="I736" i="7" s="1"/>
  <c r="J736" i="7"/>
  <c r="K736" i="7"/>
  <c r="H737" i="7"/>
  <c r="I737" i="7" s="1"/>
  <c r="J737" i="7"/>
  <c r="K737" i="7"/>
  <c r="H738" i="7"/>
  <c r="I738" i="7" s="1"/>
  <c r="J738" i="7"/>
  <c r="K738" i="7"/>
  <c r="H739" i="7"/>
  <c r="I739" i="7" s="1"/>
  <c r="J739" i="7"/>
  <c r="K739" i="7"/>
  <c r="H740" i="7"/>
  <c r="I740" i="7" s="1"/>
  <c r="J740" i="7"/>
  <c r="K740" i="7"/>
  <c r="H741" i="7"/>
  <c r="I741" i="7" s="1"/>
  <c r="J741" i="7"/>
  <c r="K741" i="7"/>
  <c r="H742" i="7"/>
  <c r="I742" i="7" s="1"/>
  <c r="J742" i="7"/>
  <c r="K742" i="7"/>
  <c r="H743" i="7"/>
  <c r="I743" i="7" s="1"/>
  <c r="J743" i="7"/>
  <c r="K743" i="7"/>
  <c r="H744" i="7"/>
  <c r="I744" i="7" s="1"/>
  <c r="J744" i="7"/>
  <c r="K744" i="7"/>
  <c r="H745" i="7"/>
  <c r="I745" i="7" s="1"/>
  <c r="J745" i="7"/>
  <c r="K745" i="7"/>
  <c r="H746" i="7"/>
  <c r="I746" i="7" s="1"/>
  <c r="J746" i="7"/>
  <c r="K746" i="7"/>
  <c r="H747" i="7"/>
  <c r="I747" i="7" s="1"/>
  <c r="J747" i="7"/>
  <c r="K747" i="7"/>
  <c r="H748" i="7"/>
  <c r="I748" i="7" s="1"/>
  <c r="J748" i="7"/>
  <c r="K748" i="7"/>
  <c r="H749" i="7"/>
  <c r="I749" i="7" s="1"/>
  <c r="J749" i="7"/>
  <c r="K749" i="7"/>
  <c r="H750" i="7"/>
  <c r="I750" i="7" s="1"/>
  <c r="J750" i="7"/>
  <c r="K750" i="7"/>
  <c r="H751" i="7"/>
  <c r="I751" i="7" s="1"/>
  <c r="J751" i="7"/>
  <c r="K751" i="7"/>
  <c r="H752" i="7"/>
  <c r="I752" i="7" s="1"/>
  <c r="J752" i="7"/>
  <c r="K752" i="7"/>
  <c r="H753" i="7"/>
  <c r="I753" i="7" s="1"/>
  <c r="J753" i="7"/>
  <c r="K753" i="7"/>
  <c r="H754" i="7"/>
  <c r="I754" i="7" s="1"/>
  <c r="J754" i="7"/>
  <c r="K754" i="7"/>
  <c r="H755" i="7"/>
  <c r="I755" i="7" s="1"/>
  <c r="J755" i="7"/>
  <c r="K755" i="7"/>
  <c r="H756" i="7"/>
  <c r="I756" i="7" s="1"/>
  <c r="J756" i="7"/>
  <c r="K756" i="7"/>
  <c r="H757" i="7"/>
  <c r="I757" i="7" s="1"/>
  <c r="J757" i="7"/>
  <c r="K757" i="7"/>
  <c r="H758" i="7"/>
  <c r="I758" i="7" s="1"/>
  <c r="J758" i="7"/>
  <c r="K758" i="7"/>
  <c r="H759" i="7"/>
  <c r="I759" i="7" s="1"/>
  <c r="J759" i="7"/>
  <c r="K759" i="7"/>
  <c r="H760" i="7"/>
  <c r="I760" i="7" s="1"/>
  <c r="J760" i="7"/>
  <c r="K760" i="7"/>
  <c r="H761" i="7"/>
  <c r="I761" i="7" s="1"/>
  <c r="J761" i="7"/>
  <c r="K761" i="7"/>
  <c r="H762" i="7"/>
  <c r="I762" i="7" s="1"/>
  <c r="J762" i="7"/>
  <c r="K762" i="7"/>
  <c r="H763" i="7"/>
  <c r="I763" i="7" s="1"/>
  <c r="J763" i="7"/>
  <c r="K763" i="7"/>
  <c r="H764" i="7"/>
  <c r="I764" i="7" s="1"/>
  <c r="J764" i="7"/>
  <c r="K764" i="7"/>
  <c r="H765" i="7"/>
  <c r="I765" i="7" s="1"/>
  <c r="J765" i="7"/>
  <c r="K765" i="7"/>
  <c r="H766" i="7"/>
  <c r="I766" i="7" s="1"/>
  <c r="J766" i="7"/>
  <c r="K766" i="7"/>
  <c r="H767" i="7"/>
  <c r="I767" i="7" s="1"/>
  <c r="J767" i="7"/>
  <c r="K767" i="7"/>
  <c r="H768" i="7"/>
  <c r="I768" i="7" s="1"/>
  <c r="J768" i="7"/>
  <c r="K768" i="7"/>
  <c r="H769" i="7"/>
  <c r="I769" i="7" s="1"/>
  <c r="J769" i="7"/>
  <c r="K769" i="7"/>
  <c r="H770" i="7"/>
  <c r="I770" i="7" s="1"/>
  <c r="J770" i="7"/>
  <c r="K770" i="7"/>
  <c r="H771" i="7"/>
  <c r="I771" i="7" s="1"/>
  <c r="J771" i="7"/>
  <c r="K771" i="7"/>
  <c r="H772" i="7"/>
  <c r="I772" i="7" s="1"/>
  <c r="J772" i="7"/>
  <c r="K772" i="7"/>
  <c r="H773" i="7"/>
  <c r="I773" i="7" s="1"/>
  <c r="J773" i="7"/>
  <c r="K773" i="7"/>
  <c r="H774" i="7"/>
  <c r="I774" i="7" s="1"/>
  <c r="J774" i="7"/>
  <c r="K774" i="7"/>
  <c r="H775" i="7"/>
  <c r="I775" i="7" s="1"/>
  <c r="J775" i="7"/>
  <c r="K775" i="7"/>
  <c r="H776" i="7"/>
  <c r="I776" i="7" s="1"/>
  <c r="J776" i="7"/>
  <c r="K776" i="7"/>
  <c r="H777" i="7"/>
  <c r="I777" i="7" s="1"/>
  <c r="J777" i="7"/>
  <c r="K777" i="7"/>
  <c r="H778" i="7"/>
  <c r="I778" i="7" s="1"/>
  <c r="J778" i="7"/>
  <c r="K778" i="7"/>
  <c r="H779" i="7"/>
  <c r="I779" i="7" s="1"/>
  <c r="J779" i="7"/>
  <c r="K779" i="7"/>
  <c r="H780" i="7"/>
  <c r="I780" i="7" s="1"/>
  <c r="J780" i="7"/>
  <c r="K780" i="7"/>
  <c r="H781" i="7"/>
  <c r="I781" i="7" s="1"/>
  <c r="J781" i="7"/>
  <c r="K781" i="7"/>
  <c r="H782" i="7"/>
  <c r="I782" i="7" s="1"/>
  <c r="J782" i="7"/>
  <c r="K782" i="7"/>
  <c r="H783" i="7"/>
  <c r="I783" i="7" s="1"/>
  <c r="J783" i="7"/>
  <c r="K783" i="7"/>
  <c r="H784" i="7"/>
  <c r="I784" i="7" s="1"/>
  <c r="J784" i="7"/>
  <c r="K784" i="7"/>
  <c r="H785" i="7"/>
  <c r="I785" i="7" s="1"/>
  <c r="J785" i="7"/>
  <c r="K785" i="7"/>
  <c r="H786" i="7"/>
  <c r="I786" i="7" s="1"/>
  <c r="J786" i="7"/>
  <c r="K786" i="7"/>
  <c r="H787" i="7"/>
  <c r="I787" i="7" s="1"/>
  <c r="J787" i="7"/>
  <c r="K787" i="7"/>
  <c r="H788" i="7"/>
  <c r="I788" i="7" s="1"/>
  <c r="J788" i="7"/>
  <c r="K788" i="7"/>
  <c r="H789" i="7"/>
  <c r="I789" i="7" s="1"/>
  <c r="J789" i="7"/>
  <c r="K789" i="7"/>
  <c r="H790" i="7"/>
  <c r="I790" i="7" s="1"/>
  <c r="J790" i="7"/>
  <c r="K790" i="7"/>
  <c r="H791" i="7"/>
  <c r="I791" i="7" s="1"/>
  <c r="J791" i="7"/>
  <c r="K791" i="7"/>
  <c r="H792" i="7"/>
  <c r="I792" i="7" s="1"/>
  <c r="J792" i="7"/>
  <c r="K792" i="7"/>
  <c r="H793" i="7"/>
  <c r="I793" i="7" s="1"/>
  <c r="J793" i="7"/>
  <c r="K793" i="7"/>
  <c r="H794" i="7"/>
  <c r="I794" i="7" s="1"/>
  <c r="J794" i="7"/>
  <c r="K794" i="7"/>
  <c r="H795" i="7"/>
  <c r="I795" i="7" s="1"/>
  <c r="J795" i="7"/>
  <c r="K795" i="7"/>
  <c r="H796" i="7"/>
  <c r="I796" i="7" s="1"/>
  <c r="J796" i="7"/>
  <c r="K796" i="7"/>
  <c r="H797" i="7"/>
  <c r="I797" i="7" s="1"/>
  <c r="J797" i="7"/>
  <c r="K797" i="7"/>
  <c r="H798" i="7"/>
  <c r="I798" i="7" s="1"/>
  <c r="J798" i="7"/>
  <c r="K798" i="7"/>
  <c r="H799" i="7"/>
  <c r="I799" i="7" s="1"/>
  <c r="J799" i="7"/>
  <c r="K799" i="7"/>
  <c r="H800" i="7"/>
  <c r="I800" i="7" s="1"/>
  <c r="J800" i="7"/>
  <c r="K800" i="7"/>
  <c r="H801" i="7"/>
  <c r="I801" i="7" s="1"/>
  <c r="J801" i="7"/>
  <c r="K801" i="7"/>
  <c r="H802" i="7"/>
  <c r="I802" i="7" s="1"/>
  <c r="J802" i="7"/>
  <c r="K802" i="7"/>
  <c r="H803" i="7"/>
  <c r="I803" i="7" s="1"/>
  <c r="J803" i="7"/>
  <c r="K803" i="7"/>
  <c r="H804" i="7"/>
  <c r="I804" i="7" s="1"/>
  <c r="J804" i="7"/>
  <c r="K804" i="7"/>
  <c r="H805" i="7"/>
  <c r="I805" i="7" s="1"/>
  <c r="J805" i="7"/>
  <c r="K805" i="7"/>
  <c r="H806" i="7"/>
  <c r="I806" i="7" s="1"/>
  <c r="J806" i="7"/>
  <c r="K806" i="7"/>
  <c r="H807" i="7"/>
  <c r="I807" i="7" s="1"/>
  <c r="J807" i="7"/>
  <c r="K807" i="7"/>
  <c r="H808" i="7"/>
  <c r="I808" i="7" s="1"/>
  <c r="J808" i="7"/>
  <c r="K808" i="7"/>
  <c r="H809" i="7"/>
  <c r="I809" i="7" s="1"/>
  <c r="J809" i="7"/>
  <c r="K809" i="7"/>
  <c r="H810" i="7"/>
  <c r="I810" i="7" s="1"/>
  <c r="J810" i="7"/>
  <c r="K810" i="7"/>
  <c r="H811" i="7"/>
  <c r="I811" i="7" s="1"/>
  <c r="J811" i="7"/>
  <c r="K811" i="7"/>
  <c r="H812" i="7"/>
  <c r="I812" i="7" s="1"/>
  <c r="J812" i="7"/>
  <c r="K812" i="7"/>
  <c r="H813" i="7"/>
  <c r="I813" i="7" s="1"/>
  <c r="J813" i="7"/>
  <c r="K813" i="7"/>
  <c r="H814" i="7"/>
  <c r="I814" i="7" s="1"/>
  <c r="J814" i="7"/>
  <c r="K814" i="7"/>
  <c r="H815" i="7"/>
  <c r="I815" i="7" s="1"/>
  <c r="J815" i="7"/>
  <c r="K815" i="7"/>
  <c r="H816" i="7"/>
  <c r="I816" i="7" s="1"/>
  <c r="J816" i="7"/>
  <c r="K816" i="7"/>
  <c r="H817" i="7"/>
  <c r="I817" i="7" s="1"/>
  <c r="J817" i="7"/>
  <c r="K817" i="7"/>
  <c r="H818" i="7"/>
  <c r="I818" i="7" s="1"/>
  <c r="J818" i="7"/>
  <c r="K818" i="7"/>
  <c r="H819" i="7"/>
  <c r="I819" i="7" s="1"/>
  <c r="J819" i="7"/>
  <c r="K819" i="7"/>
  <c r="H820" i="7"/>
  <c r="I820" i="7" s="1"/>
  <c r="J820" i="7"/>
  <c r="K820" i="7"/>
  <c r="H821" i="7"/>
  <c r="I821" i="7" s="1"/>
  <c r="J821" i="7"/>
  <c r="K821" i="7"/>
  <c r="H822" i="7"/>
  <c r="I822" i="7" s="1"/>
  <c r="J822" i="7"/>
  <c r="K822" i="7"/>
  <c r="H823" i="7"/>
  <c r="I823" i="7" s="1"/>
  <c r="J823" i="7"/>
  <c r="K823" i="7"/>
  <c r="H824" i="7"/>
  <c r="I824" i="7" s="1"/>
  <c r="J824" i="7"/>
  <c r="K824" i="7"/>
  <c r="H825" i="7"/>
  <c r="I825" i="7" s="1"/>
  <c r="J825" i="7"/>
  <c r="K825" i="7"/>
  <c r="H826" i="7"/>
  <c r="I826" i="7" s="1"/>
  <c r="J826" i="7"/>
  <c r="K826" i="7"/>
  <c r="H827" i="7"/>
  <c r="I827" i="7" s="1"/>
  <c r="J827" i="7"/>
  <c r="K827" i="7"/>
  <c r="H828" i="7"/>
  <c r="I828" i="7" s="1"/>
  <c r="J828" i="7"/>
  <c r="K828" i="7"/>
  <c r="H829" i="7"/>
  <c r="I829" i="7" s="1"/>
  <c r="J829" i="7"/>
  <c r="K829" i="7"/>
  <c r="H830" i="7"/>
  <c r="I830" i="7" s="1"/>
  <c r="J830" i="7"/>
  <c r="K830" i="7"/>
  <c r="H831" i="7"/>
  <c r="I831" i="7" s="1"/>
  <c r="J831" i="7"/>
  <c r="K831" i="7"/>
  <c r="H832" i="7"/>
  <c r="I832" i="7" s="1"/>
  <c r="J832" i="7"/>
  <c r="K832" i="7"/>
  <c r="H833" i="7"/>
  <c r="I833" i="7" s="1"/>
  <c r="J833" i="7"/>
  <c r="K833" i="7"/>
  <c r="H834" i="7"/>
  <c r="I834" i="7" s="1"/>
  <c r="J834" i="7"/>
  <c r="K834" i="7"/>
  <c r="H835" i="7"/>
  <c r="I835" i="7" s="1"/>
  <c r="J835" i="7"/>
  <c r="K835" i="7"/>
  <c r="H836" i="7"/>
  <c r="I836" i="7" s="1"/>
  <c r="J836" i="7"/>
  <c r="K836" i="7"/>
  <c r="H837" i="7"/>
  <c r="I837" i="7" s="1"/>
  <c r="J837" i="7"/>
  <c r="K837" i="7"/>
  <c r="H838" i="7"/>
  <c r="I838" i="7" s="1"/>
  <c r="J838" i="7"/>
  <c r="K838" i="7"/>
  <c r="H839" i="7"/>
  <c r="I839" i="7" s="1"/>
  <c r="J839" i="7"/>
  <c r="K839" i="7"/>
  <c r="H840" i="7"/>
  <c r="I840" i="7" s="1"/>
  <c r="J840" i="7"/>
  <c r="K840" i="7"/>
  <c r="H841" i="7"/>
  <c r="I841" i="7" s="1"/>
  <c r="J841" i="7"/>
  <c r="K841" i="7"/>
  <c r="H842" i="7"/>
  <c r="I842" i="7" s="1"/>
  <c r="J842" i="7"/>
  <c r="K842" i="7"/>
  <c r="H843" i="7"/>
  <c r="I843" i="7" s="1"/>
  <c r="J843" i="7"/>
  <c r="K843" i="7"/>
  <c r="H844" i="7"/>
  <c r="I844" i="7" s="1"/>
  <c r="J844" i="7"/>
  <c r="K844" i="7"/>
  <c r="H845" i="7"/>
  <c r="I845" i="7" s="1"/>
  <c r="J845" i="7"/>
  <c r="K845" i="7"/>
  <c r="H846" i="7"/>
  <c r="I846" i="7" s="1"/>
  <c r="J846" i="7"/>
  <c r="K846" i="7"/>
  <c r="H847" i="7"/>
  <c r="I847" i="7" s="1"/>
  <c r="J847" i="7"/>
  <c r="K847" i="7"/>
  <c r="H848" i="7"/>
  <c r="I848" i="7" s="1"/>
  <c r="J848" i="7"/>
  <c r="K848" i="7"/>
  <c r="H849" i="7"/>
  <c r="I849" i="7" s="1"/>
  <c r="J849" i="7"/>
  <c r="K849" i="7"/>
  <c r="H850" i="7"/>
  <c r="I850" i="7" s="1"/>
  <c r="J850" i="7"/>
  <c r="K850" i="7"/>
  <c r="H851" i="7"/>
  <c r="I851" i="7" s="1"/>
  <c r="J851" i="7"/>
  <c r="K851" i="7"/>
  <c r="H852" i="7"/>
  <c r="I852" i="7" s="1"/>
  <c r="J852" i="7"/>
  <c r="K852" i="7"/>
  <c r="H853" i="7"/>
  <c r="I853" i="7" s="1"/>
  <c r="J853" i="7"/>
  <c r="K853" i="7"/>
  <c r="H854" i="7"/>
  <c r="I854" i="7" s="1"/>
  <c r="J854" i="7"/>
  <c r="K854" i="7"/>
  <c r="H855" i="7"/>
  <c r="I855" i="7" s="1"/>
  <c r="J855" i="7"/>
  <c r="K855" i="7"/>
  <c r="H856" i="7"/>
  <c r="I856" i="7" s="1"/>
  <c r="J856" i="7"/>
  <c r="K856" i="7"/>
  <c r="H857" i="7"/>
  <c r="I857" i="7" s="1"/>
  <c r="J857" i="7"/>
  <c r="K857" i="7"/>
  <c r="H858" i="7"/>
  <c r="I858" i="7" s="1"/>
  <c r="J858" i="7"/>
  <c r="K858" i="7"/>
  <c r="H859" i="7"/>
  <c r="I859" i="7" s="1"/>
  <c r="J859" i="7"/>
  <c r="K859" i="7"/>
  <c r="H860" i="7"/>
  <c r="I860" i="7" s="1"/>
  <c r="J860" i="7"/>
  <c r="K860" i="7"/>
  <c r="H861" i="7"/>
  <c r="I861" i="7" s="1"/>
  <c r="J861" i="7"/>
  <c r="K861" i="7"/>
  <c r="H862" i="7"/>
  <c r="I862" i="7" s="1"/>
  <c r="J862" i="7"/>
  <c r="K862" i="7"/>
  <c r="H863" i="7"/>
  <c r="I863" i="7" s="1"/>
  <c r="J863" i="7"/>
  <c r="K863" i="7"/>
  <c r="H864" i="7"/>
  <c r="I864" i="7" s="1"/>
  <c r="J864" i="7"/>
  <c r="K864" i="7"/>
  <c r="H865" i="7"/>
  <c r="I865" i="7" s="1"/>
  <c r="J865" i="7"/>
  <c r="K865" i="7"/>
  <c r="H866" i="7"/>
  <c r="I866" i="7" s="1"/>
  <c r="J866" i="7"/>
  <c r="K866" i="7"/>
  <c r="H867" i="7"/>
  <c r="I867" i="7" s="1"/>
  <c r="J867" i="7"/>
  <c r="K867" i="7"/>
  <c r="H868" i="7"/>
  <c r="I868" i="7" s="1"/>
  <c r="J868" i="7"/>
  <c r="K868" i="7"/>
  <c r="H869" i="7"/>
  <c r="I869" i="7" s="1"/>
  <c r="J869" i="7"/>
  <c r="K869" i="7"/>
  <c r="H870" i="7"/>
  <c r="I870" i="7" s="1"/>
  <c r="J870" i="7"/>
  <c r="K870" i="7"/>
  <c r="H871" i="7"/>
  <c r="I871" i="7" s="1"/>
  <c r="J871" i="7"/>
  <c r="K871" i="7"/>
  <c r="H872" i="7"/>
  <c r="I872" i="7" s="1"/>
  <c r="J872" i="7"/>
  <c r="K872" i="7"/>
  <c r="H873" i="7"/>
  <c r="I873" i="7" s="1"/>
  <c r="J873" i="7"/>
  <c r="K873" i="7"/>
  <c r="H874" i="7"/>
  <c r="I874" i="7" s="1"/>
  <c r="J874" i="7"/>
  <c r="K874" i="7"/>
  <c r="H875" i="7"/>
  <c r="I875" i="7" s="1"/>
  <c r="J875" i="7"/>
  <c r="K875" i="7"/>
  <c r="H876" i="7"/>
  <c r="I876" i="7" s="1"/>
  <c r="J876" i="7"/>
  <c r="K876" i="7"/>
  <c r="H877" i="7"/>
  <c r="I877" i="7" s="1"/>
  <c r="J877" i="7"/>
  <c r="K877" i="7"/>
  <c r="H878" i="7"/>
  <c r="I878" i="7" s="1"/>
  <c r="J878" i="7"/>
  <c r="K878" i="7"/>
  <c r="H879" i="7"/>
  <c r="I879" i="7" s="1"/>
  <c r="J879" i="7"/>
  <c r="K879" i="7"/>
  <c r="H880" i="7"/>
  <c r="I880" i="7" s="1"/>
  <c r="J880" i="7"/>
  <c r="K880" i="7"/>
  <c r="H881" i="7"/>
  <c r="I881" i="7" s="1"/>
  <c r="J881" i="7"/>
  <c r="K881" i="7"/>
  <c r="H882" i="7"/>
  <c r="I882" i="7" s="1"/>
  <c r="J882" i="7"/>
  <c r="K882" i="7"/>
  <c r="H883" i="7"/>
  <c r="I883" i="7" s="1"/>
  <c r="J883" i="7"/>
  <c r="K883" i="7"/>
  <c r="H884" i="7"/>
  <c r="I884" i="7" s="1"/>
  <c r="J884" i="7"/>
  <c r="K884" i="7"/>
  <c r="H885" i="7"/>
  <c r="I885" i="7" s="1"/>
  <c r="J885" i="7"/>
  <c r="K885" i="7"/>
  <c r="H886" i="7"/>
  <c r="I886" i="7" s="1"/>
  <c r="J886" i="7"/>
  <c r="K886" i="7"/>
  <c r="H887" i="7"/>
  <c r="I887" i="7" s="1"/>
  <c r="J887" i="7"/>
  <c r="K887" i="7"/>
  <c r="H888" i="7"/>
  <c r="I888" i="7" s="1"/>
  <c r="J888" i="7"/>
  <c r="K888" i="7"/>
  <c r="H889" i="7"/>
  <c r="I889" i="7" s="1"/>
  <c r="J889" i="7"/>
  <c r="K889" i="7"/>
  <c r="H890" i="7"/>
  <c r="I890" i="7" s="1"/>
  <c r="J890" i="7"/>
  <c r="K890" i="7"/>
  <c r="H891" i="7"/>
  <c r="I891" i="7" s="1"/>
  <c r="J891" i="7"/>
  <c r="K891" i="7"/>
  <c r="H892" i="7"/>
  <c r="I892" i="7" s="1"/>
  <c r="J892" i="7"/>
  <c r="K892" i="7"/>
  <c r="H893" i="7"/>
  <c r="I893" i="7" s="1"/>
  <c r="J893" i="7"/>
  <c r="K893" i="7"/>
  <c r="H894" i="7"/>
  <c r="I894" i="7" s="1"/>
  <c r="J894" i="7"/>
  <c r="K894" i="7"/>
  <c r="H895" i="7"/>
  <c r="I895" i="7" s="1"/>
  <c r="J895" i="7"/>
  <c r="K895" i="7"/>
  <c r="H896" i="7"/>
  <c r="I896" i="7" s="1"/>
  <c r="J896" i="7"/>
  <c r="K896" i="7"/>
  <c r="H897" i="7"/>
  <c r="I897" i="7" s="1"/>
  <c r="J897" i="7"/>
  <c r="K897" i="7"/>
  <c r="H898" i="7"/>
  <c r="I898" i="7" s="1"/>
  <c r="J898" i="7"/>
  <c r="K898" i="7"/>
  <c r="H899" i="7"/>
  <c r="I899" i="7" s="1"/>
  <c r="J899" i="7"/>
  <c r="K899" i="7"/>
  <c r="H900" i="7"/>
  <c r="I900" i="7" s="1"/>
  <c r="J900" i="7"/>
  <c r="K900" i="7"/>
  <c r="H901" i="7"/>
  <c r="I901" i="7" s="1"/>
  <c r="J901" i="7"/>
  <c r="K901" i="7"/>
  <c r="H902" i="7"/>
  <c r="I902" i="7" s="1"/>
  <c r="J902" i="7"/>
  <c r="K902" i="7"/>
  <c r="H903" i="7"/>
  <c r="I903" i="7" s="1"/>
  <c r="J903" i="7"/>
  <c r="K903" i="7"/>
  <c r="H904" i="7"/>
  <c r="I904" i="7" s="1"/>
  <c r="J904" i="7"/>
  <c r="K904" i="7"/>
  <c r="H905" i="7"/>
  <c r="I905" i="7" s="1"/>
  <c r="J905" i="7"/>
  <c r="K905" i="7"/>
  <c r="H906" i="7"/>
  <c r="I906" i="7" s="1"/>
  <c r="J906" i="7"/>
  <c r="K906" i="7"/>
  <c r="H907" i="7"/>
  <c r="I907" i="7" s="1"/>
  <c r="J907" i="7"/>
  <c r="K907" i="7"/>
  <c r="H908" i="7"/>
  <c r="I908" i="7" s="1"/>
  <c r="J908" i="7"/>
  <c r="K908" i="7"/>
  <c r="H909" i="7"/>
  <c r="I909" i="7" s="1"/>
  <c r="J909" i="7"/>
  <c r="K909" i="7"/>
  <c r="H910" i="7"/>
  <c r="I910" i="7" s="1"/>
  <c r="J910" i="7"/>
  <c r="K910" i="7"/>
  <c r="H911" i="7"/>
  <c r="I911" i="7" s="1"/>
  <c r="J911" i="7"/>
  <c r="K911" i="7"/>
  <c r="H912" i="7"/>
  <c r="I912" i="7" s="1"/>
  <c r="J912" i="7"/>
  <c r="K912" i="7"/>
  <c r="H913" i="7"/>
  <c r="I913" i="7" s="1"/>
  <c r="J913" i="7"/>
  <c r="K913" i="7"/>
  <c r="H914" i="7"/>
  <c r="I914" i="7" s="1"/>
  <c r="J914" i="7"/>
  <c r="K914" i="7"/>
  <c r="H915" i="7"/>
  <c r="I915" i="7" s="1"/>
  <c r="J915" i="7"/>
  <c r="K915" i="7"/>
  <c r="H916" i="7"/>
  <c r="I916" i="7" s="1"/>
  <c r="J916" i="7"/>
  <c r="K916" i="7"/>
  <c r="H917" i="7"/>
  <c r="I917" i="7" s="1"/>
  <c r="J917" i="7"/>
  <c r="K917" i="7"/>
  <c r="H918" i="7"/>
  <c r="I918" i="7" s="1"/>
  <c r="J918" i="7"/>
  <c r="K918" i="7"/>
  <c r="H919" i="7"/>
  <c r="I919" i="7" s="1"/>
  <c r="J919" i="7"/>
  <c r="K919" i="7"/>
  <c r="H920" i="7"/>
  <c r="I920" i="7" s="1"/>
  <c r="J920" i="7"/>
  <c r="K920" i="7"/>
  <c r="H921" i="7"/>
  <c r="I921" i="7" s="1"/>
  <c r="J921" i="7"/>
  <c r="K921" i="7"/>
  <c r="H922" i="7"/>
  <c r="I922" i="7" s="1"/>
  <c r="J922" i="7"/>
  <c r="K922" i="7"/>
  <c r="H923" i="7"/>
  <c r="I923" i="7" s="1"/>
  <c r="J923" i="7"/>
  <c r="K923" i="7"/>
  <c r="H924" i="7"/>
  <c r="I924" i="7" s="1"/>
  <c r="J924" i="7"/>
  <c r="K924" i="7"/>
  <c r="H925" i="7"/>
  <c r="I925" i="7" s="1"/>
  <c r="J925" i="7"/>
  <c r="K925" i="7"/>
  <c r="H926" i="7"/>
  <c r="I926" i="7" s="1"/>
  <c r="J926" i="7"/>
  <c r="K926" i="7"/>
  <c r="H927" i="7"/>
  <c r="I927" i="7" s="1"/>
  <c r="J927" i="7"/>
  <c r="K927" i="7"/>
  <c r="H928" i="7"/>
  <c r="I928" i="7" s="1"/>
  <c r="J928" i="7"/>
  <c r="K928" i="7"/>
  <c r="H929" i="7"/>
  <c r="I929" i="7" s="1"/>
  <c r="J929" i="7"/>
  <c r="K929" i="7"/>
  <c r="H930" i="7"/>
  <c r="I930" i="7" s="1"/>
  <c r="J930" i="7"/>
  <c r="K930" i="7"/>
  <c r="H931" i="7"/>
  <c r="I931" i="7" s="1"/>
  <c r="J931" i="7"/>
  <c r="K931" i="7"/>
  <c r="H932" i="7"/>
  <c r="I932" i="7" s="1"/>
  <c r="J932" i="7"/>
  <c r="K932" i="7"/>
  <c r="H933" i="7"/>
  <c r="I933" i="7" s="1"/>
  <c r="J933" i="7"/>
  <c r="K933" i="7"/>
  <c r="H934" i="7"/>
  <c r="I934" i="7" s="1"/>
  <c r="J934" i="7"/>
  <c r="K934" i="7"/>
  <c r="H935" i="7"/>
  <c r="I935" i="7" s="1"/>
  <c r="J935" i="7"/>
  <c r="K935" i="7"/>
  <c r="H936" i="7"/>
  <c r="I936" i="7" s="1"/>
  <c r="J936" i="7"/>
  <c r="K936" i="7"/>
  <c r="H937" i="7"/>
  <c r="I937" i="7" s="1"/>
  <c r="J937" i="7"/>
  <c r="K937" i="7"/>
  <c r="H938" i="7"/>
  <c r="I938" i="7" s="1"/>
  <c r="J938" i="7"/>
  <c r="K938" i="7"/>
  <c r="H939" i="7"/>
  <c r="I939" i="7" s="1"/>
  <c r="J939" i="7"/>
  <c r="K939" i="7"/>
  <c r="H940" i="7"/>
  <c r="I940" i="7" s="1"/>
  <c r="J940" i="7"/>
  <c r="K940" i="7"/>
  <c r="H941" i="7"/>
  <c r="I941" i="7" s="1"/>
  <c r="J941" i="7"/>
  <c r="K941" i="7"/>
  <c r="H942" i="7"/>
  <c r="I942" i="7" s="1"/>
  <c r="J942" i="7"/>
  <c r="K942" i="7"/>
  <c r="H943" i="7"/>
  <c r="I943" i="7" s="1"/>
  <c r="J943" i="7"/>
  <c r="K943" i="7"/>
  <c r="H944" i="7"/>
  <c r="I944" i="7" s="1"/>
  <c r="J944" i="7"/>
  <c r="K944" i="7"/>
  <c r="H945" i="7"/>
  <c r="I945" i="7" s="1"/>
  <c r="J945" i="7"/>
  <c r="K945" i="7"/>
  <c r="H946" i="7"/>
  <c r="I946" i="7" s="1"/>
  <c r="J946" i="7"/>
  <c r="K946" i="7"/>
  <c r="H947" i="7"/>
  <c r="I947" i="7" s="1"/>
  <c r="J947" i="7"/>
  <c r="K947" i="7"/>
  <c r="H948" i="7"/>
  <c r="I948" i="7" s="1"/>
  <c r="J948" i="7"/>
  <c r="K948" i="7"/>
  <c r="H949" i="7"/>
  <c r="I949" i="7" s="1"/>
  <c r="J949" i="7"/>
  <c r="K949" i="7"/>
  <c r="H950" i="7"/>
  <c r="I950" i="7" s="1"/>
  <c r="J950" i="7"/>
  <c r="K950" i="7"/>
  <c r="H951" i="7"/>
  <c r="I951" i="7" s="1"/>
  <c r="J951" i="7"/>
  <c r="K951" i="7"/>
  <c r="H952" i="7"/>
  <c r="I952" i="7" s="1"/>
  <c r="J952" i="7"/>
  <c r="K952" i="7"/>
  <c r="H953" i="7"/>
  <c r="I953" i="7" s="1"/>
  <c r="J953" i="7"/>
  <c r="K953" i="7"/>
  <c r="H954" i="7"/>
  <c r="I954" i="7" s="1"/>
  <c r="J954" i="7"/>
  <c r="K954" i="7"/>
  <c r="H955" i="7"/>
  <c r="I955" i="7" s="1"/>
  <c r="J955" i="7"/>
  <c r="K955" i="7"/>
  <c r="H956" i="7"/>
  <c r="I956" i="7" s="1"/>
  <c r="J956" i="7"/>
  <c r="K956" i="7"/>
  <c r="H957" i="7"/>
  <c r="I957" i="7" s="1"/>
  <c r="J957" i="7"/>
  <c r="K957" i="7"/>
  <c r="H958" i="7"/>
  <c r="I958" i="7" s="1"/>
  <c r="J958" i="7"/>
  <c r="K958" i="7"/>
  <c r="H959" i="7"/>
  <c r="I959" i="7" s="1"/>
  <c r="J959" i="7"/>
  <c r="K959" i="7"/>
  <c r="H960" i="7"/>
  <c r="I960" i="7" s="1"/>
  <c r="J960" i="7"/>
  <c r="K960" i="7"/>
  <c r="H961" i="7"/>
  <c r="I961" i="7" s="1"/>
  <c r="J961" i="7"/>
  <c r="K961" i="7"/>
  <c r="H962" i="7"/>
  <c r="I962" i="7" s="1"/>
  <c r="J962" i="7"/>
  <c r="K962" i="7"/>
  <c r="H963" i="7"/>
  <c r="I963" i="7" s="1"/>
  <c r="J963" i="7"/>
  <c r="K963" i="7"/>
  <c r="H964" i="7"/>
  <c r="I964" i="7" s="1"/>
  <c r="J964" i="7"/>
  <c r="K964" i="7"/>
  <c r="H965" i="7"/>
  <c r="I965" i="7" s="1"/>
  <c r="J965" i="7"/>
  <c r="K965" i="7"/>
  <c r="H966" i="7"/>
  <c r="I966" i="7" s="1"/>
  <c r="J966" i="7"/>
  <c r="K966" i="7"/>
  <c r="H967" i="7"/>
  <c r="I967" i="7" s="1"/>
  <c r="J967" i="7"/>
  <c r="K967" i="7"/>
  <c r="H968" i="7"/>
  <c r="I968" i="7" s="1"/>
  <c r="J968" i="7"/>
  <c r="K968" i="7"/>
  <c r="H969" i="7"/>
  <c r="I969" i="7" s="1"/>
  <c r="J969" i="7"/>
  <c r="K969" i="7"/>
  <c r="H970" i="7"/>
  <c r="I970" i="7" s="1"/>
  <c r="J970" i="7"/>
  <c r="K970" i="7"/>
  <c r="H971" i="7"/>
  <c r="I971" i="7" s="1"/>
  <c r="J971" i="7"/>
  <c r="K971" i="7"/>
  <c r="H972" i="7"/>
  <c r="I972" i="7" s="1"/>
  <c r="J972" i="7"/>
  <c r="K972" i="7"/>
  <c r="H973" i="7"/>
  <c r="I973" i="7" s="1"/>
  <c r="J973" i="7"/>
  <c r="K973" i="7"/>
  <c r="H974" i="7"/>
  <c r="I974" i="7" s="1"/>
  <c r="J974" i="7"/>
  <c r="K974" i="7"/>
  <c r="H975" i="7"/>
  <c r="I975" i="7" s="1"/>
  <c r="J975" i="7"/>
  <c r="K975" i="7"/>
  <c r="H976" i="7"/>
  <c r="I976" i="7" s="1"/>
  <c r="J976" i="7"/>
  <c r="K976" i="7"/>
  <c r="H977" i="7"/>
  <c r="I977" i="7" s="1"/>
  <c r="J977" i="7"/>
  <c r="K977" i="7"/>
  <c r="H978" i="7"/>
  <c r="I978" i="7" s="1"/>
  <c r="J978" i="7"/>
  <c r="K978" i="7"/>
  <c r="H979" i="7"/>
  <c r="I979" i="7" s="1"/>
  <c r="J979" i="7"/>
  <c r="K979" i="7"/>
  <c r="H980" i="7"/>
  <c r="I980" i="7" s="1"/>
  <c r="J980" i="7"/>
  <c r="K980" i="7"/>
  <c r="H981" i="7"/>
  <c r="I981" i="7" s="1"/>
  <c r="J981" i="7"/>
  <c r="K981" i="7"/>
  <c r="H982" i="7"/>
  <c r="I982" i="7" s="1"/>
  <c r="J982" i="7"/>
  <c r="K982" i="7"/>
  <c r="H983" i="7"/>
  <c r="I983" i="7" s="1"/>
  <c r="J983" i="7"/>
  <c r="K983" i="7"/>
  <c r="H984" i="7"/>
  <c r="I984" i="7" s="1"/>
  <c r="J984" i="7"/>
  <c r="K984" i="7"/>
  <c r="H985" i="7"/>
  <c r="I985" i="7" s="1"/>
  <c r="J985" i="7"/>
  <c r="K985" i="7"/>
  <c r="H986" i="7"/>
  <c r="I986" i="7" s="1"/>
  <c r="J986" i="7"/>
  <c r="K986" i="7"/>
  <c r="H987" i="7"/>
  <c r="I987" i="7" s="1"/>
  <c r="J987" i="7"/>
  <c r="K987" i="7"/>
  <c r="H988" i="7"/>
  <c r="I988" i="7" s="1"/>
  <c r="J988" i="7"/>
  <c r="K988" i="7"/>
  <c r="H989" i="7"/>
  <c r="I989" i="7" s="1"/>
  <c r="J989" i="7"/>
  <c r="K989" i="7"/>
  <c r="H990" i="7"/>
  <c r="I990" i="7" s="1"/>
  <c r="J990" i="7"/>
  <c r="K990" i="7"/>
  <c r="H991" i="7"/>
  <c r="I991" i="7" s="1"/>
  <c r="J991" i="7"/>
  <c r="K991" i="7"/>
  <c r="H992" i="7"/>
  <c r="I992" i="7" s="1"/>
  <c r="J992" i="7"/>
  <c r="K992" i="7"/>
  <c r="H993" i="7"/>
  <c r="I993" i="7" s="1"/>
  <c r="J993" i="7"/>
  <c r="K993" i="7"/>
  <c r="H994" i="7"/>
  <c r="I994" i="7" s="1"/>
  <c r="J994" i="7"/>
  <c r="K994" i="7"/>
  <c r="H995" i="7"/>
  <c r="I995" i="7" s="1"/>
  <c r="J995" i="7"/>
  <c r="K995" i="7"/>
  <c r="H996" i="7"/>
  <c r="I996" i="7" s="1"/>
  <c r="J996" i="7"/>
  <c r="K996" i="7"/>
  <c r="H997" i="7"/>
  <c r="I997" i="7" s="1"/>
  <c r="J997" i="7"/>
  <c r="K997" i="7"/>
  <c r="H998" i="7"/>
  <c r="I998" i="7" s="1"/>
  <c r="J998" i="7"/>
  <c r="K998" i="7"/>
  <c r="H999" i="7"/>
  <c r="I999" i="7" s="1"/>
  <c r="J999" i="7"/>
  <c r="K999" i="7"/>
  <c r="H1000" i="7"/>
  <c r="I1000" i="7" s="1"/>
  <c r="J1000" i="7"/>
  <c r="K1000" i="7"/>
  <c r="H1001" i="7"/>
  <c r="I1001" i="7" s="1"/>
  <c r="J1001" i="7"/>
  <c r="K1001" i="7"/>
  <c r="H1002" i="7"/>
  <c r="I1002" i="7" s="1"/>
  <c r="J1002" i="7"/>
  <c r="K1002" i="7"/>
  <c r="H1003" i="7"/>
  <c r="I1003" i="7" s="1"/>
  <c r="J1003" i="7"/>
  <c r="K1003" i="7"/>
  <c r="H1004" i="7"/>
  <c r="I1004" i="7" s="1"/>
  <c r="J1004" i="7"/>
  <c r="K1004" i="7"/>
  <c r="H1005" i="7"/>
  <c r="I1005" i="7" s="1"/>
  <c r="J1005" i="7"/>
  <c r="K1005" i="7"/>
  <c r="H1006" i="7"/>
  <c r="I1006" i="7" s="1"/>
  <c r="J1006" i="7"/>
  <c r="K1006" i="7"/>
  <c r="H1007" i="7"/>
  <c r="I1007" i="7" s="1"/>
  <c r="J1007" i="7"/>
  <c r="K1007" i="7"/>
  <c r="H1008" i="7"/>
  <c r="I1008" i="7" s="1"/>
  <c r="J1008" i="7"/>
  <c r="K1008" i="7"/>
  <c r="H1009" i="7"/>
  <c r="I1009" i="7" s="1"/>
  <c r="J1009" i="7"/>
  <c r="K1009" i="7"/>
  <c r="H1010" i="7"/>
  <c r="I1010" i="7" s="1"/>
  <c r="J1010" i="7"/>
  <c r="K1010" i="7"/>
  <c r="H1011" i="7"/>
  <c r="I1011" i="7" s="1"/>
  <c r="J1011" i="7"/>
  <c r="K1011" i="7"/>
  <c r="H1012" i="7"/>
  <c r="I1012" i="7" s="1"/>
  <c r="J1012" i="7"/>
  <c r="K1012" i="7"/>
  <c r="H1013" i="7"/>
  <c r="I1013" i="7" s="1"/>
  <c r="J1013" i="7"/>
  <c r="K1013" i="7"/>
  <c r="H1014" i="7"/>
  <c r="I1014" i="7" s="1"/>
  <c r="J1014" i="7"/>
  <c r="K1014" i="7"/>
  <c r="H1015" i="7"/>
  <c r="I1015" i="7" s="1"/>
  <c r="J1015" i="7"/>
  <c r="K1015" i="7"/>
  <c r="H1016" i="7"/>
  <c r="I1016" i="7" s="1"/>
  <c r="J1016" i="7"/>
  <c r="K1016" i="7"/>
  <c r="H1017" i="7"/>
  <c r="I1017" i="7" s="1"/>
  <c r="J1017" i="7"/>
  <c r="K1017" i="7"/>
  <c r="H1018" i="7"/>
  <c r="I1018" i="7" s="1"/>
  <c r="J1018" i="7"/>
  <c r="K1018" i="7"/>
  <c r="H1019" i="7"/>
  <c r="I1019" i="7" s="1"/>
  <c r="J1019" i="7"/>
  <c r="K1019" i="7"/>
  <c r="H1020" i="7"/>
  <c r="I1020" i="7" s="1"/>
  <c r="J1020" i="7"/>
  <c r="K1020" i="7"/>
  <c r="H1021" i="7"/>
  <c r="I1021" i="7" s="1"/>
  <c r="J1021" i="7"/>
  <c r="K1021" i="7"/>
  <c r="H1022" i="7"/>
  <c r="I1022" i="7" s="1"/>
  <c r="J1022" i="7"/>
  <c r="K1022" i="7"/>
  <c r="H1023" i="7"/>
  <c r="I1023" i="7" s="1"/>
  <c r="J1023" i="7"/>
  <c r="K1023" i="7"/>
  <c r="H1024" i="7"/>
  <c r="I1024" i="7" s="1"/>
  <c r="J1024" i="7"/>
  <c r="K1024" i="7"/>
  <c r="H1025" i="7"/>
  <c r="I1025" i="7" s="1"/>
  <c r="J1025" i="7"/>
  <c r="K1025" i="7"/>
  <c r="H1026" i="7"/>
  <c r="I1026" i="7" s="1"/>
  <c r="J1026" i="7"/>
  <c r="K1026" i="7"/>
  <c r="H1027" i="7"/>
  <c r="I1027" i="7" s="1"/>
  <c r="J1027" i="7"/>
  <c r="K1027" i="7"/>
  <c r="H1028" i="7"/>
  <c r="I1028" i="7" s="1"/>
  <c r="J1028" i="7"/>
  <c r="K1028" i="7"/>
  <c r="H1029" i="7"/>
  <c r="I1029" i="7" s="1"/>
  <c r="J1029" i="7"/>
  <c r="K1029" i="7"/>
  <c r="H1030" i="7"/>
  <c r="I1030" i="7" s="1"/>
  <c r="J1030" i="7"/>
  <c r="K1030" i="7"/>
  <c r="H1031" i="7"/>
  <c r="I1031" i="7" s="1"/>
  <c r="J1031" i="7"/>
  <c r="K1031" i="7"/>
  <c r="H1032" i="7"/>
  <c r="I1032" i="7" s="1"/>
  <c r="J1032" i="7"/>
  <c r="K1032" i="7"/>
  <c r="H1033" i="7"/>
  <c r="I1033" i="7" s="1"/>
  <c r="J1033" i="7"/>
  <c r="K1033" i="7"/>
  <c r="H1034" i="7"/>
  <c r="I1034" i="7" s="1"/>
  <c r="J1034" i="7"/>
  <c r="K1034" i="7"/>
  <c r="H1035" i="7"/>
  <c r="I1035" i="7" s="1"/>
  <c r="J1035" i="7"/>
  <c r="K1035" i="7"/>
  <c r="H1036" i="7"/>
  <c r="I1036" i="7" s="1"/>
  <c r="J1036" i="7"/>
  <c r="K1036" i="7"/>
  <c r="H1037" i="7"/>
  <c r="I1037" i="7" s="1"/>
  <c r="J1037" i="7"/>
  <c r="K1037" i="7"/>
  <c r="H1038" i="7"/>
  <c r="I1038" i="7" s="1"/>
  <c r="J1038" i="7"/>
  <c r="K1038" i="7"/>
  <c r="H1039" i="7"/>
  <c r="I1039" i="7" s="1"/>
  <c r="J1039" i="7"/>
  <c r="K1039" i="7"/>
  <c r="H1040" i="7"/>
  <c r="I1040" i="7" s="1"/>
  <c r="J1040" i="7"/>
  <c r="K1040" i="7"/>
  <c r="H1041" i="7"/>
  <c r="I1041" i="7" s="1"/>
  <c r="J1041" i="7"/>
  <c r="K1041" i="7"/>
  <c r="H1042" i="7"/>
  <c r="I1042" i="7" s="1"/>
  <c r="J1042" i="7"/>
  <c r="K1042" i="7"/>
  <c r="H1043" i="7"/>
  <c r="I1043" i="7" s="1"/>
  <c r="J1043" i="7"/>
  <c r="K1043" i="7"/>
  <c r="H1044" i="7"/>
  <c r="I1044" i="7" s="1"/>
  <c r="J1044" i="7"/>
  <c r="K1044" i="7"/>
  <c r="H1045" i="7"/>
  <c r="I1045" i="7" s="1"/>
  <c r="J1045" i="7"/>
  <c r="K1045" i="7"/>
  <c r="H1046" i="7"/>
  <c r="I1046" i="7" s="1"/>
  <c r="J1046" i="7"/>
  <c r="K1046" i="7"/>
  <c r="H1047" i="7"/>
  <c r="I1047" i="7" s="1"/>
  <c r="J1047" i="7"/>
  <c r="K1047" i="7"/>
  <c r="H1048" i="7"/>
  <c r="I1048" i="7" s="1"/>
  <c r="J1048" i="7"/>
  <c r="K1048" i="7"/>
  <c r="H1049" i="7"/>
  <c r="I1049" i="7" s="1"/>
  <c r="J1049" i="7"/>
  <c r="K1049" i="7"/>
  <c r="H1050" i="7"/>
  <c r="I1050" i="7" s="1"/>
  <c r="J1050" i="7"/>
  <c r="K1050" i="7"/>
  <c r="H1051" i="7"/>
  <c r="I1051" i="7" s="1"/>
  <c r="J1051" i="7"/>
  <c r="K1051" i="7"/>
  <c r="H1052" i="7"/>
  <c r="I1052" i="7" s="1"/>
  <c r="J1052" i="7"/>
  <c r="K1052" i="7"/>
  <c r="H1053" i="7"/>
  <c r="I1053" i="7" s="1"/>
  <c r="J1053" i="7"/>
  <c r="K1053" i="7"/>
  <c r="H1054" i="7"/>
  <c r="I1054" i="7" s="1"/>
  <c r="J1054" i="7"/>
  <c r="K1054" i="7"/>
  <c r="H1055" i="7"/>
  <c r="I1055" i="7" s="1"/>
  <c r="J1055" i="7"/>
  <c r="K1055" i="7"/>
  <c r="H1056" i="7"/>
  <c r="I1056" i="7" s="1"/>
  <c r="J1056" i="7"/>
  <c r="K1056" i="7"/>
  <c r="H1057" i="7"/>
  <c r="I1057" i="7" s="1"/>
  <c r="J1057" i="7"/>
  <c r="K1057" i="7"/>
  <c r="H1058" i="7"/>
  <c r="I1058" i="7" s="1"/>
  <c r="J1058" i="7"/>
  <c r="K1058" i="7"/>
  <c r="H1059" i="7"/>
  <c r="I1059" i="7" s="1"/>
  <c r="J1059" i="7"/>
  <c r="K1059" i="7"/>
  <c r="H1060" i="7"/>
  <c r="I1060" i="7" s="1"/>
  <c r="J1060" i="7"/>
  <c r="K1060" i="7"/>
  <c r="H1061" i="7"/>
  <c r="I1061" i="7" s="1"/>
  <c r="J1061" i="7"/>
  <c r="K1061" i="7"/>
  <c r="H1062" i="7"/>
  <c r="I1062" i="7" s="1"/>
  <c r="J1062" i="7"/>
  <c r="K1062" i="7"/>
  <c r="H1063" i="7"/>
  <c r="I1063" i="7" s="1"/>
  <c r="J1063" i="7"/>
  <c r="K1063" i="7"/>
  <c r="H1064" i="7"/>
  <c r="I1064" i="7" s="1"/>
  <c r="J1064" i="7"/>
  <c r="K1064" i="7"/>
  <c r="H1065" i="7"/>
  <c r="I1065" i="7" s="1"/>
  <c r="J1065" i="7"/>
  <c r="K1065" i="7"/>
  <c r="H1066" i="7"/>
  <c r="I1066" i="7" s="1"/>
  <c r="J1066" i="7"/>
  <c r="K1066" i="7"/>
  <c r="H1067" i="7"/>
  <c r="I1067" i="7" s="1"/>
  <c r="J1067" i="7"/>
  <c r="K1067" i="7"/>
  <c r="H1068" i="7"/>
  <c r="I1068" i="7" s="1"/>
  <c r="J1068" i="7"/>
  <c r="K1068" i="7"/>
  <c r="H1069" i="7"/>
  <c r="I1069" i="7" s="1"/>
  <c r="J1069" i="7"/>
  <c r="K1069" i="7"/>
  <c r="H1070" i="7"/>
  <c r="I1070" i="7" s="1"/>
  <c r="J1070" i="7"/>
  <c r="K1070" i="7"/>
  <c r="H1071" i="7"/>
  <c r="I1071" i="7" s="1"/>
  <c r="J1071" i="7"/>
  <c r="K1071" i="7"/>
  <c r="H1072" i="7"/>
  <c r="I1072" i="7" s="1"/>
  <c r="J1072" i="7"/>
  <c r="K1072" i="7"/>
  <c r="H1073" i="7"/>
  <c r="I1073" i="7" s="1"/>
  <c r="J1073" i="7"/>
  <c r="K1073" i="7"/>
  <c r="H1074" i="7"/>
  <c r="I1074" i="7" s="1"/>
  <c r="J1074" i="7"/>
  <c r="K1074" i="7"/>
  <c r="H1075" i="7"/>
  <c r="I1075" i="7" s="1"/>
  <c r="J1075" i="7"/>
  <c r="K1075" i="7"/>
  <c r="H1076" i="7"/>
  <c r="I1076" i="7" s="1"/>
  <c r="J1076" i="7"/>
  <c r="K1076" i="7"/>
  <c r="H1077" i="7"/>
  <c r="I1077" i="7" s="1"/>
  <c r="J1077" i="7"/>
  <c r="K1077" i="7"/>
  <c r="H1078" i="7"/>
  <c r="I1078" i="7" s="1"/>
  <c r="J1078" i="7"/>
  <c r="K1078" i="7"/>
  <c r="H1079" i="7"/>
  <c r="I1079" i="7" s="1"/>
  <c r="J1079" i="7"/>
  <c r="K1079" i="7"/>
  <c r="H1080" i="7"/>
  <c r="I1080" i="7" s="1"/>
  <c r="J1080" i="7"/>
  <c r="K1080" i="7"/>
  <c r="H1081" i="7"/>
  <c r="I1081" i="7" s="1"/>
  <c r="J1081" i="7"/>
  <c r="K1081" i="7"/>
  <c r="H1082" i="7"/>
  <c r="I1082" i="7" s="1"/>
  <c r="J1082" i="7"/>
  <c r="K1082" i="7"/>
  <c r="H1083" i="7"/>
  <c r="I1083" i="7" s="1"/>
  <c r="J1083" i="7"/>
  <c r="K1083" i="7"/>
  <c r="H1084" i="7"/>
  <c r="I1084" i="7" s="1"/>
  <c r="J1084" i="7"/>
  <c r="K1084" i="7"/>
  <c r="H1085" i="7"/>
  <c r="I1085" i="7" s="1"/>
  <c r="J1085" i="7"/>
  <c r="K1085" i="7"/>
  <c r="H1086" i="7"/>
  <c r="I1086" i="7" s="1"/>
  <c r="J1086" i="7"/>
  <c r="K1086" i="7"/>
  <c r="H1087" i="7"/>
  <c r="I1087" i="7" s="1"/>
  <c r="J1087" i="7"/>
  <c r="K1087" i="7"/>
  <c r="H1088" i="7"/>
  <c r="I1088" i="7" s="1"/>
  <c r="J1088" i="7"/>
  <c r="K1088" i="7"/>
  <c r="H1089" i="7"/>
  <c r="I1089" i="7" s="1"/>
  <c r="J1089" i="7"/>
  <c r="K1089" i="7"/>
  <c r="H1090" i="7"/>
  <c r="I1090" i="7" s="1"/>
  <c r="J1090" i="7"/>
  <c r="K1090" i="7"/>
  <c r="H1091" i="7"/>
  <c r="I1091" i="7" s="1"/>
  <c r="J1091" i="7"/>
  <c r="K1091" i="7"/>
  <c r="H1092" i="7"/>
  <c r="I1092" i="7" s="1"/>
  <c r="J1092" i="7"/>
  <c r="K1092" i="7"/>
  <c r="H1093" i="7"/>
  <c r="I1093" i="7" s="1"/>
  <c r="J1093" i="7"/>
  <c r="K1093" i="7"/>
  <c r="H1094" i="7"/>
  <c r="I1094" i="7" s="1"/>
  <c r="J1094" i="7"/>
  <c r="K1094" i="7"/>
  <c r="H1095" i="7"/>
  <c r="I1095" i="7" s="1"/>
  <c r="J1095" i="7"/>
  <c r="K1095" i="7"/>
  <c r="H1096" i="7"/>
  <c r="I1096" i="7" s="1"/>
  <c r="J1096" i="7"/>
  <c r="K1096" i="7"/>
  <c r="H1097" i="7"/>
  <c r="I1097" i="7" s="1"/>
  <c r="J1097" i="7"/>
  <c r="K1097" i="7"/>
  <c r="H1098" i="7"/>
  <c r="I1098" i="7" s="1"/>
  <c r="J1098" i="7"/>
  <c r="K1098" i="7"/>
  <c r="H1099" i="7"/>
  <c r="I1099" i="7" s="1"/>
  <c r="J1099" i="7"/>
  <c r="K1099" i="7"/>
  <c r="H1100" i="7"/>
  <c r="I1100" i="7" s="1"/>
  <c r="J1100" i="7"/>
  <c r="K1100" i="7"/>
  <c r="H1101" i="7"/>
  <c r="I1101" i="7" s="1"/>
  <c r="J1101" i="7"/>
  <c r="K1101" i="7"/>
  <c r="H1102" i="7"/>
  <c r="I1102" i="7" s="1"/>
  <c r="J1102" i="7"/>
  <c r="K1102" i="7"/>
  <c r="H1103" i="7"/>
  <c r="I1103" i="7" s="1"/>
  <c r="J1103" i="7"/>
  <c r="K1103" i="7"/>
  <c r="H1104" i="7"/>
  <c r="I1104" i="7" s="1"/>
  <c r="J1104" i="7"/>
  <c r="K1104" i="7"/>
  <c r="H1105" i="7"/>
  <c r="I1105" i="7" s="1"/>
  <c r="J1105" i="7"/>
  <c r="K1105" i="7"/>
  <c r="H1106" i="7"/>
  <c r="I1106" i="7" s="1"/>
  <c r="J1106" i="7"/>
  <c r="K1106" i="7"/>
  <c r="H1107" i="7"/>
  <c r="I1107" i="7" s="1"/>
  <c r="J1107" i="7"/>
  <c r="K1107" i="7"/>
  <c r="H1108" i="7"/>
  <c r="I1108" i="7" s="1"/>
  <c r="J1108" i="7"/>
  <c r="K1108" i="7"/>
  <c r="H1109" i="7"/>
  <c r="I1109" i="7" s="1"/>
  <c r="J1109" i="7"/>
  <c r="K1109" i="7"/>
  <c r="H1110" i="7"/>
  <c r="I1110" i="7" s="1"/>
  <c r="J1110" i="7"/>
  <c r="K1110" i="7"/>
  <c r="H1111" i="7"/>
  <c r="I1111" i="7" s="1"/>
  <c r="J1111" i="7"/>
  <c r="K1111" i="7"/>
  <c r="H1112" i="7"/>
  <c r="I1112" i="7" s="1"/>
  <c r="J1112" i="7"/>
  <c r="K1112" i="7"/>
  <c r="H1113" i="7"/>
  <c r="I1113" i="7" s="1"/>
  <c r="J1113" i="7"/>
  <c r="K1113" i="7"/>
  <c r="H1114" i="7"/>
  <c r="I1114" i="7" s="1"/>
  <c r="J1114" i="7"/>
  <c r="K1114" i="7"/>
  <c r="H1115" i="7"/>
  <c r="I1115" i="7" s="1"/>
  <c r="J1115" i="7"/>
  <c r="K1115" i="7"/>
  <c r="H1116" i="7"/>
  <c r="I1116" i="7" s="1"/>
  <c r="J1116" i="7"/>
  <c r="K1116" i="7"/>
  <c r="H1117" i="7"/>
  <c r="I1117" i="7" s="1"/>
  <c r="J1117" i="7"/>
  <c r="K1117" i="7"/>
  <c r="H1118" i="7"/>
  <c r="I1118" i="7" s="1"/>
  <c r="J1118" i="7"/>
  <c r="K1118" i="7"/>
  <c r="H1119" i="7"/>
  <c r="I1119" i="7" s="1"/>
  <c r="J1119" i="7"/>
  <c r="K1119" i="7"/>
  <c r="H1120" i="7"/>
  <c r="I1120" i="7" s="1"/>
  <c r="J1120" i="7"/>
  <c r="K1120" i="7"/>
  <c r="H1121" i="7"/>
  <c r="I1121" i="7" s="1"/>
  <c r="J1121" i="7"/>
  <c r="K1121" i="7"/>
  <c r="H1122" i="7"/>
  <c r="I1122" i="7" s="1"/>
  <c r="J1122" i="7"/>
  <c r="K1122" i="7"/>
  <c r="H1123" i="7"/>
  <c r="I1123" i="7" s="1"/>
  <c r="J1123" i="7"/>
  <c r="K1123" i="7"/>
  <c r="H1124" i="7"/>
  <c r="I1124" i="7" s="1"/>
  <c r="J1124" i="7"/>
  <c r="K1124" i="7"/>
  <c r="H1125" i="7"/>
  <c r="I1125" i="7" s="1"/>
  <c r="J1125" i="7"/>
  <c r="K1125" i="7"/>
  <c r="H1126" i="7"/>
  <c r="I1126" i="7" s="1"/>
  <c r="J1126" i="7"/>
  <c r="K1126" i="7"/>
  <c r="H1127" i="7"/>
  <c r="I1127" i="7" s="1"/>
  <c r="J1127" i="7"/>
  <c r="K1127" i="7"/>
  <c r="H1128" i="7"/>
  <c r="I1128" i="7" s="1"/>
  <c r="J1128" i="7"/>
  <c r="K1128" i="7"/>
  <c r="H1129" i="7"/>
  <c r="I1129" i="7" s="1"/>
  <c r="J1129" i="7"/>
  <c r="K1129" i="7"/>
  <c r="H1130" i="7"/>
  <c r="I1130" i="7" s="1"/>
  <c r="J1130" i="7"/>
  <c r="K1130" i="7"/>
  <c r="H1131" i="7"/>
  <c r="I1131" i="7" s="1"/>
  <c r="J1131" i="7"/>
  <c r="K1131" i="7"/>
  <c r="H1132" i="7"/>
  <c r="I1132" i="7" s="1"/>
  <c r="J1132" i="7"/>
  <c r="K1132" i="7"/>
  <c r="H1133" i="7"/>
  <c r="I1133" i="7" s="1"/>
  <c r="J1133" i="7"/>
  <c r="K1133" i="7"/>
  <c r="H1134" i="7"/>
  <c r="I1134" i="7" s="1"/>
  <c r="J1134" i="7"/>
  <c r="K1134" i="7"/>
  <c r="H1135" i="7"/>
  <c r="I1135" i="7" s="1"/>
  <c r="J1135" i="7"/>
  <c r="K1135" i="7"/>
  <c r="H1136" i="7"/>
  <c r="I1136" i="7" s="1"/>
  <c r="J1136" i="7"/>
  <c r="K1136" i="7"/>
  <c r="H1137" i="7"/>
  <c r="I1137" i="7" s="1"/>
  <c r="J1137" i="7"/>
  <c r="K1137" i="7"/>
  <c r="H1138" i="7"/>
  <c r="I1138" i="7" s="1"/>
  <c r="J1138" i="7"/>
  <c r="K1138" i="7"/>
  <c r="H1139" i="7"/>
  <c r="I1139" i="7" s="1"/>
  <c r="J1139" i="7"/>
  <c r="K1139" i="7"/>
  <c r="H1140" i="7"/>
  <c r="I1140" i="7" s="1"/>
  <c r="J1140" i="7"/>
  <c r="K1140" i="7"/>
  <c r="H1141" i="7"/>
  <c r="I1141" i="7" s="1"/>
  <c r="J1141" i="7"/>
  <c r="K1141" i="7"/>
  <c r="H1142" i="7"/>
  <c r="I1142" i="7" s="1"/>
  <c r="J1142" i="7"/>
  <c r="K1142" i="7"/>
  <c r="H1143" i="7"/>
  <c r="I1143" i="7" s="1"/>
  <c r="J1143" i="7"/>
  <c r="K1143" i="7"/>
  <c r="H1144" i="7"/>
  <c r="I1144" i="7" s="1"/>
  <c r="J1144" i="7"/>
  <c r="K1144" i="7"/>
  <c r="H1145" i="7"/>
  <c r="I1145" i="7" s="1"/>
  <c r="J1145" i="7"/>
  <c r="K1145" i="7"/>
  <c r="H1146" i="7"/>
  <c r="I1146" i="7" s="1"/>
  <c r="J1146" i="7"/>
  <c r="K1146" i="7"/>
  <c r="H1147" i="7"/>
  <c r="I1147" i="7" s="1"/>
  <c r="J1147" i="7"/>
  <c r="K1147" i="7"/>
  <c r="H1148" i="7"/>
  <c r="I1148" i="7" s="1"/>
  <c r="J1148" i="7"/>
  <c r="K1148" i="7"/>
  <c r="H1149" i="7"/>
  <c r="I1149" i="7" s="1"/>
  <c r="J1149" i="7"/>
  <c r="K1149" i="7"/>
  <c r="H1150" i="7"/>
  <c r="I1150" i="7" s="1"/>
  <c r="J1150" i="7"/>
  <c r="K1150" i="7"/>
  <c r="H1151" i="7"/>
  <c r="I1151" i="7" s="1"/>
  <c r="J1151" i="7"/>
  <c r="K1151" i="7"/>
  <c r="H1152" i="7"/>
  <c r="I1152" i="7" s="1"/>
  <c r="J1152" i="7"/>
  <c r="K1152" i="7"/>
  <c r="H1153" i="7"/>
  <c r="I1153" i="7" s="1"/>
  <c r="J1153" i="7"/>
  <c r="K1153" i="7"/>
  <c r="H1154" i="7"/>
  <c r="I1154" i="7" s="1"/>
  <c r="J1154" i="7"/>
  <c r="K1154" i="7"/>
  <c r="H1155" i="7"/>
  <c r="I1155" i="7" s="1"/>
  <c r="J1155" i="7"/>
  <c r="K1155" i="7"/>
  <c r="H1156" i="7"/>
  <c r="I1156" i="7" s="1"/>
  <c r="J1156" i="7"/>
  <c r="K1156" i="7"/>
  <c r="H1157" i="7"/>
  <c r="I1157" i="7" s="1"/>
  <c r="J1157" i="7"/>
  <c r="K1157" i="7"/>
  <c r="H1158" i="7"/>
  <c r="I1158" i="7" s="1"/>
  <c r="J1158" i="7"/>
  <c r="K1158" i="7"/>
  <c r="H1159" i="7"/>
  <c r="I1159" i="7" s="1"/>
  <c r="J1159" i="7"/>
  <c r="K1159" i="7"/>
  <c r="H1160" i="7"/>
  <c r="I1160" i="7" s="1"/>
  <c r="J1160" i="7"/>
  <c r="K1160" i="7"/>
  <c r="H1161" i="7"/>
  <c r="I1161" i="7" s="1"/>
  <c r="J1161" i="7"/>
  <c r="K1161" i="7"/>
  <c r="H1162" i="7"/>
  <c r="I1162" i="7" s="1"/>
  <c r="J1162" i="7"/>
  <c r="K1162" i="7"/>
  <c r="H1163" i="7"/>
  <c r="I1163" i="7" s="1"/>
  <c r="J1163" i="7"/>
  <c r="K1163" i="7"/>
  <c r="H1164" i="7"/>
  <c r="I1164" i="7" s="1"/>
  <c r="J1164" i="7"/>
  <c r="K1164" i="7"/>
  <c r="H1165" i="7"/>
  <c r="I1165" i="7" s="1"/>
  <c r="J1165" i="7"/>
  <c r="K1165" i="7"/>
  <c r="H1166" i="7"/>
  <c r="I1166" i="7" s="1"/>
  <c r="J1166" i="7"/>
  <c r="K1166" i="7"/>
  <c r="H1167" i="7"/>
  <c r="I1167" i="7" s="1"/>
  <c r="J1167" i="7"/>
  <c r="K1167" i="7"/>
  <c r="H1168" i="7"/>
  <c r="I1168" i="7" s="1"/>
  <c r="J1168" i="7"/>
  <c r="K1168" i="7"/>
  <c r="H1169" i="7"/>
  <c r="I1169" i="7" s="1"/>
  <c r="J1169" i="7"/>
  <c r="K1169" i="7"/>
  <c r="H1170" i="7"/>
  <c r="I1170" i="7" s="1"/>
  <c r="J1170" i="7"/>
  <c r="K1170" i="7"/>
  <c r="H1171" i="7"/>
  <c r="I1171" i="7" s="1"/>
  <c r="J1171" i="7"/>
  <c r="K1171" i="7"/>
  <c r="H1172" i="7"/>
  <c r="I1172" i="7" s="1"/>
  <c r="J1172" i="7"/>
  <c r="K1172" i="7"/>
  <c r="H1173" i="7"/>
  <c r="I1173" i="7" s="1"/>
  <c r="J1173" i="7"/>
  <c r="K1173" i="7"/>
  <c r="H1174" i="7"/>
  <c r="I1174" i="7" s="1"/>
  <c r="J1174" i="7"/>
  <c r="K1174" i="7"/>
  <c r="H1175" i="7"/>
  <c r="I1175" i="7" s="1"/>
  <c r="J1175" i="7"/>
  <c r="K1175" i="7"/>
  <c r="H1176" i="7"/>
  <c r="I1176" i="7" s="1"/>
  <c r="J1176" i="7"/>
  <c r="K1176" i="7"/>
  <c r="H1177" i="7"/>
  <c r="I1177" i="7" s="1"/>
  <c r="J1177" i="7"/>
  <c r="K1177" i="7"/>
  <c r="H1178" i="7"/>
  <c r="I1178" i="7" s="1"/>
  <c r="J1178" i="7"/>
  <c r="K1178" i="7"/>
  <c r="H1179" i="7"/>
  <c r="I1179" i="7" s="1"/>
  <c r="J1179" i="7"/>
  <c r="K1179" i="7"/>
  <c r="H1180" i="7"/>
  <c r="I1180" i="7" s="1"/>
  <c r="J1180" i="7"/>
  <c r="K1180" i="7"/>
  <c r="H1181" i="7"/>
  <c r="I1181" i="7" s="1"/>
  <c r="J1181" i="7"/>
  <c r="K1181" i="7"/>
  <c r="H1182" i="7"/>
  <c r="I1182" i="7" s="1"/>
  <c r="J1182" i="7"/>
  <c r="K1182" i="7"/>
  <c r="H1183" i="7"/>
  <c r="I1183" i="7" s="1"/>
  <c r="J1183" i="7"/>
  <c r="K1183" i="7"/>
  <c r="H1184" i="7"/>
  <c r="I1184" i="7" s="1"/>
  <c r="J1184" i="7"/>
  <c r="K1184" i="7"/>
  <c r="H1185" i="7"/>
  <c r="I1185" i="7" s="1"/>
  <c r="J1185" i="7"/>
  <c r="K1185" i="7"/>
  <c r="H1186" i="7"/>
  <c r="I1186" i="7" s="1"/>
  <c r="J1186" i="7"/>
  <c r="K1186" i="7"/>
  <c r="H1187" i="7"/>
  <c r="I1187" i="7" s="1"/>
  <c r="J1187" i="7"/>
  <c r="K1187" i="7"/>
  <c r="H1188" i="7"/>
  <c r="I1188" i="7" s="1"/>
  <c r="J1188" i="7"/>
  <c r="K1188" i="7"/>
  <c r="H1189" i="7"/>
  <c r="I1189" i="7" s="1"/>
  <c r="J1189" i="7"/>
  <c r="K1189" i="7"/>
  <c r="H1190" i="7"/>
  <c r="I1190" i="7" s="1"/>
  <c r="J1190" i="7"/>
  <c r="K1190" i="7"/>
  <c r="H1191" i="7"/>
  <c r="I1191" i="7" s="1"/>
  <c r="J1191" i="7"/>
  <c r="K1191" i="7"/>
  <c r="H1192" i="7"/>
  <c r="I1192" i="7" s="1"/>
  <c r="J1192" i="7"/>
  <c r="K1192" i="7"/>
  <c r="H1193" i="7"/>
  <c r="I1193" i="7" s="1"/>
  <c r="J1193" i="7"/>
  <c r="K1193" i="7"/>
  <c r="H1194" i="7"/>
  <c r="I1194" i="7" s="1"/>
  <c r="J1194" i="7"/>
  <c r="K1194" i="7"/>
  <c r="H1195" i="7"/>
  <c r="I1195" i="7" s="1"/>
  <c r="J1195" i="7"/>
  <c r="K1195" i="7"/>
  <c r="H1196" i="7"/>
  <c r="I1196" i="7" s="1"/>
  <c r="J1196" i="7"/>
  <c r="K1196" i="7"/>
  <c r="H1197" i="7"/>
  <c r="I1197" i="7" s="1"/>
  <c r="J1197" i="7"/>
  <c r="K1197" i="7"/>
  <c r="H1198" i="7"/>
  <c r="I1198" i="7" s="1"/>
  <c r="J1198" i="7"/>
  <c r="K1198" i="7"/>
  <c r="H1199" i="7"/>
  <c r="I1199" i="7" s="1"/>
  <c r="J1199" i="7"/>
  <c r="K1199" i="7"/>
  <c r="H1200" i="7"/>
  <c r="I1200" i="7" s="1"/>
  <c r="J1200" i="7"/>
  <c r="K1200" i="7"/>
  <c r="H1201" i="7"/>
  <c r="I1201" i="7" s="1"/>
  <c r="J1201" i="7"/>
  <c r="K1201" i="7"/>
  <c r="H1202" i="7"/>
  <c r="I1202" i="7" s="1"/>
  <c r="J1202" i="7"/>
  <c r="K1202" i="7"/>
  <c r="H1203" i="7"/>
  <c r="I1203" i="7" s="1"/>
  <c r="J1203" i="7"/>
  <c r="K1203" i="7"/>
  <c r="H1204" i="7"/>
  <c r="I1204" i="7" s="1"/>
  <c r="J1204" i="7"/>
  <c r="K1204" i="7"/>
  <c r="H1205" i="7"/>
  <c r="I1205" i="7" s="1"/>
  <c r="J1205" i="7"/>
  <c r="K1205" i="7"/>
  <c r="H1206" i="7"/>
  <c r="I1206" i="7" s="1"/>
  <c r="J1206" i="7"/>
  <c r="K1206" i="7"/>
  <c r="H1207" i="7"/>
  <c r="I1207" i="7" s="1"/>
  <c r="J1207" i="7"/>
  <c r="K1207" i="7"/>
  <c r="H1208" i="7"/>
  <c r="I1208" i="7" s="1"/>
  <c r="J1208" i="7"/>
  <c r="K1208" i="7"/>
  <c r="H1209" i="7"/>
  <c r="I1209" i="7" s="1"/>
  <c r="J1209" i="7"/>
  <c r="K1209" i="7"/>
  <c r="H1210" i="7"/>
  <c r="I1210" i="7" s="1"/>
  <c r="J1210" i="7"/>
  <c r="K1210" i="7"/>
  <c r="H1211" i="7"/>
  <c r="I1211" i="7" s="1"/>
  <c r="J1211" i="7"/>
  <c r="K1211" i="7"/>
  <c r="H1212" i="7"/>
  <c r="I1212" i="7" s="1"/>
  <c r="J1212" i="7"/>
  <c r="K1212" i="7"/>
  <c r="H1213" i="7"/>
  <c r="I1213" i="7" s="1"/>
  <c r="J1213" i="7"/>
  <c r="K1213" i="7"/>
  <c r="H1214" i="7"/>
  <c r="I1214" i="7" s="1"/>
  <c r="J1214" i="7"/>
  <c r="K1214" i="7"/>
  <c r="H1215" i="7"/>
  <c r="I1215" i="7" s="1"/>
  <c r="J1215" i="7"/>
  <c r="K1215" i="7"/>
  <c r="H1216" i="7"/>
  <c r="I1216" i="7" s="1"/>
  <c r="J1216" i="7"/>
  <c r="K1216" i="7"/>
  <c r="H1217" i="7"/>
  <c r="I1217" i="7" s="1"/>
  <c r="J1217" i="7"/>
  <c r="K1217" i="7"/>
  <c r="H1218" i="7"/>
  <c r="I1218" i="7" s="1"/>
  <c r="J1218" i="7"/>
  <c r="K1218" i="7"/>
  <c r="H1219" i="7"/>
  <c r="I1219" i="7" s="1"/>
  <c r="J1219" i="7"/>
  <c r="K1219" i="7"/>
  <c r="H1220" i="7"/>
  <c r="I1220" i="7" s="1"/>
  <c r="J1220" i="7"/>
  <c r="K1220" i="7"/>
  <c r="H1221" i="7"/>
  <c r="I1221" i="7" s="1"/>
  <c r="J1221" i="7"/>
  <c r="K1221" i="7"/>
  <c r="H1222" i="7"/>
  <c r="I1222" i="7" s="1"/>
  <c r="J1222" i="7"/>
  <c r="K1222" i="7"/>
  <c r="H1223" i="7"/>
  <c r="I1223" i="7" s="1"/>
  <c r="J1223" i="7"/>
  <c r="K1223" i="7"/>
  <c r="H1224" i="7"/>
  <c r="I1224" i="7" s="1"/>
  <c r="J1224" i="7"/>
  <c r="K1224" i="7"/>
  <c r="H1225" i="7"/>
  <c r="I1225" i="7" s="1"/>
  <c r="J1225" i="7"/>
  <c r="K1225" i="7"/>
  <c r="H1226" i="7"/>
  <c r="I1226" i="7" s="1"/>
  <c r="J1226" i="7"/>
  <c r="K1226" i="7"/>
  <c r="H1227" i="7"/>
  <c r="I1227" i="7" s="1"/>
  <c r="J1227" i="7"/>
  <c r="K1227" i="7"/>
  <c r="H1228" i="7"/>
  <c r="I1228" i="7" s="1"/>
  <c r="J1228" i="7"/>
  <c r="K1228" i="7"/>
  <c r="H1229" i="7"/>
  <c r="I1229" i="7" s="1"/>
  <c r="J1229" i="7"/>
  <c r="K1229" i="7"/>
  <c r="H1230" i="7"/>
  <c r="I1230" i="7" s="1"/>
  <c r="J1230" i="7"/>
  <c r="K1230" i="7"/>
  <c r="H1231" i="7"/>
  <c r="I1231" i="7" s="1"/>
  <c r="J1231" i="7"/>
  <c r="K1231" i="7"/>
  <c r="H1232" i="7"/>
  <c r="I1232" i="7" s="1"/>
  <c r="J1232" i="7"/>
  <c r="K1232" i="7"/>
  <c r="H1233" i="7"/>
  <c r="I1233" i="7" s="1"/>
  <c r="J1233" i="7"/>
  <c r="K1233" i="7"/>
  <c r="H1234" i="7"/>
  <c r="I1234" i="7" s="1"/>
  <c r="J1234" i="7"/>
  <c r="K1234" i="7"/>
  <c r="H1235" i="7"/>
  <c r="I1235" i="7" s="1"/>
  <c r="J1235" i="7"/>
  <c r="K1235" i="7"/>
  <c r="H1236" i="7"/>
  <c r="I1236" i="7" s="1"/>
  <c r="J1236" i="7"/>
  <c r="K1236" i="7"/>
  <c r="H1237" i="7"/>
  <c r="I1237" i="7" s="1"/>
  <c r="J1237" i="7"/>
  <c r="K1237" i="7"/>
  <c r="H1238" i="7"/>
  <c r="I1238" i="7" s="1"/>
  <c r="J1238" i="7"/>
  <c r="K1238" i="7"/>
  <c r="H1239" i="7"/>
  <c r="I1239" i="7" s="1"/>
  <c r="J1239" i="7"/>
  <c r="K1239" i="7"/>
  <c r="H1240" i="7"/>
  <c r="I1240" i="7" s="1"/>
  <c r="J1240" i="7"/>
  <c r="K1240" i="7"/>
  <c r="H1241" i="7"/>
  <c r="I1241" i="7" s="1"/>
  <c r="J1241" i="7"/>
  <c r="K1241" i="7"/>
  <c r="H1242" i="7"/>
  <c r="I1242" i="7" s="1"/>
  <c r="J1242" i="7"/>
  <c r="K1242" i="7"/>
  <c r="H1243" i="7"/>
  <c r="I1243" i="7" s="1"/>
  <c r="J1243" i="7"/>
  <c r="K1243" i="7"/>
  <c r="H1244" i="7"/>
  <c r="I1244" i="7" s="1"/>
  <c r="J1244" i="7"/>
  <c r="K1244" i="7"/>
  <c r="H1245" i="7"/>
  <c r="I1245" i="7" s="1"/>
  <c r="J1245" i="7"/>
  <c r="K1245" i="7"/>
  <c r="H1246" i="7"/>
  <c r="I1246" i="7" s="1"/>
  <c r="J1246" i="7"/>
  <c r="K1246" i="7"/>
  <c r="H1247" i="7"/>
  <c r="I1247" i="7" s="1"/>
  <c r="J1247" i="7"/>
  <c r="K1247" i="7"/>
  <c r="H1248" i="7"/>
  <c r="I1248" i="7" s="1"/>
  <c r="J1248" i="7"/>
  <c r="K1248" i="7"/>
  <c r="H1249" i="7"/>
  <c r="I1249" i="7" s="1"/>
  <c r="J1249" i="7"/>
  <c r="K1249" i="7"/>
  <c r="H1250" i="7"/>
  <c r="I1250" i="7" s="1"/>
  <c r="J1250" i="7"/>
  <c r="K1250" i="7"/>
  <c r="H1251" i="7"/>
  <c r="I1251" i="7" s="1"/>
  <c r="J1251" i="7"/>
  <c r="K1251" i="7"/>
  <c r="H1252" i="7"/>
  <c r="I1252" i="7" s="1"/>
  <c r="J1252" i="7"/>
  <c r="K1252" i="7"/>
  <c r="H1253" i="7"/>
  <c r="I1253" i="7" s="1"/>
  <c r="J1253" i="7"/>
  <c r="K1253" i="7"/>
  <c r="H1254" i="7"/>
  <c r="I1254" i="7" s="1"/>
  <c r="J1254" i="7"/>
  <c r="K1254" i="7"/>
  <c r="H1255" i="7"/>
  <c r="I1255" i="7" s="1"/>
  <c r="J1255" i="7"/>
  <c r="K1255" i="7"/>
  <c r="H1256" i="7"/>
  <c r="I1256" i="7" s="1"/>
  <c r="J1256" i="7"/>
  <c r="K1256" i="7"/>
  <c r="H1257" i="7"/>
  <c r="I1257" i="7" s="1"/>
  <c r="J1257" i="7"/>
  <c r="K1257" i="7"/>
  <c r="H1258" i="7"/>
  <c r="I1258" i="7" s="1"/>
  <c r="J1258" i="7"/>
  <c r="K1258" i="7"/>
  <c r="H1259" i="7"/>
  <c r="I1259" i="7" s="1"/>
  <c r="J1259" i="7"/>
  <c r="K1259" i="7"/>
  <c r="H1260" i="7"/>
  <c r="I1260" i="7" s="1"/>
  <c r="J1260" i="7"/>
  <c r="K1260" i="7"/>
  <c r="H1261" i="7"/>
  <c r="I1261" i="7" s="1"/>
  <c r="J1261" i="7"/>
  <c r="K1261" i="7"/>
  <c r="H1262" i="7"/>
  <c r="I1262" i="7" s="1"/>
  <c r="J1262" i="7"/>
  <c r="K1262" i="7"/>
  <c r="H1263" i="7"/>
  <c r="I1263" i="7" s="1"/>
  <c r="J1263" i="7"/>
  <c r="K1263" i="7"/>
  <c r="H1264" i="7"/>
  <c r="I1264" i="7" s="1"/>
  <c r="J1264" i="7"/>
  <c r="K1264" i="7"/>
  <c r="H1265" i="7"/>
  <c r="I1265" i="7" s="1"/>
  <c r="J1265" i="7"/>
  <c r="K1265" i="7"/>
  <c r="H1266" i="7"/>
  <c r="I1266" i="7" s="1"/>
  <c r="J1266" i="7"/>
  <c r="K1266" i="7"/>
  <c r="H1267" i="7"/>
  <c r="I1267" i="7" s="1"/>
  <c r="J1267" i="7"/>
  <c r="K1267" i="7"/>
  <c r="H1268" i="7"/>
  <c r="I1268" i="7" s="1"/>
  <c r="J1268" i="7"/>
  <c r="K1268" i="7"/>
  <c r="H1269" i="7"/>
  <c r="I1269" i="7" s="1"/>
  <c r="J1269" i="7"/>
  <c r="K1269" i="7"/>
  <c r="H1270" i="7"/>
  <c r="I1270" i="7" s="1"/>
  <c r="J1270" i="7"/>
  <c r="K1270" i="7"/>
  <c r="H1271" i="7"/>
  <c r="I1271" i="7" s="1"/>
  <c r="J1271" i="7"/>
  <c r="K1271" i="7"/>
  <c r="H1272" i="7"/>
  <c r="I1272" i="7" s="1"/>
  <c r="J1272" i="7"/>
  <c r="K1272" i="7"/>
  <c r="H1273" i="7"/>
  <c r="I1273" i="7" s="1"/>
  <c r="J1273" i="7"/>
  <c r="K1273" i="7"/>
  <c r="H1274" i="7"/>
  <c r="I1274" i="7" s="1"/>
  <c r="J1274" i="7"/>
  <c r="K1274" i="7"/>
  <c r="H1275" i="7"/>
  <c r="I1275" i="7" s="1"/>
  <c r="J1275" i="7"/>
  <c r="K1275" i="7"/>
  <c r="H1276" i="7"/>
  <c r="I1276" i="7" s="1"/>
  <c r="J1276" i="7"/>
  <c r="K1276" i="7"/>
  <c r="H1277" i="7"/>
  <c r="I1277" i="7" s="1"/>
  <c r="J1277" i="7"/>
  <c r="K1277" i="7"/>
  <c r="H1278" i="7"/>
  <c r="I1278" i="7" s="1"/>
  <c r="J1278" i="7"/>
  <c r="K1278" i="7"/>
  <c r="H1279" i="7"/>
  <c r="I1279" i="7" s="1"/>
  <c r="J1279" i="7"/>
  <c r="K1279" i="7"/>
  <c r="H1280" i="7"/>
  <c r="I1280" i="7" s="1"/>
  <c r="J1280" i="7"/>
  <c r="K1280" i="7"/>
  <c r="H1281" i="7"/>
  <c r="I1281" i="7" s="1"/>
  <c r="J1281" i="7"/>
  <c r="K1281" i="7"/>
  <c r="H1282" i="7"/>
  <c r="I1282" i="7" s="1"/>
  <c r="J1282" i="7"/>
  <c r="K1282" i="7"/>
  <c r="H1283" i="7"/>
  <c r="I1283" i="7" s="1"/>
  <c r="J1283" i="7"/>
  <c r="K1283" i="7"/>
  <c r="H1284" i="7"/>
  <c r="I1284" i="7" s="1"/>
  <c r="J1284" i="7"/>
  <c r="K1284" i="7"/>
  <c r="H1285" i="7"/>
  <c r="I1285" i="7" s="1"/>
  <c r="J1285" i="7"/>
  <c r="K1285" i="7"/>
  <c r="H1286" i="7"/>
  <c r="I1286" i="7" s="1"/>
  <c r="J1286" i="7"/>
  <c r="K1286" i="7"/>
  <c r="H1287" i="7"/>
  <c r="I1287" i="7" s="1"/>
  <c r="J1287" i="7"/>
  <c r="K1287" i="7"/>
  <c r="H1288" i="7"/>
  <c r="I1288" i="7" s="1"/>
  <c r="J1288" i="7"/>
  <c r="K1288" i="7"/>
  <c r="H1289" i="7"/>
  <c r="I1289" i="7" s="1"/>
  <c r="J1289" i="7"/>
  <c r="K1289" i="7"/>
  <c r="H1290" i="7"/>
  <c r="I1290" i="7" s="1"/>
  <c r="J1290" i="7"/>
  <c r="K1290" i="7"/>
  <c r="H1291" i="7"/>
  <c r="I1291" i="7" s="1"/>
  <c r="J1291" i="7"/>
  <c r="K1291" i="7"/>
  <c r="H1292" i="7"/>
  <c r="I1292" i="7" s="1"/>
  <c r="J1292" i="7"/>
  <c r="K1292" i="7"/>
  <c r="H1293" i="7"/>
  <c r="I1293" i="7" s="1"/>
  <c r="J1293" i="7"/>
  <c r="K1293" i="7"/>
  <c r="H1294" i="7"/>
  <c r="I1294" i="7" s="1"/>
  <c r="J1294" i="7"/>
  <c r="K1294" i="7"/>
  <c r="H1295" i="7"/>
  <c r="I1295" i="7" s="1"/>
  <c r="J1295" i="7"/>
  <c r="K1295" i="7"/>
  <c r="H1296" i="7"/>
  <c r="I1296" i="7" s="1"/>
  <c r="J1296" i="7"/>
  <c r="K1296" i="7"/>
  <c r="H1297" i="7"/>
  <c r="I1297" i="7" s="1"/>
  <c r="J1297" i="7"/>
  <c r="K1297" i="7"/>
  <c r="H1298" i="7"/>
  <c r="I1298" i="7" s="1"/>
  <c r="J1298" i="7"/>
  <c r="K1298" i="7"/>
  <c r="H1299" i="7"/>
  <c r="I1299" i="7" s="1"/>
  <c r="J1299" i="7"/>
  <c r="K1299" i="7"/>
  <c r="H1300" i="7"/>
  <c r="I1300" i="7" s="1"/>
  <c r="J1300" i="7"/>
  <c r="K1300" i="7"/>
  <c r="H1301" i="7"/>
  <c r="I1301" i="7" s="1"/>
  <c r="J1301" i="7"/>
  <c r="K1301" i="7"/>
  <c r="H1302" i="7"/>
  <c r="I1302" i="7" s="1"/>
  <c r="J1302" i="7"/>
  <c r="K1302" i="7"/>
  <c r="H1303" i="7"/>
  <c r="I1303" i="7" s="1"/>
  <c r="J1303" i="7"/>
  <c r="K1303" i="7"/>
  <c r="H1304" i="7"/>
  <c r="I1304" i="7" s="1"/>
  <c r="J1304" i="7"/>
  <c r="K1304" i="7"/>
  <c r="H1305" i="7"/>
  <c r="I1305" i="7" s="1"/>
  <c r="J1305" i="7"/>
  <c r="K1305" i="7"/>
  <c r="H1306" i="7"/>
  <c r="I1306" i="7" s="1"/>
  <c r="J1306" i="7"/>
  <c r="K1306" i="7"/>
  <c r="H1307" i="7"/>
  <c r="I1307" i="7" s="1"/>
  <c r="J1307" i="7"/>
  <c r="K1307" i="7"/>
  <c r="H1308" i="7"/>
  <c r="I1308" i="7" s="1"/>
  <c r="J1308" i="7"/>
  <c r="K1308" i="7"/>
  <c r="H1309" i="7"/>
  <c r="I1309" i="7" s="1"/>
  <c r="J1309" i="7"/>
  <c r="K1309" i="7"/>
  <c r="H1310" i="7"/>
  <c r="I1310" i="7" s="1"/>
  <c r="J1310" i="7"/>
  <c r="K1310" i="7"/>
  <c r="H1311" i="7"/>
  <c r="I1311" i="7" s="1"/>
  <c r="J1311" i="7"/>
  <c r="K1311" i="7"/>
  <c r="H1312" i="7"/>
  <c r="I1312" i="7" s="1"/>
  <c r="J1312" i="7"/>
  <c r="K1312" i="7"/>
  <c r="H1313" i="7"/>
  <c r="I1313" i="7" s="1"/>
  <c r="J1313" i="7"/>
  <c r="K1313" i="7"/>
  <c r="H1314" i="7"/>
  <c r="I1314" i="7" s="1"/>
  <c r="J1314" i="7"/>
  <c r="K1314" i="7"/>
  <c r="H1315" i="7"/>
  <c r="I1315" i="7" s="1"/>
  <c r="J1315" i="7"/>
  <c r="K1315" i="7"/>
  <c r="H1316" i="7"/>
  <c r="I1316" i="7" s="1"/>
  <c r="J1316" i="7"/>
  <c r="K1316" i="7"/>
  <c r="H1317" i="7"/>
  <c r="I1317" i="7" s="1"/>
  <c r="J1317" i="7"/>
  <c r="K1317" i="7"/>
  <c r="H1318" i="7"/>
  <c r="I1318" i="7" s="1"/>
  <c r="J1318" i="7"/>
  <c r="K1318" i="7"/>
  <c r="H1319" i="7"/>
  <c r="I1319" i="7" s="1"/>
  <c r="J1319" i="7"/>
  <c r="K1319" i="7"/>
  <c r="H1320" i="7"/>
  <c r="I1320" i="7" s="1"/>
  <c r="J1320" i="7"/>
  <c r="K1320" i="7"/>
  <c r="H1321" i="7"/>
  <c r="I1321" i="7" s="1"/>
  <c r="J1321" i="7"/>
  <c r="K1321" i="7"/>
  <c r="H1322" i="7"/>
  <c r="I1322" i="7" s="1"/>
  <c r="J1322" i="7"/>
  <c r="K1322" i="7"/>
  <c r="H1323" i="7"/>
  <c r="I1323" i="7" s="1"/>
  <c r="J1323" i="7"/>
  <c r="K1323" i="7"/>
  <c r="H1324" i="7"/>
  <c r="I1324" i="7" s="1"/>
  <c r="J1324" i="7"/>
  <c r="K1324" i="7"/>
  <c r="H1325" i="7"/>
  <c r="I1325" i="7" s="1"/>
  <c r="J1325" i="7"/>
  <c r="K1325" i="7"/>
  <c r="H1326" i="7"/>
  <c r="I1326" i="7" s="1"/>
  <c r="J1326" i="7"/>
  <c r="K1326" i="7"/>
  <c r="H1327" i="7"/>
  <c r="I1327" i="7" s="1"/>
  <c r="J1327" i="7"/>
  <c r="K1327" i="7"/>
  <c r="H1328" i="7"/>
  <c r="I1328" i="7" s="1"/>
  <c r="J1328" i="7"/>
  <c r="K1328" i="7"/>
  <c r="H1329" i="7"/>
  <c r="I1329" i="7" s="1"/>
  <c r="J1329" i="7"/>
  <c r="K1329" i="7"/>
  <c r="H1330" i="7"/>
  <c r="I1330" i="7" s="1"/>
  <c r="J1330" i="7"/>
  <c r="K1330" i="7"/>
  <c r="H1331" i="7"/>
  <c r="I1331" i="7" s="1"/>
  <c r="J1331" i="7"/>
  <c r="K1331" i="7"/>
  <c r="H1332" i="7"/>
  <c r="I1332" i="7" s="1"/>
  <c r="J1332" i="7"/>
  <c r="K1332" i="7"/>
  <c r="H1333" i="7"/>
  <c r="I1333" i="7" s="1"/>
  <c r="J1333" i="7"/>
  <c r="K1333" i="7"/>
  <c r="H1334" i="7"/>
  <c r="I1334" i="7" s="1"/>
  <c r="J1334" i="7"/>
  <c r="K1334" i="7"/>
  <c r="H1335" i="7"/>
  <c r="I1335" i="7" s="1"/>
  <c r="J1335" i="7"/>
  <c r="K1335" i="7"/>
  <c r="H1336" i="7"/>
  <c r="I1336" i="7" s="1"/>
  <c r="J1336" i="7"/>
  <c r="K1336" i="7"/>
  <c r="H1337" i="7"/>
  <c r="I1337" i="7" s="1"/>
  <c r="J1337" i="7"/>
  <c r="K1337" i="7"/>
  <c r="H1338" i="7"/>
  <c r="I1338" i="7" s="1"/>
  <c r="J1338" i="7"/>
  <c r="K1338" i="7"/>
  <c r="H1339" i="7"/>
  <c r="I1339" i="7" s="1"/>
  <c r="J1339" i="7"/>
  <c r="K1339" i="7"/>
  <c r="H1340" i="7"/>
  <c r="I1340" i="7" s="1"/>
  <c r="J1340" i="7"/>
  <c r="K1340" i="7"/>
  <c r="H1341" i="7"/>
  <c r="I1341" i="7" s="1"/>
  <c r="J1341" i="7"/>
  <c r="K1341" i="7"/>
  <c r="H1342" i="7"/>
  <c r="I1342" i="7" s="1"/>
  <c r="J1342" i="7"/>
  <c r="K1342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D279" i="7"/>
  <c r="E279" i="7"/>
  <c r="D280" i="7"/>
  <c r="E280" i="7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D368" i="7"/>
  <c r="E368" i="7"/>
  <c r="D369" i="7"/>
  <c r="E369" i="7"/>
  <c r="D370" i="7"/>
  <c r="E370" i="7"/>
  <c r="D371" i="7"/>
  <c r="E371" i="7"/>
  <c r="D372" i="7"/>
  <c r="E372" i="7"/>
  <c r="D373" i="7"/>
  <c r="E373" i="7"/>
  <c r="D374" i="7"/>
  <c r="E374" i="7"/>
  <c r="D375" i="7"/>
  <c r="E375" i="7"/>
  <c r="D376" i="7"/>
  <c r="E376" i="7"/>
  <c r="D377" i="7"/>
  <c r="E377" i="7"/>
  <c r="D378" i="7"/>
  <c r="E378" i="7"/>
  <c r="D379" i="7"/>
  <c r="E379" i="7"/>
  <c r="D380" i="7"/>
  <c r="E380" i="7"/>
  <c r="D381" i="7"/>
  <c r="E381" i="7"/>
  <c r="D382" i="7"/>
  <c r="E382" i="7"/>
  <c r="D383" i="7"/>
  <c r="E383" i="7"/>
  <c r="D384" i="7"/>
  <c r="E384" i="7"/>
  <c r="D385" i="7"/>
  <c r="E385" i="7"/>
  <c r="D386" i="7"/>
  <c r="E386" i="7"/>
  <c r="D387" i="7"/>
  <c r="E387" i="7"/>
  <c r="D388" i="7"/>
  <c r="E388" i="7"/>
  <c r="D389" i="7"/>
  <c r="E389" i="7"/>
  <c r="D390" i="7"/>
  <c r="E390" i="7"/>
  <c r="D391" i="7"/>
  <c r="E391" i="7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D399" i="7"/>
  <c r="E399" i="7"/>
  <c r="D400" i="7"/>
  <c r="E400" i="7"/>
  <c r="D401" i="7"/>
  <c r="E401" i="7"/>
  <c r="D402" i="7"/>
  <c r="E402" i="7"/>
  <c r="D403" i="7"/>
  <c r="E403" i="7"/>
  <c r="D404" i="7"/>
  <c r="E404" i="7"/>
  <c r="D405" i="7"/>
  <c r="E405" i="7"/>
  <c r="D406" i="7"/>
  <c r="E406" i="7"/>
  <c r="D407" i="7"/>
  <c r="E407" i="7"/>
  <c r="D408" i="7"/>
  <c r="E408" i="7"/>
  <c r="D409" i="7"/>
  <c r="E409" i="7"/>
  <c r="D410" i="7"/>
  <c r="E410" i="7"/>
  <c r="D411" i="7"/>
  <c r="E411" i="7"/>
  <c r="D412" i="7"/>
  <c r="E412" i="7"/>
  <c r="D413" i="7"/>
  <c r="E413" i="7"/>
  <c r="D414" i="7"/>
  <c r="E414" i="7"/>
  <c r="D415" i="7"/>
  <c r="E415" i="7"/>
  <c r="D416" i="7"/>
  <c r="E416" i="7"/>
  <c r="D417" i="7"/>
  <c r="E417" i="7"/>
  <c r="D418" i="7"/>
  <c r="E418" i="7"/>
  <c r="D419" i="7"/>
  <c r="E419" i="7"/>
  <c r="D420" i="7"/>
  <c r="E420" i="7"/>
  <c r="D421" i="7"/>
  <c r="E421" i="7"/>
  <c r="D422" i="7"/>
  <c r="E422" i="7"/>
  <c r="D423" i="7"/>
  <c r="E423" i="7"/>
  <c r="D424" i="7"/>
  <c r="E424" i="7"/>
  <c r="D425" i="7"/>
  <c r="E425" i="7"/>
  <c r="D426" i="7"/>
  <c r="E426" i="7"/>
  <c r="D427" i="7"/>
  <c r="E427" i="7"/>
  <c r="D428" i="7"/>
  <c r="E428" i="7"/>
  <c r="D429" i="7"/>
  <c r="E429" i="7"/>
  <c r="D430" i="7"/>
  <c r="E430" i="7"/>
  <c r="D431" i="7"/>
  <c r="E431" i="7"/>
  <c r="D432" i="7"/>
  <c r="E432" i="7"/>
  <c r="D433" i="7"/>
  <c r="E433" i="7"/>
  <c r="D434" i="7"/>
  <c r="E434" i="7"/>
  <c r="D435" i="7"/>
  <c r="E435" i="7"/>
  <c r="D436" i="7"/>
  <c r="E436" i="7"/>
  <c r="D437" i="7"/>
  <c r="E437" i="7"/>
  <c r="D438" i="7"/>
  <c r="E438" i="7"/>
  <c r="D439" i="7"/>
  <c r="E439" i="7"/>
  <c r="D440" i="7"/>
  <c r="E440" i="7"/>
  <c r="D441" i="7"/>
  <c r="E441" i="7"/>
  <c r="D442" i="7"/>
  <c r="E442" i="7"/>
  <c r="D443" i="7"/>
  <c r="E443" i="7"/>
  <c r="D444" i="7"/>
  <c r="E444" i="7"/>
  <c r="D445" i="7"/>
  <c r="E445" i="7"/>
  <c r="D446" i="7"/>
  <c r="E446" i="7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D461" i="7"/>
  <c r="E461" i="7"/>
  <c r="D462" i="7"/>
  <c r="E462" i="7"/>
  <c r="D463" i="7"/>
  <c r="E463" i="7"/>
  <c r="D464" i="7"/>
  <c r="E464" i="7"/>
  <c r="D465" i="7"/>
  <c r="E465" i="7"/>
  <c r="D466" i="7"/>
  <c r="E466" i="7"/>
  <c r="D467" i="7"/>
  <c r="E467" i="7"/>
  <c r="D468" i="7"/>
  <c r="E468" i="7"/>
  <c r="D469" i="7"/>
  <c r="E469" i="7"/>
  <c r="D470" i="7"/>
  <c r="E470" i="7"/>
  <c r="D471" i="7"/>
  <c r="E471" i="7"/>
  <c r="D472" i="7"/>
  <c r="E472" i="7"/>
  <c r="D473" i="7"/>
  <c r="E473" i="7"/>
  <c r="D474" i="7"/>
  <c r="E474" i="7"/>
  <c r="D475" i="7"/>
  <c r="E475" i="7"/>
  <c r="D476" i="7"/>
  <c r="E476" i="7"/>
  <c r="D477" i="7"/>
  <c r="E477" i="7"/>
  <c r="D478" i="7"/>
  <c r="E478" i="7"/>
  <c r="D479" i="7"/>
  <c r="E479" i="7"/>
  <c r="D480" i="7"/>
  <c r="E480" i="7"/>
  <c r="D481" i="7"/>
  <c r="E481" i="7"/>
  <c r="D482" i="7"/>
  <c r="E482" i="7"/>
  <c r="D483" i="7"/>
  <c r="E483" i="7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D500" i="7"/>
  <c r="E500" i="7"/>
  <c r="D501" i="7"/>
  <c r="E501" i="7"/>
  <c r="D502" i="7"/>
  <c r="E502" i="7"/>
  <c r="D503" i="7"/>
  <c r="E503" i="7"/>
  <c r="D504" i="7"/>
  <c r="E504" i="7"/>
  <c r="D505" i="7"/>
  <c r="E505" i="7"/>
  <c r="D506" i="7"/>
  <c r="E506" i="7"/>
  <c r="D507" i="7"/>
  <c r="E507" i="7"/>
  <c r="D508" i="7"/>
  <c r="E508" i="7"/>
  <c r="D509" i="7"/>
  <c r="E509" i="7"/>
  <c r="D510" i="7"/>
  <c r="E510" i="7"/>
  <c r="D511" i="7"/>
  <c r="E511" i="7"/>
  <c r="D512" i="7"/>
  <c r="E512" i="7"/>
  <c r="D513" i="7"/>
  <c r="E513" i="7"/>
  <c r="D514" i="7"/>
  <c r="E514" i="7"/>
  <c r="D515" i="7"/>
  <c r="E515" i="7"/>
  <c r="D516" i="7"/>
  <c r="E516" i="7"/>
  <c r="D517" i="7"/>
  <c r="E517" i="7"/>
  <c r="D518" i="7"/>
  <c r="E518" i="7"/>
  <c r="D519" i="7"/>
  <c r="E519" i="7"/>
  <c r="D520" i="7"/>
  <c r="E520" i="7"/>
  <c r="D521" i="7"/>
  <c r="E521" i="7"/>
  <c r="D522" i="7"/>
  <c r="E522" i="7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D547" i="7"/>
  <c r="E547" i="7"/>
  <c r="D548" i="7"/>
  <c r="E548" i="7"/>
  <c r="D549" i="7"/>
  <c r="E549" i="7"/>
  <c r="D550" i="7"/>
  <c r="E550" i="7"/>
  <c r="D551" i="7"/>
  <c r="E551" i="7"/>
  <c r="D552" i="7"/>
  <c r="E552" i="7"/>
  <c r="D553" i="7"/>
  <c r="E553" i="7"/>
  <c r="D554" i="7"/>
  <c r="E554" i="7"/>
  <c r="D555" i="7"/>
  <c r="E555" i="7"/>
  <c r="D556" i="7"/>
  <c r="E556" i="7"/>
  <c r="D557" i="7"/>
  <c r="E557" i="7"/>
  <c r="D558" i="7"/>
  <c r="E558" i="7"/>
  <c r="D559" i="7"/>
  <c r="E559" i="7"/>
  <c r="D560" i="7"/>
  <c r="E560" i="7"/>
  <c r="D561" i="7"/>
  <c r="E561" i="7"/>
  <c r="D562" i="7"/>
  <c r="E562" i="7"/>
  <c r="D563" i="7"/>
  <c r="E563" i="7"/>
  <c r="D564" i="7"/>
  <c r="E564" i="7"/>
  <c r="D565" i="7"/>
  <c r="E565" i="7"/>
  <c r="D566" i="7"/>
  <c r="E566" i="7"/>
  <c r="D567" i="7"/>
  <c r="E567" i="7"/>
  <c r="D568" i="7"/>
  <c r="E568" i="7"/>
  <c r="D569" i="7"/>
  <c r="E569" i="7"/>
  <c r="D570" i="7"/>
  <c r="E570" i="7"/>
  <c r="D571" i="7"/>
  <c r="E571" i="7"/>
  <c r="D572" i="7"/>
  <c r="E572" i="7"/>
  <c r="D573" i="7"/>
  <c r="E573" i="7"/>
  <c r="D574" i="7"/>
  <c r="E574" i="7"/>
  <c r="D575" i="7"/>
  <c r="E575" i="7"/>
  <c r="D576" i="7"/>
  <c r="E576" i="7"/>
  <c r="D577" i="7"/>
  <c r="E577" i="7"/>
  <c r="D578" i="7"/>
  <c r="E578" i="7"/>
  <c r="D579" i="7"/>
  <c r="E579" i="7"/>
  <c r="D580" i="7"/>
  <c r="E580" i="7"/>
  <c r="D581" i="7"/>
  <c r="E581" i="7"/>
  <c r="D582" i="7"/>
  <c r="E582" i="7"/>
  <c r="D583" i="7"/>
  <c r="E583" i="7"/>
  <c r="D584" i="7"/>
  <c r="E584" i="7"/>
  <c r="D585" i="7"/>
  <c r="E585" i="7"/>
  <c r="D586" i="7"/>
  <c r="E586" i="7"/>
  <c r="D587" i="7"/>
  <c r="E587" i="7"/>
  <c r="D588" i="7"/>
  <c r="E588" i="7"/>
  <c r="D589" i="7"/>
  <c r="E589" i="7"/>
  <c r="D590" i="7"/>
  <c r="E590" i="7"/>
  <c r="D591" i="7"/>
  <c r="E591" i="7"/>
  <c r="D592" i="7"/>
  <c r="E592" i="7"/>
  <c r="D593" i="7"/>
  <c r="E593" i="7"/>
  <c r="D594" i="7"/>
  <c r="E594" i="7"/>
  <c r="D595" i="7"/>
  <c r="E595" i="7"/>
  <c r="D596" i="7"/>
  <c r="E596" i="7"/>
  <c r="D597" i="7"/>
  <c r="E597" i="7"/>
  <c r="D598" i="7"/>
  <c r="E598" i="7"/>
  <c r="D599" i="7"/>
  <c r="E599" i="7"/>
  <c r="D600" i="7"/>
  <c r="E600" i="7"/>
  <c r="D601" i="7"/>
  <c r="E601" i="7"/>
  <c r="D602" i="7"/>
  <c r="E602" i="7"/>
  <c r="D603" i="7"/>
  <c r="E603" i="7"/>
  <c r="D604" i="7"/>
  <c r="E604" i="7"/>
  <c r="D605" i="7"/>
  <c r="E605" i="7"/>
  <c r="D606" i="7"/>
  <c r="E606" i="7"/>
  <c r="D607" i="7"/>
  <c r="E607" i="7"/>
  <c r="D608" i="7"/>
  <c r="E608" i="7"/>
  <c r="D609" i="7"/>
  <c r="E609" i="7"/>
  <c r="D610" i="7"/>
  <c r="E610" i="7"/>
  <c r="D611" i="7"/>
  <c r="E611" i="7"/>
  <c r="D612" i="7"/>
  <c r="E612" i="7"/>
  <c r="D613" i="7"/>
  <c r="E613" i="7"/>
  <c r="D614" i="7"/>
  <c r="E614" i="7"/>
  <c r="D615" i="7"/>
  <c r="E615" i="7"/>
  <c r="D616" i="7"/>
  <c r="E616" i="7"/>
  <c r="D617" i="7"/>
  <c r="E617" i="7"/>
  <c r="D618" i="7"/>
  <c r="E618" i="7"/>
  <c r="D619" i="7"/>
  <c r="E619" i="7"/>
  <c r="D620" i="7"/>
  <c r="E620" i="7"/>
  <c r="D621" i="7"/>
  <c r="E621" i="7"/>
  <c r="D622" i="7"/>
  <c r="E622" i="7"/>
  <c r="D623" i="7"/>
  <c r="E623" i="7"/>
  <c r="D624" i="7"/>
  <c r="E624" i="7"/>
  <c r="D625" i="7"/>
  <c r="E625" i="7"/>
  <c r="D626" i="7"/>
  <c r="E626" i="7"/>
  <c r="D627" i="7"/>
  <c r="E627" i="7"/>
  <c r="D628" i="7"/>
  <c r="E628" i="7"/>
  <c r="D629" i="7"/>
  <c r="E629" i="7"/>
  <c r="D630" i="7"/>
  <c r="E630" i="7"/>
  <c r="D631" i="7"/>
  <c r="E631" i="7"/>
  <c r="D632" i="7"/>
  <c r="E632" i="7"/>
  <c r="D633" i="7"/>
  <c r="E633" i="7"/>
  <c r="D634" i="7"/>
  <c r="E634" i="7"/>
  <c r="D635" i="7"/>
  <c r="E635" i="7"/>
  <c r="D636" i="7"/>
  <c r="E636" i="7"/>
  <c r="D637" i="7"/>
  <c r="E637" i="7"/>
  <c r="D638" i="7"/>
  <c r="E638" i="7"/>
  <c r="D639" i="7"/>
  <c r="E639" i="7"/>
  <c r="D640" i="7"/>
  <c r="E640" i="7"/>
  <c r="D641" i="7"/>
  <c r="E641" i="7"/>
  <c r="D642" i="7"/>
  <c r="E642" i="7"/>
  <c r="D643" i="7"/>
  <c r="E643" i="7"/>
  <c r="D644" i="7"/>
  <c r="E644" i="7"/>
  <c r="D645" i="7"/>
  <c r="E645" i="7"/>
  <c r="D646" i="7"/>
  <c r="E646" i="7"/>
  <c r="D647" i="7"/>
  <c r="E647" i="7"/>
  <c r="D648" i="7"/>
  <c r="E648" i="7"/>
  <c r="D649" i="7"/>
  <c r="E649" i="7"/>
  <c r="D650" i="7"/>
  <c r="E650" i="7"/>
  <c r="D651" i="7"/>
  <c r="E651" i="7"/>
  <c r="D652" i="7"/>
  <c r="E652" i="7"/>
  <c r="D653" i="7"/>
  <c r="E653" i="7"/>
  <c r="D654" i="7"/>
  <c r="E654" i="7"/>
  <c r="D655" i="7"/>
  <c r="E655" i="7"/>
  <c r="D656" i="7"/>
  <c r="E656" i="7"/>
  <c r="D657" i="7"/>
  <c r="E657" i="7"/>
  <c r="D658" i="7"/>
  <c r="E658" i="7"/>
  <c r="D659" i="7"/>
  <c r="E659" i="7"/>
  <c r="D660" i="7"/>
  <c r="E660" i="7"/>
  <c r="D661" i="7"/>
  <c r="E661" i="7"/>
  <c r="D662" i="7"/>
  <c r="E662" i="7"/>
  <c r="D663" i="7"/>
  <c r="E663" i="7"/>
  <c r="D664" i="7"/>
  <c r="E664" i="7"/>
  <c r="D665" i="7"/>
  <c r="E665" i="7"/>
  <c r="D666" i="7"/>
  <c r="E666" i="7"/>
  <c r="D667" i="7"/>
  <c r="E667" i="7"/>
  <c r="D668" i="7"/>
  <c r="E668" i="7"/>
  <c r="D669" i="7"/>
  <c r="E669" i="7"/>
  <c r="D670" i="7"/>
  <c r="E670" i="7"/>
  <c r="D671" i="7"/>
  <c r="E671" i="7"/>
  <c r="D672" i="7"/>
  <c r="E672" i="7"/>
  <c r="D673" i="7"/>
  <c r="E673" i="7"/>
  <c r="D674" i="7"/>
  <c r="E674" i="7"/>
  <c r="D675" i="7"/>
  <c r="E675" i="7"/>
  <c r="D676" i="7"/>
  <c r="E676" i="7"/>
  <c r="D677" i="7"/>
  <c r="E677" i="7"/>
  <c r="D678" i="7"/>
  <c r="E678" i="7"/>
  <c r="D679" i="7"/>
  <c r="E679" i="7"/>
  <c r="D680" i="7"/>
  <c r="E680" i="7"/>
  <c r="D681" i="7"/>
  <c r="E681" i="7"/>
  <c r="D682" i="7"/>
  <c r="E682" i="7"/>
  <c r="D683" i="7"/>
  <c r="E683" i="7"/>
  <c r="D684" i="7"/>
  <c r="E684" i="7"/>
  <c r="D685" i="7"/>
  <c r="E685" i="7"/>
  <c r="D686" i="7"/>
  <c r="E686" i="7"/>
  <c r="D687" i="7"/>
  <c r="E687" i="7"/>
  <c r="D688" i="7"/>
  <c r="E688" i="7"/>
  <c r="D689" i="7"/>
  <c r="E689" i="7"/>
  <c r="D690" i="7"/>
  <c r="E690" i="7"/>
  <c r="D691" i="7"/>
  <c r="E691" i="7"/>
  <c r="D692" i="7"/>
  <c r="E692" i="7"/>
  <c r="D693" i="7"/>
  <c r="E693" i="7"/>
  <c r="D694" i="7"/>
  <c r="E694" i="7"/>
  <c r="D695" i="7"/>
  <c r="E695" i="7"/>
  <c r="D696" i="7"/>
  <c r="E696" i="7"/>
  <c r="D697" i="7"/>
  <c r="E697" i="7"/>
  <c r="D698" i="7"/>
  <c r="E698" i="7"/>
  <c r="D699" i="7"/>
  <c r="E699" i="7"/>
  <c r="D700" i="7"/>
  <c r="E700" i="7"/>
  <c r="D701" i="7"/>
  <c r="E701" i="7"/>
  <c r="D702" i="7"/>
  <c r="E702" i="7"/>
  <c r="D703" i="7"/>
  <c r="E703" i="7"/>
  <c r="D704" i="7"/>
  <c r="E704" i="7"/>
  <c r="D705" i="7"/>
  <c r="E705" i="7"/>
  <c r="D706" i="7"/>
  <c r="E706" i="7"/>
  <c r="D707" i="7"/>
  <c r="E707" i="7"/>
  <c r="D708" i="7"/>
  <c r="E708" i="7"/>
  <c r="D709" i="7"/>
  <c r="E709" i="7"/>
  <c r="D710" i="7"/>
  <c r="E710" i="7"/>
  <c r="D711" i="7"/>
  <c r="E711" i="7"/>
  <c r="D712" i="7"/>
  <c r="E712" i="7"/>
  <c r="D713" i="7"/>
  <c r="E713" i="7"/>
  <c r="D714" i="7"/>
  <c r="E714" i="7"/>
  <c r="D715" i="7"/>
  <c r="E715" i="7"/>
  <c r="D716" i="7"/>
  <c r="E716" i="7"/>
  <c r="D717" i="7"/>
  <c r="E717" i="7"/>
  <c r="D718" i="7"/>
  <c r="E718" i="7"/>
  <c r="D719" i="7"/>
  <c r="E719" i="7"/>
  <c r="D720" i="7"/>
  <c r="E720" i="7"/>
  <c r="D721" i="7"/>
  <c r="E721" i="7"/>
  <c r="D722" i="7"/>
  <c r="E722" i="7"/>
  <c r="D723" i="7"/>
  <c r="E723" i="7"/>
  <c r="D724" i="7"/>
  <c r="E724" i="7"/>
  <c r="D725" i="7"/>
  <c r="E725" i="7"/>
  <c r="D726" i="7"/>
  <c r="E726" i="7"/>
  <c r="D727" i="7"/>
  <c r="E727" i="7"/>
  <c r="D728" i="7"/>
  <c r="E728" i="7"/>
  <c r="D729" i="7"/>
  <c r="E729" i="7"/>
  <c r="D730" i="7"/>
  <c r="E730" i="7"/>
  <c r="D731" i="7"/>
  <c r="E731" i="7"/>
  <c r="D732" i="7"/>
  <c r="E732" i="7"/>
  <c r="D733" i="7"/>
  <c r="E733" i="7"/>
  <c r="D734" i="7"/>
  <c r="E734" i="7"/>
  <c r="D735" i="7"/>
  <c r="E735" i="7"/>
  <c r="D736" i="7"/>
  <c r="E736" i="7"/>
  <c r="D737" i="7"/>
  <c r="E737" i="7"/>
  <c r="D738" i="7"/>
  <c r="E738" i="7"/>
  <c r="D739" i="7"/>
  <c r="E739" i="7"/>
  <c r="D740" i="7"/>
  <c r="E740" i="7"/>
  <c r="D741" i="7"/>
  <c r="E741" i="7"/>
  <c r="D742" i="7"/>
  <c r="E742" i="7"/>
  <c r="D743" i="7"/>
  <c r="E743" i="7"/>
  <c r="D744" i="7"/>
  <c r="E744" i="7"/>
  <c r="D745" i="7"/>
  <c r="E745" i="7"/>
  <c r="D746" i="7"/>
  <c r="E746" i="7"/>
  <c r="D747" i="7"/>
  <c r="E747" i="7"/>
  <c r="D748" i="7"/>
  <c r="E748" i="7"/>
  <c r="D749" i="7"/>
  <c r="E749" i="7"/>
  <c r="D750" i="7"/>
  <c r="E750" i="7"/>
  <c r="D751" i="7"/>
  <c r="E751" i="7"/>
  <c r="D752" i="7"/>
  <c r="E752" i="7"/>
  <c r="D753" i="7"/>
  <c r="E753" i="7"/>
  <c r="D754" i="7"/>
  <c r="E754" i="7"/>
  <c r="D755" i="7"/>
  <c r="E755" i="7"/>
  <c r="D756" i="7"/>
  <c r="E756" i="7"/>
  <c r="D757" i="7"/>
  <c r="E757" i="7"/>
  <c r="D758" i="7"/>
  <c r="E758" i="7"/>
  <c r="D759" i="7"/>
  <c r="E759" i="7"/>
  <c r="D760" i="7"/>
  <c r="E760" i="7"/>
  <c r="D761" i="7"/>
  <c r="E761" i="7"/>
  <c r="D762" i="7"/>
  <c r="E762" i="7"/>
  <c r="D763" i="7"/>
  <c r="E763" i="7"/>
  <c r="D764" i="7"/>
  <c r="E764" i="7"/>
  <c r="D765" i="7"/>
  <c r="E765" i="7"/>
  <c r="D766" i="7"/>
  <c r="E766" i="7"/>
  <c r="D767" i="7"/>
  <c r="E767" i="7"/>
  <c r="D768" i="7"/>
  <c r="E768" i="7"/>
  <c r="D769" i="7"/>
  <c r="E769" i="7"/>
  <c r="D770" i="7"/>
  <c r="E770" i="7"/>
  <c r="D771" i="7"/>
  <c r="E771" i="7"/>
  <c r="D772" i="7"/>
  <c r="E772" i="7"/>
  <c r="D773" i="7"/>
  <c r="E773" i="7"/>
  <c r="D774" i="7"/>
  <c r="E774" i="7"/>
  <c r="D775" i="7"/>
  <c r="E775" i="7"/>
  <c r="D776" i="7"/>
  <c r="E776" i="7"/>
  <c r="D777" i="7"/>
  <c r="E777" i="7"/>
  <c r="D778" i="7"/>
  <c r="E778" i="7"/>
  <c r="D779" i="7"/>
  <c r="E779" i="7"/>
  <c r="D780" i="7"/>
  <c r="E780" i="7"/>
  <c r="D781" i="7"/>
  <c r="E781" i="7"/>
  <c r="D782" i="7"/>
  <c r="E782" i="7"/>
  <c r="D783" i="7"/>
  <c r="E783" i="7"/>
  <c r="D784" i="7"/>
  <c r="E784" i="7"/>
  <c r="D785" i="7"/>
  <c r="E785" i="7"/>
  <c r="D786" i="7"/>
  <c r="E786" i="7"/>
  <c r="D787" i="7"/>
  <c r="E787" i="7"/>
  <c r="D788" i="7"/>
  <c r="E788" i="7"/>
  <c r="D789" i="7"/>
  <c r="E789" i="7"/>
  <c r="D790" i="7"/>
  <c r="E790" i="7"/>
  <c r="D791" i="7"/>
  <c r="E791" i="7"/>
  <c r="D792" i="7"/>
  <c r="E792" i="7"/>
  <c r="D793" i="7"/>
  <c r="E793" i="7"/>
  <c r="D794" i="7"/>
  <c r="E794" i="7"/>
  <c r="D795" i="7"/>
  <c r="E795" i="7"/>
  <c r="D796" i="7"/>
  <c r="E796" i="7"/>
  <c r="D797" i="7"/>
  <c r="E797" i="7"/>
  <c r="D798" i="7"/>
  <c r="E798" i="7"/>
  <c r="D799" i="7"/>
  <c r="E799" i="7"/>
  <c r="D800" i="7"/>
  <c r="E800" i="7"/>
  <c r="D801" i="7"/>
  <c r="E801" i="7"/>
  <c r="D802" i="7"/>
  <c r="E802" i="7"/>
  <c r="D803" i="7"/>
  <c r="E803" i="7"/>
  <c r="D804" i="7"/>
  <c r="E804" i="7"/>
  <c r="D805" i="7"/>
  <c r="E805" i="7"/>
  <c r="D806" i="7"/>
  <c r="E806" i="7"/>
  <c r="D807" i="7"/>
  <c r="E807" i="7"/>
  <c r="D808" i="7"/>
  <c r="E808" i="7"/>
  <c r="D809" i="7"/>
  <c r="E809" i="7"/>
  <c r="D810" i="7"/>
  <c r="E810" i="7"/>
  <c r="D811" i="7"/>
  <c r="E811" i="7"/>
  <c r="D812" i="7"/>
  <c r="E812" i="7"/>
  <c r="D813" i="7"/>
  <c r="E813" i="7"/>
  <c r="D814" i="7"/>
  <c r="E814" i="7"/>
  <c r="D815" i="7"/>
  <c r="E815" i="7"/>
  <c r="D816" i="7"/>
  <c r="E816" i="7"/>
  <c r="D817" i="7"/>
  <c r="E817" i="7"/>
  <c r="D818" i="7"/>
  <c r="E818" i="7"/>
  <c r="D819" i="7"/>
  <c r="E819" i="7"/>
  <c r="D820" i="7"/>
  <c r="E820" i="7"/>
  <c r="D821" i="7"/>
  <c r="E821" i="7"/>
  <c r="D822" i="7"/>
  <c r="E822" i="7"/>
  <c r="D823" i="7"/>
  <c r="E823" i="7"/>
  <c r="D824" i="7"/>
  <c r="E824" i="7"/>
  <c r="D825" i="7"/>
  <c r="E825" i="7"/>
  <c r="D826" i="7"/>
  <c r="E826" i="7"/>
  <c r="D827" i="7"/>
  <c r="E827" i="7"/>
  <c r="D828" i="7"/>
  <c r="E828" i="7"/>
  <c r="D829" i="7"/>
  <c r="E829" i="7"/>
  <c r="D830" i="7"/>
  <c r="E830" i="7"/>
  <c r="D831" i="7"/>
  <c r="E831" i="7"/>
  <c r="D832" i="7"/>
  <c r="E832" i="7"/>
  <c r="D833" i="7"/>
  <c r="E833" i="7"/>
  <c r="D834" i="7"/>
  <c r="E834" i="7"/>
  <c r="D835" i="7"/>
  <c r="E835" i="7"/>
  <c r="D836" i="7"/>
  <c r="E836" i="7"/>
  <c r="D837" i="7"/>
  <c r="E837" i="7"/>
  <c r="D838" i="7"/>
  <c r="E838" i="7"/>
  <c r="D839" i="7"/>
  <c r="E839" i="7"/>
  <c r="D840" i="7"/>
  <c r="E840" i="7"/>
  <c r="D841" i="7"/>
  <c r="E841" i="7"/>
  <c r="D842" i="7"/>
  <c r="E842" i="7"/>
  <c r="D843" i="7"/>
  <c r="E843" i="7"/>
  <c r="D844" i="7"/>
  <c r="E844" i="7"/>
  <c r="D845" i="7"/>
  <c r="E845" i="7"/>
  <c r="D846" i="7"/>
  <c r="E846" i="7"/>
  <c r="D847" i="7"/>
  <c r="E847" i="7"/>
  <c r="D848" i="7"/>
  <c r="E848" i="7"/>
  <c r="D849" i="7"/>
  <c r="E849" i="7"/>
  <c r="D850" i="7"/>
  <c r="E850" i="7"/>
  <c r="D851" i="7"/>
  <c r="E851" i="7"/>
  <c r="D852" i="7"/>
  <c r="E852" i="7"/>
  <c r="D853" i="7"/>
  <c r="E853" i="7"/>
  <c r="D854" i="7"/>
  <c r="E854" i="7"/>
  <c r="D855" i="7"/>
  <c r="E855" i="7"/>
  <c r="D856" i="7"/>
  <c r="E856" i="7"/>
  <c r="D857" i="7"/>
  <c r="E857" i="7"/>
  <c r="D858" i="7"/>
  <c r="E858" i="7"/>
  <c r="D859" i="7"/>
  <c r="E859" i="7"/>
  <c r="D860" i="7"/>
  <c r="E860" i="7"/>
  <c r="D861" i="7"/>
  <c r="E861" i="7"/>
  <c r="D862" i="7"/>
  <c r="E862" i="7"/>
  <c r="D863" i="7"/>
  <c r="E863" i="7"/>
  <c r="D864" i="7"/>
  <c r="E864" i="7"/>
  <c r="D865" i="7"/>
  <c r="E865" i="7"/>
  <c r="D866" i="7"/>
  <c r="E866" i="7"/>
  <c r="D867" i="7"/>
  <c r="E867" i="7"/>
  <c r="D868" i="7"/>
  <c r="E868" i="7"/>
  <c r="D869" i="7"/>
  <c r="E869" i="7"/>
  <c r="D870" i="7"/>
  <c r="E870" i="7"/>
  <c r="D871" i="7"/>
  <c r="E871" i="7"/>
  <c r="D872" i="7"/>
  <c r="E872" i="7"/>
  <c r="D873" i="7"/>
  <c r="E873" i="7"/>
  <c r="D874" i="7"/>
  <c r="E874" i="7"/>
  <c r="D875" i="7"/>
  <c r="E875" i="7"/>
  <c r="D876" i="7"/>
  <c r="E876" i="7"/>
  <c r="D877" i="7"/>
  <c r="E877" i="7"/>
  <c r="D878" i="7"/>
  <c r="E878" i="7"/>
  <c r="D879" i="7"/>
  <c r="E879" i="7"/>
  <c r="D880" i="7"/>
  <c r="E880" i="7"/>
  <c r="D881" i="7"/>
  <c r="E881" i="7"/>
  <c r="D882" i="7"/>
  <c r="E882" i="7"/>
  <c r="D883" i="7"/>
  <c r="E883" i="7"/>
  <c r="D884" i="7"/>
  <c r="E884" i="7"/>
  <c r="D885" i="7"/>
  <c r="E885" i="7"/>
  <c r="D886" i="7"/>
  <c r="E886" i="7"/>
  <c r="D887" i="7"/>
  <c r="E887" i="7"/>
  <c r="D888" i="7"/>
  <c r="E888" i="7"/>
  <c r="D889" i="7"/>
  <c r="E889" i="7"/>
  <c r="D890" i="7"/>
  <c r="E890" i="7"/>
  <c r="D891" i="7"/>
  <c r="E891" i="7"/>
  <c r="D892" i="7"/>
  <c r="E892" i="7"/>
  <c r="D893" i="7"/>
  <c r="E893" i="7"/>
  <c r="D894" i="7"/>
  <c r="E894" i="7"/>
  <c r="D895" i="7"/>
  <c r="E895" i="7"/>
  <c r="D896" i="7"/>
  <c r="E896" i="7"/>
  <c r="D897" i="7"/>
  <c r="E897" i="7"/>
  <c r="D898" i="7"/>
  <c r="E898" i="7"/>
  <c r="D899" i="7"/>
  <c r="E899" i="7"/>
  <c r="D900" i="7"/>
  <c r="E900" i="7"/>
  <c r="D901" i="7"/>
  <c r="E901" i="7"/>
  <c r="D902" i="7"/>
  <c r="E902" i="7"/>
  <c r="D903" i="7"/>
  <c r="E903" i="7"/>
  <c r="D904" i="7"/>
  <c r="D905" i="7"/>
  <c r="E905" i="7"/>
  <c r="D906" i="7"/>
  <c r="E906" i="7"/>
  <c r="D907" i="7"/>
  <c r="E907" i="7"/>
  <c r="D908" i="7"/>
  <c r="E908" i="7"/>
  <c r="D909" i="7"/>
  <c r="E909" i="7"/>
  <c r="D910" i="7"/>
  <c r="E910" i="7"/>
  <c r="D911" i="7"/>
  <c r="E911" i="7"/>
  <c r="D912" i="7"/>
  <c r="E912" i="7"/>
  <c r="D913" i="7"/>
  <c r="E913" i="7"/>
  <c r="D914" i="7"/>
  <c r="E914" i="7"/>
  <c r="D915" i="7"/>
  <c r="E915" i="7"/>
  <c r="D916" i="7"/>
  <c r="E916" i="7"/>
  <c r="D917" i="7"/>
  <c r="E917" i="7"/>
  <c r="D918" i="7"/>
  <c r="E918" i="7"/>
  <c r="D919" i="7"/>
  <c r="E919" i="7"/>
  <c r="D920" i="7"/>
  <c r="E920" i="7"/>
  <c r="D921" i="7"/>
  <c r="E921" i="7"/>
  <c r="D922" i="7"/>
  <c r="E922" i="7"/>
  <c r="D923" i="7"/>
  <c r="E923" i="7"/>
  <c r="D924" i="7"/>
  <c r="E924" i="7"/>
  <c r="D925" i="7"/>
  <c r="E925" i="7"/>
  <c r="D926" i="7"/>
  <c r="E926" i="7"/>
  <c r="D927" i="7"/>
  <c r="E927" i="7"/>
  <c r="D928" i="7"/>
  <c r="E928" i="7"/>
  <c r="D929" i="7"/>
  <c r="E929" i="7"/>
  <c r="D930" i="7"/>
  <c r="E930" i="7"/>
  <c r="D931" i="7"/>
  <c r="E931" i="7"/>
  <c r="D932" i="7"/>
  <c r="E932" i="7"/>
  <c r="D933" i="7"/>
  <c r="E933" i="7"/>
  <c r="D934" i="7"/>
  <c r="E934" i="7"/>
  <c r="D935" i="7"/>
  <c r="E935" i="7"/>
  <c r="D936" i="7"/>
  <c r="E936" i="7"/>
  <c r="D937" i="7"/>
  <c r="E937" i="7"/>
  <c r="D938" i="7"/>
  <c r="E938" i="7"/>
  <c r="D939" i="7"/>
  <c r="E939" i="7"/>
  <c r="D940" i="7"/>
  <c r="E940" i="7"/>
  <c r="D941" i="7"/>
  <c r="E941" i="7"/>
  <c r="D942" i="7"/>
  <c r="E942" i="7"/>
  <c r="D943" i="7"/>
  <c r="E943" i="7"/>
  <c r="D944" i="7"/>
  <c r="E944" i="7"/>
  <c r="D945" i="7"/>
  <c r="E945" i="7"/>
  <c r="D946" i="7"/>
  <c r="E946" i="7"/>
  <c r="D947" i="7"/>
  <c r="E947" i="7"/>
  <c r="D948" i="7"/>
  <c r="E948" i="7"/>
  <c r="D949" i="7"/>
  <c r="E949" i="7"/>
  <c r="D950" i="7"/>
  <c r="E950" i="7"/>
  <c r="D951" i="7"/>
  <c r="E951" i="7"/>
  <c r="D952" i="7"/>
  <c r="E952" i="7"/>
  <c r="D953" i="7"/>
  <c r="E953" i="7"/>
  <c r="D954" i="7"/>
  <c r="E954" i="7"/>
  <c r="D955" i="7"/>
  <c r="E955" i="7"/>
  <c r="D956" i="7"/>
  <c r="E956" i="7"/>
  <c r="D957" i="7"/>
  <c r="E957" i="7"/>
  <c r="D958" i="7"/>
  <c r="E958" i="7"/>
  <c r="D959" i="7"/>
  <c r="E959" i="7"/>
  <c r="D960" i="7"/>
  <c r="E960" i="7"/>
  <c r="D961" i="7"/>
  <c r="E961" i="7"/>
  <c r="D962" i="7"/>
  <c r="E962" i="7"/>
  <c r="D963" i="7"/>
  <c r="E963" i="7"/>
  <c r="D964" i="7"/>
  <c r="E964" i="7"/>
  <c r="D965" i="7"/>
  <c r="E965" i="7"/>
  <c r="D966" i="7"/>
  <c r="E966" i="7"/>
  <c r="D967" i="7"/>
  <c r="E967" i="7"/>
  <c r="D968" i="7"/>
  <c r="E968" i="7"/>
  <c r="D969" i="7"/>
  <c r="E969" i="7"/>
  <c r="D970" i="7"/>
  <c r="E970" i="7"/>
  <c r="D971" i="7"/>
  <c r="E971" i="7"/>
  <c r="D972" i="7"/>
  <c r="E972" i="7"/>
  <c r="D973" i="7"/>
  <c r="E973" i="7"/>
  <c r="D974" i="7"/>
  <c r="E974" i="7"/>
  <c r="D975" i="7"/>
  <c r="E975" i="7"/>
  <c r="D976" i="7"/>
  <c r="E976" i="7"/>
  <c r="D977" i="7"/>
  <c r="E977" i="7"/>
  <c r="D978" i="7"/>
  <c r="E978" i="7"/>
  <c r="D979" i="7"/>
  <c r="E979" i="7"/>
  <c r="D980" i="7"/>
  <c r="E980" i="7"/>
  <c r="D981" i="7"/>
  <c r="E981" i="7"/>
  <c r="D982" i="7"/>
  <c r="E982" i="7"/>
  <c r="D983" i="7"/>
  <c r="E983" i="7"/>
  <c r="D984" i="7"/>
  <c r="E984" i="7"/>
  <c r="D985" i="7"/>
  <c r="E985" i="7"/>
  <c r="D986" i="7"/>
  <c r="E986" i="7"/>
  <c r="D987" i="7"/>
  <c r="E987" i="7"/>
  <c r="D988" i="7"/>
  <c r="E988" i="7"/>
  <c r="D989" i="7"/>
  <c r="E989" i="7"/>
  <c r="D990" i="7"/>
  <c r="E990" i="7"/>
  <c r="D991" i="7"/>
  <c r="E991" i="7"/>
  <c r="D992" i="7"/>
  <c r="E992" i="7"/>
  <c r="D993" i="7"/>
  <c r="E993" i="7"/>
  <c r="D994" i="7"/>
  <c r="E994" i="7"/>
  <c r="D995" i="7"/>
  <c r="E995" i="7"/>
  <c r="D996" i="7"/>
  <c r="E996" i="7"/>
  <c r="D997" i="7"/>
  <c r="E997" i="7"/>
  <c r="D998" i="7"/>
  <c r="E998" i="7"/>
  <c r="D999" i="7"/>
  <c r="E999" i="7"/>
  <c r="D1000" i="7"/>
  <c r="E1000" i="7"/>
  <c r="D1001" i="7"/>
  <c r="E1001" i="7"/>
  <c r="D1002" i="7"/>
  <c r="E1002" i="7"/>
  <c r="D1003" i="7"/>
  <c r="E1003" i="7"/>
  <c r="D1004" i="7"/>
  <c r="E1004" i="7"/>
  <c r="D1005" i="7"/>
  <c r="E1005" i="7"/>
  <c r="D1006" i="7"/>
  <c r="E1006" i="7"/>
  <c r="D1007" i="7"/>
  <c r="E1007" i="7"/>
  <c r="D1008" i="7"/>
  <c r="E1008" i="7"/>
  <c r="D1009" i="7"/>
  <c r="E1009" i="7"/>
  <c r="D1010" i="7"/>
  <c r="E1010" i="7"/>
  <c r="D1011" i="7"/>
  <c r="E1011" i="7"/>
  <c r="D1012" i="7"/>
  <c r="E1012" i="7"/>
  <c r="D1013" i="7"/>
  <c r="E1013" i="7"/>
  <c r="D1014" i="7"/>
  <c r="E1014" i="7"/>
  <c r="D1015" i="7"/>
  <c r="E1015" i="7"/>
  <c r="D1016" i="7"/>
  <c r="E1016" i="7"/>
  <c r="D1017" i="7"/>
  <c r="E1017" i="7"/>
  <c r="D1018" i="7"/>
  <c r="E1018" i="7"/>
  <c r="D1019" i="7"/>
  <c r="E1019" i="7"/>
  <c r="D1020" i="7"/>
  <c r="E1020" i="7"/>
  <c r="D1021" i="7"/>
  <c r="E1021" i="7"/>
  <c r="D1022" i="7"/>
  <c r="E1022" i="7"/>
  <c r="D1023" i="7"/>
  <c r="E1023" i="7"/>
  <c r="D1024" i="7"/>
  <c r="E1024" i="7"/>
  <c r="D1025" i="7"/>
  <c r="E1025" i="7"/>
  <c r="D1026" i="7"/>
  <c r="E1026" i="7"/>
  <c r="D1027" i="7"/>
  <c r="E1027" i="7"/>
  <c r="D1028" i="7"/>
  <c r="E1028" i="7"/>
  <c r="D1029" i="7"/>
  <c r="E1029" i="7"/>
  <c r="D1030" i="7"/>
  <c r="E1030" i="7"/>
  <c r="D1031" i="7"/>
  <c r="E1031" i="7"/>
  <c r="D1032" i="7"/>
  <c r="E1032" i="7"/>
  <c r="D1033" i="7"/>
  <c r="E1033" i="7"/>
  <c r="D1034" i="7"/>
  <c r="E1034" i="7"/>
  <c r="D1035" i="7"/>
  <c r="E1035" i="7"/>
  <c r="D1036" i="7"/>
  <c r="E1036" i="7"/>
  <c r="D1037" i="7"/>
  <c r="E1037" i="7"/>
  <c r="D1038" i="7"/>
  <c r="E1038" i="7"/>
  <c r="D1039" i="7"/>
  <c r="E1039" i="7"/>
  <c r="D1040" i="7"/>
  <c r="E1040" i="7"/>
  <c r="D1041" i="7"/>
  <c r="E1041" i="7"/>
  <c r="D1042" i="7"/>
  <c r="E1042" i="7"/>
  <c r="D1043" i="7"/>
  <c r="E1043" i="7"/>
  <c r="D1044" i="7"/>
  <c r="E1044" i="7"/>
  <c r="D1045" i="7"/>
  <c r="E1045" i="7"/>
  <c r="D1046" i="7"/>
  <c r="E1046" i="7"/>
  <c r="D1047" i="7"/>
  <c r="E1047" i="7"/>
  <c r="D1048" i="7"/>
  <c r="E1048" i="7"/>
  <c r="D1049" i="7"/>
  <c r="E1049" i="7"/>
  <c r="D1050" i="7"/>
  <c r="E1050" i="7"/>
  <c r="D1051" i="7"/>
  <c r="E1051" i="7"/>
  <c r="D1052" i="7"/>
  <c r="E1052" i="7"/>
  <c r="D1053" i="7"/>
  <c r="E1053" i="7"/>
  <c r="D1054" i="7"/>
  <c r="E1054" i="7"/>
  <c r="D1055" i="7"/>
  <c r="E1055" i="7"/>
  <c r="D1056" i="7"/>
  <c r="E1056" i="7"/>
  <c r="D1057" i="7"/>
  <c r="E1057" i="7"/>
  <c r="D1058" i="7"/>
  <c r="E1058" i="7"/>
  <c r="D1059" i="7"/>
  <c r="E1059" i="7"/>
  <c r="D1060" i="7"/>
  <c r="E1060" i="7"/>
  <c r="D1061" i="7"/>
  <c r="E1061" i="7"/>
  <c r="D1062" i="7"/>
  <c r="E1062" i="7"/>
  <c r="D1063" i="7"/>
  <c r="E1063" i="7"/>
  <c r="D1064" i="7"/>
  <c r="E1064" i="7"/>
  <c r="D1065" i="7"/>
  <c r="E1065" i="7"/>
  <c r="D1066" i="7"/>
  <c r="E1066" i="7"/>
  <c r="D1067" i="7"/>
  <c r="E1067" i="7"/>
  <c r="D1068" i="7"/>
  <c r="E1068" i="7"/>
  <c r="D1069" i="7"/>
  <c r="E1069" i="7"/>
  <c r="D1070" i="7"/>
  <c r="E1070" i="7"/>
  <c r="D1071" i="7"/>
  <c r="E1071" i="7"/>
  <c r="D1072" i="7"/>
  <c r="E1072" i="7"/>
  <c r="D1073" i="7"/>
  <c r="E1073" i="7"/>
  <c r="D1074" i="7"/>
  <c r="E1074" i="7"/>
  <c r="D1075" i="7"/>
  <c r="E1075" i="7"/>
  <c r="D1076" i="7"/>
  <c r="E1076" i="7"/>
  <c r="D1077" i="7"/>
  <c r="E1077" i="7"/>
  <c r="D1078" i="7"/>
  <c r="E1078" i="7"/>
  <c r="D1079" i="7"/>
  <c r="E1079" i="7"/>
  <c r="D1080" i="7"/>
  <c r="E1080" i="7"/>
  <c r="D1081" i="7"/>
  <c r="E1081" i="7"/>
  <c r="D1082" i="7"/>
  <c r="E1082" i="7"/>
  <c r="D1083" i="7"/>
  <c r="E1083" i="7"/>
  <c r="D1084" i="7"/>
  <c r="E1084" i="7"/>
  <c r="D1085" i="7"/>
  <c r="E1085" i="7"/>
  <c r="D1086" i="7"/>
  <c r="E1086" i="7"/>
  <c r="D1087" i="7"/>
  <c r="E1087" i="7"/>
  <c r="D1088" i="7"/>
  <c r="E1088" i="7"/>
  <c r="D1089" i="7"/>
  <c r="E1089" i="7"/>
  <c r="D1090" i="7"/>
  <c r="E1090" i="7"/>
  <c r="D1091" i="7"/>
  <c r="E1091" i="7"/>
  <c r="D1092" i="7"/>
  <c r="E1092" i="7"/>
  <c r="D1093" i="7"/>
  <c r="E1093" i="7"/>
  <c r="D1094" i="7"/>
  <c r="E1094" i="7"/>
  <c r="D1095" i="7"/>
  <c r="E1095" i="7"/>
  <c r="D1096" i="7"/>
  <c r="E1096" i="7"/>
  <c r="D1097" i="7"/>
  <c r="E1097" i="7"/>
  <c r="D1098" i="7"/>
  <c r="E1098" i="7"/>
  <c r="D1099" i="7"/>
  <c r="E1099" i="7"/>
  <c r="D1100" i="7"/>
  <c r="E1100" i="7"/>
  <c r="D1101" i="7"/>
  <c r="E1101" i="7"/>
  <c r="D1102" i="7"/>
  <c r="E1102" i="7"/>
  <c r="D1103" i="7"/>
  <c r="E1103" i="7"/>
  <c r="D1104" i="7"/>
  <c r="E1104" i="7"/>
  <c r="D1105" i="7"/>
  <c r="E1105" i="7"/>
  <c r="D1106" i="7"/>
  <c r="E1106" i="7"/>
  <c r="D1107" i="7"/>
  <c r="E1107" i="7"/>
  <c r="D1108" i="7"/>
  <c r="E1108" i="7"/>
  <c r="D1109" i="7"/>
  <c r="E1109" i="7"/>
  <c r="D1110" i="7"/>
  <c r="E1110" i="7"/>
  <c r="D1111" i="7"/>
  <c r="E1111" i="7"/>
  <c r="D1112" i="7"/>
  <c r="E1112" i="7"/>
  <c r="D1113" i="7"/>
  <c r="E1113" i="7"/>
  <c r="D1114" i="7"/>
  <c r="E1114" i="7"/>
  <c r="D1115" i="7"/>
  <c r="E1115" i="7"/>
  <c r="D1116" i="7"/>
  <c r="E1116" i="7"/>
  <c r="D1117" i="7"/>
  <c r="E1117" i="7"/>
  <c r="D1118" i="7"/>
  <c r="E1118" i="7"/>
  <c r="D1119" i="7"/>
  <c r="E1119" i="7"/>
  <c r="D1120" i="7"/>
  <c r="E1120" i="7"/>
  <c r="D1121" i="7"/>
  <c r="E1121" i="7"/>
  <c r="D1122" i="7"/>
  <c r="E1122" i="7"/>
  <c r="D1123" i="7"/>
  <c r="E1123" i="7"/>
  <c r="D1124" i="7"/>
  <c r="E1124" i="7"/>
  <c r="D1125" i="7"/>
  <c r="E1125" i="7"/>
  <c r="D1126" i="7"/>
  <c r="E1126" i="7"/>
  <c r="D1127" i="7"/>
  <c r="E1127" i="7"/>
  <c r="D1128" i="7"/>
  <c r="E1128" i="7"/>
  <c r="D1129" i="7"/>
  <c r="E1129" i="7"/>
  <c r="D1130" i="7"/>
  <c r="E1130" i="7"/>
  <c r="D1131" i="7"/>
  <c r="E1131" i="7"/>
  <c r="D1132" i="7"/>
  <c r="E1132" i="7"/>
  <c r="D1133" i="7"/>
  <c r="E1133" i="7"/>
  <c r="D1134" i="7"/>
  <c r="E1134" i="7"/>
  <c r="D1135" i="7"/>
  <c r="E1135" i="7"/>
  <c r="D1136" i="7"/>
  <c r="E1136" i="7"/>
  <c r="D1137" i="7"/>
  <c r="E1137" i="7"/>
  <c r="D1138" i="7"/>
  <c r="E1138" i="7"/>
  <c r="D1139" i="7"/>
  <c r="E1139" i="7"/>
  <c r="D1140" i="7"/>
  <c r="E1140" i="7"/>
  <c r="D1141" i="7"/>
  <c r="E1141" i="7"/>
  <c r="D1142" i="7"/>
  <c r="E1142" i="7"/>
  <c r="D1143" i="7"/>
  <c r="E1143" i="7"/>
  <c r="D1144" i="7"/>
  <c r="E1144" i="7"/>
  <c r="D1145" i="7"/>
  <c r="E1145" i="7"/>
  <c r="D1146" i="7"/>
  <c r="E1146" i="7"/>
  <c r="D1147" i="7"/>
  <c r="E1147" i="7"/>
  <c r="D1148" i="7"/>
  <c r="E1148" i="7"/>
  <c r="D1149" i="7"/>
  <c r="E1149" i="7"/>
  <c r="D1150" i="7"/>
  <c r="E1150" i="7"/>
  <c r="D1151" i="7"/>
  <c r="E1151" i="7"/>
  <c r="D1152" i="7"/>
  <c r="E1152" i="7"/>
  <c r="D1153" i="7"/>
  <c r="E1153" i="7"/>
  <c r="D1154" i="7"/>
  <c r="E1154" i="7"/>
  <c r="D1155" i="7"/>
  <c r="E1155" i="7"/>
  <c r="D1156" i="7"/>
  <c r="E1156" i="7"/>
  <c r="D1157" i="7"/>
  <c r="E1157" i="7"/>
  <c r="D1158" i="7"/>
  <c r="E1158" i="7"/>
  <c r="D1159" i="7"/>
  <c r="E1159" i="7"/>
  <c r="D1160" i="7"/>
  <c r="E1160" i="7"/>
  <c r="D1161" i="7"/>
  <c r="E1161" i="7"/>
  <c r="D1162" i="7"/>
  <c r="E1162" i="7"/>
  <c r="D1163" i="7"/>
  <c r="E1163" i="7"/>
  <c r="D1164" i="7"/>
  <c r="E1164" i="7"/>
  <c r="D1165" i="7"/>
  <c r="E1165" i="7"/>
  <c r="D1166" i="7"/>
  <c r="E1166" i="7"/>
  <c r="D1167" i="7"/>
  <c r="E1167" i="7"/>
  <c r="D1168" i="7"/>
  <c r="E1168" i="7"/>
  <c r="D1169" i="7"/>
  <c r="E1169" i="7"/>
  <c r="D1170" i="7"/>
  <c r="E1170" i="7"/>
  <c r="D1171" i="7"/>
  <c r="E1171" i="7"/>
  <c r="D1172" i="7"/>
  <c r="E1172" i="7"/>
  <c r="D1173" i="7"/>
  <c r="E1173" i="7"/>
  <c r="D1174" i="7"/>
  <c r="E1174" i="7"/>
  <c r="D1175" i="7"/>
  <c r="E1175" i="7"/>
  <c r="D1176" i="7"/>
  <c r="E1176" i="7"/>
  <c r="D1177" i="7"/>
  <c r="E1177" i="7"/>
  <c r="D1178" i="7"/>
  <c r="E1178" i="7"/>
  <c r="D1179" i="7"/>
  <c r="E1179" i="7"/>
  <c r="D1180" i="7"/>
  <c r="E1180" i="7"/>
  <c r="D1181" i="7"/>
  <c r="E1181" i="7"/>
  <c r="D1182" i="7"/>
  <c r="E1182" i="7"/>
  <c r="D1183" i="7"/>
  <c r="E1183" i="7"/>
  <c r="D1184" i="7"/>
  <c r="E1184" i="7"/>
  <c r="D1185" i="7"/>
  <c r="E1185" i="7"/>
  <c r="D1186" i="7"/>
  <c r="E1186" i="7"/>
  <c r="D1187" i="7"/>
  <c r="E1187" i="7"/>
  <c r="D1188" i="7"/>
  <c r="E1188" i="7"/>
  <c r="D1189" i="7"/>
  <c r="E1189" i="7"/>
  <c r="D1190" i="7"/>
  <c r="E1190" i="7"/>
  <c r="D1191" i="7"/>
  <c r="E1191" i="7"/>
  <c r="D1192" i="7"/>
  <c r="E1192" i="7"/>
  <c r="D1193" i="7"/>
  <c r="E1193" i="7"/>
  <c r="D1194" i="7"/>
  <c r="E1194" i="7"/>
  <c r="D1195" i="7"/>
  <c r="E1195" i="7"/>
  <c r="D1196" i="7"/>
  <c r="E1196" i="7"/>
  <c r="D1197" i="7"/>
  <c r="E1197" i="7"/>
  <c r="D1198" i="7"/>
  <c r="E1198" i="7"/>
  <c r="D1199" i="7"/>
  <c r="E1199" i="7"/>
  <c r="D1200" i="7"/>
  <c r="E1200" i="7"/>
  <c r="D1201" i="7"/>
  <c r="E1201" i="7"/>
  <c r="D1202" i="7"/>
  <c r="E1202" i="7"/>
  <c r="D1203" i="7"/>
  <c r="E1203" i="7"/>
  <c r="D1204" i="7"/>
  <c r="E1204" i="7"/>
  <c r="D1205" i="7"/>
  <c r="E1205" i="7"/>
  <c r="D1206" i="7"/>
  <c r="E1206" i="7"/>
  <c r="D1207" i="7"/>
  <c r="E1207" i="7"/>
  <c r="D1208" i="7"/>
  <c r="E1208" i="7"/>
  <c r="D1209" i="7"/>
  <c r="E1209" i="7"/>
  <c r="D1210" i="7"/>
  <c r="E1210" i="7"/>
  <c r="D1211" i="7"/>
  <c r="E1211" i="7"/>
  <c r="D1212" i="7"/>
  <c r="E1212" i="7"/>
  <c r="D1213" i="7"/>
  <c r="E1213" i="7"/>
  <c r="D1214" i="7"/>
  <c r="E1214" i="7"/>
  <c r="D1215" i="7"/>
  <c r="E1215" i="7"/>
  <c r="D1216" i="7"/>
  <c r="E1216" i="7"/>
  <c r="D1217" i="7"/>
  <c r="E1217" i="7"/>
  <c r="D1218" i="7"/>
  <c r="E1218" i="7"/>
  <c r="D1219" i="7"/>
  <c r="E1219" i="7"/>
  <c r="D1220" i="7"/>
  <c r="E1220" i="7"/>
  <c r="D1221" i="7"/>
  <c r="E1221" i="7"/>
  <c r="D1222" i="7"/>
  <c r="E1222" i="7"/>
  <c r="D1223" i="7"/>
  <c r="E1223" i="7"/>
  <c r="D1224" i="7"/>
  <c r="E1224" i="7"/>
  <c r="D1225" i="7"/>
  <c r="E1225" i="7"/>
  <c r="D1226" i="7"/>
  <c r="E1226" i="7"/>
  <c r="D1227" i="7"/>
  <c r="E1227" i="7"/>
  <c r="D1228" i="7"/>
  <c r="E1228" i="7"/>
  <c r="D1229" i="7"/>
  <c r="E1229" i="7"/>
  <c r="D1230" i="7"/>
  <c r="E1230" i="7"/>
  <c r="D1231" i="7"/>
  <c r="E1231" i="7"/>
  <c r="D1232" i="7"/>
  <c r="E1232" i="7"/>
  <c r="D1233" i="7"/>
  <c r="E1233" i="7"/>
  <c r="D1234" i="7"/>
  <c r="E1234" i="7"/>
  <c r="D1235" i="7"/>
  <c r="E1235" i="7"/>
  <c r="D1236" i="7"/>
  <c r="E1236" i="7"/>
  <c r="D1237" i="7"/>
  <c r="E1237" i="7"/>
  <c r="D1238" i="7"/>
  <c r="E1238" i="7"/>
  <c r="D1239" i="7"/>
  <c r="E1239" i="7"/>
  <c r="D1240" i="7"/>
  <c r="E1240" i="7"/>
  <c r="D1241" i="7"/>
  <c r="E1241" i="7"/>
  <c r="D1242" i="7"/>
  <c r="E1242" i="7"/>
  <c r="D1243" i="7"/>
  <c r="E1243" i="7"/>
  <c r="D1244" i="7"/>
  <c r="E1244" i="7"/>
  <c r="D1245" i="7"/>
  <c r="E1245" i="7"/>
  <c r="D1246" i="7"/>
  <c r="E1246" i="7"/>
  <c r="D1247" i="7"/>
  <c r="E1247" i="7"/>
  <c r="D1248" i="7"/>
  <c r="E1248" i="7"/>
  <c r="D1249" i="7"/>
  <c r="E1249" i="7"/>
  <c r="D1250" i="7"/>
  <c r="E1250" i="7"/>
  <c r="D1251" i="7"/>
  <c r="E1251" i="7"/>
  <c r="D1252" i="7"/>
  <c r="E1252" i="7"/>
  <c r="D1253" i="7"/>
  <c r="E1253" i="7"/>
  <c r="D1254" i="7"/>
  <c r="E1254" i="7"/>
  <c r="D1255" i="7"/>
  <c r="E1255" i="7"/>
  <c r="D1256" i="7"/>
  <c r="E1256" i="7"/>
  <c r="D1257" i="7"/>
  <c r="E1257" i="7"/>
  <c r="D1258" i="7"/>
  <c r="E1258" i="7"/>
  <c r="D1259" i="7"/>
  <c r="E1259" i="7"/>
  <c r="D1260" i="7"/>
  <c r="E1260" i="7"/>
  <c r="D1261" i="7"/>
  <c r="E1261" i="7"/>
  <c r="D1262" i="7"/>
  <c r="E1262" i="7"/>
  <c r="D1263" i="7"/>
  <c r="E1263" i="7"/>
  <c r="D1264" i="7"/>
  <c r="E1264" i="7"/>
  <c r="D1265" i="7"/>
  <c r="E1265" i="7"/>
  <c r="D1266" i="7"/>
  <c r="E1266" i="7"/>
  <c r="D1267" i="7"/>
  <c r="E1267" i="7"/>
  <c r="D1268" i="7"/>
  <c r="E1268" i="7"/>
  <c r="D1269" i="7"/>
  <c r="E1269" i="7"/>
  <c r="D1270" i="7"/>
  <c r="E1270" i="7"/>
  <c r="D1271" i="7"/>
  <c r="E1271" i="7"/>
  <c r="D1272" i="7"/>
  <c r="E1272" i="7"/>
  <c r="D1273" i="7"/>
  <c r="E1273" i="7"/>
  <c r="D1274" i="7"/>
  <c r="E1274" i="7"/>
  <c r="D1275" i="7"/>
  <c r="E1275" i="7"/>
  <c r="D1276" i="7"/>
  <c r="E1276" i="7"/>
  <c r="D1277" i="7"/>
  <c r="E1277" i="7"/>
  <c r="D1278" i="7"/>
  <c r="E1278" i="7"/>
  <c r="D1279" i="7"/>
  <c r="E1279" i="7"/>
  <c r="D1280" i="7"/>
  <c r="E1280" i="7"/>
  <c r="D1281" i="7"/>
  <c r="E1281" i="7"/>
  <c r="D1282" i="7"/>
  <c r="E1282" i="7"/>
  <c r="D1283" i="7"/>
  <c r="E1283" i="7"/>
  <c r="D1284" i="7"/>
  <c r="E1284" i="7"/>
  <c r="D1285" i="7"/>
  <c r="E1285" i="7"/>
  <c r="D1286" i="7"/>
  <c r="E1286" i="7"/>
  <c r="D1287" i="7"/>
  <c r="E1287" i="7"/>
  <c r="D1288" i="7"/>
  <c r="E1288" i="7"/>
  <c r="D1289" i="7"/>
  <c r="E1289" i="7"/>
  <c r="D1290" i="7"/>
  <c r="E1290" i="7"/>
  <c r="D1291" i="7"/>
  <c r="E1291" i="7"/>
  <c r="D1292" i="7"/>
  <c r="E1292" i="7"/>
  <c r="D1293" i="7"/>
  <c r="E1293" i="7"/>
  <c r="D1294" i="7"/>
  <c r="E1294" i="7"/>
  <c r="D1295" i="7"/>
  <c r="E1295" i="7"/>
  <c r="D1296" i="7"/>
  <c r="E1296" i="7"/>
  <c r="D1297" i="7"/>
  <c r="E1297" i="7"/>
  <c r="D1298" i="7"/>
  <c r="E1298" i="7"/>
  <c r="D1299" i="7"/>
  <c r="E1299" i="7"/>
  <c r="D1300" i="7"/>
  <c r="E1300" i="7"/>
  <c r="D1301" i="7"/>
  <c r="E1301" i="7"/>
  <c r="D1302" i="7"/>
  <c r="E1302" i="7"/>
  <c r="D1303" i="7"/>
  <c r="E1303" i="7"/>
  <c r="D1304" i="7"/>
  <c r="E1304" i="7"/>
  <c r="D1305" i="7"/>
  <c r="E1305" i="7"/>
  <c r="D1306" i="7"/>
  <c r="E1306" i="7"/>
  <c r="D1307" i="7"/>
  <c r="E1307" i="7"/>
  <c r="D1308" i="7"/>
  <c r="E1308" i="7"/>
  <c r="D1309" i="7"/>
  <c r="E1309" i="7"/>
  <c r="D1310" i="7"/>
  <c r="E1310" i="7"/>
  <c r="D1311" i="7"/>
  <c r="E1311" i="7"/>
  <c r="D1312" i="7"/>
  <c r="E1312" i="7"/>
  <c r="D1313" i="7"/>
  <c r="E1313" i="7"/>
  <c r="D1314" i="7"/>
  <c r="E1314" i="7"/>
  <c r="D1315" i="7"/>
  <c r="E1315" i="7"/>
  <c r="D1316" i="7"/>
  <c r="E1316" i="7"/>
  <c r="D1317" i="7"/>
  <c r="E1317" i="7"/>
  <c r="D1318" i="7"/>
  <c r="E1318" i="7"/>
  <c r="D1319" i="7"/>
  <c r="E1319" i="7"/>
  <c r="D1320" i="7"/>
  <c r="E1320" i="7"/>
  <c r="D1321" i="7"/>
  <c r="E1321" i="7"/>
  <c r="D1322" i="7"/>
  <c r="E1322" i="7"/>
  <c r="D1323" i="7"/>
  <c r="E1323" i="7"/>
  <c r="D1324" i="7"/>
  <c r="E1324" i="7"/>
  <c r="D1325" i="7"/>
  <c r="E1325" i="7"/>
  <c r="D1326" i="7"/>
  <c r="E1326" i="7"/>
  <c r="D1327" i="7"/>
  <c r="E1327" i="7"/>
  <c r="D1328" i="7"/>
  <c r="E1328" i="7"/>
  <c r="D1329" i="7"/>
  <c r="E1329" i="7"/>
  <c r="D1330" i="7"/>
  <c r="E1330" i="7"/>
  <c r="D1331" i="7"/>
  <c r="E1331" i="7"/>
  <c r="D1332" i="7"/>
  <c r="E1332" i="7"/>
  <c r="D1333" i="7"/>
  <c r="E1333" i="7"/>
  <c r="D1334" i="7"/>
  <c r="E1334" i="7"/>
  <c r="D1335" i="7"/>
  <c r="E1335" i="7"/>
  <c r="D1336" i="7"/>
  <c r="E1336" i="7"/>
  <c r="D1337" i="7"/>
  <c r="E1337" i="7"/>
  <c r="D1338" i="7"/>
  <c r="E1338" i="7"/>
  <c r="D1339" i="7"/>
  <c r="E1339" i="7"/>
  <c r="D1340" i="7"/>
  <c r="E1340" i="7"/>
  <c r="D1341" i="7"/>
  <c r="E1341" i="7"/>
  <c r="D1342" i="7"/>
  <c r="E1342" i="7"/>
  <c r="B1" i="7"/>
  <c r="K3" i="7"/>
  <c r="K1" i="7"/>
  <c r="J3" i="7"/>
  <c r="J1" i="7"/>
  <c r="H3" i="7"/>
  <c r="I3" i="7" s="1"/>
  <c r="H1" i="7"/>
  <c r="I1" i="7" s="1"/>
  <c r="D4" i="7"/>
  <c r="E4" i="7"/>
  <c r="E3" i="7"/>
  <c r="D3" i="7"/>
  <c r="D1" i="7"/>
  <c r="E1" i="7"/>
  <c r="O4" i="8" s="1"/>
  <c r="E476" i="8"/>
  <c r="F476" i="8"/>
  <c r="G476" i="8"/>
  <c r="H476" i="8"/>
  <c r="I476" i="8"/>
  <c r="J476" i="8"/>
  <c r="K476" i="8"/>
  <c r="R476" i="12"/>
  <c r="E477" i="8"/>
  <c r="F477" i="8"/>
  <c r="G477" i="8"/>
  <c r="H477" i="8"/>
  <c r="I477" i="8"/>
  <c r="J477" i="8"/>
  <c r="K477" i="8"/>
  <c r="R477" i="12"/>
  <c r="E478" i="8"/>
  <c r="F478" i="8"/>
  <c r="G478" i="8"/>
  <c r="H478" i="8"/>
  <c r="I478" i="8"/>
  <c r="J478" i="8"/>
  <c r="K478" i="8"/>
  <c r="R478" i="12"/>
  <c r="E479" i="8"/>
  <c r="F479" i="8"/>
  <c r="G479" i="8"/>
  <c r="H479" i="8"/>
  <c r="I479" i="8"/>
  <c r="J479" i="8"/>
  <c r="K479" i="8"/>
  <c r="R479" i="12"/>
  <c r="E480" i="8"/>
  <c r="F480" i="8"/>
  <c r="G480" i="8"/>
  <c r="H480" i="8"/>
  <c r="I480" i="8"/>
  <c r="J480" i="8"/>
  <c r="K480" i="8"/>
  <c r="R480" i="12"/>
  <c r="E481" i="8"/>
  <c r="F481" i="8"/>
  <c r="G481" i="8"/>
  <c r="H481" i="8"/>
  <c r="I481" i="8"/>
  <c r="J481" i="8"/>
  <c r="K481" i="8"/>
  <c r="R481" i="12"/>
  <c r="E482" i="8"/>
  <c r="F482" i="8"/>
  <c r="G482" i="8"/>
  <c r="H482" i="8"/>
  <c r="I482" i="8"/>
  <c r="J482" i="8"/>
  <c r="K482" i="8"/>
  <c r="R482" i="12"/>
  <c r="E483" i="8"/>
  <c r="F483" i="8"/>
  <c r="G483" i="8"/>
  <c r="H483" i="8"/>
  <c r="I483" i="8"/>
  <c r="J483" i="8"/>
  <c r="K483" i="8"/>
  <c r="E484" i="8"/>
  <c r="F484" i="8"/>
  <c r="G484" i="8"/>
  <c r="H484" i="8"/>
  <c r="I484" i="8"/>
  <c r="J484" i="8"/>
  <c r="K484" i="8"/>
  <c r="R484" i="12"/>
  <c r="E485" i="8"/>
  <c r="F485" i="8"/>
  <c r="G485" i="8"/>
  <c r="H485" i="8"/>
  <c r="I485" i="8"/>
  <c r="J485" i="8"/>
  <c r="K485" i="8"/>
  <c r="R485" i="12"/>
  <c r="E486" i="8"/>
  <c r="F486" i="8"/>
  <c r="G486" i="8"/>
  <c r="H486" i="8"/>
  <c r="I486" i="8"/>
  <c r="J486" i="8"/>
  <c r="K486" i="8"/>
  <c r="R486" i="12"/>
  <c r="E487" i="8"/>
  <c r="F487" i="8"/>
  <c r="G487" i="8"/>
  <c r="H487" i="8"/>
  <c r="I487" i="8"/>
  <c r="J487" i="8"/>
  <c r="K487" i="8"/>
  <c r="R487" i="12"/>
  <c r="E488" i="8"/>
  <c r="F488" i="8"/>
  <c r="G488" i="8"/>
  <c r="H488" i="8"/>
  <c r="I488" i="8"/>
  <c r="J488" i="8"/>
  <c r="K488" i="8"/>
  <c r="R488" i="12"/>
  <c r="E489" i="8"/>
  <c r="F489" i="8"/>
  <c r="G489" i="8"/>
  <c r="H489" i="8"/>
  <c r="I489" i="8"/>
  <c r="J489" i="8"/>
  <c r="K489" i="8"/>
  <c r="R489" i="12"/>
  <c r="E490" i="8"/>
  <c r="F490" i="8"/>
  <c r="G490" i="8"/>
  <c r="H490" i="8"/>
  <c r="I490" i="8"/>
  <c r="J490" i="8"/>
  <c r="K490" i="8"/>
  <c r="R158" i="12"/>
  <c r="E491" i="8"/>
  <c r="F491" i="8"/>
  <c r="G491" i="8"/>
  <c r="H491" i="8"/>
  <c r="I491" i="8"/>
  <c r="J491" i="8"/>
  <c r="K491" i="8"/>
  <c r="R491" i="12"/>
  <c r="E492" i="8"/>
  <c r="F492" i="8"/>
  <c r="G492" i="8"/>
  <c r="H492" i="8"/>
  <c r="I492" i="8"/>
  <c r="J492" i="8"/>
  <c r="K492" i="8"/>
  <c r="R492" i="12"/>
  <c r="E493" i="8"/>
  <c r="F493" i="8"/>
  <c r="G493" i="8"/>
  <c r="H493" i="8"/>
  <c r="I493" i="8"/>
  <c r="J493" i="8"/>
  <c r="K493" i="8"/>
  <c r="R493" i="12"/>
  <c r="E494" i="8"/>
  <c r="F494" i="8"/>
  <c r="G494" i="8"/>
  <c r="H494" i="8"/>
  <c r="I494" i="8"/>
  <c r="J494" i="8"/>
  <c r="K494" i="8"/>
  <c r="R494" i="12"/>
  <c r="E495" i="8"/>
  <c r="F495" i="8"/>
  <c r="G495" i="8"/>
  <c r="H495" i="8"/>
  <c r="I495" i="8"/>
  <c r="J495" i="8"/>
  <c r="K495" i="8"/>
  <c r="R495" i="12"/>
  <c r="E496" i="8"/>
  <c r="F496" i="8"/>
  <c r="G496" i="8"/>
  <c r="H496" i="8"/>
  <c r="I496" i="8"/>
  <c r="J496" i="8"/>
  <c r="K496" i="8"/>
  <c r="R496" i="12"/>
  <c r="E497" i="8"/>
  <c r="F497" i="8"/>
  <c r="G497" i="8"/>
  <c r="H497" i="8"/>
  <c r="I497" i="8"/>
  <c r="J497" i="8"/>
  <c r="K497" i="8"/>
  <c r="R497" i="12"/>
  <c r="E498" i="8"/>
  <c r="F498" i="8"/>
  <c r="G498" i="8"/>
  <c r="H498" i="8"/>
  <c r="I498" i="8"/>
  <c r="J498" i="8"/>
  <c r="K498" i="8"/>
  <c r="R498" i="12"/>
  <c r="E499" i="8"/>
  <c r="F499" i="8"/>
  <c r="G499" i="8"/>
  <c r="H499" i="8"/>
  <c r="I499" i="8"/>
  <c r="J499" i="8"/>
  <c r="K499" i="8"/>
  <c r="R499" i="12"/>
  <c r="E500" i="8"/>
  <c r="F500" i="8"/>
  <c r="G500" i="8"/>
  <c r="H500" i="8"/>
  <c r="I500" i="8"/>
  <c r="J500" i="8"/>
  <c r="K500" i="8"/>
  <c r="R500" i="12"/>
  <c r="E501" i="8"/>
  <c r="F501" i="8"/>
  <c r="G501" i="8"/>
  <c r="H501" i="8"/>
  <c r="I501" i="8"/>
  <c r="J501" i="8"/>
  <c r="K501" i="8"/>
  <c r="R501" i="12"/>
  <c r="E502" i="8"/>
  <c r="F502" i="8"/>
  <c r="G502" i="8"/>
  <c r="H502" i="8"/>
  <c r="I502" i="8"/>
  <c r="J502" i="8"/>
  <c r="K502" i="8"/>
  <c r="R502" i="12"/>
  <c r="E503" i="8"/>
  <c r="F503" i="8"/>
  <c r="G503" i="8"/>
  <c r="H503" i="8"/>
  <c r="I503" i="8"/>
  <c r="J503" i="8"/>
  <c r="K503" i="8"/>
  <c r="R503" i="12"/>
  <c r="E504" i="8"/>
  <c r="F504" i="8"/>
  <c r="G504" i="8"/>
  <c r="H504" i="8"/>
  <c r="I504" i="8"/>
  <c r="J504" i="8"/>
  <c r="K504" i="8"/>
  <c r="R504" i="12"/>
  <c r="E505" i="8"/>
  <c r="F505" i="8"/>
  <c r="G505" i="8"/>
  <c r="H505" i="8"/>
  <c r="I505" i="8"/>
  <c r="J505" i="8"/>
  <c r="K505" i="8"/>
  <c r="R505" i="12"/>
  <c r="E506" i="8"/>
  <c r="F506" i="8"/>
  <c r="G506" i="8"/>
  <c r="H506" i="8"/>
  <c r="I506" i="8"/>
  <c r="J506" i="8"/>
  <c r="K506" i="8"/>
  <c r="R506" i="12"/>
  <c r="E507" i="8"/>
  <c r="F507" i="8"/>
  <c r="G507" i="8"/>
  <c r="H507" i="8"/>
  <c r="I507" i="8"/>
  <c r="J507" i="8"/>
  <c r="K507" i="8"/>
  <c r="R507" i="12"/>
  <c r="E508" i="8"/>
  <c r="F508" i="8"/>
  <c r="G508" i="8"/>
  <c r="H508" i="8"/>
  <c r="I508" i="8"/>
  <c r="J508" i="8"/>
  <c r="K508" i="8"/>
  <c r="R508" i="12"/>
  <c r="E509" i="8"/>
  <c r="F509" i="8"/>
  <c r="G509" i="8"/>
  <c r="H509" i="8"/>
  <c r="I509" i="8"/>
  <c r="J509" i="8"/>
  <c r="K509" i="8"/>
  <c r="R509" i="12"/>
  <c r="E510" i="8"/>
  <c r="F510" i="8"/>
  <c r="G510" i="8"/>
  <c r="H510" i="8"/>
  <c r="I510" i="8"/>
  <c r="J510" i="8"/>
  <c r="K510" i="8"/>
  <c r="R510" i="12"/>
  <c r="E511" i="8"/>
  <c r="F511" i="8"/>
  <c r="G511" i="8"/>
  <c r="H511" i="8"/>
  <c r="I511" i="8"/>
  <c r="J511" i="8"/>
  <c r="K511" i="8"/>
  <c r="R511" i="12"/>
  <c r="E512" i="8"/>
  <c r="F512" i="8"/>
  <c r="G512" i="8"/>
  <c r="H512" i="8"/>
  <c r="I512" i="8"/>
  <c r="J512" i="8"/>
  <c r="K512" i="8"/>
  <c r="R512" i="12"/>
  <c r="E513" i="8"/>
  <c r="F513" i="8"/>
  <c r="G513" i="8"/>
  <c r="H513" i="8"/>
  <c r="I513" i="8"/>
  <c r="J513" i="8"/>
  <c r="K513" i="8"/>
  <c r="R513" i="12"/>
  <c r="E514" i="8"/>
  <c r="F514" i="8"/>
  <c r="G514" i="8"/>
  <c r="H514" i="8"/>
  <c r="I514" i="8"/>
  <c r="J514" i="8"/>
  <c r="K514" i="8"/>
  <c r="R514" i="12"/>
  <c r="E515" i="8"/>
  <c r="F515" i="8"/>
  <c r="G515" i="8"/>
  <c r="H515" i="8"/>
  <c r="I515" i="8"/>
  <c r="J515" i="8"/>
  <c r="K515" i="8"/>
  <c r="R515" i="12"/>
  <c r="E516" i="8"/>
  <c r="F516" i="8"/>
  <c r="G516" i="8"/>
  <c r="H516" i="8"/>
  <c r="I516" i="8"/>
  <c r="J516" i="8"/>
  <c r="K516" i="8"/>
  <c r="R516" i="12"/>
  <c r="E517" i="8"/>
  <c r="F517" i="8"/>
  <c r="G517" i="8"/>
  <c r="H517" i="8"/>
  <c r="I517" i="8"/>
  <c r="J517" i="8"/>
  <c r="K517" i="8"/>
  <c r="R517" i="12"/>
  <c r="E518" i="8"/>
  <c r="F518" i="8"/>
  <c r="G518" i="8"/>
  <c r="H518" i="8"/>
  <c r="I518" i="8"/>
  <c r="J518" i="8"/>
  <c r="K518" i="8"/>
  <c r="R518" i="12"/>
  <c r="E519" i="8"/>
  <c r="F519" i="8"/>
  <c r="G519" i="8"/>
  <c r="H519" i="8"/>
  <c r="I519" i="8"/>
  <c r="J519" i="8"/>
  <c r="K519" i="8"/>
  <c r="R519" i="12"/>
  <c r="E520" i="8"/>
  <c r="F520" i="8"/>
  <c r="G520" i="8"/>
  <c r="H520" i="8"/>
  <c r="I520" i="8"/>
  <c r="J520" i="8"/>
  <c r="K520" i="8"/>
  <c r="R520" i="12"/>
  <c r="E521" i="8"/>
  <c r="F521" i="8"/>
  <c r="G521" i="8"/>
  <c r="H521" i="8"/>
  <c r="I521" i="8"/>
  <c r="J521" i="8"/>
  <c r="K521" i="8"/>
  <c r="R521" i="12"/>
  <c r="E522" i="8"/>
  <c r="F522" i="8"/>
  <c r="G522" i="8"/>
  <c r="H522" i="8"/>
  <c r="I522" i="8"/>
  <c r="J522" i="8"/>
  <c r="K522" i="8"/>
  <c r="R522" i="12"/>
  <c r="E523" i="8"/>
  <c r="F523" i="8"/>
  <c r="G523" i="8"/>
  <c r="H523" i="8"/>
  <c r="I523" i="8"/>
  <c r="J523" i="8"/>
  <c r="K523" i="8"/>
  <c r="R523" i="12"/>
  <c r="E524" i="8"/>
  <c r="F524" i="8"/>
  <c r="G524" i="8"/>
  <c r="H524" i="8"/>
  <c r="I524" i="8"/>
  <c r="J524" i="8"/>
  <c r="K524" i="8"/>
  <c r="R524" i="12"/>
  <c r="E525" i="8"/>
  <c r="F525" i="8"/>
  <c r="G525" i="8"/>
  <c r="H525" i="8"/>
  <c r="I525" i="8"/>
  <c r="J525" i="8"/>
  <c r="K525" i="8"/>
  <c r="R525" i="12"/>
  <c r="E526" i="8"/>
  <c r="F526" i="8"/>
  <c r="G526" i="8"/>
  <c r="H526" i="8"/>
  <c r="I526" i="8"/>
  <c r="J526" i="8"/>
  <c r="K526" i="8"/>
  <c r="R526" i="12"/>
  <c r="E527" i="8"/>
  <c r="F527" i="8"/>
  <c r="G527" i="8"/>
  <c r="H527" i="8"/>
  <c r="I527" i="8"/>
  <c r="J527" i="8"/>
  <c r="K527" i="8"/>
  <c r="R527" i="12"/>
  <c r="E528" i="8"/>
  <c r="F528" i="8"/>
  <c r="G528" i="8"/>
  <c r="H528" i="8"/>
  <c r="I528" i="8"/>
  <c r="J528" i="8"/>
  <c r="K528" i="8"/>
  <c r="R528" i="12"/>
  <c r="E529" i="8"/>
  <c r="F529" i="8"/>
  <c r="G529" i="8"/>
  <c r="H529" i="8"/>
  <c r="I529" i="8"/>
  <c r="J529" i="8"/>
  <c r="K529" i="8"/>
  <c r="R529" i="12"/>
  <c r="E530" i="8"/>
  <c r="F530" i="8"/>
  <c r="G530" i="8"/>
  <c r="H530" i="8"/>
  <c r="I530" i="8"/>
  <c r="J530" i="8"/>
  <c r="K530" i="8"/>
  <c r="R530" i="12"/>
  <c r="E531" i="8"/>
  <c r="F531" i="8"/>
  <c r="G531" i="8"/>
  <c r="H531" i="8"/>
  <c r="I531" i="8"/>
  <c r="J531" i="8"/>
  <c r="K531" i="8"/>
  <c r="R531" i="12"/>
  <c r="E532" i="8"/>
  <c r="F532" i="8"/>
  <c r="G532" i="8"/>
  <c r="H532" i="8"/>
  <c r="I532" i="8"/>
  <c r="J532" i="8"/>
  <c r="K532" i="8"/>
  <c r="R532" i="12"/>
  <c r="E533" i="8"/>
  <c r="F533" i="8"/>
  <c r="G533" i="8"/>
  <c r="H533" i="8"/>
  <c r="I533" i="8"/>
  <c r="J533" i="8"/>
  <c r="K533" i="8"/>
  <c r="R132" i="12"/>
  <c r="E534" i="8"/>
  <c r="F534" i="8"/>
  <c r="G534" i="8"/>
  <c r="H534" i="8"/>
  <c r="I534" i="8"/>
  <c r="J534" i="8"/>
  <c r="K534" i="8"/>
  <c r="R534" i="12"/>
  <c r="E535" i="8"/>
  <c r="F535" i="8"/>
  <c r="G535" i="8"/>
  <c r="H535" i="8"/>
  <c r="I535" i="8"/>
  <c r="J535" i="8"/>
  <c r="K535" i="8"/>
  <c r="R535" i="12"/>
  <c r="E536" i="8"/>
  <c r="F536" i="8"/>
  <c r="G536" i="8"/>
  <c r="H536" i="8"/>
  <c r="I536" i="8"/>
  <c r="J536" i="8"/>
  <c r="K536" i="8"/>
  <c r="R536" i="12"/>
  <c r="E537" i="8"/>
  <c r="F537" i="8"/>
  <c r="G537" i="8"/>
  <c r="H537" i="8"/>
  <c r="I537" i="8"/>
  <c r="J537" i="8"/>
  <c r="K537" i="8"/>
  <c r="R537" i="12"/>
  <c r="E538" i="8"/>
  <c r="F538" i="8"/>
  <c r="G538" i="8"/>
  <c r="H538" i="8"/>
  <c r="I538" i="8"/>
  <c r="J538" i="8"/>
  <c r="K538" i="8"/>
  <c r="R538" i="12"/>
  <c r="E539" i="8"/>
  <c r="F539" i="8"/>
  <c r="G539" i="8"/>
  <c r="H539" i="8"/>
  <c r="I539" i="8"/>
  <c r="J539" i="8"/>
  <c r="K539" i="8"/>
  <c r="R539" i="12"/>
  <c r="E540" i="8"/>
  <c r="F540" i="8"/>
  <c r="G540" i="8"/>
  <c r="H540" i="8"/>
  <c r="I540" i="8"/>
  <c r="J540" i="8"/>
  <c r="K540" i="8"/>
  <c r="R540" i="12"/>
  <c r="E541" i="8"/>
  <c r="F541" i="8"/>
  <c r="G541" i="8"/>
  <c r="H541" i="8"/>
  <c r="I541" i="8"/>
  <c r="J541" i="8"/>
  <c r="K541" i="8"/>
  <c r="R541" i="12"/>
  <c r="E542" i="8"/>
  <c r="F542" i="8"/>
  <c r="G542" i="8"/>
  <c r="H542" i="8"/>
  <c r="I542" i="8"/>
  <c r="J542" i="8"/>
  <c r="K542" i="8"/>
  <c r="R542" i="12"/>
  <c r="E543" i="8"/>
  <c r="F543" i="8"/>
  <c r="G543" i="8"/>
  <c r="H543" i="8"/>
  <c r="I543" i="8"/>
  <c r="J543" i="8"/>
  <c r="K543" i="8"/>
  <c r="R543" i="12"/>
  <c r="E544" i="8"/>
  <c r="F544" i="8"/>
  <c r="G544" i="8"/>
  <c r="H544" i="8"/>
  <c r="I544" i="8"/>
  <c r="J544" i="8"/>
  <c r="K544" i="8"/>
  <c r="R544" i="12"/>
  <c r="E545" i="8"/>
  <c r="F545" i="8"/>
  <c r="G545" i="8"/>
  <c r="H545" i="8"/>
  <c r="I545" i="8"/>
  <c r="J545" i="8"/>
  <c r="K545" i="8"/>
  <c r="R545" i="12"/>
  <c r="E546" i="8"/>
  <c r="F546" i="8"/>
  <c r="G546" i="8"/>
  <c r="H546" i="8"/>
  <c r="I546" i="8"/>
  <c r="J546" i="8"/>
  <c r="K546" i="8"/>
  <c r="R546" i="12"/>
  <c r="E547" i="8"/>
  <c r="F547" i="8"/>
  <c r="G547" i="8"/>
  <c r="H547" i="8"/>
  <c r="I547" i="8"/>
  <c r="J547" i="8"/>
  <c r="K547" i="8"/>
  <c r="R547" i="12"/>
  <c r="E548" i="8"/>
  <c r="F548" i="8"/>
  <c r="G548" i="8"/>
  <c r="H548" i="8"/>
  <c r="I548" i="8"/>
  <c r="J548" i="8"/>
  <c r="K548" i="8"/>
  <c r="R548" i="12"/>
  <c r="E549" i="8"/>
  <c r="F549" i="8"/>
  <c r="G549" i="8"/>
  <c r="H549" i="8"/>
  <c r="I549" i="8"/>
  <c r="J549" i="8"/>
  <c r="K549" i="8"/>
  <c r="R549" i="12"/>
  <c r="E550" i="8"/>
  <c r="F550" i="8"/>
  <c r="G550" i="8"/>
  <c r="H550" i="8"/>
  <c r="I550" i="8"/>
  <c r="J550" i="8"/>
  <c r="K550" i="8"/>
  <c r="R550" i="12"/>
  <c r="E551" i="8"/>
  <c r="F551" i="8"/>
  <c r="G551" i="8"/>
  <c r="H551" i="8"/>
  <c r="I551" i="8"/>
  <c r="J551" i="8"/>
  <c r="K551" i="8"/>
  <c r="R551" i="12"/>
  <c r="E552" i="8"/>
  <c r="F552" i="8"/>
  <c r="G552" i="8"/>
  <c r="H552" i="8"/>
  <c r="I552" i="8"/>
  <c r="J552" i="8"/>
  <c r="K552" i="8"/>
  <c r="R552" i="12"/>
  <c r="E553" i="8"/>
  <c r="F553" i="8"/>
  <c r="G553" i="8"/>
  <c r="H553" i="8"/>
  <c r="I553" i="8"/>
  <c r="J553" i="8"/>
  <c r="K553" i="8"/>
  <c r="R553" i="12"/>
  <c r="E554" i="8"/>
  <c r="F554" i="8"/>
  <c r="G554" i="8"/>
  <c r="H554" i="8"/>
  <c r="I554" i="8"/>
  <c r="J554" i="8"/>
  <c r="K554" i="8"/>
  <c r="R554" i="12"/>
  <c r="E555" i="8"/>
  <c r="F555" i="8"/>
  <c r="G555" i="8"/>
  <c r="H555" i="8"/>
  <c r="I555" i="8"/>
  <c r="J555" i="8"/>
  <c r="K555" i="8"/>
  <c r="R555" i="12"/>
  <c r="E556" i="8"/>
  <c r="F556" i="8"/>
  <c r="G556" i="8"/>
  <c r="H556" i="8"/>
  <c r="I556" i="8"/>
  <c r="J556" i="8"/>
  <c r="K556" i="8"/>
  <c r="R556" i="12"/>
  <c r="E557" i="8"/>
  <c r="F557" i="8"/>
  <c r="G557" i="8"/>
  <c r="H557" i="8"/>
  <c r="I557" i="8"/>
  <c r="J557" i="8"/>
  <c r="K557" i="8"/>
  <c r="R557" i="12"/>
  <c r="E558" i="8"/>
  <c r="F558" i="8"/>
  <c r="G558" i="8"/>
  <c r="H558" i="8"/>
  <c r="I558" i="8"/>
  <c r="J558" i="8"/>
  <c r="K558" i="8"/>
  <c r="R558" i="12"/>
  <c r="E559" i="8"/>
  <c r="F559" i="8"/>
  <c r="G559" i="8"/>
  <c r="H559" i="8"/>
  <c r="I559" i="8"/>
  <c r="J559" i="8"/>
  <c r="K559" i="8"/>
  <c r="R559" i="12"/>
  <c r="E560" i="8"/>
  <c r="F560" i="8"/>
  <c r="G560" i="8"/>
  <c r="H560" i="8"/>
  <c r="I560" i="8"/>
  <c r="J560" i="8"/>
  <c r="K560" i="8"/>
  <c r="R192" i="12"/>
  <c r="E561" i="8"/>
  <c r="F561" i="8"/>
  <c r="G561" i="8"/>
  <c r="H561" i="8"/>
  <c r="I561" i="8"/>
  <c r="J561" i="8"/>
  <c r="K561" i="8"/>
  <c r="R561" i="12"/>
  <c r="E562" i="8"/>
  <c r="F562" i="8"/>
  <c r="G562" i="8"/>
  <c r="H562" i="8"/>
  <c r="I562" i="8"/>
  <c r="J562" i="8"/>
  <c r="K562" i="8"/>
  <c r="R562" i="12"/>
  <c r="E563" i="8"/>
  <c r="F563" i="8"/>
  <c r="G563" i="8"/>
  <c r="H563" i="8"/>
  <c r="I563" i="8"/>
  <c r="J563" i="8"/>
  <c r="K563" i="8"/>
  <c r="R563" i="12"/>
  <c r="E564" i="8"/>
  <c r="F564" i="8"/>
  <c r="G564" i="8"/>
  <c r="H564" i="8"/>
  <c r="I564" i="8"/>
  <c r="J564" i="8"/>
  <c r="K564" i="8"/>
  <c r="E565" i="8"/>
  <c r="F565" i="8"/>
  <c r="G565" i="8"/>
  <c r="H565" i="8"/>
  <c r="I565" i="8"/>
  <c r="J565" i="8"/>
  <c r="K565" i="8"/>
  <c r="R565" i="12"/>
  <c r="E566" i="8"/>
  <c r="F566" i="8"/>
  <c r="G566" i="8"/>
  <c r="H566" i="8"/>
  <c r="I566" i="8"/>
  <c r="J566" i="8"/>
  <c r="K566" i="8"/>
  <c r="R566" i="12"/>
  <c r="E567" i="8"/>
  <c r="F567" i="8"/>
  <c r="G567" i="8"/>
  <c r="H567" i="8"/>
  <c r="I567" i="8"/>
  <c r="J567" i="8"/>
  <c r="K567" i="8"/>
  <c r="R567" i="12"/>
  <c r="E568" i="8"/>
  <c r="F568" i="8"/>
  <c r="G568" i="8"/>
  <c r="H568" i="8"/>
  <c r="I568" i="8"/>
  <c r="J568" i="8"/>
  <c r="K568" i="8"/>
  <c r="R568" i="12"/>
  <c r="E569" i="8"/>
  <c r="F569" i="8"/>
  <c r="G569" i="8"/>
  <c r="H569" i="8"/>
  <c r="I569" i="8"/>
  <c r="J569" i="8"/>
  <c r="K569" i="8"/>
  <c r="R569" i="12"/>
  <c r="E570" i="8"/>
  <c r="F570" i="8"/>
  <c r="G570" i="8"/>
  <c r="H570" i="8"/>
  <c r="I570" i="8"/>
  <c r="J570" i="8"/>
  <c r="K570" i="8"/>
  <c r="R570" i="12"/>
  <c r="E571" i="8"/>
  <c r="F571" i="8"/>
  <c r="G571" i="8"/>
  <c r="H571" i="8"/>
  <c r="I571" i="8"/>
  <c r="J571" i="8"/>
  <c r="K571" i="8"/>
  <c r="R571" i="12"/>
  <c r="E572" i="8"/>
  <c r="F572" i="8"/>
  <c r="G572" i="8"/>
  <c r="H572" i="8"/>
  <c r="I572" i="8"/>
  <c r="J572" i="8"/>
  <c r="K572" i="8"/>
  <c r="R572" i="12"/>
  <c r="E573" i="8"/>
  <c r="F573" i="8"/>
  <c r="G573" i="8"/>
  <c r="H573" i="8"/>
  <c r="I573" i="8"/>
  <c r="J573" i="8"/>
  <c r="K573" i="8"/>
  <c r="R573" i="12"/>
  <c r="E574" i="8"/>
  <c r="F574" i="8"/>
  <c r="G574" i="8"/>
  <c r="H574" i="8"/>
  <c r="I574" i="8"/>
  <c r="J574" i="8"/>
  <c r="K574" i="8"/>
  <c r="R574" i="12"/>
  <c r="E575" i="8"/>
  <c r="F575" i="8"/>
  <c r="G575" i="8"/>
  <c r="H575" i="8"/>
  <c r="I575" i="8"/>
  <c r="J575" i="8"/>
  <c r="K575" i="8"/>
  <c r="R575" i="12"/>
  <c r="E576" i="8"/>
  <c r="F576" i="8"/>
  <c r="G576" i="8"/>
  <c r="H576" i="8"/>
  <c r="I576" i="8"/>
  <c r="J576" i="8"/>
  <c r="K576" i="8"/>
  <c r="R576" i="12"/>
  <c r="E577" i="8"/>
  <c r="F577" i="8"/>
  <c r="G577" i="8"/>
  <c r="H577" i="8"/>
  <c r="I577" i="8"/>
  <c r="J577" i="8"/>
  <c r="K577" i="8"/>
  <c r="R577" i="12"/>
  <c r="E578" i="8"/>
  <c r="F578" i="8"/>
  <c r="G578" i="8"/>
  <c r="H578" i="8"/>
  <c r="I578" i="8"/>
  <c r="J578" i="8"/>
  <c r="K578" i="8"/>
  <c r="R578" i="12"/>
  <c r="E579" i="8"/>
  <c r="F579" i="8"/>
  <c r="G579" i="8"/>
  <c r="H579" i="8"/>
  <c r="I579" i="8"/>
  <c r="J579" i="8"/>
  <c r="K579" i="8"/>
  <c r="R579" i="12"/>
  <c r="E580" i="8"/>
  <c r="F580" i="8"/>
  <c r="G580" i="8"/>
  <c r="H580" i="8"/>
  <c r="I580" i="8"/>
  <c r="J580" i="8"/>
  <c r="K580" i="8"/>
  <c r="R580" i="12"/>
  <c r="E581" i="8"/>
  <c r="F581" i="8"/>
  <c r="G581" i="8"/>
  <c r="H581" i="8"/>
  <c r="I581" i="8"/>
  <c r="J581" i="8"/>
  <c r="K581" i="8"/>
  <c r="R581" i="12"/>
  <c r="E582" i="8"/>
  <c r="F582" i="8"/>
  <c r="G582" i="8"/>
  <c r="H582" i="8"/>
  <c r="I582" i="8"/>
  <c r="J582" i="8"/>
  <c r="K582" i="8"/>
  <c r="R582" i="12"/>
  <c r="E583" i="8"/>
  <c r="F583" i="8"/>
  <c r="G583" i="8"/>
  <c r="H583" i="8"/>
  <c r="I583" i="8"/>
  <c r="J583" i="8"/>
  <c r="K583" i="8"/>
  <c r="R583" i="12"/>
  <c r="E584" i="8"/>
  <c r="F584" i="8"/>
  <c r="G584" i="8"/>
  <c r="H584" i="8"/>
  <c r="I584" i="8"/>
  <c r="J584" i="8"/>
  <c r="K584" i="8"/>
  <c r="R584" i="12"/>
  <c r="E585" i="8"/>
  <c r="F585" i="8"/>
  <c r="G585" i="8"/>
  <c r="H585" i="8"/>
  <c r="I585" i="8"/>
  <c r="J585" i="8"/>
  <c r="K585" i="8"/>
  <c r="R585" i="12"/>
  <c r="E586" i="8"/>
  <c r="F586" i="8"/>
  <c r="G586" i="8"/>
  <c r="H586" i="8"/>
  <c r="I586" i="8"/>
  <c r="J586" i="8"/>
  <c r="K586" i="8"/>
  <c r="R586" i="12"/>
  <c r="E587" i="8"/>
  <c r="F587" i="8"/>
  <c r="G587" i="8"/>
  <c r="H587" i="8"/>
  <c r="I587" i="8"/>
  <c r="J587" i="8"/>
  <c r="K587" i="8"/>
  <c r="R587" i="12"/>
  <c r="E588" i="8"/>
  <c r="F588" i="8"/>
  <c r="G588" i="8"/>
  <c r="H588" i="8"/>
  <c r="I588" i="8"/>
  <c r="J588" i="8"/>
  <c r="K588" i="8"/>
  <c r="R588" i="12"/>
  <c r="E589" i="8"/>
  <c r="F589" i="8"/>
  <c r="G589" i="8"/>
  <c r="H589" i="8"/>
  <c r="I589" i="8"/>
  <c r="J589" i="8"/>
  <c r="K589" i="8"/>
  <c r="R589" i="12"/>
  <c r="E590" i="8"/>
  <c r="F590" i="8"/>
  <c r="G590" i="8"/>
  <c r="H590" i="8"/>
  <c r="I590" i="8"/>
  <c r="J590" i="8"/>
  <c r="K590" i="8"/>
  <c r="R590" i="12"/>
  <c r="E591" i="8"/>
  <c r="F591" i="8"/>
  <c r="G591" i="8"/>
  <c r="H591" i="8"/>
  <c r="I591" i="8"/>
  <c r="J591" i="8"/>
  <c r="K591" i="8"/>
  <c r="R591" i="12"/>
  <c r="E592" i="8"/>
  <c r="F592" i="8"/>
  <c r="G592" i="8"/>
  <c r="H592" i="8"/>
  <c r="I592" i="8"/>
  <c r="J592" i="8"/>
  <c r="K592" i="8"/>
  <c r="R592" i="12"/>
  <c r="E593" i="8"/>
  <c r="F593" i="8"/>
  <c r="G593" i="8"/>
  <c r="H593" i="8"/>
  <c r="I593" i="8"/>
  <c r="J593" i="8"/>
  <c r="K593" i="8"/>
  <c r="R593" i="12"/>
  <c r="E594" i="8"/>
  <c r="F594" i="8"/>
  <c r="G594" i="8"/>
  <c r="H594" i="8"/>
  <c r="I594" i="8"/>
  <c r="J594" i="8"/>
  <c r="K594" i="8"/>
  <c r="R594" i="12"/>
  <c r="E595" i="8"/>
  <c r="F595" i="8"/>
  <c r="G595" i="8"/>
  <c r="H595" i="8"/>
  <c r="I595" i="8"/>
  <c r="J595" i="8"/>
  <c r="K595" i="8"/>
  <c r="R595" i="12"/>
  <c r="E596" i="8"/>
  <c r="F596" i="8"/>
  <c r="G596" i="8"/>
  <c r="H596" i="8"/>
  <c r="I596" i="8"/>
  <c r="J596" i="8"/>
  <c r="K596" i="8"/>
  <c r="R596" i="12"/>
  <c r="E597" i="8"/>
  <c r="F597" i="8"/>
  <c r="G597" i="8"/>
  <c r="H597" i="8"/>
  <c r="I597" i="8"/>
  <c r="J597" i="8"/>
  <c r="K597" i="8"/>
  <c r="R597" i="12"/>
  <c r="E598" i="8"/>
  <c r="F598" i="8"/>
  <c r="G598" i="8"/>
  <c r="H598" i="8"/>
  <c r="I598" i="8"/>
  <c r="J598" i="8"/>
  <c r="K598" i="8"/>
  <c r="E599" i="8"/>
  <c r="F599" i="8"/>
  <c r="G599" i="8"/>
  <c r="H599" i="8"/>
  <c r="I599" i="8"/>
  <c r="J599" i="8"/>
  <c r="K599" i="8"/>
  <c r="R599" i="12"/>
  <c r="E600" i="8"/>
  <c r="F600" i="8"/>
  <c r="G600" i="8"/>
  <c r="H600" i="8"/>
  <c r="I600" i="8"/>
  <c r="J600" i="8"/>
  <c r="K600" i="8"/>
  <c r="R600" i="12"/>
  <c r="E601" i="8"/>
  <c r="F601" i="8"/>
  <c r="G601" i="8"/>
  <c r="H601" i="8"/>
  <c r="I601" i="8"/>
  <c r="J601" i="8"/>
  <c r="K601" i="8"/>
  <c r="R601" i="12"/>
  <c r="E602" i="8"/>
  <c r="F602" i="8"/>
  <c r="G602" i="8"/>
  <c r="H602" i="8"/>
  <c r="I602" i="8"/>
  <c r="J602" i="8"/>
  <c r="K602" i="8"/>
  <c r="R602" i="12"/>
  <c r="E603" i="8"/>
  <c r="F603" i="8"/>
  <c r="G603" i="8"/>
  <c r="H603" i="8"/>
  <c r="I603" i="8"/>
  <c r="J603" i="8"/>
  <c r="K603" i="8"/>
  <c r="R603" i="12"/>
  <c r="E604" i="8"/>
  <c r="F604" i="8"/>
  <c r="G604" i="8"/>
  <c r="H604" i="8"/>
  <c r="I604" i="8"/>
  <c r="J604" i="8"/>
  <c r="K604" i="8"/>
  <c r="R604" i="12"/>
  <c r="E605" i="8"/>
  <c r="F605" i="8"/>
  <c r="G605" i="8"/>
  <c r="H605" i="8"/>
  <c r="I605" i="8"/>
  <c r="J605" i="8"/>
  <c r="K605" i="8"/>
  <c r="R605" i="12"/>
  <c r="E606" i="8"/>
  <c r="F606" i="8"/>
  <c r="G606" i="8"/>
  <c r="H606" i="8"/>
  <c r="I606" i="8"/>
  <c r="J606" i="8"/>
  <c r="K606" i="8"/>
  <c r="R606" i="12"/>
  <c r="E607" i="8"/>
  <c r="F607" i="8"/>
  <c r="G607" i="8"/>
  <c r="H607" i="8"/>
  <c r="I607" i="8"/>
  <c r="J607" i="8"/>
  <c r="K607" i="8"/>
  <c r="R607" i="12"/>
  <c r="E608" i="8"/>
  <c r="F608" i="8"/>
  <c r="G608" i="8"/>
  <c r="H608" i="8"/>
  <c r="I608" i="8"/>
  <c r="J608" i="8"/>
  <c r="K608" i="8"/>
  <c r="R608" i="12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R483" i="12"/>
  <c r="R490" i="12"/>
  <c r="R533" i="12"/>
  <c r="R560" i="12"/>
  <c r="R564" i="12"/>
  <c r="R598" i="12"/>
  <c r="E3" i="8"/>
  <c r="M269" i="12"/>
  <c r="N269" i="12" s="1"/>
  <c r="M268" i="12"/>
  <c r="N268" i="12" s="1"/>
  <c r="M267" i="12"/>
  <c r="N267" i="12" s="1"/>
  <c r="M266" i="12"/>
  <c r="N266" i="12" s="1"/>
  <c r="M265" i="12"/>
  <c r="N265" i="12" s="1"/>
  <c r="M264" i="12"/>
  <c r="N264" i="12" s="1"/>
  <c r="M263" i="12"/>
  <c r="N263" i="12" s="1"/>
  <c r="M262" i="12"/>
  <c r="N262" i="12" s="1"/>
  <c r="M261" i="12"/>
  <c r="N261" i="12" s="1"/>
  <c r="M260" i="12"/>
  <c r="N260" i="12" s="1"/>
  <c r="M259" i="12"/>
  <c r="N259" i="12" s="1"/>
  <c r="M258" i="12"/>
  <c r="N258" i="12" s="1"/>
  <c r="M257" i="12"/>
  <c r="N257" i="12" s="1"/>
  <c r="M256" i="12"/>
  <c r="N256" i="12" s="1"/>
  <c r="M255" i="12"/>
  <c r="N255" i="12" s="1"/>
  <c r="M254" i="12"/>
  <c r="N254" i="12" s="1"/>
  <c r="M253" i="12"/>
  <c r="N253" i="12" s="1"/>
  <c r="M252" i="12"/>
  <c r="N252" i="12" s="1"/>
  <c r="M251" i="12"/>
  <c r="N251" i="12" s="1"/>
  <c r="M250" i="12"/>
  <c r="N250" i="12" s="1"/>
  <c r="M249" i="12"/>
  <c r="N249" i="12" s="1"/>
  <c r="M248" i="12"/>
  <c r="N248" i="12" s="1"/>
  <c r="M247" i="12"/>
  <c r="N247" i="12" s="1"/>
  <c r="M246" i="12"/>
  <c r="N246" i="12" s="1"/>
  <c r="M245" i="12"/>
  <c r="N245" i="12" s="1"/>
  <c r="M244" i="12"/>
  <c r="N244" i="12" s="1"/>
  <c r="M243" i="12"/>
  <c r="N243" i="12" s="1"/>
  <c r="M242" i="12"/>
  <c r="N242" i="12" s="1"/>
  <c r="M241" i="12"/>
  <c r="N241" i="12" s="1"/>
  <c r="M240" i="12"/>
  <c r="N240" i="12" s="1"/>
  <c r="M239" i="12"/>
  <c r="N239" i="12" s="1"/>
  <c r="M238" i="12"/>
  <c r="N238" i="12" s="1"/>
  <c r="M237" i="12"/>
  <c r="N237" i="12" s="1"/>
  <c r="M236" i="12"/>
  <c r="N236" i="12" s="1"/>
  <c r="M235" i="12"/>
  <c r="N235" i="12" s="1"/>
  <c r="M234" i="12"/>
  <c r="N234" i="12" s="1"/>
  <c r="M233" i="12"/>
  <c r="N233" i="12" s="1"/>
  <c r="M232" i="12"/>
  <c r="N232" i="12" s="1"/>
  <c r="M231" i="12"/>
  <c r="N231" i="12" s="1"/>
  <c r="M230" i="12"/>
  <c r="N230" i="12" s="1"/>
  <c r="M229" i="12"/>
  <c r="N229" i="12" s="1"/>
  <c r="M228" i="12"/>
  <c r="N228" i="12" s="1"/>
  <c r="M227" i="12"/>
  <c r="N227" i="12" s="1"/>
  <c r="M226" i="12"/>
  <c r="N226" i="12" s="1"/>
  <c r="M220" i="12"/>
  <c r="N220" i="12" s="1"/>
  <c r="M219" i="12"/>
  <c r="N219" i="12" s="1"/>
  <c r="M217" i="12"/>
  <c r="N217" i="12" s="1"/>
  <c r="M211" i="12"/>
  <c r="N211" i="12" s="1"/>
  <c r="M209" i="12"/>
  <c r="N209" i="12" s="1"/>
  <c r="M208" i="12"/>
  <c r="N208" i="12" s="1"/>
  <c r="M200" i="12"/>
  <c r="N200" i="12" s="1"/>
  <c r="M199" i="12"/>
  <c r="N199" i="12" s="1"/>
  <c r="M196" i="12"/>
  <c r="N196" i="12" s="1"/>
  <c r="M183" i="12"/>
  <c r="N183" i="12" s="1"/>
  <c r="M175" i="12"/>
  <c r="N175" i="12" s="1"/>
  <c r="M174" i="12"/>
  <c r="N174" i="12" s="1"/>
  <c r="M169" i="12"/>
  <c r="N169" i="12" s="1"/>
  <c r="M158" i="12"/>
  <c r="N158" i="12" s="1"/>
  <c r="M137" i="12"/>
  <c r="N137" i="12" s="1"/>
  <c r="M131" i="12"/>
  <c r="N131" i="12" s="1"/>
  <c r="M115" i="12"/>
  <c r="N115" i="12" s="1"/>
  <c r="M113" i="12"/>
  <c r="N113" i="12" s="1"/>
  <c r="M112" i="12"/>
  <c r="N112" i="12" s="1"/>
  <c r="M107" i="12"/>
  <c r="N107" i="12" s="1"/>
  <c r="M90" i="12"/>
  <c r="N90" i="12" s="1"/>
  <c r="M82" i="12"/>
  <c r="N82" i="12" s="1"/>
  <c r="M79" i="12"/>
  <c r="N79" i="12" s="1"/>
  <c r="M75" i="12"/>
  <c r="N75" i="12" s="1"/>
  <c r="M65" i="12"/>
  <c r="N65" i="12" s="1"/>
  <c r="M64" i="12"/>
  <c r="N64" i="12" s="1"/>
  <c r="M62" i="12"/>
  <c r="N62" i="12" s="1"/>
  <c r="M50" i="12"/>
  <c r="N50" i="12" s="1"/>
  <c r="N2" i="12"/>
  <c r="L3" i="12"/>
  <c r="M3" i="12"/>
  <c r="N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L63" i="12"/>
  <c r="M63" i="12"/>
  <c r="N63" i="12"/>
  <c r="L64" i="12"/>
  <c r="L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L76" i="12"/>
  <c r="M76" i="12"/>
  <c r="N76" i="12"/>
  <c r="L77" i="12"/>
  <c r="M77" i="12"/>
  <c r="N77" i="12"/>
  <c r="L78" i="12"/>
  <c r="M78" i="12"/>
  <c r="N78" i="12"/>
  <c r="L79" i="12"/>
  <c r="L80" i="12"/>
  <c r="M80" i="12"/>
  <c r="N80" i="12"/>
  <c r="L81" i="12"/>
  <c r="M81" i="12"/>
  <c r="N81" i="12"/>
  <c r="L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L113" i="12"/>
  <c r="L114" i="12"/>
  <c r="M114" i="12"/>
  <c r="N114" i="12"/>
  <c r="L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L127" i="12"/>
  <c r="M127" i="12"/>
  <c r="N127" i="12"/>
  <c r="L128" i="12"/>
  <c r="M128" i="12"/>
  <c r="N128" i="12"/>
  <c r="L129" i="12"/>
  <c r="M129" i="12"/>
  <c r="N129" i="12"/>
  <c r="L130" i="12"/>
  <c r="M130" i="12"/>
  <c r="N130" i="12"/>
  <c r="L131" i="12"/>
  <c r="L132" i="12"/>
  <c r="M132" i="12"/>
  <c r="N132" i="12"/>
  <c r="L133" i="12"/>
  <c r="M133" i="12"/>
  <c r="N133" i="12"/>
  <c r="L134" i="12"/>
  <c r="M134" i="12"/>
  <c r="N134" i="12"/>
  <c r="L135" i="12"/>
  <c r="M135" i="12"/>
  <c r="N135" i="12"/>
  <c r="L136" i="12"/>
  <c r="M136" i="12"/>
  <c r="N136" i="12"/>
  <c r="L137" i="12"/>
  <c r="L138" i="12"/>
  <c r="M138" i="12"/>
  <c r="N138" i="12"/>
  <c r="L139" i="12"/>
  <c r="M139" i="12"/>
  <c r="N139" i="12"/>
  <c r="L140" i="12"/>
  <c r="M140" i="12"/>
  <c r="N140" i="12"/>
  <c r="L141" i="12"/>
  <c r="M141" i="12"/>
  <c r="N141" i="12"/>
  <c r="L142" i="12"/>
  <c r="M142" i="12"/>
  <c r="N142" i="12"/>
  <c r="L143" i="12"/>
  <c r="M143" i="12"/>
  <c r="N143" i="12"/>
  <c r="L144" i="12"/>
  <c r="M144" i="12"/>
  <c r="N144" i="12"/>
  <c r="L145" i="12"/>
  <c r="M145" i="12"/>
  <c r="N145" i="12"/>
  <c r="L146" i="12"/>
  <c r="M146" i="12"/>
  <c r="N146" i="12"/>
  <c r="L147" i="12"/>
  <c r="M147" i="12"/>
  <c r="N147" i="12"/>
  <c r="L148" i="12"/>
  <c r="M148" i="12"/>
  <c r="N148" i="12"/>
  <c r="L149" i="12"/>
  <c r="M149" i="12"/>
  <c r="N149" i="12"/>
  <c r="L150" i="12"/>
  <c r="M150" i="12"/>
  <c r="N150" i="12"/>
  <c r="L151" i="12"/>
  <c r="M151" i="12"/>
  <c r="N151" i="12"/>
  <c r="L152" i="12"/>
  <c r="M152" i="12"/>
  <c r="N152" i="12"/>
  <c r="L153" i="12"/>
  <c r="M153" i="12"/>
  <c r="N153" i="12"/>
  <c r="L154" i="12"/>
  <c r="M154" i="12"/>
  <c r="N154" i="12"/>
  <c r="L155" i="12"/>
  <c r="M155" i="12"/>
  <c r="N155" i="12"/>
  <c r="L156" i="12"/>
  <c r="M156" i="12"/>
  <c r="N156" i="12"/>
  <c r="L157" i="12"/>
  <c r="M157" i="12"/>
  <c r="N157" i="12"/>
  <c r="L158" i="12"/>
  <c r="L159" i="12"/>
  <c r="M159" i="12"/>
  <c r="N159" i="12"/>
  <c r="L160" i="12"/>
  <c r="M160" i="12"/>
  <c r="N160" i="12"/>
  <c r="L161" i="12"/>
  <c r="M161" i="12"/>
  <c r="N161" i="12"/>
  <c r="L162" i="12"/>
  <c r="M162" i="12"/>
  <c r="N162" i="12"/>
  <c r="L163" i="12"/>
  <c r="M163" i="12"/>
  <c r="N163" i="12"/>
  <c r="L164" i="12"/>
  <c r="M164" i="12"/>
  <c r="N164" i="12"/>
  <c r="L165" i="12"/>
  <c r="M165" i="12"/>
  <c r="N165" i="12"/>
  <c r="L166" i="12"/>
  <c r="M166" i="12"/>
  <c r="N166" i="12"/>
  <c r="L167" i="12"/>
  <c r="M167" i="12"/>
  <c r="N167" i="12"/>
  <c r="L168" i="12"/>
  <c r="M168" i="12"/>
  <c r="N168" i="12"/>
  <c r="L169" i="12"/>
  <c r="L170" i="12"/>
  <c r="M170" i="12"/>
  <c r="N170" i="12"/>
  <c r="L171" i="12"/>
  <c r="M171" i="12"/>
  <c r="N171" i="12"/>
  <c r="L172" i="12"/>
  <c r="M172" i="12"/>
  <c r="N172" i="12"/>
  <c r="L173" i="12"/>
  <c r="M173" i="12"/>
  <c r="N173" i="12"/>
  <c r="L174" i="12"/>
  <c r="L175" i="12"/>
  <c r="L176" i="12"/>
  <c r="M176" i="12"/>
  <c r="N176" i="12"/>
  <c r="L177" i="12"/>
  <c r="M177" i="12"/>
  <c r="N177" i="12"/>
  <c r="L178" i="12"/>
  <c r="M178" i="12"/>
  <c r="N178" i="12"/>
  <c r="L179" i="12"/>
  <c r="M179" i="12"/>
  <c r="N179" i="12"/>
  <c r="L180" i="12"/>
  <c r="M180" i="12"/>
  <c r="N180" i="12"/>
  <c r="L181" i="12"/>
  <c r="M181" i="12"/>
  <c r="N181" i="12"/>
  <c r="L182" i="12"/>
  <c r="M182" i="12"/>
  <c r="N182" i="12"/>
  <c r="L183" i="12"/>
  <c r="L184" i="12"/>
  <c r="M184" i="12"/>
  <c r="N184" i="12"/>
  <c r="L185" i="12"/>
  <c r="M185" i="12"/>
  <c r="N185" i="12"/>
  <c r="L186" i="12"/>
  <c r="M186" i="12"/>
  <c r="N186" i="12"/>
  <c r="L187" i="12"/>
  <c r="M187" i="12"/>
  <c r="N187" i="12"/>
  <c r="L188" i="12"/>
  <c r="M188" i="12"/>
  <c r="N188" i="12"/>
  <c r="L189" i="12"/>
  <c r="M189" i="12"/>
  <c r="N189" i="12"/>
  <c r="L190" i="12"/>
  <c r="M190" i="12"/>
  <c r="N190" i="12"/>
  <c r="L191" i="12"/>
  <c r="M191" i="12"/>
  <c r="N191" i="12"/>
  <c r="L192" i="12"/>
  <c r="M192" i="12"/>
  <c r="N192" i="12"/>
  <c r="L193" i="12"/>
  <c r="M193" i="12"/>
  <c r="N193" i="12"/>
  <c r="L194" i="12"/>
  <c r="M194" i="12"/>
  <c r="N194" i="12"/>
  <c r="L195" i="12"/>
  <c r="M195" i="12"/>
  <c r="N195" i="12"/>
  <c r="L196" i="12"/>
  <c r="L197" i="12"/>
  <c r="M197" i="12"/>
  <c r="N197" i="12"/>
  <c r="L198" i="12"/>
  <c r="M198" i="12"/>
  <c r="N198" i="12"/>
  <c r="L199" i="12"/>
  <c r="L200" i="12"/>
  <c r="L201" i="12"/>
  <c r="M201" i="12"/>
  <c r="N201" i="12"/>
  <c r="L202" i="12"/>
  <c r="M202" i="12"/>
  <c r="N202" i="12"/>
  <c r="L203" i="12"/>
  <c r="M203" i="12"/>
  <c r="N203" i="12"/>
  <c r="L204" i="12"/>
  <c r="M204" i="12"/>
  <c r="N204" i="12"/>
  <c r="L205" i="12"/>
  <c r="M205" i="12"/>
  <c r="N205" i="12"/>
  <c r="L206" i="12"/>
  <c r="M206" i="12"/>
  <c r="N206" i="12"/>
  <c r="L207" i="12"/>
  <c r="M207" i="12"/>
  <c r="N207" i="12"/>
  <c r="L208" i="12"/>
  <c r="L209" i="12"/>
  <c r="L210" i="12"/>
  <c r="M210" i="12"/>
  <c r="N210" i="12"/>
  <c r="L211" i="12"/>
  <c r="L212" i="12"/>
  <c r="M212" i="12"/>
  <c r="N212" i="12"/>
  <c r="L213" i="12"/>
  <c r="M213" i="12"/>
  <c r="N213" i="12"/>
  <c r="L214" i="12"/>
  <c r="M214" i="12"/>
  <c r="N214" i="12"/>
  <c r="L215" i="12"/>
  <c r="M215" i="12"/>
  <c r="N215" i="12"/>
  <c r="L216" i="12"/>
  <c r="M216" i="12"/>
  <c r="N216" i="12"/>
  <c r="L217" i="12"/>
  <c r="L218" i="12"/>
  <c r="M218" i="12"/>
  <c r="N218" i="12"/>
  <c r="L219" i="12"/>
  <c r="L220" i="12"/>
  <c r="L221" i="12"/>
  <c r="M221" i="12"/>
  <c r="N221" i="12"/>
  <c r="L222" i="12"/>
  <c r="M222" i="12"/>
  <c r="N222" i="12"/>
  <c r="L223" i="12"/>
  <c r="M223" i="12"/>
  <c r="N223" i="12"/>
  <c r="L224" i="12"/>
  <c r="M224" i="12"/>
  <c r="N224" i="12"/>
  <c r="L225" i="12"/>
  <c r="M225" i="12"/>
  <c r="N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M270" i="12"/>
  <c r="N270" i="12"/>
  <c r="L271" i="12"/>
  <c r="M271" i="12"/>
  <c r="N271" i="12"/>
  <c r="L272" i="12"/>
  <c r="M272" i="12"/>
  <c r="N272" i="12"/>
  <c r="L273" i="12"/>
  <c r="M273" i="12"/>
  <c r="N273" i="12"/>
  <c r="L274" i="12"/>
  <c r="M274" i="12"/>
  <c r="N274" i="12"/>
  <c r="L275" i="12"/>
  <c r="M275" i="12"/>
  <c r="N275" i="12"/>
  <c r="L276" i="12"/>
  <c r="M276" i="12"/>
  <c r="N276" i="12"/>
  <c r="L277" i="12"/>
  <c r="M277" i="12"/>
  <c r="N277" i="12"/>
  <c r="L278" i="12"/>
  <c r="M278" i="12"/>
  <c r="N278" i="12"/>
  <c r="L279" i="12"/>
  <c r="M279" i="12"/>
  <c r="N279" i="12"/>
  <c r="L280" i="12"/>
  <c r="M280" i="12"/>
  <c r="N280" i="12"/>
  <c r="L281" i="12"/>
  <c r="M281" i="12"/>
  <c r="N281" i="12"/>
  <c r="L282" i="12"/>
  <c r="M282" i="12"/>
  <c r="N282" i="12"/>
  <c r="L283" i="12"/>
  <c r="M283" i="12"/>
  <c r="N283" i="12"/>
  <c r="L284" i="12"/>
  <c r="M284" i="12"/>
  <c r="N284" i="12"/>
  <c r="L285" i="12"/>
  <c r="M285" i="12"/>
  <c r="N285" i="12"/>
  <c r="L286" i="12"/>
  <c r="M286" i="12"/>
  <c r="N286" i="12"/>
  <c r="L287" i="12"/>
  <c r="M287" i="12"/>
  <c r="N287" i="12"/>
  <c r="L288" i="12"/>
  <c r="M288" i="12"/>
  <c r="N288" i="12"/>
  <c r="L289" i="12"/>
  <c r="M289" i="12"/>
  <c r="N289" i="12"/>
  <c r="L290" i="12"/>
  <c r="M290" i="12"/>
  <c r="N290" i="12"/>
  <c r="L291" i="12"/>
  <c r="M291" i="12"/>
  <c r="N291" i="12"/>
  <c r="L292" i="12"/>
  <c r="M292" i="12"/>
  <c r="N292" i="12"/>
  <c r="L293" i="12"/>
  <c r="M293" i="12"/>
  <c r="N293" i="12"/>
  <c r="L294" i="12"/>
  <c r="M294" i="12"/>
  <c r="N294" i="12"/>
  <c r="L295" i="12"/>
  <c r="M295" i="12"/>
  <c r="N295" i="12"/>
  <c r="L296" i="12"/>
  <c r="M296" i="12"/>
  <c r="N296" i="12"/>
  <c r="L297" i="12"/>
  <c r="M297" i="12"/>
  <c r="N297" i="12"/>
  <c r="L298" i="12"/>
  <c r="M298" i="12"/>
  <c r="N298" i="12"/>
  <c r="L299" i="12"/>
  <c r="M299" i="12"/>
  <c r="N299" i="12"/>
  <c r="L300" i="12"/>
  <c r="M300" i="12"/>
  <c r="N300" i="12"/>
  <c r="L301" i="12"/>
  <c r="M301" i="12"/>
  <c r="N301" i="12"/>
  <c r="L302" i="12"/>
  <c r="M302" i="12"/>
  <c r="N302" i="12"/>
  <c r="L303" i="12"/>
  <c r="M303" i="12"/>
  <c r="N303" i="12"/>
  <c r="L304" i="12"/>
  <c r="M304" i="12"/>
  <c r="N304" i="12"/>
  <c r="L305" i="12"/>
  <c r="M305" i="12"/>
  <c r="N305" i="12"/>
  <c r="L306" i="12"/>
  <c r="M306" i="12"/>
  <c r="N306" i="12"/>
  <c r="L307" i="12"/>
  <c r="M307" i="12"/>
  <c r="N307" i="12"/>
  <c r="L308" i="12"/>
  <c r="M308" i="12"/>
  <c r="N308" i="12"/>
  <c r="L309" i="12"/>
  <c r="M309" i="12"/>
  <c r="N309" i="12"/>
  <c r="L310" i="12"/>
  <c r="M310" i="12"/>
  <c r="N310" i="12"/>
  <c r="L311" i="12"/>
  <c r="M311" i="12"/>
  <c r="N311" i="12"/>
  <c r="L312" i="12"/>
  <c r="M312" i="12"/>
  <c r="N312" i="12"/>
  <c r="L313" i="12"/>
  <c r="M313" i="12"/>
  <c r="N313" i="12"/>
  <c r="L314" i="12"/>
  <c r="M314" i="12"/>
  <c r="N314" i="12"/>
  <c r="L315" i="12"/>
  <c r="M315" i="12"/>
  <c r="N315" i="12"/>
  <c r="L316" i="12"/>
  <c r="M316" i="12"/>
  <c r="N316" i="12"/>
  <c r="L317" i="12"/>
  <c r="M317" i="12"/>
  <c r="N317" i="12"/>
  <c r="L318" i="12"/>
  <c r="M318" i="12"/>
  <c r="N318" i="12"/>
  <c r="L319" i="12"/>
  <c r="M319" i="12"/>
  <c r="N319" i="12"/>
  <c r="L320" i="12"/>
  <c r="M320" i="12"/>
  <c r="N320" i="12"/>
  <c r="L321" i="12"/>
  <c r="M321" i="12"/>
  <c r="N321" i="12"/>
  <c r="L322" i="12"/>
  <c r="M322" i="12"/>
  <c r="N322" i="12"/>
  <c r="L323" i="12"/>
  <c r="M323" i="12"/>
  <c r="N323" i="12"/>
  <c r="L324" i="12"/>
  <c r="M324" i="12"/>
  <c r="N324" i="12"/>
  <c r="L325" i="12"/>
  <c r="M325" i="12"/>
  <c r="N325" i="12"/>
  <c r="L326" i="12"/>
  <c r="M326" i="12"/>
  <c r="N326" i="12"/>
  <c r="L327" i="12"/>
  <c r="M327" i="12"/>
  <c r="N327" i="12"/>
  <c r="L328" i="12"/>
  <c r="M328" i="12"/>
  <c r="N328" i="12"/>
  <c r="L329" i="12"/>
  <c r="M329" i="12"/>
  <c r="N329" i="12"/>
  <c r="L330" i="12"/>
  <c r="M330" i="12"/>
  <c r="N330" i="12"/>
  <c r="L331" i="12"/>
  <c r="M331" i="12"/>
  <c r="N331" i="12"/>
  <c r="L332" i="12"/>
  <c r="M332" i="12"/>
  <c r="N332" i="12"/>
  <c r="L333" i="12"/>
  <c r="M333" i="12"/>
  <c r="N333" i="12"/>
  <c r="L334" i="12"/>
  <c r="M334" i="12"/>
  <c r="N334" i="12"/>
  <c r="L335" i="12"/>
  <c r="M335" i="12"/>
  <c r="N335" i="12"/>
  <c r="L336" i="12"/>
  <c r="M336" i="12"/>
  <c r="N336" i="12"/>
  <c r="L337" i="12"/>
  <c r="M337" i="12"/>
  <c r="N337" i="12"/>
  <c r="L338" i="12"/>
  <c r="M338" i="12"/>
  <c r="N338" i="12"/>
  <c r="L339" i="12"/>
  <c r="M339" i="12"/>
  <c r="N339" i="12"/>
  <c r="L340" i="12"/>
  <c r="M340" i="12"/>
  <c r="N340" i="12"/>
  <c r="L341" i="12"/>
  <c r="M341" i="12"/>
  <c r="N341" i="12"/>
  <c r="L342" i="12"/>
  <c r="M342" i="12"/>
  <c r="N342" i="12"/>
  <c r="L343" i="12"/>
  <c r="M343" i="12"/>
  <c r="N343" i="12"/>
  <c r="L344" i="12"/>
  <c r="M344" i="12"/>
  <c r="N344" i="12"/>
  <c r="L345" i="12"/>
  <c r="M345" i="12"/>
  <c r="N345" i="12"/>
  <c r="L346" i="12"/>
  <c r="M346" i="12"/>
  <c r="N346" i="12"/>
  <c r="L347" i="12"/>
  <c r="M347" i="12"/>
  <c r="N347" i="12"/>
  <c r="L348" i="12"/>
  <c r="M348" i="12"/>
  <c r="N348" i="12"/>
  <c r="L349" i="12"/>
  <c r="M349" i="12"/>
  <c r="N349" i="12"/>
  <c r="L350" i="12"/>
  <c r="M350" i="12"/>
  <c r="N350" i="12"/>
  <c r="L351" i="12"/>
  <c r="M351" i="12"/>
  <c r="N351" i="12"/>
  <c r="L352" i="12"/>
  <c r="M352" i="12"/>
  <c r="N352" i="12"/>
  <c r="L353" i="12"/>
  <c r="M353" i="12"/>
  <c r="N353" i="12"/>
  <c r="L354" i="12"/>
  <c r="M354" i="12"/>
  <c r="N354" i="12"/>
  <c r="L355" i="12"/>
  <c r="M355" i="12"/>
  <c r="N355" i="12"/>
  <c r="L356" i="12"/>
  <c r="M356" i="12"/>
  <c r="N356" i="12"/>
  <c r="L357" i="12"/>
  <c r="M357" i="12"/>
  <c r="N357" i="12"/>
  <c r="L358" i="12"/>
  <c r="M358" i="12"/>
  <c r="N358" i="12"/>
  <c r="L359" i="12"/>
  <c r="M359" i="12"/>
  <c r="N359" i="12"/>
  <c r="L360" i="12"/>
  <c r="M360" i="12"/>
  <c r="N360" i="12"/>
  <c r="L361" i="12"/>
  <c r="M361" i="12"/>
  <c r="N361" i="12"/>
  <c r="L362" i="12"/>
  <c r="M362" i="12"/>
  <c r="N362" i="12"/>
  <c r="L363" i="12"/>
  <c r="M363" i="12"/>
  <c r="N363" i="12"/>
  <c r="L364" i="12"/>
  <c r="M364" i="12"/>
  <c r="N364" i="12"/>
  <c r="L365" i="12"/>
  <c r="M365" i="12"/>
  <c r="N365" i="12"/>
  <c r="L366" i="12"/>
  <c r="M366" i="12"/>
  <c r="N366" i="12"/>
  <c r="L367" i="12"/>
  <c r="M367" i="12"/>
  <c r="N367" i="12"/>
  <c r="L368" i="12"/>
  <c r="M368" i="12"/>
  <c r="N368" i="12"/>
  <c r="L369" i="12"/>
  <c r="M369" i="12"/>
  <c r="N369" i="12"/>
  <c r="L370" i="12"/>
  <c r="M370" i="12"/>
  <c r="N370" i="12"/>
  <c r="L371" i="12"/>
  <c r="M371" i="12"/>
  <c r="N371" i="12"/>
  <c r="L372" i="12"/>
  <c r="M372" i="12"/>
  <c r="N372" i="12"/>
  <c r="L373" i="12"/>
  <c r="M373" i="12"/>
  <c r="N373" i="12"/>
  <c r="L374" i="12"/>
  <c r="M374" i="12"/>
  <c r="N374" i="12"/>
  <c r="L375" i="12"/>
  <c r="M375" i="12"/>
  <c r="N375" i="12"/>
  <c r="L376" i="12"/>
  <c r="M376" i="12"/>
  <c r="N376" i="12"/>
  <c r="L377" i="12"/>
  <c r="M377" i="12"/>
  <c r="N377" i="12"/>
  <c r="L378" i="12"/>
  <c r="M378" i="12"/>
  <c r="N378" i="12"/>
  <c r="L379" i="12"/>
  <c r="M379" i="12"/>
  <c r="N379" i="12"/>
  <c r="L380" i="12"/>
  <c r="M380" i="12"/>
  <c r="N380" i="12"/>
  <c r="L381" i="12"/>
  <c r="M381" i="12"/>
  <c r="N381" i="12"/>
  <c r="L382" i="12"/>
  <c r="M382" i="12"/>
  <c r="N382" i="12"/>
  <c r="L383" i="12"/>
  <c r="M383" i="12"/>
  <c r="N383" i="12"/>
  <c r="L384" i="12"/>
  <c r="M384" i="12"/>
  <c r="N384" i="12"/>
  <c r="L385" i="12"/>
  <c r="M385" i="12"/>
  <c r="N385" i="12"/>
  <c r="L386" i="12"/>
  <c r="M386" i="12"/>
  <c r="N386" i="12"/>
  <c r="L387" i="12"/>
  <c r="M387" i="12"/>
  <c r="N387" i="12"/>
  <c r="L388" i="12"/>
  <c r="M388" i="12"/>
  <c r="N388" i="12"/>
  <c r="L389" i="12"/>
  <c r="M389" i="12"/>
  <c r="N389" i="12"/>
  <c r="L390" i="12"/>
  <c r="M390" i="12"/>
  <c r="N390" i="12"/>
  <c r="L391" i="12"/>
  <c r="M391" i="12"/>
  <c r="N391" i="12"/>
  <c r="L392" i="12"/>
  <c r="M392" i="12"/>
  <c r="N392" i="12"/>
  <c r="L393" i="12"/>
  <c r="M393" i="12"/>
  <c r="N393" i="12"/>
  <c r="L394" i="12"/>
  <c r="M394" i="12"/>
  <c r="N394" i="12"/>
  <c r="L395" i="12"/>
  <c r="M395" i="12"/>
  <c r="N395" i="12"/>
  <c r="L396" i="12"/>
  <c r="M396" i="12"/>
  <c r="N396" i="12"/>
  <c r="L397" i="12"/>
  <c r="M397" i="12"/>
  <c r="N397" i="12"/>
  <c r="L398" i="12"/>
  <c r="M398" i="12"/>
  <c r="N398" i="12"/>
  <c r="L399" i="12"/>
  <c r="M399" i="12"/>
  <c r="N399" i="12"/>
  <c r="L400" i="12"/>
  <c r="M400" i="12"/>
  <c r="N400" i="12"/>
  <c r="L401" i="12"/>
  <c r="M401" i="12"/>
  <c r="N401" i="12"/>
  <c r="L402" i="12"/>
  <c r="M402" i="12"/>
  <c r="N402" i="12"/>
  <c r="L403" i="12"/>
  <c r="M403" i="12"/>
  <c r="N403" i="12"/>
  <c r="L404" i="12"/>
  <c r="M404" i="12"/>
  <c r="N404" i="12"/>
  <c r="L405" i="12"/>
  <c r="M405" i="12"/>
  <c r="N405" i="12"/>
  <c r="L406" i="12"/>
  <c r="M406" i="12"/>
  <c r="N406" i="12"/>
  <c r="L407" i="12"/>
  <c r="M407" i="12"/>
  <c r="N407" i="12"/>
  <c r="L408" i="12"/>
  <c r="M408" i="12"/>
  <c r="N408" i="12"/>
  <c r="L409" i="12"/>
  <c r="M409" i="12"/>
  <c r="N409" i="12"/>
  <c r="L410" i="12"/>
  <c r="M410" i="12"/>
  <c r="N410" i="12"/>
  <c r="L411" i="12"/>
  <c r="M411" i="12"/>
  <c r="N411" i="12"/>
  <c r="L412" i="12"/>
  <c r="M412" i="12"/>
  <c r="N412" i="12"/>
  <c r="L413" i="12"/>
  <c r="M413" i="12"/>
  <c r="N413" i="12"/>
  <c r="L414" i="12"/>
  <c r="M414" i="12"/>
  <c r="N414" i="12"/>
  <c r="L415" i="12"/>
  <c r="M415" i="12"/>
  <c r="N415" i="12"/>
  <c r="L416" i="12"/>
  <c r="M416" i="12"/>
  <c r="N416" i="12"/>
  <c r="L417" i="12"/>
  <c r="M417" i="12"/>
  <c r="N417" i="12"/>
  <c r="L418" i="12"/>
  <c r="M418" i="12"/>
  <c r="N418" i="12"/>
  <c r="L419" i="12"/>
  <c r="M419" i="12"/>
  <c r="N419" i="12"/>
  <c r="L420" i="12"/>
  <c r="M420" i="12"/>
  <c r="N420" i="12"/>
  <c r="L421" i="12"/>
  <c r="M421" i="12"/>
  <c r="N421" i="12"/>
  <c r="L422" i="12"/>
  <c r="M422" i="12"/>
  <c r="N422" i="12"/>
  <c r="L423" i="12"/>
  <c r="M423" i="12"/>
  <c r="N423" i="12"/>
  <c r="L424" i="12"/>
  <c r="M424" i="12"/>
  <c r="N424" i="12"/>
  <c r="L425" i="12"/>
  <c r="M425" i="12"/>
  <c r="N425" i="12"/>
  <c r="L426" i="12"/>
  <c r="M426" i="12"/>
  <c r="N426" i="12"/>
  <c r="L427" i="12"/>
  <c r="M427" i="12"/>
  <c r="N427" i="12"/>
  <c r="L428" i="12"/>
  <c r="M428" i="12"/>
  <c r="N428" i="12"/>
  <c r="L429" i="12"/>
  <c r="M429" i="12"/>
  <c r="N429" i="12"/>
  <c r="L430" i="12"/>
  <c r="M430" i="12"/>
  <c r="N430" i="12"/>
  <c r="L431" i="12"/>
  <c r="M431" i="12"/>
  <c r="N431" i="12"/>
  <c r="L432" i="12"/>
  <c r="M432" i="12"/>
  <c r="N432" i="12"/>
  <c r="L433" i="12"/>
  <c r="M433" i="12"/>
  <c r="N433" i="12"/>
  <c r="L434" i="12"/>
  <c r="M434" i="12"/>
  <c r="N434" i="12"/>
  <c r="L435" i="12"/>
  <c r="M435" i="12"/>
  <c r="N435" i="12"/>
  <c r="L436" i="12"/>
  <c r="M436" i="12"/>
  <c r="N436" i="12"/>
  <c r="L437" i="12"/>
  <c r="M437" i="12"/>
  <c r="N437" i="12"/>
  <c r="L438" i="12"/>
  <c r="M438" i="12"/>
  <c r="N438" i="12"/>
  <c r="L439" i="12"/>
  <c r="M439" i="12"/>
  <c r="N439" i="12"/>
  <c r="L440" i="12"/>
  <c r="M440" i="12"/>
  <c r="N440" i="12"/>
  <c r="L441" i="12"/>
  <c r="M441" i="12"/>
  <c r="N441" i="12"/>
  <c r="L442" i="12"/>
  <c r="M442" i="12"/>
  <c r="N442" i="12"/>
  <c r="L443" i="12"/>
  <c r="M443" i="12"/>
  <c r="N443" i="12"/>
  <c r="L444" i="12"/>
  <c r="M444" i="12"/>
  <c r="N444" i="12"/>
  <c r="L445" i="12"/>
  <c r="M445" i="12"/>
  <c r="N445" i="12"/>
  <c r="L446" i="12"/>
  <c r="M446" i="12"/>
  <c r="N446" i="12"/>
  <c r="L447" i="12"/>
  <c r="M447" i="12"/>
  <c r="N447" i="12"/>
  <c r="L448" i="12"/>
  <c r="M448" i="12"/>
  <c r="N448" i="12"/>
  <c r="L449" i="12"/>
  <c r="M449" i="12"/>
  <c r="N449" i="12"/>
  <c r="L450" i="12"/>
  <c r="M450" i="12"/>
  <c r="N450" i="12"/>
  <c r="L451" i="12"/>
  <c r="M451" i="12"/>
  <c r="N451" i="12"/>
  <c r="L452" i="12"/>
  <c r="M452" i="12"/>
  <c r="N452" i="12"/>
  <c r="L453" i="12"/>
  <c r="M453" i="12"/>
  <c r="N453" i="12"/>
  <c r="L454" i="12"/>
  <c r="M454" i="12"/>
  <c r="N454" i="12"/>
  <c r="L455" i="12"/>
  <c r="M455" i="12"/>
  <c r="N455" i="12"/>
  <c r="L456" i="12"/>
  <c r="M456" i="12"/>
  <c r="N456" i="12"/>
  <c r="L457" i="12"/>
  <c r="M457" i="12"/>
  <c r="N457" i="12"/>
  <c r="L458" i="12"/>
  <c r="M458" i="12"/>
  <c r="N458" i="12"/>
  <c r="L459" i="12"/>
  <c r="M459" i="12"/>
  <c r="N459" i="12"/>
  <c r="L460" i="12"/>
  <c r="M460" i="12"/>
  <c r="N460" i="12"/>
  <c r="L461" i="12"/>
  <c r="M461" i="12"/>
  <c r="N461" i="12"/>
  <c r="L462" i="12"/>
  <c r="M462" i="12"/>
  <c r="N462" i="12"/>
  <c r="L463" i="12"/>
  <c r="M463" i="12"/>
  <c r="N463" i="12"/>
  <c r="L464" i="12"/>
  <c r="M464" i="12"/>
  <c r="N464" i="12"/>
  <c r="L465" i="12"/>
  <c r="M465" i="12"/>
  <c r="N465" i="12"/>
  <c r="L466" i="12"/>
  <c r="M466" i="12"/>
  <c r="N466" i="12"/>
  <c r="L467" i="12"/>
  <c r="M467" i="12"/>
  <c r="N467" i="12"/>
  <c r="L468" i="12"/>
  <c r="M468" i="12"/>
  <c r="N468" i="12"/>
  <c r="L469" i="12"/>
  <c r="M469" i="12"/>
  <c r="N469" i="12"/>
  <c r="L470" i="12"/>
  <c r="M470" i="12"/>
  <c r="N470" i="12"/>
  <c r="L471" i="12"/>
  <c r="M471" i="12"/>
  <c r="N471" i="12"/>
  <c r="L472" i="12"/>
  <c r="M472" i="12"/>
  <c r="N472" i="12"/>
  <c r="L473" i="12"/>
  <c r="M473" i="12"/>
  <c r="N473" i="12"/>
  <c r="L474" i="12"/>
  <c r="M474" i="12"/>
  <c r="N474" i="12"/>
  <c r="L475" i="12"/>
  <c r="M475" i="12"/>
  <c r="N475" i="12"/>
  <c r="L476" i="12"/>
  <c r="M476" i="12"/>
  <c r="N476" i="12"/>
  <c r="L477" i="12"/>
  <c r="M477" i="12"/>
  <c r="N477" i="12"/>
  <c r="L478" i="12"/>
  <c r="M478" i="12"/>
  <c r="N478" i="12"/>
  <c r="L479" i="12"/>
  <c r="M479" i="12"/>
  <c r="N479" i="12"/>
  <c r="L480" i="12"/>
  <c r="M480" i="12"/>
  <c r="N480" i="12"/>
  <c r="L481" i="12"/>
  <c r="M481" i="12"/>
  <c r="N481" i="12"/>
  <c r="L482" i="12"/>
  <c r="M482" i="12"/>
  <c r="N482" i="12"/>
  <c r="L483" i="12"/>
  <c r="M483" i="12"/>
  <c r="N483" i="12"/>
  <c r="L484" i="12"/>
  <c r="M484" i="12"/>
  <c r="N484" i="12"/>
  <c r="L485" i="12"/>
  <c r="M485" i="12"/>
  <c r="N485" i="12"/>
  <c r="L486" i="12"/>
  <c r="M486" i="12"/>
  <c r="N486" i="12"/>
  <c r="L487" i="12"/>
  <c r="M487" i="12"/>
  <c r="N487" i="12"/>
  <c r="L488" i="12"/>
  <c r="M488" i="12"/>
  <c r="N488" i="12"/>
  <c r="L489" i="12"/>
  <c r="M489" i="12"/>
  <c r="N489" i="12"/>
  <c r="L490" i="12"/>
  <c r="M490" i="12"/>
  <c r="N490" i="12"/>
  <c r="L491" i="12"/>
  <c r="M491" i="12"/>
  <c r="N491" i="12"/>
  <c r="L492" i="12"/>
  <c r="M492" i="12"/>
  <c r="N492" i="12"/>
  <c r="L493" i="12"/>
  <c r="M493" i="12"/>
  <c r="N493" i="12"/>
  <c r="L494" i="12"/>
  <c r="M494" i="12"/>
  <c r="N494" i="12"/>
  <c r="L495" i="12"/>
  <c r="M495" i="12"/>
  <c r="N495" i="12"/>
  <c r="L496" i="12"/>
  <c r="M496" i="12"/>
  <c r="N496" i="12"/>
  <c r="L497" i="12"/>
  <c r="M497" i="12"/>
  <c r="N497" i="12"/>
  <c r="L498" i="12"/>
  <c r="M498" i="12"/>
  <c r="N498" i="12"/>
  <c r="L499" i="12"/>
  <c r="M499" i="12"/>
  <c r="N499" i="12"/>
  <c r="L500" i="12"/>
  <c r="M500" i="12"/>
  <c r="N500" i="12"/>
  <c r="L501" i="12"/>
  <c r="M501" i="12"/>
  <c r="N501" i="12"/>
  <c r="L502" i="12"/>
  <c r="M502" i="12"/>
  <c r="N502" i="12"/>
  <c r="L503" i="12"/>
  <c r="M503" i="12"/>
  <c r="N503" i="12"/>
  <c r="L504" i="12"/>
  <c r="M504" i="12"/>
  <c r="N504" i="12"/>
  <c r="L505" i="12"/>
  <c r="M505" i="12"/>
  <c r="N505" i="12"/>
  <c r="L506" i="12"/>
  <c r="M506" i="12"/>
  <c r="N506" i="12"/>
  <c r="L507" i="12"/>
  <c r="M507" i="12"/>
  <c r="N507" i="12"/>
  <c r="L508" i="12"/>
  <c r="M508" i="12"/>
  <c r="N508" i="12"/>
  <c r="L509" i="12"/>
  <c r="M509" i="12"/>
  <c r="N509" i="12"/>
  <c r="L510" i="12"/>
  <c r="M510" i="12"/>
  <c r="N510" i="12"/>
  <c r="L511" i="12"/>
  <c r="M511" i="12"/>
  <c r="N511" i="12"/>
  <c r="L512" i="12"/>
  <c r="M512" i="12"/>
  <c r="N512" i="12"/>
  <c r="L513" i="12"/>
  <c r="M513" i="12"/>
  <c r="N513" i="12"/>
  <c r="L514" i="12"/>
  <c r="M514" i="12"/>
  <c r="N514" i="12"/>
  <c r="L515" i="12"/>
  <c r="M515" i="12"/>
  <c r="N515" i="12"/>
  <c r="L516" i="12"/>
  <c r="M516" i="12"/>
  <c r="N516" i="12"/>
  <c r="L517" i="12"/>
  <c r="M517" i="12"/>
  <c r="N517" i="12"/>
  <c r="L518" i="12"/>
  <c r="M518" i="12"/>
  <c r="N518" i="12"/>
  <c r="L519" i="12"/>
  <c r="M519" i="12"/>
  <c r="N519" i="12"/>
  <c r="L520" i="12"/>
  <c r="M520" i="12"/>
  <c r="N520" i="12"/>
  <c r="L521" i="12"/>
  <c r="M521" i="12"/>
  <c r="N521" i="12"/>
  <c r="L522" i="12"/>
  <c r="M522" i="12"/>
  <c r="N522" i="12"/>
  <c r="L523" i="12"/>
  <c r="M523" i="12"/>
  <c r="N523" i="12"/>
  <c r="L524" i="12"/>
  <c r="M524" i="12"/>
  <c r="N524" i="12"/>
  <c r="L525" i="12"/>
  <c r="M525" i="12"/>
  <c r="N525" i="12"/>
  <c r="L526" i="12"/>
  <c r="M526" i="12"/>
  <c r="N526" i="12"/>
  <c r="L527" i="12"/>
  <c r="M527" i="12"/>
  <c r="N527" i="12"/>
  <c r="L528" i="12"/>
  <c r="M528" i="12"/>
  <c r="N528" i="12"/>
  <c r="L529" i="12"/>
  <c r="M529" i="12"/>
  <c r="N529" i="12"/>
  <c r="L530" i="12"/>
  <c r="M530" i="12"/>
  <c r="N530" i="12"/>
  <c r="L531" i="12"/>
  <c r="M531" i="12"/>
  <c r="N531" i="12"/>
  <c r="L532" i="12"/>
  <c r="M532" i="12"/>
  <c r="N532" i="12"/>
  <c r="L533" i="12"/>
  <c r="M533" i="12"/>
  <c r="N533" i="12"/>
  <c r="L534" i="12"/>
  <c r="M534" i="12"/>
  <c r="N534" i="12"/>
  <c r="L535" i="12"/>
  <c r="M535" i="12"/>
  <c r="N535" i="12"/>
  <c r="L536" i="12"/>
  <c r="M536" i="12"/>
  <c r="N536" i="12"/>
  <c r="L537" i="12"/>
  <c r="M537" i="12"/>
  <c r="N537" i="12"/>
  <c r="L538" i="12"/>
  <c r="M538" i="12"/>
  <c r="N538" i="12"/>
  <c r="L539" i="12"/>
  <c r="M539" i="12"/>
  <c r="N539" i="12"/>
  <c r="L540" i="12"/>
  <c r="M540" i="12"/>
  <c r="N540" i="12"/>
  <c r="L541" i="12"/>
  <c r="M541" i="12"/>
  <c r="N541" i="12"/>
  <c r="L542" i="12"/>
  <c r="M542" i="12"/>
  <c r="N542" i="12"/>
  <c r="L543" i="12"/>
  <c r="M543" i="12"/>
  <c r="N543" i="12"/>
  <c r="L544" i="12"/>
  <c r="M544" i="12"/>
  <c r="N544" i="12"/>
  <c r="L545" i="12"/>
  <c r="M545" i="12"/>
  <c r="N545" i="12"/>
  <c r="L546" i="12"/>
  <c r="M546" i="12"/>
  <c r="N546" i="12"/>
  <c r="L547" i="12"/>
  <c r="M547" i="12"/>
  <c r="N547" i="12"/>
  <c r="L548" i="12"/>
  <c r="M548" i="12"/>
  <c r="N548" i="12"/>
  <c r="L549" i="12"/>
  <c r="M549" i="12"/>
  <c r="N549" i="12"/>
  <c r="L550" i="12"/>
  <c r="M550" i="12"/>
  <c r="N550" i="12"/>
  <c r="L551" i="12"/>
  <c r="M551" i="12"/>
  <c r="N551" i="12"/>
  <c r="L552" i="12"/>
  <c r="M552" i="12"/>
  <c r="N552" i="12"/>
  <c r="L553" i="12"/>
  <c r="M553" i="12"/>
  <c r="N553" i="12"/>
  <c r="L554" i="12"/>
  <c r="M554" i="12"/>
  <c r="N554" i="12"/>
  <c r="L555" i="12"/>
  <c r="M555" i="12"/>
  <c r="N555" i="12"/>
  <c r="L556" i="12"/>
  <c r="M556" i="12"/>
  <c r="N556" i="12"/>
  <c r="L557" i="12"/>
  <c r="M557" i="12"/>
  <c r="N557" i="12"/>
  <c r="L558" i="12"/>
  <c r="M558" i="12"/>
  <c r="N558" i="12"/>
  <c r="L559" i="12"/>
  <c r="M559" i="12"/>
  <c r="N559" i="12"/>
  <c r="L560" i="12"/>
  <c r="M560" i="12"/>
  <c r="N560" i="12"/>
  <c r="L561" i="12"/>
  <c r="M561" i="12"/>
  <c r="N561" i="12"/>
  <c r="L562" i="12"/>
  <c r="M562" i="12"/>
  <c r="N562" i="12"/>
  <c r="L563" i="12"/>
  <c r="M563" i="12"/>
  <c r="N563" i="12"/>
  <c r="L564" i="12"/>
  <c r="M564" i="12"/>
  <c r="N564" i="12"/>
  <c r="L565" i="12"/>
  <c r="M565" i="12"/>
  <c r="N565" i="12"/>
  <c r="L566" i="12"/>
  <c r="M566" i="12"/>
  <c r="N566" i="12"/>
  <c r="L567" i="12"/>
  <c r="M567" i="12"/>
  <c r="N567" i="12"/>
  <c r="L568" i="12"/>
  <c r="M568" i="12"/>
  <c r="N568" i="12"/>
  <c r="L569" i="12"/>
  <c r="M569" i="12"/>
  <c r="N569" i="12"/>
  <c r="L570" i="12"/>
  <c r="M570" i="12"/>
  <c r="N570" i="12"/>
  <c r="L571" i="12"/>
  <c r="M571" i="12"/>
  <c r="N571" i="12"/>
  <c r="L572" i="12"/>
  <c r="M572" i="12"/>
  <c r="N572" i="12"/>
  <c r="L573" i="12"/>
  <c r="M573" i="12"/>
  <c r="N573" i="12"/>
  <c r="L574" i="12"/>
  <c r="M574" i="12"/>
  <c r="N574" i="12"/>
  <c r="L575" i="12"/>
  <c r="M575" i="12"/>
  <c r="N575" i="12"/>
  <c r="L576" i="12"/>
  <c r="M576" i="12"/>
  <c r="N576" i="12"/>
  <c r="L577" i="12"/>
  <c r="M577" i="12"/>
  <c r="N577" i="12"/>
  <c r="L578" i="12"/>
  <c r="M578" i="12"/>
  <c r="N578" i="12"/>
  <c r="L579" i="12"/>
  <c r="M579" i="12"/>
  <c r="N579" i="12"/>
  <c r="L580" i="12"/>
  <c r="M580" i="12"/>
  <c r="N580" i="12"/>
  <c r="L581" i="12"/>
  <c r="M581" i="12"/>
  <c r="N581" i="12"/>
  <c r="L582" i="12"/>
  <c r="M582" i="12"/>
  <c r="N582" i="12"/>
  <c r="L583" i="12"/>
  <c r="M583" i="12"/>
  <c r="N583" i="12"/>
  <c r="L584" i="12"/>
  <c r="M584" i="12"/>
  <c r="N584" i="12"/>
  <c r="L585" i="12"/>
  <c r="M585" i="12"/>
  <c r="N585" i="12"/>
  <c r="L586" i="12"/>
  <c r="M586" i="12"/>
  <c r="N586" i="12"/>
  <c r="L587" i="12"/>
  <c r="M587" i="12"/>
  <c r="N587" i="12"/>
  <c r="L588" i="12"/>
  <c r="M588" i="12"/>
  <c r="N588" i="12"/>
  <c r="L589" i="12"/>
  <c r="M589" i="12"/>
  <c r="N589" i="12"/>
  <c r="L590" i="12"/>
  <c r="M590" i="12"/>
  <c r="N590" i="12"/>
  <c r="L591" i="12"/>
  <c r="M591" i="12"/>
  <c r="N591" i="12"/>
  <c r="L592" i="12"/>
  <c r="M592" i="12"/>
  <c r="N592" i="12"/>
  <c r="L593" i="12"/>
  <c r="M593" i="12"/>
  <c r="N593" i="12"/>
  <c r="L594" i="12"/>
  <c r="M594" i="12"/>
  <c r="N594" i="12"/>
  <c r="L595" i="12"/>
  <c r="M595" i="12"/>
  <c r="N595" i="12"/>
  <c r="L596" i="12"/>
  <c r="M596" i="12"/>
  <c r="N596" i="12"/>
  <c r="L597" i="12"/>
  <c r="M597" i="12"/>
  <c r="N597" i="12"/>
  <c r="L598" i="12"/>
  <c r="M598" i="12"/>
  <c r="N598" i="12"/>
  <c r="L599" i="12"/>
  <c r="M599" i="12"/>
  <c r="N599" i="12"/>
  <c r="L600" i="12"/>
  <c r="M600" i="12"/>
  <c r="N600" i="12"/>
  <c r="L601" i="12"/>
  <c r="M601" i="12"/>
  <c r="N601" i="12"/>
  <c r="L602" i="12"/>
  <c r="M602" i="12"/>
  <c r="N602" i="12"/>
  <c r="L603" i="12"/>
  <c r="M603" i="12"/>
  <c r="N603" i="12"/>
  <c r="L604" i="12"/>
  <c r="M604" i="12"/>
  <c r="N604" i="12"/>
  <c r="L605" i="12"/>
  <c r="M605" i="12"/>
  <c r="N605" i="12"/>
  <c r="L606" i="12"/>
  <c r="M606" i="12"/>
  <c r="N606" i="12"/>
  <c r="L607" i="12"/>
  <c r="M607" i="12"/>
  <c r="N607" i="12"/>
  <c r="L608" i="12"/>
  <c r="M608" i="12"/>
  <c r="N608" i="12"/>
  <c r="L2" i="12"/>
  <c r="M2" i="12"/>
  <c r="A15" i="13"/>
  <c r="E4" i="8"/>
  <c r="F4" i="8"/>
  <c r="G4" i="8"/>
  <c r="H4" i="8"/>
  <c r="I4" i="8"/>
  <c r="J4" i="8"/>
  <c r="K4" i="8"/>
  <c r="R5" i="12"/>
  <c r="R3" i="12"/>
  <c r="E5" i="8"/>
  <c r="F5" i="8"/>
  <c r="G5" i="8"/>
  <c r="H5" i="8"/>
  <c r="I5" i="8"/>
  <c r="J5" i="8"/>
  <c r="K5" i="8"/>
  <c r="R6" i="12"/>
  <c r="R4" i="12"/>
  <c r="E6" i="8"/>
  <c r="F6" i="8"/>
  <c r="G6" i="8"/>
  <c r="H6" i="8"/>
  <c r="I6" i="8"/>
  <c r="J6" i="8"/>
  <c r="K6" i="8"/>
  <c r="R7" i="12"/>
  <c r="E7" i="8"/>
  <c r="F7" i="8"/>
  <c r="G7" i="8"/>
  <c r="H7" i="8"/>
  <c r="I7" i="8"/>
  <c r="J7" i="8"/>
  <c r="K7" i="8"/>
  <c r="R8" i="12"/>
  <c r="E8" i="8"/>
  <c r="F8" i="8"/>
  <c r="G8" i="8"/>
  <c r="H8" i="8"/>
  <c r="I8" i="8"/>
  <c r="J8" i="8"/>
  <c r="K8" i="8"/>
  <c r="R9" i="12"/>
  <c r="E9" i="8"/>
  <c r="F9" i="8"/>
  <c r="G9" i="8"/>
  <c r="H9" i="8"/>
  <c r="I9" i="8"/>
  <c r="J9" i="8"/>
  <c r="K9" i="8"/>
  <c r="R10" i="12"/>
  <c r="E10" i="8"/>
  <c r="F10" i="8"/>
  <c r="G10" i="8"/>
  <c r="H10" i="8"/>
  <c r="I10" i="8"/>
  <c r="J10" i="8"/>
  <c r="K10" i="8"/>
  <c r="R11" i="12"/>
  <c r="E11" i="8"/>
  <c r="F11" i="8"/>
  <c r="G11" i="8"/>
  <c r="H11" i="8"/>
  <c r="I11" i="8"/>
  <c r="J11" i="8"/>
  <c r="K11" i="8"/>
  <c r="R12" i="12"/>
  <c r="E12" i="8"/>
  <c r="F12" i="8"/>
  <c r="G12" i="8"/>
  <c r="H12" i="8"/>
  <c r="I12" i="8"/>
  <c r="J12" i="8"/>
  <c r="K12" i="8"/>
  <c r="R13" i="12"/>
  <c r="E13" i="8"/>
  <c r="F13" i="8"/>
  <c r="G13" i="8"/>
  <c r="H13" i="8"/>
  <c r="I13" i="8"/>
  <c r="J13" i="8"/>
  <c r="K13" i="8"/>
  <c r="R14" i="12"/>
  <c r="E14" i="8"/>
  <c r="F14" i="8"/>
  <c r="G14" i="8"/>
  <c r="H14" i="8"/>
  <c r="I14" i="8"/>
  <c r="J14" i="8"/>
  <c r="K14" i="8"/>
  <c r="R15" i="12"/>
  <c r="E15" i="8"/>
  <c r="F15" i="8"/>
  <c r="G15" i="8"/>
  <c r="H15" i="8"/>
  <c r="I15" i="8"/>
  <c r="J15" i="8"/>
  <c r="K15" i="8"/>
  <c r="R16" i="12"/>
  <c r="E16" i="8"/>
  <c r="F16" i="8"/>
  <c r="G16" i="8"/>
  <c r="H16" i="8"/>
  <c r="I16" i="8"/>
  <c r="J16" i="8"/>
  <c r="K16" i="8"/>
  <c r="R17" i="12"/>
  <c r="E17" i="8"/>
  <c r="F17" i="8"/>
  <c r="G17" i="8"/>
  <c r="H17" i="8"/>
  <c r="I17" i="8"/>
  <c r="J17" i="8"/>
  <c r="K17" i="8"/>
  <c r="R18" i="12"/>
  <c r="E18" i="8"/>
  <c r="F18" i="8"/>
  <c r="G18" i="8"/>
  <c r="H18" i="8"/>
  <c r="I18" i="8"/>
  <c r="J18" i="8"/>
  <c r="K18" i="8"/>
  <c r="R19" i="12"/>
  <c r="E19" i="8"/>
  <c r="F19" i="8"/>
  <c r="G19" i="8"/>
  <c r="H19" i="8"/>
  <c r="I19" i="8"/>
  <c r="J19" i="8"/>
  <c r="K19" i="8"/>
  <c r="R20" i="12"/>
  <c r="E20" i="8"/>
  <c r="F20" i="8"/>
  <c r="G20" i="8"/>
  <c r="H20" i="8"/>
  <c r="I20" i="8"/>
  <c r="J20" i="8"/>
  <c r="K20" i="8"/>
  <c r="R21" i="12"/>
  <c r="E21" i="8"/>
  <c r="F21" i="8"/>
  <c r="G21" i="8"/>
  <c r="H21" i="8"/>
  <c r="I21" i="8"/>
  <c r="J21" i="8"/>
  <c r="K21" i="8"/>
  <c r="R22" i="12"/>
  <c r="E22" i="8"/>
  <c r="F22" i="8"/>
  <c r="G22" i="8"/>
  <c r="H22" i="8"/>
  <c r="I22" i="8"/>
  <c r="J22" i="8"/>
  <c r="K22" i="8"/>
  <c r="R23" i="12"/>
  <c r="E23" i="8"/>
  <c r="F23" i="8"/>
  <c r="G23" i="8"/>
  <c r="H23" i="8"/>
  <c r="I23" i="8"/>
  <c r="J23" i="8"/>
  <c r="K23" i="8"/>
  <c r="R24" i="12"/>
  <c r="E24" i="8"/>
  <c r="F24" i="8"/>
  <c r="G24" i="8"/>
  <c r="H24" i="8"/>
  <c r="I24" i="8"/>
  <c r="J24" i="8"/>
  <c r="K24" i="8"/>
  <c r="R25" i="12"/>
  <c r="E25" i="8"/>
  <c r="F25" i="8"/>
  <c r="G25" i="8"/>
  <c r="H25" i="8"/>
  <c r="I25" i="8"/>
  <c r="J25" i="8"/>
  <c r="K25" i="8"/>
  <c r="R26" i="12"/>
  <c r="E26" i="8"/>
  <c r="F26" i="8"/>
  <c r="G26" i="8"/>
  <c r="H26" i="8"/>
  <c r="I26" i="8"/>
  <c r="J26" i="8"/>
  <c r="K26" i="8"/>
  <c r="R27" i="12"/>
  <c r="E27" i="8"/>
  <c r="F27" i="8"/>
  <c r="G27" i="8"/>
  <c r="H27" i="8"/>
  <c r="I27" i="8"/>
  <c r="J27" i="8"/>
  <c r="K27" i="8"/>
  <c r="R28" i="12"/>
  <c r="E28" i="8"/>
  <c r="F28" i="8"/>
  <c r="G28" i="8"/>
  <c r="H28" i="8"/>
  <c r="I28" i="8"/>
  <c r="J28" i="8"/>
  <c r="K28" i="8"/>
  <c r="R29" i="12"/>
  <c r="E29" i="8"/>
  <c r="F29" i="8"/>
  <c r="G29" i="8"/>
  <c r="H29" i="8"/>
  <c r="I29" i="8"/>
  <c r="J29" i="8"/>
  <c r="K29" i="8"/>
  <c r="R30" i="12"/>
  <c r="E30" i="8"/>
  <c r="F30" i="8"/>
  <c r="G30" i="8"/>
  <c r="H30" i="8"/>
  <c r="I30" i="8"/>
  <c r="J30" i="8"/>
  <c r="K30" i="8"/>
  <c r="R31" i="12"/>
  <c r="E31" i="8"/>
  <c r="F31" i="8"/>
  <c r="G31" i="8"/>
  <c r="H31" i="8"/>
  <c r="I31" i="8"/>
  <c r="J31" i="8"/>
  <c r="K31" i="8"/>
  <c r="R32" i="12"/>
  <c r="E32" i="8"/>
  <c r="F32" i="8"/>
  <c r="G32" i="8"/>
  <c r="H32" i="8"/>
  <c r="I32" i="8"/>
  <c r="J32" i="8"/>
  <c r="K32" i="8"/>
  <c r="R33" i="12"/>
  <c r="E33" i="8"/>
  <c r="F33" i="8"/>
  <c r="G33" i="8"/>
  <c r="H33" i="8"/>
  <c r="I33" i="8"/>
  <c r="J33" i="8"/>
  <c r="K33" i="8"/>
  <c r="R34" i="12"/>
  <c r="E34" i="8"/>
  <c r="F34" i="8"/>
  <c r="G34" i="8"/>
  <c r="H34" i="8"/>
  <c r="I34" i="8"/>
  <c r="J34" i="8"/>
  <c r="K34" i="8"/>
  <c r="R35" i="12"/>
  <c r="E35" i="8"/>
  <c r="F35" i="8"/>
  <c r="G35" i="8"/>
  <c r="H35" i="8"/>
  <c r="I35" i="8"/>
  <c r="J35" i="8"/>
  <c r="K35" i="8"/>
  <c r="R36" i="12"/>
  <c r="E36" i="8"/>
  <c r="F36" i="8"/>
  <c r="G36" i="8"/>
  <c r="H36" i="8"/>
  <c r="I36" i="8"/>
  <c r="J36" i="8"/>
  <c r="K36" i="8"/>
  <c r="R37" i="12"/>
  <c r="E37" i="8"/>
  <c r="F37" i="8"/>
  <c r="G37" i="8"/>
  <c r="H37" i="8"/>
  <c r="I37" i="8"/>
  <c r="J37" i="8"/>
  <c r="K37" i="8"/>
  <c r="R38" i="12"/>
  <c r="E38" i="8"/>
  <c r="F38" i="8"/>
  <c r="G38" i="8"/>
  <c r="H38" i="8"/>
  <c r="I38" i="8"/>
  <c r="J38" i="8"/>
  <c r="K38" i="8"/>
  <c r="R39" i="12"/>
  <c r="E39" i="8"/>
  <c r="F39" i="8"/>
  <c r="G39" i="8"/>
  <c r="H39" i="8"/>
  <c r="I39" i="8"/>
  <c r="J39" i="8"/>
  <c r="K39" i="8"/>
  <c r="R40" i="12"/>
  <c r="E40" i="8"/>
  <c r="F40" i="8"/>
  <c r="G40" i="8"/>
  <c r="H40" i="8"/>
  <c r="I40" i="8"/>
  <c r="J40" i="8"/>
  <c r="K40" i="8"/>
  <c r="R41" i="12"/>
  <c r="E41" i="8"/>
  <c r="F41" i="8"/>
  <c r="G41" i="8"/>
  <c r="H41" i="8"/>
  <c r="I41" i="8"/>
  <c r="J41" i="8"/>
  <c r="K41" i="8"/>
  <c r="R42" i="12"/>
  <c r="E42" i="8"/>
  <c r="F42" i="8"/>
  <c r="G42" i="8"/>
  <c r="H42" i="8"/>
  <c r="I42" i="8"/>
  <c r="J42" i="8"/>
  <c r="K42" i="8"/>
  <c r="R43" i="12"/>
  <c r="E43" i="8"/>
  <c r="F43" i="8"/>
  <c r="G43" i="8"/>
  <c r="H43" i="8"/>
  <c r="I43" i="8"/>
  <c r="J43" i="8"/>
  <c r="K43" i="8"/>
  <c r="R44" i="12"/>
  <c r="E44" i="8"/>
  <c r="F44" i="8"/>
  <c r="G44" i="8"/>
  <c r="H44" i="8"/>
  <c r="I44" i="8"/>
  <c r="J44" i="8"/>
  <c r="K44" i="8"/>
  <c r="R45" i="12"/>
  <c r="E45" i="8"/>
  <c r="F45" i="8"/>
  <c r="G45" i="8"/>
  <c r="H45" i="8"/>
  <c r="I45" i="8"/>
  <c r="J45" i="8"/>
  <c r="K45" i="8"/>
  <c r="R46" i="12"/>
  <c r="E46" i="8"/>
  <c r="F46" i="8"/>
  <c r="G46" i="8"/>
  <c r="H46" i="8"/>
  <c r="I46" i="8"/>
  <c r="J46" i="8"/>
  <c r="K46" i="8"/>
  <c r="R47" i="12"/>
  <c r="E47" i="8"/>
  <c r="F47" i="8"/>
  <c r="G47" i="8"/>
  <c r="H47" i="8"/>
  <c r="I47" i="8"/>
  <c r="J47" i="8"/>
  <c r="K47" i="8"/>
  <c r="R48" i="12"/>
  <c r="E48" i="8"/>
  <c r="F48" i="8"/>
  <c r="G48" i="8"/>
  <c r="H48" i="8"/>
  <c r="I48" i="8"/>
  <c r="J48" i="8"/>
  <c r="K48" i="8"/>
  <c r="R49" i="12"/>
  <c r="E49" i="8"/>
  <c r="F49" i="8"/>
  <c r="G49" i="8"/>
  <c r="H49" i="8"/>
  <c r="I49" i="8"/>
  <c r="J49" i="8"/>
  <c r="K49" i="8"/>
  <c r="R50" i="12"/>
  <c r="E50" i="8"/>
  <c r="F50" i="8"/>
  <c r="G50" i="8"/>
  <c r="H50" i="8"/>
  <c r="I50" i="8"/>
  <c r="J50" i="8"/>
  <c r="K50" i="8"/>
  <c r="R51" i="12"/>
  <c r="E51" i="8"/>
  <c r="F51" i="8"/>
  <c r="G51" i="8"/>
  <c r="H51" i="8"/>
  <c r="I51" i="8"/>
  <c r="J51" i="8"/>
  <c r="K51" i="8"/>
  <c r="R52" i="12"/>
  <c r="E52" i="8"/>
  <c r="F52" i="8"/>
  <c r="G52" i="8"/>
  <c r="H52" i="8"/>
  <c r="I52" i="8"/>
  <c r="J52" i="8"/>
  <c r="K52" i="8"/>
  <c r="R53" i="12"/>
  <c r="E53" i="8"/>
  <c r="F53" i="8"/>
  <c r="G53" i="8"/>
  <c r="H53" i="8"/>
  <c r="I53" i="8"/>
  <c r="J53" i="8"/>
  <c r="K53" i="8"/>
  <c r="R54" i="12"/>
  <c r="E54" i="8"/>
  <c r="F54" i="8"/>
  <c r="G54" i="8"/>
  <c r="H54" i="8"/>
  <c r="I54" i="8"/>
  <c r="J54" i="8"/>
  <c r="K54" i="8"/>
  <c r="R55" i="12"/>
  <c r="E55" i="8"/>
  <c r="F55" i="8"/>
  <c r="G55" i="8"/>
  <c r="H55" i="8"/>
  <c r="I55" i="8"/>
  <c r="J55" i="8"/>
  <c r="K55" i="8"/>
  <c r="R56" i="12"/>
  <c r="E56" i="8"/>
  <c r="F56" i="8"/>
  <c r="G56" i="8"/>
  <c r="H56" i="8"/>
  <c r="I56" i="8"/>
  <c r="J56" i="8"/>
  <c r="K56" i="8"/>
  <c r="R57" i="12"/>
  <c r="E57" i="8"/>
  <c r="F57" i="8"/>
  <c r="G57" i="8"/>
  <c r="H57" i="8"/>
  <c r="I57" i="8"/>
  <c r="J57" i="8"/>
  <c r="K57" i="8"/>
  <c r="R58" i="12"/>
  <c r="E58" i="8"/>
  <c r="F58" i="8"/>
  <c r="G58" i="8"/>
  <c r="H58" i="8"/>
  <c r="I58" i="8"/>
  <c r="J58" i="8"/>
  <c r="K58" i="8"/>
  <c r="R59" i="12"/>
  <c r="E59" i="8"/>
  <c r="F59" i="8"/>
  <c r="G59" i="8"/>
  <c r="H59" i="8"/>
  <c r="I59" i="8"/>
  <c r="J59" i="8"/>
  <c r="K59" i="8"/>
  <c r="R60" i="12"/>
  <c r="E60" i="8"/>
  <c r="F60" i="8"/>
  <c r="G60" i="8"/>
  <c r="H60" i="8"/>
  <c r="I60" i="8"/>
  <c r="J60" i="8"/>
  <c r="K60" i="8"/>
  <c r="R61" i="12"/>
  <c r="E61" i="8"/>
  <c r="F61" i="8"/>
  <c r="G61" i="8"/>
  <c r="H61" i="8"/>
  <c r="I61" i="8"/>
  <c r="J61" i="8"/>
  <c r="K61" i="8"/>
  <c r="R62" i="12"/>
  <c r="E62" i="8"/>
  <c r="F62" i="8"/>
  <c r="G62" i="8"/>
  <c r="H62" i="8"/>
  <c r="I62" i="8"/>
  <c r="J62" i="8"/>
  <c r="K62" i="8"/>
  <c r="R63" i="12"/>
  <c r="E63" i="8"/>
  <c r="F63" i="8"/>
  <c r="G63" i="8"/>
  <c r="H63" i="8"/>
  <c r="I63" i="8"/>
  <c r="J63" i="8"/>
  <c r="K63" i="8"/>
  <c r="R64" i="12"/>
  <c r="E64" i="8"/>
  <c r="F64" i="8"/>
  <c r="G64" i="8"/>
  <c r="H64" i="8"/>
  <c r="I64" i="8"/>
  <c r="J64" i="8"/>
  <c r="K64" i="8"/>
  <c r="R65" i="12"/>
  <c r="E65" i="8"/>
  <c r="F65" i="8"/>
  <c r="G65" i="8"/>
  <c r="H65" i="8"/>
  <c r="I65" i="8"/>
  <c r="J65" i="8"/>
  <c r="K65" i="8"/>
  <c r="R66" i="12"/>
  <c r="E66" i="8"/>
  <c r="F66" i="8"/>
  <c r="G66" i="8"/>
  <c r="H66" i="8"/>
  <c r="I66" i="8"/>
  <c r="J66" i="8"/>
  <c r="K66" i="8"/>
  <c r="R67" i="12"/>
  <c r="E67" i="8"/>
  <c r="F67" i="8"/>
  <c r="G67" i="8"/>
  <c r="H67" i="8"/>
  <c r="I67" i="8"/>
  <c r="J67" i="8"/>
  <c r="K67" i="8"/>
  <c r="R68" i="12"/>
  <c r="E68" i="8"/>
  <c r="F68" i="8"/>
  <c r="G68" i="8"/>
  <c r="H68" i="8"/>
  <c r="I68" i="8"/>
  <c r="J68" i="8"/>
  <c r="K68" i="8"/>
  <c r="R69" i="12"/>
  <c r="E69" i="8"/>
  <c r="F69" i="8"/>
  <c r="G69" i="8"/>
  <c r="H69" i="8"/>
  <c r="I69" i="8"/>
  <c r="J69" i="8"/>
  <c r="K69" i="8"/>
  <c r="R70" i="12"/>
  <c r="E70" i="8"/>
  <c r="F70" i="8"/>
  <c r="G70" i="8"/>
  <c r="H70" i="8"/>
  <c r="I70" i="8"/>
  <c r="J70" i="8"/>
  <c r="K70" i="8"/>
  <c r="R71" i="12"/>
  <c r="E71" i="8"/>
  <c r="F71" i="8"/>
  <c r="G71" i="8"/>
  <c r="H71" i="8"/>
  <c r="I71" i="8"/>
  <c r="J71" i="8"/>
  <c r="K71" i="8"/>
  <c r="R72" i="12"/>
  <c r="E72" i="8"/>
  <c r="F72" i="8"/>
  <c r="G72" i="8"/>
  <c r="H72" i="8"/>
  <c r="I72" i="8"/>
  <c r="J72" i="8"/>
  <c r="K72" i="8"/>
  <c r="R73" i="12"/>
  <c r="E73" i="8"/>
  <c r="F73" i="8"/>
  <c r="G73" i="8"/>
  <c r="H73" i="8"/>
  <c r="I73" i="8"/>
  <c r="J73" i="8"/>
  <c r="K73" i="8"/>
  <c r="R74" i="12"/>
  <c r="E74" i="8"/>
  <c r="F74" i="8"/>
  <c r="G74" i="8"/>
  <c r="H74" i="8"/>
  <c r="I74" i="8"/>
  <c r="J74" i="8"/>
  <c r="K74" i="8"/>
  <c r="R75" i="12"/>
  <c r="E75" i="8"/>
  <c r="F75" i="8"/>
  <c r="G75" i="8"/>
  <c r="H75" i="8"/>
  <c r="I75" i="8"/>
  <c r="J75" i="8"/>
  <c r="K75" i="8"/>
  <c r="R76" i="12"/>
  <c r="E76" i="8"/>
  <c r="F76" i="8"/>
  <c r="G76" i="8"/>
  <c r="H76" i="8"/>
  <c r="I76" i="8"/>
  <c r="J76" i="8"/>
  <c r="K76" i="8"/>
  <c r="R77" i="12"/>
  <c r="E77" i="8"/>
  <c r="F77" i="8"/>
  <c r="G77" i="8"/>
  <c r="H77" i="8"/>
  <c r="I77" i="8"/>
  <c r="J77" i="8"/>
  <c r="K77" i="8"/>
  <c r="R78" i="12"/>
  <c r="E78" i="8"/>
  <c r="F78" i="8"/>
  <c r="G78" i="8"/>
  <c r="H78" i="8"/>
  <c r="I78" i="8"/>
  <c r="J78" i="8"/>
  <c r="K78" i="8"/>
  <c r="R79" i="12"/>
  <c r="E79" i="8"/>
  <c r="F79" i="8"/>
  <c r="G79" i="8"/>
  <c r="H79" i="8"/>
  <c r="I79" i="8"/>
  <c r="J79" i="8"/>
  <c r="K79" i="8"/>
  <c r="R80" i="12"/>
  <c r="E80" i="8"/>
  <c r="F80" i="8"/>
  <c r="G80" i="8"/>
  <c r="H80" i="8"/>
  <c r="I80" i="8"/>
  <c r="J80" i="8"/>
  <c r="K80" i="8"/>
  <c r="R81" i="12"/>
  <c r="E81" i="8"/>
  <c r="F81" i="8"/>
  <c r="G81" i="8"/>
  <c r="H81" i="8"/>
  <c r="I81" i="8"/>
  <c r="J81" i="8"/>
  <c r="K81" i="8"/>
  <c r="R82" i="12"/>
  <c r="E82" i="8"/>
  <c r="F82" i="8"/>
  <c r="G82" i="8"/>
  <c r="H82" i="8"/>
  <c r="I82" i="8"/>
  <c r="J82" i="8"/>
  <c r="K82" i="8"/>
  <c r="R83" i="12"/>
  <c r="E83" i="8"/>
  <c r="F83" i="8"/>
  <c r="G83" i="8"/>
  <c r="H83" i="8"/>
  <c r="I83" i="8"/>
  <c r="J83" i="8"/>
  <c r="K83" i="8"/>
  <c r="R84" i="12"/>
  <c r="E84" i="8"/>
  <c r="F84" i="8"/>
  <c r="G84" i="8"/>
  <c r="H84" i="8"/>
  <c r="I84" i="8"/>
  <c r="J84" i="8"/>
  <c r="K84" i="8"/>
  <c r="R85" i="12"/>
  <c r="E85" i="8"/>
  <c r="F85" i="8"/>
  <c r="G85" i="8"/>
  <c r="H85" i="8"/>
  <c r="I85" i="8"/>
  <c r="J85" i="8"/>
  <c r="K85" i="8"/>
  <c r="R86" i="12"/>
  <c r="E86" i="8"/>
  <c r="F86" i="8"/>
  <c r="G86" i="8"/>
  <c r="H86" i="8"/>
  <c r="I86" i="8"/>
  <c r="J86" i="8"/>
  <c r="K86" i="8"/>
  <c r="R87" i="12"/>
  <c r="E87" i="8"/>
  <c r="F87" i="8"/>
  <c r="G87" i="8"/>
  <c r="H87" i="8"/>
  <c r="I87" i="8"/>
  <c r="J87" i="8"/>
  <c r="K87" i="8"/>
  <c r="R88" i="12"/>
  <c r="E88" i="8"/>
  <c r="F88" i="8"/>
  <c r="G88" i="8"/>
  <c r="H88" i="8"/>
  <c r="I88" i="8"/>
  <c r="J88" i="8"/>
  <c r="K88" i="8"/>
  <c r="R89" i="12"/>
  <c r="E89" i="8"/>
  <c r="F89" i="8"/>
  <c r="G89" i="8"/>
  <c r="H89" i="8"/>
  <c r="I89" i="8"/>
  <c r="J89" i="8"/>
  <c r="K89" i="8"/>
  <c r="R90" i="12"/>
  <c r="E90" i="8"/>
  <c r="F90" i="8"/>
  <c r="G90" i="8"/>
  <c r="H90" i="8"/>
  <c r="I90" i="8"/>
  <c r="J90" i="8"/>
  <c r="K90" i="8"/>
  <c r="R91" i="12"/>
  <c r="E91" i="8"/>
  <c r="F91" i="8"/>
  <c r="G91" i="8"/>
  <c r="H91" i="8"/>
  <c r="I91" i="8"/>
  <c r="J91" i="8"/>
  <c r="K91" i="8"/>
  <c r="R92" i="12"/>
  <c r="E92" i="8"/>
  <c r="F92" i="8"/>
  <c r="G92" i="8"/>
  <c r="H92" i="8"/>
  <c r="I92" i="8"/>
  <c r="J92" i="8"/>
  <c r="K92" i="8"/>
  <c r="R93" i="12"/>
  <c r="E93" i="8"/>
  <c r="F93" i="8"/>
  <c r="G93" i="8"/>
  <c r="H93" i="8"/>
  <c r="I93" i="8"/>
  <c r="J93" i="8"/>
  <c r="K93" i="8"/>
  <c r="R94" i="12"/>
  <c r="E94" i="8"/>
  <c r="F94" i="8"/>
  <c r="G94" i="8"/>
  <c r="H94" i="8"/>
  <c r="I94" i="8"/>
  <c r="J94" i="8"/>
  <c r="K94" i="8"/>
  <c r="R95" i="12"/>
  <c r="E95" i="8"/>
  <c r="F95" i="8"/>
  <c r="G95" i="8"/>
  <c r="H95" i="8"/>
  <c r="I95" i="8"/>
  <c r="J95" i="8"/>
  <c r="K95" i="8"/>
  <c r="R96" i="12"/>
  <c r="E96" i="8"/>
  <c r="F96" i="8"/>
  <c r="G96" i="8"/>
  <c r="H96" i="8"/>
  <c r="I96" i="8"/>
  <c r="J96" i="8"/>
  <c r="K96" i="8"/>
  <c r="R97" i="12"/>
  <c r="E97" i="8"/>
  <c r="F97" i="8"/>
  <c r="G97" i="8"/>
  <c r="H97" i="8"/>
  <c r="I97" i="8"/>
  <c r="J97" i="8"/>
  <c r="K97" i="8"/>
  <c r="R98" i="12"/>
  <c r="E98" i="8"/>
  <c r="F98" i="8"/>
  <c r="G98" i="8"/>
  <c r="H98" i="8"/>
  <c r="I98" i="8"/>
  <c r="J98" i="8"/>
  <c r="K98" i="8"/>
  <c r="R99" i="12"/>
  <c r="E99" i="8"/>
  <c r="F99" i="8"/>
  <c r="G99" i="8"/>
  <c r="H99" i="8"/>
  <c r="I99" i="8"/>
  <c r="J99" i="8"/>
  <c r="K99" i="8"/>
  <c r="R100" i="12"/>
  <c r="E100" i="8"/>
  <c r="F100" i="8"/>
  <c r="G100" i="8"/>
  <c r="H100" i="8"/>
  <c r="I100" i="8"/>
  <c r="J100" i="8"/>
  <c r="K100" i="8"/>
  <c r="R101" i="12"/>
  <c r="E101" i="8"/>
  <c r="F101" i="8"/>
  <c r="G101" i="8"/>
  <c r="H101" i="8"/>
  <c r="I101" i="8"/>
  <c r="J101" i="8"/>
  <c r="K101" i="8"/>
  <c r="R102" i="12"/>
  <c r="E102" i="8"/>
  <c r="F102" i="8"/>
  <c r="G102" i="8"/>
  <c r="H102" i="8"/>
  <c r="I102" i="8"/>
  <c r="J102" i="8"/>
  <c r="K102" i="8"/>
  <c r="R103" i="12"/>
  <c r="E103" i="8"/>
  <c r="F103" i="8"/>
  <c r="G103" i="8"/>
  <c r="H103" i="8"/>
  <c r="I103" i="8"/>
  <c r="J103" i="8"/>
  <c r="K103" i="8"/>
  <c r="R104" i="12"/>
  <c r="E104" i="8"/>
  <c r="F104" i="8"/>
  <c r="G104" i="8"/>
  <c r="H104" i="8"/>
  <c r="I104" i="8"/>
  <c r="J104" i="8"/>
  <c r="K104" i="8"/>
  <c r="R105" i="12"/>
  <c r="E105" i="8"/>
  <c r="F105" i="8"/>
  <c r="G105" i="8"/>
  <c r="H105" i="8"/>
  <c r="I105" i="8"/>
  <c r="J105" i="8"/>
  <c r="K105" i="8"/>
  <c r="R106" i="12"/>
  <c r="E106" i="8"/>
  <c r="F106" i="8"/>
  <c r="G106" i="8"/>
  <c r="H106" i="8"/>
  <c r="I106" i="8"/>
  <c r="J106" i="8"/>
  <c r="K106" i="8"/>
  <c r="R107" i="12"/>
  <c r="E107" i="8"/>
  <c r="F107" i="8"/>
  <c r="G107" i="8"/>
  <c r="H107" i="8"/>
  <c r="I107" i="8"/>
  <c r="J107" i="8"/>
  <c r="K107" i="8"/>
  <c r="R108" i="12"/>
  <c r="E108" i="8"/>
  <c r="F108" i="8"/>
  <c r="G108" i="8"/>
  <c r="H108" i="8"/>
  <c r="I108" i="8"/>
  <c r="J108" i="8"/>
  <c r="K108" i="8"/>
  <c r="R109" i="12"/>
  <c r="E109" i="8"/>
  <c r="F109" i="8"/>
  <c r="G109" i="8"/>
  <c r="H109" i="8"/>
  <c r="I109" i="8"/>
  <c r="J109" i="8"/>
  <c r="K109" i="8"/>
  <c r="E110" i="8"/>
  <c r="F110" i="8"/>
  <c r="G110" i="8"/>
  <c r="H110" i="8"/>
  <c r="I110" i="8"/>
  <c r="J110" i="8"/>
  <c r="K110" i="8"/>
  <c r="R110" i="12"/>
  <c r="E111" i="8"/>
  <c r="F111" i="8"/>
  <c r="G111" i="8"/>
  <c r="H111" i="8"/>
  <c r="I111" i="8"/>
  <c r="J111" i="8"/>
  <c r="K111" i="8"/>
  <c r="R111" i="12"/>
  <c r="E112" i="8"/>
  <c r="F112" i="8"/>
  <c r="G112" i="8"/>
  <c r="H112" i="8"/>
  <c r="I112" i="8"/>
  <c r="J112" i="8"/>
  <c r="K112" i="8"/>
  <c r="R112" i="12"/>
  <c r="E113" i="8"/>
  <c r="F113" i="8"/>
  <c r="G113" i="8"/>
  <c r="H113" i="8"/>
  <c r="I113" i="8"/>
  <c r="J113" i="8"/>
  <c r="K113" i="8"/>
  <c r="R113" i="12"/>
  <c r="E114" i="8"/>
  <c r="F114" i="8"/>
  <c r="G114" i="8"/>
  <c r="H114" i="8"/>
  <c r="I114" i="8"/>
  <c r="J114" i="8"/>
  <c r="K114" i="8"/>
  <c r="R114" i="12"/>
  <c r="E115" i="8"/>
  <c r="F115" i="8"/>
  <c r="G115" i="8"/>
  <c r="H115" i="8"/>
  <c r="I115" i="8"/>
  <c r="J115" i="8"/>
  <c r="K115" i="8"/>
  <c r="R115" i="12"/>
  <c r="E116" i="8"/>
  <c r="F116" i="8"/>
  <c r="G116" i="8"/>
  <c r="H116" i="8"/>
  <c r="I116" i="8"/>
  <c r="J116" i="8"/>
  <c r="K116" i="8"/>
  <c r="R116" i="12"/>
  <c r="E117" i="8"/>
  <c r="F117" i="8"/>
  <c r="G117" i="8"/>
  <c r="H117" i="8"/>
  <c r="I117" i="8"/>
  <c r="J117" i="8"/>
  <c r="K117" i="8"/>
  <c r="R117" i="12"/>
  <c r="E118" i="8"/>
  <c r="F118" i="8"/>
  <c r="G118" i="8"/>
  <c r="H118" i="8"/>
  <c r="I118" i="8"/>
  <c r="J118" i="8"/>
  <c r="K118" i="8"/>
  <c r="R118" i="12"/>
  <c r="E119" i="8"/>
  <c r="F119" i="8"/>
  <c r="G119" i="8"/>
  <c r="H119" i="8"/>
  <c r="I119" i="8"/>
  <c r="J119" i="8"/>
  <c r="K119" i="8"/>
  <c r="R119" i="12"/>
  <c r="E120" i="8"/>
  <c r="F120" i="8"/>
  <c r="G120" i="8"/>
  <c r="H120" i="8"/>
  <c r="I120" i="8"/>
  <c r="J120" i="8"/>
  <c r="K120" i="8"/>
  <c r="R120" i="12"/>
  <c r="E121" i="8"/>
  <c r="F121" i="8"/>
  <c r="G121" i="8"/>
  <c r="H121" i="8"/>
  <c r="I121" i="8"/>
  <c r="J121" i="8"/>
  <c r="K121" i="8"/>
  <c r="R121" i="12"/>
  <c r="E122" i="8"/>
  <c r="F122" i="8"/>
  <c r="G122" i="8"/>
  <c r="H122" i="8"/>
  <c r="I122" i="8"/>
  <c r="J122" i="8"/>
  <c r="K122" i="8"/>
  <c r="R122" i="12"/>
  <c r="E123" i="8"/>
  <c r="F123" i="8"/>
  <c r="G123" i="8"/>
  <c r="H123" i="8"/>
  <c r="I123" i="8"/>
  <c r="J123" i="8"/>
  <c r="K123" i="8"/>
  <c r="R123" i="12"/>
  <c r="E124" i="8"/>
  <c r="F124" i="8"/>
  <c r="G124" i="8"/>
  <c r="H124" i="8"/>
  <c r="I124" i="8"/>
  <c r="J124" i="8"/>
  <c r="K124" i="8"/>
  <c r="R124" i="12"/>
  <c r="E125" i="8"/>
  <c r="F125" i="8"/>
  <c r="G125" i="8"/>
  <c r="H125" i="8"/>
  <c r="I125" i="8"/>
  <c r="J125" i="8"/>
  <c r="K125" i="8"/>
  <c r="R125" i="12"/>
  <c r="E126" i="8"/>
  <c r="F126" i="8"/>
  <c r="G126" i="8"/>
  <c r="H126" i="8"/>
  <c r="I126" i="8"/>
  <c r="J126" i="8"/>
  <c r="K126" i="8"/>
  <c r="R126" i="12"/>
  <c r="E127" i="8"/>
  <c r="F127" i="8"/>
  <c r="G127" i="8"/>
  <c r="H127" i="8"/>
  <c r="I127" i="8"/>
  <c r="J127" i="8"/>
  <c r="K127" i="8"/>
  <c r="R128" i="12"/>
  <c r="E128" i="8"/>
  <c r="F128" i="8"/>
  <c r="G128" i="8"/>
  <c r="H128" i="8"/>
  <c r="I128" i="8"/>
  <c r="J128" i="8"/>
  <c r="K128" i="8"/>
  <c r="R129" i="12"/>
  <c r="R127" i="12"/>
  <c r="E129" i="8"/>
  <c r="F129" i="8"/>
  <c r="G129" i="8"/>
  <c r="H129" i="8"/>
  <c r="I129" i="8"/>
  <c r="J129" i="8"/>
  <c r="K129" i="8"/>
  <c r="R130" i="12"/>
  <c r="E130" i="8"/>
  <c r="F130" i="8"/>
  <c r="G130" i="8"/>
  <c r="H130" i="8"/>
  <c r="I130" i="8"/>
  <c r="J130" i="8"/>
  <c r="K130" i="8"/>
  <c r="R131" i="12"/>
  <c r="E131" i="8"/>
  <c r="F131" i="8"/>
  <c r="G131" i="8"/>
  <c r="H131" i="8"/>
  <c r="I131" i="8"/>
  <c r="J131" i="8"/>
  <c r="K131" i="8"/>
  <c r="E132" i="8"/>
  <c r="F132" i="8"/>
  <c r="G132" i="8"/>
  <c r="H132" i="8"/>
  <c r="I132" i="8"/>
  <c r="J132" i="8"/>
  <c r="K132" i="8"/>
  <c r="R133" i="12"/>
  <c r="E133" i="8"/>
  <c r="F133" i="8"/>
  <c r="G133" i="8"/>
  <c r="H133" i="8"/>
  <c r="I133" i="8"/>
  <c r="J133" i="8"/>
  <c r="K133" i="8"/>
  <c r="R134" i="12"/>
  <c r="E134" i="8"/>
  <c r="F134" i="8"/>
  <c r="G134" i="8"/>
  <c r="H134" i="8"/>
  <c r="I134" i="8"/>
  <c r="J134" i="8"/>
  <c r="K134" i="8"/>
  <c r="R135" i="12"/>
  <c r="E135" i="8"/>
  <c r="F135" i="8"/>
  <c r="G135" i="8"/>
  <c r="H135" i="8"/>
  <c r="I135" i="8"/>
  <c r="J135" i="8"/>
  <c r="K135" i="8"/>
  <c r="R136" i="12"/>
  <c r="E136" i="8"/>
  <c r="F136" i="8"/>
  <c r="G136" i="8"/>
  <c r="H136" i="8"/>
  <c r="I136" i="8"/>
  <c r="J136" i="8"/>
  <c r="K136" i="8"/>
  <c r="R137" i="12"/>
  <c r="E137" i="8"/>
  <c r="F137" i="8"/>
  <c r="G137" i="8"/>
  <c r="H137" i="8"/>
  <c r="I137" i="8"/>
  <c r="J137" i="8"/>
  <c r="K137" i="8"/>
  <c r="R138" i="12"/>
  <c r="E138" i="8"/>
  <c r="F138" i="8"/>
  <c r="G138" i="8"/>
  <c r="H138" i="8"/>
  <c r="I138" i="8"/>
  <c r="J138" i="8"/>
  <c r="K138" i="8"/>
  <c r="R139" i="12"/>
  <c r="E139" i="8"/>
  <c r="F139" i="8"/>
  <c r="G139" i="8"/>
  <c r="H139" i="8"/>
  <c r="I139" i="8"/>
  <c r="J139" i="8"/>
  <c r="K139" i="8"/>
  <c r="R140" i="12"/>
  <c r="E140" i="8"/>
  <c r="F140" i="8"/>
  <c r="G140" i="8"/>
  <c r="H140" i="8"/>
  <c r="I140" i="8"/>
  <c r="J140" i="8"/>
  <c r="K140" i="8"/>
  <c r="R141" i="12"/>
  <c r="E141" i="8"/>
  <c r="F141" i="8"/>
  <c r="G141" i="8"/>
  <c r="H141" i="8"/>
  <c r="I141" i="8"/>
  <c r="J141" i="8"/>
  <c r="K141" i="8"/>
  <c r="R142" i="12"/>
  <c r="E142" i="8"/>
  <c r="F142" i="8"/>
  <c r="G142" i="8"/>
  <c r="H142" i="8"/>
  <c r="I142" i="8"/>
  <c r="J142" i="8"/>
  <c r="K142" i="8"/>
  <c r="R143" i="12"/>
  <c r="E143" i="8"/>
  <c r="F143" i="8"/>
  <c r="G143" i="8"/>
  <c r="H143" i="8"/>
  <c r="I143" i="8"/>
  <c r="J143" i="8"/>
  <c r="K143" i="8"/>
  <c r="R144" i="12"/>
  <c r="E144" i="8"/>
  <c r="F144" i="8"/>
  <c r="G144" i="8"/>
  <c r="H144" i="8"/>
  <c r="I144" i="8"/>
  <c r="J144" i="8"/>
  <c r="K144" i="8"/>
  <c r="R145" i="12"/>
  <c r="E145" i="8"/>
  <c r="F145" i="8"/>
  <c r="G145" i="8"/>
  <c r="H145" i="8"/>
  <c r="I145" i="8"/>
  <c r="J145" i="8"/>
  <c r="K145" i="8"/>
  <c r="R146" i="12"/>
  <c r="E146" i="8"/>
  <c r="F146" i="8"/>
  <c r="G146" i="8"/>
  <c r="H146" i="8"/>
  <c r="I146" i="8"/>
  <c r="J146" i="8"/>
  <c r="K146" i="8"/>
  <c r="R147" i="12"/>
  <c r="E147" i="8"/>
  <c r="F147" i="8"/>
  <c r="G147" i="8"/>
  <c r="H147" i="8"/>
  <c r="I147" i="8"/>
  <c r="J147" i="8"/>
  <c r="K147" i="8"/>
  <c r="R148" i="12"/>
  <c r="E148" i="8"/>
  <c r="F148" i="8"/>
  <c r="G148" i="8"/>
  <c r="H148" i="8"/>
  <c r="I148" i="8"/>
  <c r="J148" i="8"/>
  <c r="K148" i="8"/>
  <c r="R149" i="12"/>
  <c r="E149" i="8"/>
  <c r="F149" i="8"/>
  <c r="G149" i="8"/>
  <c r="H149" i="8"/>
  <c r="I149" i="8"/>
  <c r="J149" i="8"/>
  <c r="K149" i="8"/>
  <c r="R150" i="12"/>
  <c r="E150" i="8"/>
  <c r="F150" i="8"/>
  <c r="G150" i="8"/>
  <c r="H150" i="8"/>
  <c r="I150" i="8"/>
  <c r="J150" i="8"/>
  <c r="K150" i="8"/>
  <c r="R151" i="12"/>
  <c r="E151" i="8"/>
  <c r="F151" i="8"/>
  <c r="G151" i="8"/>
  <c r="H151" i="8"/>
  <c r="I151" i="8"/>
  <c r="J151" i="8"/>
  <c r="K151" i="8"/>
  <c r="R152" i="12"/>
  <c r="E152" i="8"/>
  <c r="F152" i="8"/>
  <c r="G152" i="8"/>
  <c r="H152" i="8"/>
  <c r="I152" i="8"/>
  <c r="J152" i="8"/>
  <c r="K152" i="8"/>
  <c r="R153" i="12"/>
  <c r="E153" i="8"/>
  <c r="F153" i="8"/>
  <c r="G153" i="8"/>
  <c r="H153" i="8"/>
  <c r="I153" i="8"/>
  <c r="J153" i="8"/>
  <c r="K153" i="8"/>
  <c r="R154" i="12"/>
  <c r="E154" i="8"/>
  <c r="F154" i="8"/>
  <c r="G154" i="8"/>
  <c r="H154" i="8"/>
  <c r="I154" i="8"/>
  <c r="J154" i="8"/>
  <c r="K154" i="8"/>
  <c r="R155" i="12"/>
  <c r="E155" i="8"/>
  <c r="F155" i="8"/>
  <c r="G155" i="8"/>
  <c r="H155" i="8"/>
  <c r="I155" i="8"/>
  <c r="J155" i="8"/>
  <c r="K155" i="8"/>
  <c r="R156" i="12"/>
  <c r="E156" i="8"/>
  <c r="F156" i="8"/>
  <c r="G156" i="8"/>
  <c r="H156" i="8"/>
  <c r="I156" i="8"/>
  <c r="J156" i="8"/>
  <c r="K156" i="8"/>
  <c r="R157" i="12"/>
  <c r="E157" i="8"/>
  <c r="F157" i="8"/>
  <c r="G157" i="8"/>
  <c r="H157" i="8"/>
  <c r="I157" i="8"/>
  <c r="J157" i="8"/>
  <c r="K157" i="8"/>
  <c r="E158" i="8"/>
  <c r="F158" i="8"/>
  <c r="G158" i="8"/>
  <c r="H158" i="8"/>
  <c r="I158" i="8"/>
  <c r="J158" i="8"/>
  <c r="K158" i="8"/>
  <c r="R159" i="12"/>
  <c r="E159" i="8"/>
  <c r="F159" i="8"/>
  <c r="G159" i="8"/>
  <c r="H159" i="8"/>
  <c r="I159" i="8"/>
  <c r="J159" i="8"/>
  <c r="K159" i="8"/>
  <c r="R160" i="12"/>
  <c r="E160" i="8"/>
  <c r="F160" i="8"/>
  <c r="G160" i="8"/>
  <c r="H160" i="8"/>
  <c r="I160" i="8"/>
  <c r="J160" i="8"/>
  <c r="K160" i="8"/>
  <c r="R161" i="12"/>
  <c r="E161" i="8"/>
  <c r="F161" i="8"/>
  <c r="G161" i="8"/>
  <c r="H161" i="8"/>
  <c r="I161" i="8"/>
  <c r="J161" i="8"/>
  <c r="K161" i="8"/>
  <c r="R162" i="12"/>
  <c r="E162" i="8"/>
  <c r="F162" i="8"/>
  <c r="G162" i="8"/>
  <c r="H162" i="8"/>
  <c r="I162" i="8"/>
  <c r="J162" i="8"/>
  <c r="K162" i="8"/>
  <c r="R163" i="12"/>
  <c r="E163" i="8"/>
  <c r="F163" i="8"/>
  <c r="G163" i="8"/>
  <c r="H163" i="8"/>
  <c r="I163" i="8"/>
  <c r="J163" i="8"/>
  <c r="K163" i="8"/>
  <c r="R164" i="12"/>
  <c r="E164" i="8"/>
  <c r="F164" i="8"/>
  <c r="G164" i="8"/>
  <c r="H164" i="8"/>
  <c r="I164" i="8"/>
  <c r="J164" i="8"/>
  <c r="K164" i="8"/>
  <c r="R165" i="12"/>
  <c r="E165" i="8"/>
  <c r="F165" i="8"/>
  <c r="G165" i="8"/>
  <c r="H165" i="8"/>
  <c r="I165" i="8"/>
  <c r="J165" i="8"/>
  <c r="K165" i="8"/>
  <c r="R166" i="12"/>
  <c r="E166" i="8"/>
  <c r="F166" i="8"/>
  <c r="G166" i="8"/>
  <c r="H166" i="8"/>
  <c r="I166" i="8"/>
  <c r="J166" i="8"/>
  <c r="K166" i="8"/>
  <c r="R167" i="12"/>
  <c r="E167" i="8"/>
  <c r="F167" i="8"/>
  <c r="G167" i="8"/>
  <c r="H167" i="8"/>
  <c r="I167" i="8"/>
  <c r="J167" i="8"/>
  <c r="K167" i="8"/>
  <c r="R168" i="12"/>
  <c r="E168" i="8"/>
  <c r="F168" i="8"/>
  <c r="G168" i="8"/>
  <c r="H168" i="8"/>
  <c r="I168" i="8"/>
  <c r="J168" i="8"/>
  <c r="K168" i="8"/>
  <c r="R169" i="12"/>
  <c r="E169" i="8"/>
  <c r="F169" i="8"/>
  <c r="G169" i="8"/>
  <c r="H169" i="8"/>
  <c r="I169" i="8"/>
  <c r="J169" i="8"/>
  <c r="K169" i="8"/>
  <c r="R170" i="12"/>
  <c r="E170" i="8"/>
  <c r="F170" i="8"/>
  <c r="G170" i="8"/>
  <c r="H170" i="8"/>
  <c r="I170" i="8"/>
  <c r="J170" i="8"/>
  <c r="K170" i="8"/>
  <c r="R171" i="12"/>
  <c r="E171" i="8"/>
  <c r="F171" i="8"/>
  <c r="G171" i="8"/>
  <c r="H171" i="8"/>
  <c r="I171" i="8"/>
  <c r="J171" i="8"/>
  <c r="K171" i="8"/>
  <c r="R172" i="12"/>
  <c r="E172" i="8"/>
  <c r="F172" i="8"/>
  <c r="G172" i="8"/>
  <c r="H172" i="8"/>
  <c r="I172" i="8"/>
  <c r="J172" i="8"/>
  <c r="K172" i="8"/>
  <c r="R173" i="12"/>
  <c r="E173" i="8"/>
  <c r="F173" i="8"/>
  <c r="G173" i="8"/>
  <c r="H173" i="8"/>
  <c r="I173" i="8"/>
  <c r="J173" i="8"/>
  <c r="K173" i="8"/>
  <c r="R174" i="12"/>
  <c r="E174" i="8"/>
  <c r="F174" i="8"/>
  <c r="G174" i="8"/>
  <c r="H174" i="8"/>
  <c r="I174" i="8"/>
  <c r="J174" i="8"/>
  <c r="K174" i="8"/>
  <c r="R175" i="12"/>
  <c r="R2" i="12"/>
  <c r="E175" i="8"/>
  <c r="F175" i="8"/>
  <c r="G175" i="8"/>
  <c r="H175" i="8"/>
  <c r="I175" i="8"/>
  <c r="J175" i="8"/>
  <c r="K175" i="8"/>
  <c r="R176" i="12"/>
  <c r="E176" i="8"/>
  <c r="F176" i="8"/>
  <c r="G176" i="8"/>
  <c r="H176" i="8"/>
  <c r="I176" i="8"/>
  <c r="J176" i="8"/>
  <c r="K176" i="8"/>
  <c r="R177" i="12"/>
  <c r="E177" i="8"/>
  <c r="F177" i="8"/>
  <c r="G177" i="8"/>
  <c r="H177" i="8"/>
  <c r="I177" i="8"/>
  <c r="J177" i="8"/>
  <c r="K177" i="8"/>
  <c r="R178" i="12"/>
  <c r="E178" i="8"/>
  <c r="F178" i="8"/>
  <c r="G178" i="8"/>
  <c r="H178" i="8"/>
  <c r="I178" i="8"/>
  <c r="J178" i="8"/>
  <c r="K178" i="8"/>
  <c r="R179" i="12"/>
  <c r="E179" i="8"/>
  <c r="F179" i="8"/>
  <c r="G179" i="8"/>
  <c r="H179" i="8"/>
  <c r="I179" i="8"/>
  <c r="J179" i="8"/>
  <c r="K179" i="8"/>
  <c r="R180" i="12"/>
  <c r="E180" i="8"/>
  <c r="F180" i="8"/>
  <c r="G180" i="8"/>
  <c r="H180" i="8"/>
  <c r="I180" i="8"/>
  <c r="J180" i="8"/>
  <c r="K180" i="8"/>
  <c r="R181" i="12"/>
  <c r="E181" i="8"/>
  <c r="F181" i="8"/>
  <c r="G181" i="8"/>
  <c r="H181" i="8"/>
  <c r="I181" i="8"/>
  <c r="J181" i="8"/>
  <c r="K181" i="8"/>
  <c r="R182" i="12"/>
  <c r="E182" i="8"/>
  <c r="F182" i="8"/>
  <c r="G182" i="8"/>
  <c r="H182" i="8"/>
  <c r="I182" i="8"/>
  <c r="J182" i="8"/>
  <c r="K182" i="8"/>
  <c r="R183" i="12"/>
  <c r="E183" i="8"/>
  <c r="F183" i="8"/>
  <c r="G183" i="8"/>
  <c r="H183" i="8"/>
  <c r="I183" i="8"/>
  <c r="J183" i="8"/>
  <c r="K183" i="8"/>
  <c r="R184" i="12"/>
  <c r="E184" i="8"/>
  <c r="F184" i="8"/>
  <c r="G184" i="8"/>
  <c r="H184" i="8"/>
  <c r="I184" i="8"/>
  <c r="J184" i="8"/>
  <c r="K184" i="8"/>
  <c r="R185" i="12"/>
  <c r="E185" i="8"/>
  <c r="F185" i="8"/>
  <c r="G185" i="8"/>
  <c r="H185" i="8"/>
  <c r="I185" i="8"/>
  <c r="J185" i="8"/>
  <c r="K185" i="8"/>
  <c r="R186" i="12"/>
  <c r="E186" i="8"/>
  <c r="F186" i="8"/>
  <c r="G186" i="8"/>
  <c r="H186" i="8"/>
  <c r="I186" i="8"/>
  <c r="J186" i="8"/>
  <c r="K186" i="8"/>
  <c r="R187" i="12"/>
  <c r="E187" i="8"/>
  <c r="F187" i="8"/>
  <c r="G187" i="8"/>
  <c r="H187" i="8"/>
  <c r="I187" i="8"/>
  <c r="J187" i="8"/>
  <c r="K187" i="8"/>
  <c r="R188" i="12"/>
  <c r="E188" i="8"/>
  <c r="F188" i="8"/>
  <c r="G188" i="8"/>
  <c r="H188" i="8"/>
  <c r="I188" i="8"/>
  <c r="J188" i="8"/>
  <c r="K188" i="8"/>
  <c r="R189" i="12"/>
  <c r="E189" i="8"/>
  <c r="F189" i="8"/>
  <c r="G189" i="8"/>
  <c r="H189" i="8"/>
  <c r="I189" i="8"/>
  <c r="J189" i="8"/>
  <c r="K189" i="8"/>
  <c r="R190" i="12"/>
  <c r="E190" i="8"/>
  <c r="F190" i="8"/>
  <c r="G190" i="8"/>
  <c r="H190" i="8"/>
  <c r="I190" i="8"/>
  <c r="J190" i="8"/>
  <c r="K190" i="8"/>
  <c r="R191" i="12"/>
  <c r="E191" i="8"/>
  <c r="F191" i="8"/>
  <c r="G191" i="8"/>
  <c r="H191" i="8"/>
  <c r="I191" i="8"/>
  <c r="J191" i="8"/>
  <c r="K191" i="8"/>
  <c r="E192" i="8"/>
  <c r="F192" i="8"/>
  <c r="G192" i="8"/>
  <c r="H192" i="8"/>
  <c r="I192" i="8"/>
  <c r="J192" i="8"/>
  <c r="K192" i="8"/>
  <c r="R193" i="12"/>
  <c r="E193" i="8"/>
  <c r="F193" i="8"/>
  <c r="G193" i="8"/>
  <c r="H193" i="8"/>
  <c r="I193" i="8"/>
  <c r="J193" i="8"/>
  <c r="K193" i="8"/>
  <c r="R194" i="12"/>
  <c r="E194" i="8"/>
  <c r="F194" i="8"/>
  <c r="G194" i="8"/>
  <c r="H194" i="8"/>
  <c r="I194" i="8"/>
  <c r="J194" i="8"/>
  <c r="K194" i="8"/>
  <c r="R195" i="12"/>
  <c r="E195" i="8"/>
  <c r="F195" i="8"/>
  <c r="G195" i="8"/>
  <c r="H195" i="8"/>
  <c r="I195" i="8"/>
  <c r="J195" i="8"/>
  <c r="K195" i="8"/>
  <c r="R196" i="12"/>
  <c r="E196" i="8"/>
  <c r="F196" i="8"/>
  <c r="G196" i="8"/>
  <c r="H196" i="8"/>
  <c r="I196" i="8"/>
  <c r="J196" i="8"/>
  <c r="K196" i="8"/>
  <c r="R197" i="12"/>
  <c r="E197" i="8"/>
  <c r="F197" i="8"/>
  <c r="G197" i="8"/>
  <c r="H197" i="8"/>
  <c r="I197" i="8"/>
  <c r="J197" i="8"/>
  <c r="K197" i="8"/>
  <c r="R198" i="12"/>
  <c r="E198" i="8"/>
  <c r="F198" i="8"/>
  <c r="G198" i="8"/>
  <c r="H198" i="8"/>
  <c r="I198" i="8"/>
  <c r="J198" i="8"/>
  <c r="K198" i="8"/>
  <c r="R199" i="12"/>
  <c r="E199" i="8"/>
  <c r="F199" i="8"/>
  <c r="G199" i="8"/>
  <c r="H199" i="8"/>
  <c r="I199" i="8"/>
  <c r="J199" i="8"/>
  <c r="K199" i="8"/>
  <c r="R200" i="12"/>
  <c r="E200" i="8"/>
  <c r="F200" i="8"/>
  <c r="G200" i="8"/>
  <c r="H200" i="8"/>
  <c r="I200" i="8"/>
  <c r="J200" i="8"/>
  <c r="K200" i="8"/>
  <c r="R201" i="12"/>
  <c r="E201" i="8"/>
  <c r="F201" i="8"/>
  <c r="G201" i="8"/>
  <c r="H201" i="8"/>
  <c r="I201" i="8"/>
  <c r="J201" i="8"/>
  <c r="K201" i="8"/>
  <c r="R202" i="12"/>
  <c r="E202" i="8"/>
  <c r="F202" i="8"/>
  <c r="G202" i="8"/>
  <c r="H202" i="8"/>
  <c r="I202" i="8"/>
  <c r="J202" i="8"/>
  <c r="K202" i="8"/>
  <c r="R203" i="12"/>
  <c r="E203" i="8"/>
  <c r="F203" i="8"/>
  <c r="G203" i="8"/>
  <c r="H203" i="8"/>
  <c r="I203" i="8"/>
  <c r="J203" i="8"/>
  <c r="K203" i="8"/>
  <c r="R204" i="12"/>
  <c r="E204" i="8"/>
  <c r="F204" i="8"/>
  <c r="G204" i="8"/>
  <c r="H204" i="8"/>
  <c r="I204" i="8"/>
  <c r="J204" i="8"/>
  <c r="K204" i="8"/>
  <c r="R205" i="12"/>
  <c r="E205" i="8"/>
  <c r="F205" i="8"/>
  <c r="G205" i="8"/>
  <c r="H205" i="8"/>
  <c r="I205" i="8"/>
  <c r="J205" i="8"/>
  <c r="K205" i="8"/>
  <c r="R206" i="12"/>
  <c r="E206" i="8"/>
  <c r="F206" i="8"/>
  <c r="G206" i="8"/>
  <c r="H206" i="8"/>
  <c r="I206" i="8"/>
  <c r="J206" i="8"/>
  <c r="K206" i="8"/>
  <c r="R207" i="12"/>
  <c r="E207" i="8"/>
  <c r="F207" i="8"/>
  <c r="G207" i="8"/>
  <c r="H207" i="8"/>
  <c r="I207" i="8"/>
  <c r="J207" i="8"/>
  <c r="K207" i="8"/>
  <c r="R208" i="12"/>
  <c r="E208" i="8"/>
  <c r="F208" i="8"/>
  <c r="G208" i="8"/>
  <c r="H208" i="8"/>
  <c r="I208" i="8"/>
  <c r="J208" i="8"/>
  <c r="K208" i="8"/>
  <c r="R209" i="12"/>
  <c r="E209" i="8"/>
  <c r="F209" i="8"/>
  <c r="G209" i="8"/>
  <c r="H209" i="8"/>
  <c r="I209" i="8"/>
  <c r="J209" i="8"/>
  <c r="K209" i="8"/>
  <c r="R210" i="12"/>
  <c r="E210" i="8"/>
  <c r="F210" i="8"/>
  <c r="G210" i="8"/>
  <c r="H210" i="8"/>
  <c r="I210" i="8"/>
  <c r="J210" i="8"/>
  <c r="K210" i="8"/>
  <c r="R211" i="12"/>
  <c r="E211" i="8"/>
  <c r="F211" i="8"/>
  <c r="G211" i="8"/>
  <c r="H211" i="8"/>
  <c r="I211" i="8"/>
  <c r="J211" i="8"/>
  <c r="K211" i="8"/>
  <c r="R212" i="12"/>
  <c r="E212" i="8"/>
  <c r="F212" i="8"/>
  <c r="G212" i="8"/>
  <c r="H212" i="8"/>
  <c r="I212" i="8"/>
  <c r="J212" i="8"/>
  <c r="K212" i="8"/>
  <c r="R213" i="12"/>
  <c r="E213" i="8"/>
  <c r="F213" i="8"/>
  <c r="G213" i="8"/>
  <c r="H213" i="8"/>
  <c r="I213" i="8"/>
  <c r="J213" i="8"/>
  <c r="K213" i="8"/>
  <c r="R214" i="12"/>
  <c r="E214" i="8"/>
  <c r="F214" i="8"/>
  <c r="G214" i="8"/>
  <c r="H214" i="8"/>
  <c r="I214" i="8"/>
  <c r="J214" i="8"/>
  <c r="K214" i="8"/>
  <c r="R215" i="12"/>
  <c r="E215" i="8"/>
  <c r="F215" i="8"/>
  <c r="G215" i="8"/>
  <c r="H215" i="8"/>
  <c r="I215" i="8"/>
  <c r="J215" i="8"/>
  <c r="K215" i="8"/>
  <c r="R216" i="12"/>
  <c r="E216" i="8"/>
  <c r="F216" i="8"/>
  <c r="G216" i="8"/>
  <c r="H216" i="8"/>
  <c r="I216" i="8"/>
  <c r="J216" i="8"/>
  <c r="K216" i="8"/>
  <c r="R217" i="12"/>
  <c r="E217" i="8"/>
  <c r="F217" i="8"/>
  <c r="G217" i="8"/>
  <c r="H217" i="8"/>
  <c r="I217" i="8"/>
  <c r="J217" i="8"/>
  <c r="K217" i="8"/>
  <c r="R218" i="12"/>
  <c r="E218" i="8"/>
  <c r="F218" i="8"/>
  <c r="G218" i="8"/>
  <c r="H218" i="8"/>
  <c r="I218" i="8"/>
  <c r="J218" i="8"/>
  <c r="K218" i="8"/>
  <c r="R219" i="12"/>
  <c r="E219" i="8"/>
  <c r="F219" i="8"/>
  <c r="G219" i="8"/>
  <c r="H219" i="8"/>
  <c r="I219" i="8"/>
  <c r="J219" i="8"/>
  <c r="K219" i="8"/>
  <c r="R220" i="12"/>
  <c r="E220" i="8"/>
  <c r="F220" i="8"/>
  <c r="G220" i="8"/>
  <c r="H220" i="8"/>
  <c r="I220" i="8"/>
  <c r="J220" i="8"/>
  <c r="K220" i="8"/>
  <c r="R221" i="12"/>
  <c r="E221" i="8"/>
  <c r="F221" i="8"/>
  <c r="G221" i="8"/>
  <c r="H221" i="8"/>
  <c r="I221" i="8"/>
  <c r="J221" i="8"/>
  <c r="K221" i="8"/>
  <c r="R222" i="12"/>
  <c r="E222" i="8"/>
  <c r="F222" i="8"/>
  <c r="G222" i="8"/>
  <c r="H222" i="8"/>
  <c r="I222" i="8"/>
  <c r="J222" i="8"/>
  <c r="K222" i="8"/>
  <c r="R223" i="12"/>
  <c r="E223" i="8"/>
  <c r="F223" i="8"/>
  <c r="G223" i="8"/>
  <c r="H223" i="8"/>
  <c r="I223" i="8"/>
  <c r="J223" i="8"/>
  <c r="K223" i="8"/>
  <c r="R224" i="12"/>
  <c r="E224" i="8"/>
  <c r="F224" i="8"/>
  <c r="G224" i="8"/>
  <c r="H224" i="8"/>
  <c r="I224" i="8"/>
  <c r="J224" i="8"/>
  <c r="K224" i="8"/>
  <c r="R225" i="12"/>
  <c r="E225" i="8"/>
  <c r="F225" i="8"/>
  <c r="G225" i="8"/>
  <c r="H225" i="8"/>
  <c r="I225" i="8"/>
  <c r="J225" i="8"/>
  <c r="K225" i="8"/>
  <c r="R226" i="12"/>
  <c r="E226" i="8"/>
  <c r="F226" i="8"/>
  <c r="G226" i="8"/>
  <c r="H226" i="8"/>
  <c r="I226" i="8"/>
  <c r="J226" i="8"/>
  <c r="K226" i="8"/>
  <c r="R227" i="12"/>
  <c r="E227" i="8"/>
  <c r="F227" i="8"/>
  <c r="G227" i="8"/>
  <c r="H227" i="8"/>
  <c r="I227" i="8"/>
  <c r="J227" i="8"/>
  <c r="K227" i="8"/>
  <c r="R228" i="12"/>
  <c r="E228" i="8"/>
  <c r="F228" i="8"/>
  <c r="G228" i="8"/>
  <c r="H228" i="8"/>
  <c r="I228" i="8"/>
  <c r="J228" i="8"/>
  <c r="K228" i="8"/>
  <c r="R229" i="12"/>
  <c r="E229" i="8"/>
  <c r="F229" i="8"/>
  <c r="G229" i="8"/>
  <c r="H229" i="8"/>
  <c r="I229" i="8"/>
  <c r="J229" i="8"/>
  <c r="K229" i="8"/>
  <c r="R230" i="12"/>
  <c r="E230" i="8"/>
  <c r="F230" i="8"/>
  <c r="G230" i="8"/>
  <c r="H230" i="8"/>
  <c r="I230" i="8"/>
  <c r="J230" i="8"/>
  <c r="K230" i="8"/>
  <c r="R231" i="12"/>
  <c r="E231" i="8"/>
  <c r="F231" i="8"/>
  <c r="G231" i="8"/>
  <c r="H231" i="8"/>
  <c r="I231" i="8"/>
  <c r="J231" i="8"/>
  <c r="K231" i="8"/>
  <c r="R232" i="12"/>
  <c r="E232" i="8"/>
  <c r="F232" i="8"/>
  <c r="G232" i="8"/>
  <c r="H232" i="8"/>
  <c r="I232" i="8"/>
  <c r="J232" i="8"/>
  <c r="K232" i="8"/>
  <c r="R233" i="12"/>
  <c r="E233" i="8"/>
  <c r="F233" i="8"/>
  <c r="G233" i="8"/>
  <c r="H233" i="8"/>
  <c r="I233" i="8"/>
  <c r="J233" i="8"/>
  <c r="K233" i="8"/>
  <c r="R234" i="12"/>
  <c r="E234" i="8"/>
  <c r="F234" i="8"/>
  <c r="G234" i="8"/>
  <c r="H234" i="8"/>
  <c r="I234" i="8"/>
  <c r="J234" i="8"/>
  <c r="K234" i="8"/>
  <c r="R235" i="12"/>
  <c r="E235" i="8"/>
  <c r="F235" i="8"/>
  <c r="G235" i="8"/>
  <c r="H235" i="8"/>
  <c r="I235" i="8"/>
  <c r="J235" i="8"/>
  <c r="K235" i="8"/>
  <c r="R236" i="12"/>
  <c r="E236" i="8"/>
  <c r="F236" i="8"/>
  <c r="G236" i="8"/>
  <c r="H236" i="8"/>
  <c r="I236" i="8"/>
  <c r="J236" i="8"/>
  <c r="K236" i="8"/>
  <c r="R237" i="12"/>
  <c r="E237" i="8"/>
  <c r="F237" i="8"/>
  <c r="G237" i="8"/>
  <c r="H237" i="8"/>
  <c r="I237" i="8"/>
  <c r="J237" i="8"/>
  <c r="K237" i="8"/>
  <c r="R238" i="12"/>
  <c r="E238" i="8"/>
  <c r="F238" i="8"/>
  <c r="G238" i="8"/>
  <c r="H238" i="8"/>
  <c r="I238" i="8"/>
  <c r="J238" i="8"/>
  <c r="K238" i="8"/>
  <c r="R239" i="12"/>
  <c r="E239" i="8"/>
  <c r="F239" i="8"/>
  <c r="G239" i="8"/>
  <c r="H239" i="8"/>
  <c r="I239" i="8"/>
  <c r="J239" i="8"/>
  <c r="K239" i="8"/>
  <c r="R240" i="12"/>
  <c r="E240" i="8"/>
  <c r="F240" i="8"/>
  <c r="G240" i="8"/>
  <c r="H240" i="8"/>
  <c r="I240" i="8"/>
  <c r="J240" i="8"/>
  <c r="K240" i="8"/>
  <c r="R241" i="12"/>
  <c r="E241" i="8"/>
  <c r="F241" i="8"/>
  <c r="G241" i="8"/>
  <c r="H241" i="8"/>
  <c r="I241" i="8"/>
  <c r="J241" i="8"/>
  <c r="K241" i="8"/>
  <c r="R242" i="12"/>
  <c r="E242" i="8"/>
  <c r="F242" i="8"/>
  <c r="G242" i="8"/>
  <c r="H242" i="8"/>
  <c r="I242" i="8"/>
  <c r="J242" i="8"/>
  <c r="K242" i="8"/>
  <c r="R243" i="12"/>
  <c r="E243" i="8"/>
  <c r="F243" i="8"/>
  <c r="G243" i="8"/>
  <c r="H243" i="8"/>
  <c r="I243" i="8"/>
  <c r="J243" i="8"/>
  <c r="K243" i="8"/>
  <c r="R244" i="12"/>
  <c r="E244" i="8"/>
  <c r="F244" i="8"/>
  <c r="G244" i="8"/>
  <c r="H244" i="8"/>
  <c r="I244" i="8"/>
  <c r="J244" i="8"/>
  <c r="K244" i="8"/>
  <c r="R245" i="12"/>
  <c r="E245" i="8"/>
  <c r="F245" i="8"/>
  <c r="G245" i="8"/>
  <c r="H245" i="8"/>
  <c r="I245" i="8"/>
  <c r="J245" i="8"/>
  <c r="K245" i="8"/>
  <c r="R246" i="12"/>
  <c r="E246" i="8"/>
  <c r="F246" i="8"/>
  <c r="G246" i="8"/>
  <c r="H246" i="8"/>
  <c r="I246" i="8"/>
  <c r="J246" i="8"/>
  <c r="K246" i="8"/>
  <c r="R247" i="12"/>
  <c r="E247" i="8"/>
  <c r="F247" i="8"/>
  <c r="G247" i="8"/>
  <c r="H247" i="8"/>
  <c r="I247" i="8"/>
  <c r="J247" i="8"/>
  <c r="K247" i="8"/>
  <c r="R248" i="12"/>
  <c r="E248" i="8"/>
  <c r="F248" i="8"/>
  <c r="G248" i="8"/>
  <c r="H248" i="8"/>
  <c r="I248" i="8"/>
  <c r="J248" i="8"/>
  <c r="K248" i="8"/>
  <c r="R249" i="12"/>
  <c r="E249" i="8"/>
  <c r="F249" i="8"/>
  <c r="G249" i="8"/>
  <c r="H249" i="8"/>
  <c r="I249" i="8"/>
  <c r="J249" i="8"/>
  <c r="K249" i="8"/>
  <c r="R250" i="12"/>
  <c r="E250" i="8"/>
  <c r="F250" i="8"/>
  <c r="G250" i="8"/>
  <c r="H250" i="8"/>
  <c r="I250" i="8"/>
  <c r="J250" i="8"/>
  <c r="K250" i="8"/>
  <c r="R251" i="12"/>
  <c r="E251" i="8"/>
  <c r="F251" i="8"/>
  <c r="G251" i="8"/>
  <c r="H251" i="8"/>
  <c r="I251" i="8"/>
  <c r="J251" i="8"/>
  <c r="K251" i="8"/>
  <c r="R252" i="12"/>
  <c r="E252" i="8"/>
  <c r="F252" i="8"/>
  <c r="G252" i="8"/>
  <c r="H252" i="8"/>
  <c r="I252" i="8"/>
  <c r="J252" i="8"/>
  <c r="K252" i="8"/>
  <c r="R253" i="12"/>
  <c r="E253" i="8"/>
  <c r="F253" i="8"/>
  <c r="G253" i="8"/>
  <c r="H253" i="8"/>
  <c r="I253" i="8"/>
  <c r="J253" i="8"/>
  <c r="K253" i="8"/>
  <c r="R254" i="12"/>
  <c r="E254" i="8"/>
  <c r="F254" i="8"/>
  <c r="G254" i="8"/>
  <c r="H254" i="8"/>
  <c r="I254" i="8"/>
  <c r="J254" i="8"/>
  <c r="K254" i="8"/>
  <c r="R255" i="12"/>
  <c r="E255" i="8"/>
  <c r="F255" i="8"/>
  <c r="G255" i="8"/>
  <c r="H255" i="8"/>
  <c r="I255" i="8"/>
  <c r="J255" i="8"/>
  <c r="K255" i="8"/>
  <c r="R256" i="12"/>
  <c r="E256" i="8"/>
  <c r="F256" i="8"/>
  <c r="G256" i="8"/>
  <c r="H256" i="8"/>
  <c r="I256" i="8"/>
  <c r="J256" i="8"/>
  <c r="K256" i="8"/>
  <c r="R257" i="12"/>
  <c r="E257" i="8"/>
  <c r="F257" i="8"/>
  <c r="G257" i="8"/>
  <c r="H257" i="8"/>
  <c r="I257" i="8"/>
  <c r="J257" i="8"/>
  <c r="K257" i="8"/>
  <c r="R258" i="12"/>
  <c r="E258" i="8"/>
  <c r="F258" i="8"/>
  <c r="G258" i="8"/>
  <c r="H258" i="8"/>
  <c r="I258" i="8"/>
  <c r="J258" i="8"/>
  <c r="K258" i="8"/>
  <c r="R259" i="12"/>
  <c r="E259" i="8"/>
  <c r="F259" i="8"/>
  <c r="G259" i="8"/>
  <c r="H259" i="8"/>
  <c r="I259" i="8"/>
  <c r="J259" i="8"/>
  <c r="K259" i="8"/>
  <c r="R260" i="12"/>
  <c r="E260" i="8"/>
  <c r="F260" i="8"/>
  <c r="G260" i="8"/>
  <c r="H260" i="8"/>
  <c r="I260" i="8"/>
  <c r="J260" i="8"/>
  <c r="K260" i="8"/>
  <c r="R261" i="12"/>
  <c r="E261" i="8"/>
  <c r="F261" i="8"/>
  <c r="G261" i="8"/>
  <c r="H261" i="8"/>
  <c r="I261" i="8"/>
  <c r="J261" i="8"/>
  <c r="K261" i="8"/>
  <c r="R262" i="12"/>
  <c r="E262" i="8"/>
  <c r="F262" i="8"/>
  <c r="G262" i="8"/>
  <c r="H262" i="8"/>
  <c r="I262" i="8"/>
  <c r="J262" i="8"/>
  <c r="K262" i="8"/>
  <c r="R263" i="12"/>
  <c r="E263" i="8"/>
  <c r="F263" i="8"/>
  <c r="G263" i="8"/>
  <c r="H263" i="8"/>
  <c r="I263" i="8"/>
  <c r="J263" i="8"/>
  <c r="K263" i="8"/>
  <c r="R264" i="12"/>
  <c r="E264" i="8"/>
  <c r="F264" i="8"/>
  <c r="G264" i="8"/>
  <c r="H264" i="8"/>
  <c r="I264" i="8"/>
  <c r="J264" i="8"/>
  <c r="K264" i="8"/>
  <c r="R265" i="12"/>
  <c r="E265" i="8"/>
  <c r="F265" i="8"/>
  <c r="G265" i="8"/>
  <c r="H265" i="8"/>
  <c r="I265" i="8"/>
  <c r="J265" i="8"/>
  <c r="K265" i="8"/>
  <c r="R266" i="12"/>
  <c r="E266" i="8"/>
  <c r="F266" i="8"/>
  <c r="G266" i="8"/>
  <c r="H266" i="8"/>
  <c r="I266" i="8"/>
  <c r="J266" i="8"/>
  <c r="K266" i="8"/>
  <c r="R267" i="12"/>
  <c r="E267" i="8"/>
  <c r="F267" i="8"/>
  <c r="G267" i="8"/>
  <c r="H267" i="8"/>
  <c r="I267" i="8"/>
  <c r="J267" i="8"/>
  <c r="K267" i="8"/>
  <c r="R268" i="12"/>
  <c r="E268" i="8"/>
  <c r="F268" i="8"/>
  <c r="G268" i="8"/>
  <c r="H268" i="8"/>
  <c r="I268" i="8"/>
  <c r="J268" i="8"/>
  <c r="K268" i="8"/>
  <c r="R269" i="12"/>
  <c r="E269" i="8"/>
  <c r="F269" i="8"/>
  <c r="G269" i="8"/>
  <c r="H269" i="8"/>
  <c r="I269" i="8"/>
  <c r="J269" i="8"/>
  <c r="K269" i="8"/>
  <c r="R270" i="12"/>
  <c r="E270" i="8"/>
  <c r="F270" i="8"/>
  <c r="G270" i="8"/>
  <c r="H270" i="8"/>
  <c r="I270" i="8"/>
  <c r="J270" i="8"/>
  <c r="K270" i="8"/>
  <c r="R271" i="12"/>
  <c r="E271" i="8"/>
  <c r="F271" i="8"/>
  <c r="G271" i="8"/>
  <c r="H271" i="8"/>
  <c r="I271" i="8"/>
  <c r="J271" i="8"/>
  <c r="K271" i="8"/>
  <c r="R272" i="12"/>
  <c r="E272" i="8"/>
  <c r="F272" i="8"/>
  <c r="G272" i="8"/>
  <c r="H272" i="8"/>
  <c r="I272" i="8"/>
  <c r="J272" i="8"/>
  <c r="K272" i="8"/>
  <c r="R273" i="12"/>
  <c r="E273" i="8"/>
  <c r="F273" i="8"/>
  <c r="G273" i="8"/>
  <c r="H273" i="8"/>
  <c r="I273" i="8"/>
  <c r="J273" i="8"/>
  <c r="K273" i="8"/>
  <c r="R274" i="12"/>
  <c r="E274" i="8"/>
  <c r="F274" i="8"/>
  <c r="G274" i="8"/>
  <c r="H274" i="8"/>
  <c r="I274" i="8"/>
  <c r="J274" i="8"/>
  <c r="K274" i="8"/>
  <c r="R275" i="12"/>
  <c r="E275" i="8"/>
  <c r="F275" i="8"/>
  <c r="G275" i="8"/>
  <c r="H275" i="8"/>
  <c r="I275" i="8"/>
  <c r="J275" i="8"/>
  <c r="K275" i="8"/>
  <c r="R276" i="12"/>
  <c r="E276" i="8"/>
  <c r="F276" i="8"/>
  <c r="G276" i="8"/>
  <c r="H276" i="8"/>
  <c r="I276" i="8"/>
  <c r="J276" i="8"/>
  <c r="K276" i="8"/>
  <c r="R277" i="12"/>
  <c r="E277" i="8"/>
  <c r="F277" i="8"/>
  <c r="G277" i="8"/>
  <c r="H277" i="8"/>
  <c r="I277" i="8"/>
  <c r="J277" i="8"/>
  <c r="K277" i="8"/>
  <c r="R278" i="12"/>
  <c r="E278" i="8"/>
  <c r="F278" i="8"/>
  <c r="G278" i="8"/>
  <c r="H278" i="8"/>
  <c r="I278" i="8"/>
  <c r="J278" i="8"/>
  <c r="K278" i="8"/>
  <c r="R279" i="12"/>
  <c r="E279" i="8"/>
  <c r="F279" i="8"/>
  <c r="G279" i="8"/>
  <c r="H279" i="8"/>
  <c r="I279" i="8"/>
  <c r="J279" i="8"/>
  <c r="K279" i="8"/>
  <c r="R280" i="12"/>
  <c r="E280" i="8"/>
  <c r="F280" i="8"/>
  <c r="G280" i="8"/>
  <c r="H280" i="8"/>
  <c r="I280" i="8"/>
  <c r="J280" i="8"/>
  <c r="K280" i="8"/>
  <c r="R281" i="12"/>
  <c r="E281" i="8"/>
  <c r="F281" i="8"/>
  <c r="G281" i="8"/>
  <c r="H281" i="8"/>
  <c r="I281" i="8"/>
  <c r="J281" i="8"/>
  <c r="K281" i="8"/>
  <c r="R282" i="12"/>
  <c r="E282" i="8"/>
  <c r="F282" i="8"/>
  <c r="G282" i="8"/>
  <c r="H282" i="8"/>
  <c r="I282" i="8"/>
  <c r="J282" i="8"/>
  <c r="K282" i="8"/>
  <c r="R283" i="12"/>
  <c r="E283" i="8"/>
  <c r="F283" i="8"/>
  <c r="G283" i="8"/>
  <c r="H283" i="8"/>
  <c r="I283" i="8"/>
  <c r="J283" i="8"/>
  <c r="K283" i="8"/>
  <c r="R284" i="12"/>
  <c r="E284" i="8"/>
  <c r="F284" i="8"/>
  <c r="G284" i="8"/>
  <c r="H284" i="8"/>
  <c r="I284" i="8"/>
  <c r="J284" i="8"/>
  <c r="K284" i="8"/>
  <c r="R285" i="12"/>
  <c r="E285" i="8"/>
  <c r="F285" i="8"/>
  <c r="G285" i="8"/>
  <c r="H285" i="8"/>
  <c r="I285" i="8"/>
  <c r="J285" i="8"/>
  <c r="K285" i="8"/>
  <c r="R286" i="12"/>
  <c r="E286" i="8"/>
  <c r="F286" i="8"/>
  <c r="G286" i="8"/>
  <c r="H286" i="8"/>
  <c r="I286" i="8"/>
  <c r="J286" i="8"/>
  <c r="K286" i="8"/>
  <c r="R287" i="12"/>
  <c r="E287" i="8"/>
  <c r="F287" i="8"/>
  <c r="G287" i="8"/>
  <c r="H287" i="8"/>
  <c r="I287" i="8"/>
  <c r="J287" i="8"/>
  <c r="K287" i="8"/>
  <c r="R288" i="12"/>
  <c r="E288" i="8"/>
  <c r="F288" i="8"/>
  <c r="G288" i="8"/>
  <c r="H288" i="8"/>
  <c r="I288" i="8"/>
  <c r="J288" i="8"/>
  <c r="K288" i="8"/>
  <c r="R289" i="12"/>
  <c r="E289" i="8"/>
  <c r="F289" i="8"/>
  <c r="G289" i="8"/>
  <c r="H289" i="8"/>
  <c r="I289" i="8"/>
  <c r="J289" i="8"/>
  <c r="K289" i="8"/>
  <c r="R290" i="12"/>
  <c r="E290" i="8"/>
  <c r="F290" i="8"/>
  <c r="G290" i="8"/>
  <c r="H290" i="8"/>
  <c r="I290" i="8"/>
  <c r="J290" i="8"/>
  <c r="K290" i="8"/>
  <c r="R291" i="12"/>
  <c r="E291" i="8"/>
  <c r="F291" i="8"/>
  <c r="G291" i="8"/>
  <c r="H291" i="8"/>
  <c r="I291" i="8"/>
  <c r="J291" i="8"/>
  <c r="K291" i="8"/>
  <c r="R292" i="12"/>
  <c r="E292" i="8"/>
  <c r="F292" i="8"/>
  <c r="G292" i="8"/>
  <c r="H292" i="8"/>
  <c r="I292" i="8"/>
  <c r="J292" i="8"/>
  <c r="K292" i="8"/>
  <c r="R293" i="12"/>
  <c r="E293" i="8"/>
  <c r="F293" i="8"/>
  <c r="G293" i="8"/>
  <c r="H293" i="8"/>
  <c r="I293" i="8"/>
  <c r="J293" i="8"/>
  <c r="K293" i="8"/>
  <c r="R294" i="12"/>
  <c r="E294" i="8"/>
  <c r="F294" i="8"/>
  <c r="G294" i="8"/>
  <c r="H294" i="8"/>
  <c r="I294" i="8"/>
  <c r="J294" i="8"/>
  <c r="K294" i="8"/>
  <c r="R295" i="12"/>
  <c r="E295" i="8"/>
  <c r="F295" i="8"/>
  <c r="G295" i="8"/>
  <c r="H295" i="8"/>
  <c r="I295" i="8"/>
  <c r="J295" i="8"/>
  <c r="K295" i="8"/>
  <c r="R296" i="12"/>
  <c r="E296" i="8"/>
  <c r="F296" i="8"/>
  <c r="G296" i="8"/>
  <c r="H296" i="8"/>
  <c r="I296" i="8"/>
  <c r="J296" i="8"/>
  <c r="K296" i="8"/>
  <c r="R297" i="12"/>
  <c r="E297" i="8"/>
  <c r="F297" i="8"/>
  <c r="G297" i="8"/>
  <c r="H297" i="8"/>
  <c r="I297" i="8"/>
  <c r="J297" i="8"/>
  <c r="K297" i="8"/>
  <c r="R298" i="12"/>
  <c r="E298" i="8"/>
  <c r="F298" i="8"/>
  <c r="G298" i="8"/>
  <c r="H298" i="8"/>
  <c r="I298" i="8"/>
  <c r="J298" i="8"/>
  <c r="K298" i="8"/>
  <c r="R299" i="12"/>
  <c r="E299" i="8"/>
  <c r="F299" i="8"/>
  <c r="G299" i="8"/>
  <c r="H299" i="8"/>
  <c r="I299" i="8"/>
  <c r="J299" i="8"/>
  <c r="K299" i="8"/>
  <c r="R300" i="12"/>
  <c r="E300" i="8"/>
  <c r="F300" i="8"/>
  <c r="G300" i="8"/>
  <c r="H300" i="8"/>
  <c r="I300" i="8"/>
  <c r="J300" i="8"/>
  <c r="K300" i="8"/>
  <c r="R301" i="12"/>
  <c r="E301" i="8"/>
  <c r="F301" i="8"/>
  <c r="G301" i="8"/>
  <c r="H301" i="8"/>
  <c r="I301" i="8"/>
  <c r="J301" i="8"/>
  <c r="K301" i="8"/>
  <c r="R302" i="12"/>
  <c r="E302" i="8"/>
  <c r="F302" i="8"/>
  <c r="G302" i="8"/>
  <c r="H302" i="8"/>
  <c r="I302" i="8"/>
  <c r="J302" i="8"/>
  <c r="K302" i="8"/>
  <c r="R303" i="12"/>
  <c r="E303" i="8"/>
  <c r="F303" i="8"/>
  <c r="G303" i="8"/>
  <c r="H303" i="8"/>
  <c r="I303" i="8"/>
  <c r="J303" i="8"/>
  <c r="K303" i="8"/>
  <c r="R304" i="12"/>
  <c r="E304" i="8"/>
  <c r="F304" i="8"/>
  <c r="G304" i="8"/>
  <c r="H304" i="8"/>
  <c r="I304" i="8"/>
  <c r="J304" i="8"/>
  <c r="K304" i="8"/>
  <c r="R305" i="12"/>
  <c r="E305" i="8"/>
  <c r="F305" i="8"/>
  <c r="G305" i="8"/>
  <c r="H305" i="8"/>
  <c r="I305" i="8"/>
  <c r="J305" i="8"/>
  <c r="K305" i="8"/>
  <c r="R306" i="12"/>
  <c r="E306" i="8"/>
  <c r="F306" i="8"/>
  <c r="G306" i="8"/>
  <c r="H306" i="8"/>
  <c r="I306" i="8"/>
  <c r="J306" i="8"/>
  <c r="K306" i="8"/>
  <c r="R307" i="12"/>
  <c r="E307" i="8"/>
  <c r="F307" i="8"/>
  <c r="G307" i="8"/>
  <c r="H307" i="8"/>
  <c r="I307" i="8"/>
  <c r="J307" i="8"/>
  <c r="K307" i="8"/>
  <c r="R308" i="12"/>
  <c r="E308" i="8"/>
  <c r="F308" i="8"/>
  <c r="G308" i="8"/>
  <c r="H308" i="8"/>
  <c r="I308" i="8"/>
  <c r="J308" i="8"/>
  <c r="K308" i="8"/>
  <c r="R309" i="12"/>
  <c r="E309" i="8"/>
  <c r="F309" i="8"/>
  <c r="G309" i="8"/>
  <c r="H309" i="8"/>
  <c r="I309" i="8"/>
  <c r="J309" i="8"/>
  <c r="K309" i="8"/>
  <c r="R310" i="12"/>
  <c r="E310" i="8"/>
  <c r="F310" i="8"/>
  <c r="G310" i="8"/>
  <c r="H310" i="8"/>
  <c r="I310" i="8"/>
  <c r="J310" i="8"/>
  <c r="K310" i="8"/>
  <c r="R311" i="12"/>
  <c r="E311" i="8"/>
  <c r="F311" i="8"/>
  <c r="G311" i="8"/>
  <c r="H311" i="8"/>
  <c r="I311" i="8"/>
  <c r="J311" i="8"/>
  <c r="K311" i="8"/>
  <c r="R312" i="12"/>
  <c r="E312" i="8"/>
  <c r="F312" i="8"/>
  <c r="G312" i="8"/>
  <c r="H312" i="8"/>
  <c r="I312" i="8"/>
  <c r="J312" i="8"/>
  <c r="K312" i="8"/>
  <c r="R313" i="12"/>
  <c r="E313" i="8"/>
  <c r="F313" i="8"/>
  <c r="G313" i="8"/>
  <c r="H313" i="8"/>
  <c r="I313" i="8"/>
  <c r="J313" i="8"/>
  <c r="K313" i="8"/>
  <c r="R314" i="12"/>
  <c r="E314" i="8"/>
  <c r="F314" i="8"/>
  <c r="G314" i="8"/>
  <c r="H314" i="8"/>
  <c r="I314" i="8"/>
  <c r="J314" i="8"/>
  <c r="K314" i="8"/>
  <c r="R315" i="12"/>
  <c r="E315" i="8"/>
  <c r="F315" i="8"/>
  <c r="G315" i="8"/>
  <c r="H315" i="8"/>
  <c r="I315" i="8"/>
  <c r="J315" i="8"/>
  <c r="K315" i="8"/>
  <c r="R316" i="12"/>
  <c r="E316" i="8"/>
  <c r="F316" i="8"/>
  <c r="G316" i="8"/>
  <c r="H316" i="8"/>
  <c r="I316" i="8"/>
  <c r="J316" i="8"/>
  <c r="K316" i="8"/>
  <c r="R317" i="12"/>
  <c r="E317" i="8"/>
  <c r="F317" i="8"/>
  <c r="G317" i="8"/>
  <c r="H317" i="8"/>
  <c r="I317" i="8"/>
  <c r="J317" i="8"/>
  <c r="K317" i="8"/>
  <c r="R318" i="12"/>
  <c r="E318" i="8"/>
  <c r="F318" i="8"/>
  <c r="G318" i="8"/>
  <c r="H318" i="8"/>
  <c r="I318" i="8"/>
  <c r="J318" i="8"/>
  <c r="K318" i="8"/>
  <c r="R319" i="12"/>
  <c r="E319" i="8"/>
  <c r="F319" i="8"/>
  <c r="G319" i="8"/>
  <c r="H319" i="8"/>
  <c r="I319" i="8"/>
  <c r="J319" i="8"/>
  <c r="K319" i="8"/>
  <c r="R320" i="12"/>
  <c r="E320" i="8"/>
  <c r="F320" i="8"/>
  <c r="G320" i="8"/>
  <c r="H320" i="8"/>
  <c r="I320" i="8"/>
  <c r="J320" i="8"/>
  <c r="K320" i="8"/>
  <c r="R321" i="12"/>
  <c r="E321" i="8"/>
  <c r="F321" i="8"/>
  <c r="G321" i="8"/>
  <c r="H321" i="8"/>
  <c r="I321" i="8"/>
  <c r="J321" i="8"/>
  <c r="K321" i="8"/>
  <c r="R322" i="12"/>
  <c r="E322" i="8"/>
  <c r="F322" i="8"/>
  <c r="G322" i="8"/>
  <c r="H322" i="8"/>
  <c r="I322" i="8"/>
  <c r="J322" i="8"/>
  <c r="K322" i="8"/>
  <c r="R323" i="12"/>
  <c r="E323" i="8"/>
  <c r="F323" i="8"/>
  <c r="G323" i="8"/>
  <c r="H323" i="8"/>
  <c r="I323" i="8"/>
  <c r="J323" i="8"/>
  <c r="K323" i="8"/>
  <c r="R324" i="12"/>
  <c r="E324" i="8"/>
  <c r="F324" i="8"/>
  <c r="G324" i="8"/>
  <c r="H324" i="8"/>
  <c r="I324" i="8"/>
  <c r="J324" i="8"/>
  <c r="K324" i="8"/>
  <c r="R325" i="12"/>
  <c r="E325" i="8"/>
  <c r="F325" i="8"/>
  <c r="G325" i="8"/>
  <c r="H325" i="8"/>
  <c r="I325" i="8"/>
  <c r="J325" i="8"/>
  <c r="K325" i="8"/>
  <c r="R326" i="12"/>
  <c r="E326" i="8"/>
  <c r="F326" i="8"/>
  <c r="G326" i="8"/>
  <c r="H326" i="8"/>
  <c r="I326" i="8"/>
  <c r="J326" i="8"/>
  <c r="K326" i="8"/>
  <c r="R327" i="12"/>
  <c r="E327" i="8"/>
  <c r="F327" i="8"/>
  <c r="G327" i="8"/>
  <c r="H327" i="8"/>
  <c r="I327" i="8"/>
  <c r="J327" i="8"/>
  <c r="K327" i="8"/>
  <c r="R328" i="12"/>
  <c r="E328" i="8"/>
  <c r="F328" i="8"/>
  <c r="G328" i="8"/>
  <c r="H328" i="8"/>
  <c r="I328" i="8"/>
  <c r="J328" i="8"/>
  <c r="K328" i="8"/>
  <c r="R329" i="12"/>
  <c r="E329" i="8"/>
  <c r="F329" i="8"/>
  <c r="G329" i="8"/>
  <c r="H329" i="8"/>
  <c r="I329" i="8"/>
  <c r="J329" i="8"/>
  <c r="K329" i="8"/>
  <c r="R330" i="12"/>
  <c r="E330" i="8"/>
  <c r="F330" i="8"/>
  <c r="G330" i="8"/>
  <c r="H330" i="8"/>
  <c r="I330" i="8"/>
  <c r="J330" i="8"/>
  <c r="K330" i="8"/>
  <c r="R331" i="12"/>
  <c r="E331" i="8"/>
  <c r="F331" i="8"/>
  <c r="G331" i="8"/>
  <c r="H331" i="8"/>
  <c r="I331" i="8"/>
  <c r="J331" i="8"/>
  <c r="K331" i="8"/>
  <c r="R332" i="12"/>
  <c r="E332" i="8"/>
  <c r="F332" i="8"/>
  <c r="G332" i="8"/>
  <c r="H332" i="8"/>
  <c r="I332" i="8"/>
  <c r="J332" i="8"/>
  <c r="K332" i="8"/>
  <c r="R333" i="12"/>
  <c r="E333" i="8"/>
  <c r="F333" i="8"/>
  <c r="G333" i="8"/>
  <c r="H333" i="8"/>
  <c r="I333" i="8"/>
  <c r="J333" i="8"/>
  <c r="K333" i="8"/>
  <c r="R334" i="12"/>
  <c r="E334" i="8"/>
  <c r="F334" i="8"/>
  <c r="G334" i="8"/>
  <c r="H334" i="8"/>
  <c r="I334" i="8"/>
  <c r="J334" i="8"/>
  <c r="K334" i="8"/>
  <c r="R335" i="12"/>
  <c r="E335" i="8"/>
  <c r="F335" i="8"/>
  <c r="G335" i="8"/>
  <c r="H335" i="8"/>
  <c r="I335" i="8"/>
  <c r="J335" i="8"/>
  <c r="K335" i="8"/>
  <c r="R336" i="12"/>
  <c r="E336" i="8"/>
  <c r="F336" i="8"/>
  <c r="G336" i="8"/>
  <c r="H336" i="8"/>
  <c r="I336" i="8"/>
  <c r="J336" i="8"/>
  <c r="K336" i="8"/>
  <c r="R337" i="12"/>
  <c r="E337" i="8"/>
  <c r="F337" i="8"/>
  <c r="G337" i="8"/>
  <c r="H337" i="8"/>
  <c r="I337" i="8"/>
  <c r="J337" i="8"/>
  <c r="K337" i="8"/>
  <c r="R338" i="12"/>
  <c r="E338" i="8"/>
  <c r="F338" i="8"/>
  <c r="G338" i="8"/>
  <c r="H338" i="8"/>
  <c r="I338" i="8"/>
  <c r="J338" i="8"/>
  <c r="K338" i="8"/>
  <c r="R339" i="12"/>
  <c r="E339" i="8"/>
  <c r="F339" i="8"/>
  <c r="G339" i="8"/>
  <c r="H339" i="8"/>
  <c r="I339" i="8"/>
  <c r="J339" i="8"/>
  <c r="K339" i="8"/>
  <c r="R340" i="12"/>
  <c r="E340" i="8"/>
  <c r="F340" i="8"/>
  <c r="G340" i="8"/>
  <c r="H340" i="8"/>
  <c r="I340" i="8"/>
  <c r="J340" i="8"/>
  <c r="K340" i="8"/>
  <c r="R341" i="12"/>
  <c r="E341" i="8"/>
  <c r="F341" i="8"/>
  <c r="G341" i="8"/>
  <c r="H341" i="8"/>
  <c r="I341" i="8"/>
  <c r="J341" i="8"/>
  <c r="K341" i="8"/>
  <c r="R342" i="12"/>
  <c r="E342" i="8"/>
  <c r="F342" i="8"/>
  <c r="G342" i="8"/>
  <c r="H342" i="8"/>
  <c r="I342" i="8"/>
  <c r="J342" i="8"/>
  <c r="K342" i="8"/>
  <c r="R343" i="12"/>
  <c r="E343" i="8"/>
  <c r="F343" i="8"/>
  <c r="G343" i="8"/>
  <c r="H343" i="8"/>
  <c r="I343" i="8"/>
  <c r="J343" i="8"/>
  <c r="K343" i="8"/>
  <c r="R344" i="12"/>
  <c r="E344" i="8"/>
  <c r="F344" i="8"/>
  <c r="G344" i="8"/>
  <c r="H344" i="8"/>
  <c r="I344" i="8"/>
  <c r="J344" i="8"/>
  <c r="K344" i="8"/>
  <c r="R345" i="12"/>
  <c r="E345" i="8"/>
  <c r="F345" i="8"/>
  <c r="G345" i="8"/>
  <c r="H345" i="8"/>
  <c r="I345" i="8"/>
  <c r="J345" i="8"/>
  <c r="K345" i="8"/>
  <c r="R346" i="12"/>
  <c r="E346" i="8"/>
  <c r="F346" i="8"/>
  <c r="G346" i="8"/>
  <c r="H346" i="8"/>
  <c r="I346" i="8"/>
  <c r="J346" i="8"/>
  <c r="K346" i="8"/>
  <c r="R347" i="12"/>
  <c r="E347" i="8"/>
  <c r="F347" i="8"/>
  <c r="G347" i="8"/>
  <c r="H347" i="8"/>
  <c r="I347" i="8"/>
  <c r="J347" i="8"/>
  <c r="K347" i="8"/>
  <c r="R348" i="12"/>
  <c r="E348" i="8"/>
  <c r="F348" i="8"/>
  <c r="G348" i="8"/>
  <c r="H348" i="8"/>
  <c r="I348" i="8"/>
  <c r="J348" i="8"/>
  <c r="K348" i="8"/>
  <c r="R349" i="12"/>
  <c r="E349" i="8"/>
  <c r="F349" i="8"/>
  <c r="G349" i="8"/>
  <c r="H349" i="8"/>
  <c r="I349" i="8"/>
  <c r="J349" i="8"/>
  <c r="K349" i="8"/>
  <c r="R350" i="12"/>
  <c r="E350" i="8"/>
  <c r="F350" i="8"/>
  <c r="G350" i="8"/>
  <c r="H350" i="8"/>
  <c r="I350" i="8"/>
  <c r="J350" i="8"/>
  <c r="K350" i="8"/>
  <c r="R351" i="12"/>
  <c r="E351" i="8"/>
  <c r="F351" i="8"/>
  <c r="G351" i="8"/>
  <c r="H351" i="8"/>
  <c r="I351" i="8"/>
  <c r="J351" i="8"/>
  <c r="K351" i="8"/>
  <c r="R352" i="12"/>
  <c r="E352" i="8"/>
  <c r="F352" i="8"/>
  <c r="G352" i="8"/>
  <c r="H352" i="8"/>
  <c r="I352" i="8"/>
  <c r="J352" i="8"/>
  <c r="K352" i="8"/>
  <c r="R353" i="12"/>
  <c r="E353" i="8"/>
  <c r="F353" i="8"/>
  <c r="G353" i="8"/>
  <c r="H353" i="8"/>
  <c r="I353" i="8"/>
  <c r="J353" i="8"/>
  <c r="K353" i="8"/>
  <c r="R354" i="12"/>
  <c r="E354" i="8"/>
  <c r="F354" i="8"/>
  <c r="G354" i="8"/>
  <c r="H354" i="8"/>
  <c r="I354" i="8"/>
  <c r="J354" i="8"/>
  <c r="K354" i="8"/>
  <c r="R355" i="12"/>
  <c r="E355" i="8"/>
  <c r="F355" i="8"/>
  <c r="G355" i="8"/>
  <c r="H355" i="8"/>
  <c r="I355" i="8"/>
  <c r="J355" i="8"/>
  <c r="K355" i="8"/>
  <c r="R356" i="12"/>
  <c r="E356" i="8"/>
  <c r="F356" i="8"/>
  <c r="G356" i="8"/>
  <c r="H356" i="8"/>
  <c r="I356" i="8"/>
  <c r="J356" i="8"/>
  <c r="K356" i="8"/>
  <c r="R357" i="12"/>
  <c r="E357" i="8"/>
  <c r="F357" i="8"/>
  <c r="G357" i="8"/>
  <c r="H357" i="8"/>
  <c r="I357" i="8"/>
  <c r="J357" i="8"/>
  <c r="K357" i="8"/>
  <c r="R358" i="12"/>
  <c r="E358" i="8"/>
  <c r="F358" i="8"/>
  <c r="G358" i="8"/>
  <c r="H358" i="8"/>
  <c r="I358" i="8"/>
  <c r="J358" i="8"/>
  <c r="K358" i="8"/>
  <c r="R359" i="12"/>
  <c r="E359" i="8"/>
  <c r="F359" i="8"/>
  <c r="G359" i="8"/>
  <c r="H359" i="8"/>
  <c r="I359" i="8"/>
  <c r="J359" i="8"/>
  <c r="K359" i="8"/>
  <c r="R360" i="12"/>
  <c r="E360" i="8"/>
  <c r="F360" i="8"/>
  <c r="G360" i="8"/>
  <c r="H360" i="8"/>
  <c r="I360" i="8"/>
  <c r="J360" i="8"/>
  <c r="K360" i="8"/>
  <c r="R361" i="12"/>
  <c r="E361" i="8"/>
  <c r="F361" i="8"/>
  <c r="G361" i="8"/>
  <c r="H361" i="8"/>
  <c r="I361" i="8"/>
  <c r="J361" i="8"/>
  <c r="K361" i="8"/>
  <c r="R362" i="12"/>
  <c r="E362" i="8"/>
  <c r="F362" i="8"/>
  <c r="G362" i="8"/>
  <c r="H362" i="8"/>
  <c r="I362" i="8"/>
  <c r="J362" i="8"/>
  <c r="K362" i="8"/>
  <c r="R363" i="12"/>
  <c r="E363" i="8"/>
  <c r="F363" i="8"/>
  <c r="G363" i="8"/>
  <c r="H363" i="8"/>
  <c r="I363" i="8"/>
  <c r="J363" i="8"/>
  <c r="K363" i="8"/>
  <c r="R364" i="12"/>
  <c r="E364" i="8"/>
  <c r="F364" i="8"/>
  <c r="G364" i="8"/>
  <c r="H364" i="8"/>
  <c r="I364" i="8"/>
  <c r="J364" i="8"/>
  <c r="K364" i="8"/>
  <c r="R365" i="12"/>
  <c r="E365" i="8"/>
  <c r="F365" i="8"/>
  <c r="G365" i="8"/>
  <c r="H365" i="8"/>
  <c r="I365" i="8"/>
  <c r="J365" i="8"/>
  <c r="K365" i="8"/>
  <c r="R366" i="12"/>
  <c r="E366" i="8"/>
  <c r="F366" i="8"/>
  <c r="G366" i="8"/>
  <c r="H366" i="8"/>
  <c r="I366" i="8"/>
  <c r="J366" i="8"/>
  <c r="K366" i="8"/>
  <c r="R367" i="12"/>
  <c r="E367" i="8"/>
  <c r="F367" i="8"/>
  <c r="G367" i="8"/>
  <c r="H367" i="8"/>
  <c r="I367" i="8"/>
  <c r="J367" i="8"/>
  <c r="K367" i="8"/>
  <c r="R368" i="12"/>
  <c r="E368" i="8"/>
  <c r="F368" i="8"/>
  <c r="G368" i="8"/>
  <c r="H368" i="8"/>
  <c r="I368" i="8"/>
  <c r="J368" i="8"/>
  <c r="K368" i="8"/>
  <c r="R369" i="12"/>
  <c r="E369" i="8"/>
  <c r="F369" i="8"/>
  <c r="G369" i="8"/>
  <c r="H369" i="8"/>
  <c r="I369" i="8"/>
  <c r="J369" i="8"/>
  <c r="K369" i="8"/>
  <c r="R370" i="12"/>
  <c r="E370" i="8"/>
  <c r="F370" i="8"/>
  <c r="G370" i="8"/>
  <c r="H370" i="8"/>
  <c r="I370" i="8"/>
  <c r="J370" i="8"/>
  <c r="K370" i="8"/>
  <c r="R371" i="12"/>
  <c r="E371" i="8"/>
  <c r="F371" i="8"/>
  <c r="G371" i="8"/>
  <c r="H371" i="8"/>
  <c r="I371" i="8"/>
  <c r="J371" i="8"/>
  <c r="K371" i="8"/>
  <c r="R372" i="12"/>
  <c r="E372" i="8"/>
  <c r="F372" i="8"/>
  <c r="G372" i="8"/>
  <c r="H372" i="8"/>
  <c r="I372" i="8"/>
  <c r="J372" i="8"/>
  <c r="K372" i="8"/>
  <c r="R373" i="12"/>
  <c r="E373" i="8"/>
  <c r="F373" i="8"/>
  <c r="G373" i="8"/>
  <c r="H373" i="8"/>
  <c r="I373" i="8"/>
  <c r="J373" i="8"/>
  <c r="K373" i="8"/>
  <c r="R374" i="12"/>
  <c r="E374" i="8"/>
  <c r="F374" i="8"/>
  <c r="G374" i="8"/>
  <c r="H374" i="8"/>
  <c r="I374" i="8"/>
  <c r="J374" i="8"/>
  <c r="K374" i="8"/>
  <c r="R375" i="12"/>
  <c r="E375" i="8"/>
  <c r="F375" i="8"/>
  <c r="G375" i="8"/>
  <c r="H375" i="8"/>
  <c r="I375" i="8"/>
  <c r="J375" i="8"/>
  <c r="K375" i="8"/>
  <c r="R376" i="12"/>
  <c r="E376" i="8"/>
  <c r="F376" i="8"/>
  <c r="G376" i="8"/>
  <c r="H376" i="8"/>
  <c r="I376" i="8"/>
  <c r="J376" i="8"/>
  <c r="K376" i="8"/>
  <c r="R377" i="12"/>
  <c r="E377" i="8"/>
  <c r="F377" i="8"/>
  <c r="G377" i="8"/>
  <c r="H377" i="8"/>
  <c r="I377" i="8"/>
  <c r="J377" i="8"/>
  <c r="K377" i="8"/>
  <c r="R378" i="12"/>
  <c r="E378" i="8"/>
  <c r="F378" i="8"/>
  <c r="G378" i="8"/>
  <c r="H378" i="8"/>
  <c r="I378" i="8"/>
  <c r="J378" i="8"/>
  <c r="K378" i="8"/>
  <c r="R379" i="12"/>
  <c r="E379" i="8"/>
  <c r="F379" i="8"/>
  <c r="G379" i="8"/>
  <c r="H379" i="8"/>
  <c r="I379" i="8"/>
  <c r="J379" i="8"/>
  <c r="K379" i="8"/>
  <c r="R380" i="12"/>
  <c r="E380" i="8"/>
  <c r="F380" i="8"/>
  <c r="G380" i="8"/>
  <c r="H380" i="8"/>
  <c r="I380" i="8"/>
  <c r="J380" i="8"/>
  <c r="K380" i="8"/>
  <c r="R381" i="12"/>
  <c r="E381" i="8"/>
  <c r="F381" i="8"/>
  <c r="G381" i="8"/>
  <c r="H381" i="8"/>
  <c r="I381" i="8"/>
  <c r="J381" i="8"/>
  <c r="K381" i="8"/>
  <c r="R382" i="12"/>
  <c r="E382" i="8"/>
  <c r="F382" i="8"/>
  <c r="G382" i="8"/>
  <c r="H382" i="8"/>
  <c r="I382" i="8"/>
  <c r="J382" i="8"/>
  <c r="K382" i="8"/>
  <c r="R383" i="12"/>
  <c r="E383" i="8"/>
  <c r="F383" i="8"/>
  <c r="G383" i="8"/>
  <c r="H383" i="8"/>
  <c r="I383" i="8"/>
  <c r="J383" i="8"/>
  <c r="K383" i="8"/>
  <c r="R384" i="12"/>
  <c r="E384" i="8"/>
  <c r="F384" i="8"/>
  <c r="G384" i="8"/>
  <c r="H384" i="8"/>
  <c r="I384" i="8"/>
  <c r="J384" i="8"/>
  <c r="K384" i="8"/>
  <c r="R385" i="12"/>
  <c r="E385" i="8"/>
  <c r="F385" i="8"/>
  <c r="G385" i="8"/>
  <c r="H385" i="8"/>
  <c r="I385" i="8"/>
  <c r="J385" i="8"/>
  <c r="K385" i="8"/>
  <c r="R386" i="12"/>
  <c r="E386" i="8"/>
  <c r="F386" i="8"/>
  <c r="G386" i="8"/>
  <c r="H386" i="8"/>
  <c r="I386" i="8"/>
  <c r="J386" i="8"/>
  <c r="K386" i="8"/>
  <c r="R387" i="12"/>
  <c r="E387" i="8"/>
  <c r="F387" i="8"/>
  <c r="G387" i="8"/>
  <c r="H387" i="8"/>
  <c r="I387" i="8"/>
  <c r="J387" i="8"/>
  <c r="K387" i="8"/>
  <c r="R388" i="12"/>
  <c r="E388" i="8"/>
  <c r="F388" i="8"/>
  <c r="G388" i="8"/>
  <c r="H388" i="8"/>
  <c r="I388" i="8"/>
  <c r="J388" i="8"/>
  <c r="K388" i="8"/>
  <c r="R389" i="12"/>
  <c r="E389" i="8"/>
  <c r="F389" i="8"/>
  <c r="G389" i="8"/>
  <c r="H389" i="8"/>
  <c r="I389" i="8"/>
  <c r="J389" i="8"/>
  <c r="K389" i="8"/>
  <c r="R390" i="12"/>
  <c r="E390" i="8"/>
  <c r="F390" i="8"/>
  <c r="G390" i="8"/>
  <c r="H390" i="8"/>
  <c r="I390" i="8"/>
  <c r="J390" i="8"/>
  <c r="K390" i="8"/>
  <c r="R391" i="12"/>
  <c r="E391" i="8"/>
  <c r="F391" i="8"/>
  <c r="G391" i="8"/>
  <c r="H391" i="8"/>
  <c r="I391" i="8"/>
  <c r="J391" i="8"/>
  <c r="K391" i="8"/>
  <c r="R392" i="12"/>
  <c r="E392" i="8"/>
  <c r="F392" i="8"/>
  <c r="G392" i="8"/>
  <c r="H392" i="8"/>
  <c r="I392" i="8"/>
  <c r="J392" i="8"/>
  <c r="K392" i="8"/>
  <c r="R393" i="12"/>
  <c r="E393" i="8"/>
  <c r="F393" i="8"/>
  <c r="G393" i="8"/>
  <c r="H393" i="8"/>
  <c r="I393" i="8"/>
  <c r="J393" i="8"/>
  <c r="K393" i="8"/>
  <c r="R394" i="12"/>
  <c r="E394" i="8"/>
  <c r="F394" i="8"/>
  <c r="G394" i="8"/>
  <c r="H394" i="8"/>
  <c r="I394" i="8"/>
  <c r="J394" i="8"/>
  <c r="K394" i="8"/>
  <c r="R395" i="12"/>
  <c r="E395" i="8"/>
  <c r="F395" i="8"/>
  <c r="G395" i="8"/>
  <c r="H395" i="8"/>
  <c r="I395" i="8"/>
  <c r="J395" i="8"/>
  <c r="K395" i="8"/>
  <c r="R396" i="12"/>
  <c r="E396" i="8"/>
  <c r="F396" i="8"/>
  <c r="G396" i="8"/>
  <c r="H396" i="8"/>
  <c r="I396" i="8"/>
  <c r="J396" i="8"/>
  <c r="K396" i="8"/>
  <c r="R397" i="12"/>
  <c r="E397" i="8"/>
  <c r="F397" i="8"/>
  <c r="G397" i="8"/>
  <c r="H397" i="8"/>
  <c r="I397" i="8"/>
  <c r="J397" i="8"/>
  <c r="K397" i="8"/>
  <c r="R398" i="12"/>
  <c r="E398" i="8"/>
  <c r="F398" i="8"/>
  <c r="G398" i="8"/>
  <c r="H398" i="8"/>
  <c r="I398" i="8"/>
  <c r="J398" i="8"/>
  <c r="K398" i="8"/>
  <c r="R399" i="12"/>
  <c r="E399" i="8"/>
  <c r="F399" i="8"/>
  <c r="G399" i="8"/>
  <c r="H399" i="8"/>
  <c r="I399" i="8"/>
  <c r="J399" i="8"/>
  <c r="K399" i="8"/>
  <c r="R400" i="12"/>
  <c r="E400" i="8"/>
  <c r="F400" i="8"/>
  <c r="G400" i="8"/>
  <c r="H400" i="8"/>
  <c r="I400" i="8"/>
  <c r="J400" i="8"/>
  <c r="K400" i="8"/>
  <c r="R401" i="12"/>
  <c r="E401" i="8"/>
  <c r="F401" i="8"/>
  <c r="G401" i="8"/>
  <c r="H401" i="8"/>
  <c r="I401" i="8"/>
  <c r="J401" i="8"/>
  <c r="K401" i="8"/>
  <c r="R402" i="12"/>
  <c r="E402" i="8"/>
  <c r="F402" i="8"/>
  <c r="G402" i="8"/>
  <c r="H402" i="8"/>
  <c r="I402" i="8"/>
  <c r="J402" i="8"/>
  <c r="K402" i="8"/>
  <c r="R403" i="12"/>
  <c r="E403" i="8"/>
  <c r="F403" i="8"/>
  <c r="G403" i="8"/>
  <c r="H403" i="8"/>
  <c r="I403" i="8"/>
  <c r="J403" i="8"/>
  <c r="K403" i="8"/>
  <c r="R404" i="12"/>
  <c r="E404" i="8"/>
  <c r="F404" i="8"/>
  <c r="G404" i="8"/>
  <c r="H404" i="8"/>
  <c r="I404" i="8"/>
  <c r="J404" i="8"/>
  <c r="K404" i="8"/>
  <c r="R405" i="12"/>
  <c r="E405" i="8"/>
  <c r="F405" i="8"/>
  <c r="G405" i="8"/>
  <c r="H405" i="8"/>
  <c r="I405" i="8"/>
  <c r="J405" i="8"/>
  <c r="K405" i="8"/>
  <c r="R406" i="12"/>
  <c r="E406" i="8"/>
  <c r="F406" i="8"/>
  <c r="G406" i="8"/>
  <c r="H406" i="8"/>
  <c r="I406" i="8"/>
  <c r="J406" i="8"/>
  <c r="K406" i="8"/>
  <c r="R407" i="12"/>
  <c r="E407" i="8"/>
  <c r="F407" i="8"/>
  <c r="G407" i="8"/>
  <c r="H407" i="8"/>
  <c r="I407" i="8"/>
  <c r="J407" i="8"/>
  <c r="K407" i="8"/>
  <c r="R408" i="12"/>
  <c r="E408" i="8"/>
  <c r="F408" i="8"/>
  <c r="G408" i="8"/>
  <c r="H408" i="8"/>
  <c r="I408" i="8"/>
  <c r="J408" i="8"/>
  <c r="K408" i="8"/>
  <c r="R409" i="12"/>
  <c r="E409" i="8"/>
  <c r="F409" i="8"/>
  <c r="G409" i="8"/>
  <c r="H409" i="8"/>
  <c r="I409" i="8"/>
  <c r="J409" i="8"/>
  <c r="K409" i="8"/>
  <c r="R410" i="12"/>
  <c r="E410" i="8"/>
  <c r="F410" i="8"/>
  <c r="G410" i="8"/>
  <c r="H410" i="8"/>
  <c r="I410" i="8"/>
  <c r="J410" i="8"/>
  <c r="K410" i="8"/>
  <c r="R411" i="12"/>
  <c r="E411" i="8"/>
  <c r="F411" i="8"/>
  <c r="G411" i="8"/>
  <c r="H411" i="8"/>
  <c r="I411" i="8"/>
  <c r="J411" i="8"/>
  <c r="K411" i="8"/>
  <c r="R412" i="12"/>
  <c r="E412" i="8"/>
  <c r="F412" i="8"/>
  <c r="G412" i="8"/>
  <c r="H412" i="8"/>
  <c r="I412" i="8"/>
  <c r="J412" i="8"/>
  <c r="K412" i="8"/>
  <c r="R413" i="12"/>
  <c r="E413" i="8"/>
  <c r="F413" i="8"/>
  <c r="G413" i="8"/>
  <c r="H413" i="8"/>
  <c r="I413" i="8"/>
  <c r="J413" i="8"/>
  <c r="K413" i="8"/>
  <c r="R414" i="12"/>
  <c r="E414" i="8"/>
  <c r="F414" i="8"/>
  <c r="G414" i="8"/>
  <c r="H414" i="8"/>
  <c r="I414" i="8"/>
  <c r="J414" i="8"/>
  <c r="K414" i="8"/>
  <c r="R415" i="12"/>
  <c r="E415" i="8"/>
  <c r="F415" i="8"/>
  <c r="G415" i="8"/>
  <c r="H415" i="8"/>
  <c r="I415" i="8"/>
  <c r="J415" i="8"/>
  <c r="K415" i="8"/>
  <c r="R416" i="12"/>
  <c r="E416" i="8"/>
  <c r="F416" i="8"/>
  <c r="G416" i="8"/>
  <c r="H416" i="8"/>
  <c r="I416" i="8"/>
  <c r="J416" i="8"/>
  <c r="K416" i="8"/>
  <c r="R417" i="12"/>
  <c r="E417" i="8"/>
  <c r="F417" i="8"/>
  <c r="G417" i="8"/>
  <c r="H417" i="8"/>
  <c r="I417" i="8"/>
  <c r="J417" i="8"/>
  <c r="K417" i="8"/>
  <c r="R418" i="12"/>
  <c r="E418" i="8"/>
  <c r="F418" i="8"/>
  <c r="G418" i="8"/>
  <c r="H418" i="8"/>
  <c r="I418" i="8"/>
  <c r="J418" i="8"/>
  <c r="K418" i="8"/>
  <c r="R419" i="12"/>
  <c r="E419" i="8"/>
  <c r="F419" i="8"/>
  <c r="G419" i="8"/>
  <c r="H419" i="8"/>
  <c r="I419" i="8"/>
  <c r="J419" i="8"/>
  <c r="K419" i="8"/>
  <c r="R420" i="12"/>
  <c r="E420" i="8"/>
  <c r="F420" i="8"/>
  <c r="G420" i="8"/>
  <c r="H420" i="8"/>
  <c r="I420" i="8"/>
  <c r="J420" i="8"/>
  <c r="K420" i="8"/>
  <c r="R421" i="12"/>
  <c r="E421" i="8"/>
  <c r="F421" i="8"/>
  <c r="G421" i="8"/>
  <c r="H421" i="8"/>
  <c r="I421" i="8"/>
  <c r="J421" i="8"/>
  <c r="K421" i="8"/>
  <c r="R422" i="12"/>
  <c r="E422" i="8"/>
  <c r="F422" i="8"/>
  <c r="G422" i="8"/>
  <c r="H422" i="8"/>
  <c r="I422" i="8"/>
  <c r="J422" i="8"/>
  <c r="K422" i="8"/>
  <c r="R423" i="12"/>
  <c r="E423" i="8"/>
  <c r="F423" i="8"/>
  <c r="G423" i="8"/>
  <c r="H423" i="8"/>
  <c r="I423" i="8"/>
  <c r="J423" i="8"/>
  <c r="K423" i="8"/>
  <c r="R424" i="12"/>
  <c r="S424" i="12" s="1"/>
  <c r="E424" i="8"/>
  <c r="F424" i="8"/>
  <c r="G424" i="8"/>
  <c r="H424" i="8"/>
  <c r="I424" i="8"/>
  <c r="J424" i="8"/>
  <c r="K424" i="8"/>
  <c r="R425" i="12"/>
  <c r="E425" i="8"/>
  <c r="F425" i="8"/>
  <c r="G425" i="8"/>
  <c r="H425" i="8"/>
  <c r="I425" i="8"/>
  <c r="J425" i="8"/>
  <c r="K425" i="8"/>
  <c r="R426" i="12"/>
  <c r="E426" i="8"/>
  <c r="F426" i="8"/>
  <c r="G426" i="8"/>
  <c r="H426" i="8"/>
  <c r="I426" i="8"/>
  <c r="J426" i="8"/>
  <c r="K426" i="8"/>
  <c r="R427" i="12"/>
  <c r="E427" i="8"/>
  <c r="F427" i="8"/>
  <c r="G427" i="8"/>
  <c r="H427" i="8"/>
  <c r="I427" i="8"/>
  <c r="J427" i="8"/>
  <c r="K427" i="8"/>
  <c r="R428" i="12"/>
  <c r="E428" i="8"/>
  <c r="F428" i="8"/>
  <c r="G428" i="8"/>
  <c r="H428" i="8"/>
  <c r="I428" i="8"/>
  <c r="J428" i="8"/>
  <c r="K428" i="8"/>
  <c r="R429" i="12"/>
  <c r="E429" i="8"/>
  <c r="F429" i="8"/>
  <c r="G429" i="8"/>
  <c r="H429" i="8"/>
  <c r="I429" i="8"/>
  <c r="J429" i="8"/>
  <c r="K429" i="8"/>
  <c r="R430" i="12"/>
  <c r="E430" i="8"/>
  <c r="F430" i="8"/>
  <c r="G430" i="8"/>
  <c r="H430" i="8"/>
  <c r="I430" i="8"/>
  <c r="J430" i="8"/>
  <c r="K430" i="8"/>
  <c r="R431" i="12"/>
  <c r="E431" i="8"/>
  <c r="F431" i="8"/>
  <c r="G431" i="8"/>
  <c r="H431" i="8"/>
  <c r="I431" i="8"/>
  <c r="J431" i="8"/>
  <c r="K431" i="8"/>
  <c r="R432" i="12"/>
  <c r="S432" i="12" s="1"/>
  <c r="E432" i="8"/>
  <c r="F432" i="8"/>
  <c r="G432" i="8"/>
  <c r="H432" i="8"/>
  <c r="I432" i="8"/>
  <c r="J432" i="8"/>
  <c r="K432" i="8"/>
  <c r="R433" i="12"/>
  <c r="R434" i="12"/>
  <c r="E433" i="8"/>
  <c r="F433" i="8"/>
  <c r="G433" i="8"/>
  <c r="H433" i="8"/>
  <c r="I433" i="8"/>
  <c r="J433" i="8"/>
  <c r="K433" i="8"/>
  <c r="R435" i="12"/>
  <c r="E434" i="8"/>
  <c r="F434" i="8"/>
  <c r="G434" i="8"/>
  <c r="H434" i="8"/>
  <c r="I434" i="8"/>
  <c r="J434" i="8"/>
  <c r="K434" i="8"/>
  <c r="R436" i="12"/>
  <c r="E435" i="8"/>
  <c r="F435" i="8"/>
  <c r="G435" i="8"/>
  <c r="H435" i="8"/>
  <c r="I435" i="8"/>
  <c r="J435" i="8"/>
  <c r="K435" i="8"/>
  <c r="R437" i="12"/>
  <c r="E436" i="8"/>
  <c r="F436" i="8"/>
  <c r="G436" i="8"/>
  <c r="H436" i="8"/>
  <c r="I436" i="8"/>
  <c r="J436" i="8"/>
  <c r="K436" i="8"/>
  <c r="R438" i="12"/>
  <c r="E437" i="8"/>
  <c r="F437" i="8"/>
  <c r="G437" i="8"/>
  <c r="H437" i="8"/>
  <c r="I437" i="8"/>
  <c r="J437" i="8"/>
  <c r="K437" i="8"/>
  <c r="R439" i="12"/>
  <c r="E438" i="8"/>
  <c r="F438" i="8"/>
  <c r="G438" i="8"/>
  <c r="H438" i="8"/>
  <c r="I438" i="8"/>
  <c r="J438" i="8"/>
  <c r="K438" i="8"/>
  <c r="R440" i="12"/>
  <c r="E439" i="8"/>
  <c r="F439" i="8"/>
  <c r="G439" i="8"/>
  <c r="H439" i="8"/>
  <c r="I439" i="8"/>
  <c r="J439" i="8"/>
  <c r="K439" i="8"/>
  <c r="R441" i="12"/>
  <c r="E440" i="8"/>
  <c r="F440" i="8"/>
  <c r="G440" i="8"/>
  <c r="H440" i="8"/>
  <c r="I440" i="8"/>
  <c r="J440" i="8"/>
  <c r="K440" i="8"/>
  <c r="R442" i="12"/>
  <c r="E441" i="8"/>
  <c r="F441" i="8"/>
  <c r="G441" i="8"/>
  <c r="H441" i="8"/>
  <c r="I441" i="8"/>
  <c r="J441" i="8"/>
  <c r="K441" i="8"/>
  <c r="R443" i="12"/>
  <c r="E442" i="8"/>
  <c r="F442" i="8"/>
  <c r="G442" i="8"/>
  <c r="H442" i="8"/>
  <c r="I442" i="8"/>
  <c r="J442" i="8"/>
  <c r="K442" i="8"/>
  <c r="R444" i="12"/>
  <c r="E443" i="8"/>
  <c r="F443" i="8"/>
  <c r="G443" i="8"/>
  <c r="H443" i="8"/>
  <c r="I443" i="8"/>
  <c r="J443" i="8"/>
  <c r="K443" i="8"/>
  <c r="R445" i="12"/>
  <c r="E444" i="8"/>
  <c r="F444" i="8"/>
  <c r="G444" i="8"/>
  <c r="H444" i="8"/>
  <c r="I444" i="8"/>
  <c r="J444" i="8"/>
  <c r="K444" i="8"/>
  <c r="R446" i="12"/>
  <c r="E445" i="8"/>
  <c r="F445" i="8"/>
  <c r="G445" i="8"/>
  <c r="H445" i="8"/>
  <c r="I445" i="8"/>
  <c r="J445" i="8"/>
  <c r="K445" i="8"/>
  <c r="R447" i="12"/>
  <c r="E446" i="8"/>
  <c r="F446" i="8"/>
  <c r="G446" i="8"/>
  <c r="H446" i="8"/>
  <c r="I446" i="8"/>
  <c r="J446" i="8"/>
  <c r="K446" i="8"/>
  <c r="R448" i="12"/>
  <c r="E447" i="8"/>
  <c r="F447" i="8"/>
  <c r="G447" i="8"/>
  <c r="H447" i="8"/>
  <c r="I447" i="8"/>
  <c r="J447" i="8"/>
  <c r="K447" i="8"/>
  <c r="R449" i="12"/>
  <c r="E448" i="8"/>
  <c r="F448" i="8"/>
  <c r="G448" i="8"/>
  <c r="H448" i="8"/>
  <c r="I448" i="8"/>
  <c r="J448" i="8"/>
  <c r="K448" i="8"/>
  <c r="R450" i="12"/>
  <c r="E449" i="8"/>
  <c r="F449" i="8"/>
  <c r="G449" i="8"/>
  <c r="H449" i="8"/>
  <c r="I449" i="8"/>
  <c r="J449" i="8"/>
  <c r="K449" i="8"/>
  <c r="R451" i="12"/>
  <c r="E450" i="8"/>
  <c r="F450" i="8"/>
  <c r="G450" i="8"/>
  <c r="H450" i="8"/>
  <c r="I450" i="8"/>
  <c r="J450" i="8"/>
  <c r="K450" i="8"/>
  <c r="R452" i="12"/>
  <c r="E451" i="8"/>
  <c r="F451" i="8"/>
  <c r="G451" i="8"/>
  <c r="H451" i="8"/>
  <c r="I451" i="8"/>
  <c r="J451" i="8"/>
  <c r="K451" i="8"/>
  <c r="R453" i="12"/>
  <c r="E452" i="8"/>
  <c r="F452" i="8"/>
  <c r="G452" i="8"/>
  <c r="H452" i="8"/>
  <c r="I452" i="8"/>
  <c r="J452" i="8"/>
  <c r="K452" i="8"/>
  <c r="R454" i="12"/>
  <c r="E453" i="8"/>
  <c r="F453" i="8"/>
  <c r="G453" i="8"/>
  <c r="H453" i="8"/>
  <c r="I453" i="8"/>
  <c r="J453" i="8"/>
  <c r="K453" i="8"/>
  <c r="R455" i="12"/>
  <c r="E454" i="8"/>
  <c r="F454" i="8"/>
  <c r="G454" i="8"/>
  <c r="H454" i="8"/>
  <c r="I454" i="8"/>
  <c r="J454" i="8"/>
  <c r="K454" i="8"/>
  <c r="R456" i="12"/>
  <c r="S456" i="12" s="1"/>
  <c r="E455" i="8"/>
  <c r="F455" i="8"/>
  <c r="G455" i="8"/>
  <c r="H455" i="8"/>
  <c r="I455" i="8"/>
  <c r="J455" i="8"/>
  <c r="K455" i="8"/>
  <c r="R457" i="12"/>
  <c r="E456" i="8"/>
  <c r="F456" i="8"/>
  <c r="G456" i="8"/>
  <c r="H456" i="8"/>
  <c r="I456" i="8"/>
  <c r="J456" i="8"/>
  <c r="K456" i="8"/>
  <c r="R458" i="12"/>
  <c r="E457" i="8"/>
  <c r="F457" i="8"/>
  <c r="G457" i="8"/>
  <c r="H457" i="8"/>
  <c r="I457" i="8"/>
  <c r="J457" i="8"/>
  <c r="K457" i="8"/>
  <c r="R459" i="12"/>
  <c r="E458" i="8"/>
  <c r="F458" i="8"/>
  <c r="G458" i="8"/>
  <c r="H458" i="8"/>
  <c r="I458" i="8"/>
  <c r="J458" i="8"/>
  <c r="K458" i="8"/>
  <c r="R460" i="12"/>
  <c r="E459" i="8"/>
  <c r="F459" i="8"/>
  <c r="G459" i="8"/>
  <c r="H459" i="8"/>
  <c r="I459" i="8"/>
  <c r="J459" i="8"/>
  <c r="K459" i="8"/>
  <c r="R461" i="12"/>
  <c r="E460" i="8"/>
  <c r="F460" i="8"/>
  <c r="G460" i="8"/>
  <c r="H460" i="8"/>
  <c r="I460" i="8"/>
  <c r="J460" i="8"/>
  <c r="K460" i="8"/>
  <c r="R463" i="12"/>
  <c r="E461" i="8"/>
  <c r="F461" i="8"/>
  <c r="G461" i="8"/>
  <c r="H461" i="8"/>
  <c r="I461" i="8"/>
  <c r="J461" i="8"/>
  <c r="K461" i="8"/>
  <c r="R464" i="12"/>
  <c r="E462" i="8"/>
  <c r="F462" i="8"/>
  <c r="G462" i="8"/>
  <c r="H462" i="8"/>
  <c r="I462" i="8"/>
  <c r="J462" i="8"/>
  <c r="K462" i="8"/>
  <c r="R465" i="12"/>
  <c r="R462" i="12"/>
  <c r="E463" i="8"/>
  <c r="F463" i="8"/>
  <c r="G463" i="8"/>
  <c r="H463" i="8"/>
  <c r="I463" i="8"/>
  <c r="J463" i="8"/>
  <c r="K463" i="8"/>
  <c r="R466" i="12"/>
  <c r="E464" i="8"/>
  <c r="F464" i="8"/>
  <c r="G464" i="8"/>
  <c r="H464" i="8"/>
  <c r="I464" i="8"/>
  <c r="J464" i="8"/>
  <c r="K464" i="8"/>
  <c r="R467" i="12"/>
  <c r="S467" i="12" s="1"/>
  <c r="E465" i="8"/>
  <c r="F465" i="8"/>
  <c r="G465" i="8"/>
  <c r="H465" i="8"/>
  <c r="I465" i="8"/>
  <c r="J465" i="8"/>
  <c r="K465" i="8"/>
  <c r="R468" i="12"/>
  <c r="E466" i="8"/>
  <c r="F466" i="8"/>
  <c r="G466" i="8"/>
  <c r="H466" i="8"/>
  <c r="I466" i="8"/>
  <c r="J466" i="8"/>
  <c r="K466" i="8"/>
  <c r="R469" i="12"/>
  <c r="E467" i="8"/>
  <c r="F467" i="8"/>
  <c r="G467" i="8"/>
  <c r="H467" i="8"/>
  <c r="I467" i="8"/>
  <c r="J467" i="8"/>
  <c r="K467" i="8"/>
  <c r="R470" i="12"/>
  <c r="E468" i="8"/>
  <c r="F468" i="8"/>
  <c r="G468" i="8"/>
  <c r="H468" i="8"/>
  <c r="I468" i="8"/>
  <c r="J468" i="8"/>
  <c r="K468" i="8"/>
  <c r="R471" i="12"/>
  <c r="E469" i="8"/>
  <c r="F469" i="8"/>
  <c r="G469" i="8"/>
  <c r="H469" i="8"/>
  <c r="I469" i="8"/>
  <c r="J469" i="8"/>
  <c r="K469" i="8"/>
  <c r="R472" i="12"/>
  <c r="S472" i="12" s="1"/>
  <c r="E470" i="8"/>
  <c r="F470" i="8"/>
  <c r="G470" i="8"/>
  <c r="H470" i="8"/>
  <c r="I470" i="8"/>
  <c r="J470" i="8"/>
  <c r="K470" i="8"/>
  <c r="R473" i="12"/>
  <c r="E471" i="8"/>
  <c r="F471" i="8"/>
  <c r="G471" i="8"/>
  <c r="H471" i="8"/>
  <c r="I471" i="8"/>
  <c r="J471" i="8"/>
  <c r="K471" i="8"/>
  <c r="R474" i="12"/>
  <c r="E472" i="8"/>
  <c r="F472" i="8"/>
  <c r="G472" i="8"/>
  <c r="H472" i="8"/>
  <c r="I472" i="8"/>
  <c r="J472" i="8"/>
  <c r="K472" i="8"/>
  <c r="R475" i="12"/>
  <c r="E473" i="8"/>
  <c r="F473" i="8"/>
  <c r="G473" i="8"/>
  <c r="H473" i="8"/>
  <c r="I473" i="8"/>
  <c r="J473" i="8"/>
  <c r="K473" i="8"/>
  <c r="E474" i="8"/>
  <c r="F474" i="8"/>
  <c r="G474" i="8"/>
  <c r="H474" i="8"/>
  <c r="I474" i="8"/>
  <c r="J474" i="8"/>
  <c r="K474" i="8"/>
  <c r="E475" i="8"/>
  <c r="F475" i="8"/>
  <c r="G475" i="8"/>
  <c r="H475" i="8"/>
  <c r="I475" i="8"/>
  <c r="J475" i="8"/>
  <c r="K475" i="8"/>
  <c r="M1" i="8"/>
  <c r="A3" i="13"/>
  <c r="A4" i="13"/>
  <c r="A5" i="13"/>
  <c r="A6" i="13"/>
  <c r="A7" i="13"/>
  <c r="A8" i="13"/>
  <c r="A9" i="13"/>
  <c r="A10" i="13"/>
  <c r="A11" i="13"/>
  <c r="A12" i="13"/>
  <c r="A13" i="13"/>
  <c r="A14" i="13"/>
  <c r="A2" i="13"/>
  <c r="J3" i="8"/>
  <c r="K3" i="8"/>
  <c r="I3" i="8"/>
  <c r="H3" i="8"/>
  <c r="G3" i="8"/>
  <c r="F3" i="8"/>
  <c r="A3" i="8"/>
  <c r="H1" i="8"/>
  <c r="G1" i="8"/>
  <c r="F1" i="8"/>
  <c r="E1" i="8"/>
  <c r="A1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G2" i="9"/>
  <c r="G5" i="9" s="1"/>
  <c r="C5" i="9" s="1"/>
  <c r="I5" i="9" s="1"/>
  <c r="D6" i="9"/>
  <c r="B6" i="9"/>
  <c r="D5" i="9"/>
  <c r="B5" i="9"/>
  <c r="G4" i="9"/>
  <c r="C4" i="9"/>
  <c r="I4" i="9"/>
  <c r="D4" i="9"/>
  <c r="B4" i="9"/>
  <c r="I3" i="9"/>
  <c r="O3" i="8" l="1"/>
  <c r="O619" i="8"/>
  <c r="O611" i="8"/>
  <c r="O603" i="8"/>
  <c r="O595" i="8"/>
  <c r="O587" i="8"/>
  <c r="O579" i="8"/>
  <c r="O571" i="8"/>
  <c r="O563" i="8"/>
  <c r="O555" i="8"/>
  <c r="O547" i="8"/>
  <c r="O539" i="8"/>
  <c r="O531" i="8"/>
  <c r="O523" i="8"/>
  <c r="O515" i="8"/>
  <c r="O507" i="8"/>
  <c r="O499" i="8"/>
  <c r="O491" i="8"/>
  <c r="O483" i="8"/>
  <c r="O475" i="8"/>
  <c r="O467" i="8"/>
  <c r="O459" i="8"/>
  <c r="O451" i="8"/>
  <c r="O443" i="8"/>
  <c r="O435" i="8"/>
  <c r="O427" i="8"/>
  <c r="O419" i="8"/>
  <c r="O411" i="8"/>
  <c r="O403" i="8"/>
  <c r="O395" i="8"/>
  <c r="O387" i="8"/>
  <c r="O379" i="8"/>
  <c r="O371" i="8"/>
  <c r="O363" i="8"/>
  <c r="O355" i="8"/>
  <c r="O347" i="8"/>
  <c r="O339" i="8"/>
  <c r="O331" i="8"/>
  <c r="O323" i="8"/>
  <c r="O315" i="8"/>
  <c r="O307" i="8"/>
  <c r="O299" i="8"/>
  <c r="O291" i="8"/>
  <c r="O283" i="8"/>
  <c r="O275" i="8"/>
  <c r="O267" i="8"/>
  <c r="O259" i="8"/>
  <c r="O251" i="8"/>
  <c r="O243" i="8"/>
  <c r="O235" i="8"/>
  <c r="O227" i="8"/>
  <c r="O219" i="8"/>
  <c r="O211" i="8"/>
  <c r="O203" i="8"/>
  <c r="O195" i="8"/>
  <c r="O187" i="8"/>
  <c r="O179" i="8"/>
  <c r="O171" i="8"/>
  <c r="O163" i="8"/>
  <c r="O155" i="8"/>
  <c r="O147" i="8"/>
  <c r="O139" i="8"/>
  <c r="O131" i="8"/>
  <c r="O123" i="8"/>
  <c r="O115" i="8"/>
  <c r="O107" i="8"/>
  <c r="O99" i="8"/>
  <c r="O91" i="8"/>
  <c r="O83" i="8"/>
  <c r="O75" i="8"/>
  <c r="O67" i="8"/>
  <c r="O59" i="8"/>
  <c r="O51" i="8"/>
  <c r="O43" i="8"/>
  <c r="O35" i="8"/>
  <c r="O27" i="8"/>
  <c r="O19" i="8"/>
  <c r="O11" i="8"/>
  <c r="O626" i="8"/>
  <c r="O618" i="8"/>
  <c r="O610" i="8"/>
  <c r="O602" i="8"/>
  <c r="O594" i="8"/>
  <c r="O586" i="8"/>
  <c r="O578" i="8"/>
  <c r="O570" i="8"/>
  <c r="O562" i="8"/>
  <c r="O554" i="8"/>
  <c r="O546" i="8"/>
  <c r="O538" i="8"/>
  <c r="O530" i="8"/>
  <c r="O522" i="8"/>
  <c r="O514" i="8"/>
  <c r="O506" i="8"/>
  <c r="O498" i="8"/>
  <c r="O490" i="8"/>
  <c r="O482" i="8"/>
  <c r="O474" i="8"/>
  <c r="O466" i="8"/>
  <c r="O458" i="8"/>
  <c r="O450" i="8"/>
  <c r="O442" i="8"/>
  <c r="O434" i="8"/>
  <c r="O426" i="8"/>
  <c r="O418" i="8"/>
  <c r="O410" i="8"/>
  <c r="O402" i="8"/>
  <c r="O394" i="8"/>
  <c r="O386" i="8"/>
  <c r="O378" i="8"/>
  <c r="O370" i="8"/>
  <c r="O362" i="8"/>
  <c r="O354" i="8"/>
  <c r="O346" i="8"/>
  <c r="O338" i="8"/>
  <c r="O330" i="8"/>
  <c r="O322" i="8"/>
  <c r="O314" i="8"/>
  <c r="O306" i="8"/>
  <c r="O298" i="8"/>
  <c r="O290" i="8"/>
  <c r="O282" i="8"/>
  <c r="O274" i="8"/>
  <c r="O266" i="8"/>
  <c r="O258" i="8"/>
  <c r="O250" i="8"/>
  <c r="O242" i="8"/>
  <c r="O234" i="8"/>
  <c r="O226" i="8"/>
  <c r="O218" i="8"/>
  <c r="O210" i="8"/>
  <c r="O202" i="8"/>
  <c r="O194" i="8"/>
  <c r="O186" i="8"/>
  <c r="O178" i="8"/>
  <c r="O170" i="8"/>
  <c r="O162" i="8"/>
  <c r="O154" i="8"/>
  <c r="O146" i="8"/>
  <c r="O138" i="8"/>
  <c r="O130" i="8"/>
  <c r="O122" i="8"/>
  <c r="O114" i="8"/>
  <c r="O106" i="8"/>
  <c r="O98" i="8"/>
  <c r="O90" i="8"/>
  <c r="O82" i="8"/>
  <c r="O74" i="8"/>
  <c r="O66" i="8"/>
  <c r="O58" i="8"/>
  <c r="O50" i="8"/>
  <c r="O42" i="8"/>
  <c r="O34" i="8"/>
  <c r="O26" i="8"/>
  <c r="O18" i="8"/>
  <c r="O10" i="8"/>
  <c r="O625" i="8"/>
  <c r="O617" i="8"/>
  <c r="O609" i="8"/>
  <c r="O601" i="8"/>
  <c r="O593" i="8"/>
  <c r="O585" i="8"/>
  <c r="O577" i="8"/>
  <c r="O569" i="8"/>
  <c r="O561" i="8"/>
  <c r="O553" i="8"/>
  <c r="O545" i="8"/>
  <c r="O537" i="8"/>
  <c r="O529" i="8"/>
  <c r="O521" i="8"/>
  <c r="O513" i="8"/>
  <c r="O505" i="8"/>
  <c r="O497" i="8"/>
  <c r="O489" i="8"/>
  <c r="O481" i="8"/>
  <c r="O473" i="8"/>
  <c r="O465" i="8"/>
  <c r="O457" i="8"/>
  <c r="O449" i="8"/>
  <c r="O441" i="8"/>
  <c r="O433" i="8"/>
  <c r="O425" i="8"/>
  <c r="O417" i="8"/>
  <c r="O409" i="8"/>
  <c r="O401" i="8"/>
  <c r="O393" i="8"/>
  <c r="O385" i="8"/>
  <c r="O377" i="8"/>
  <c r="O369" i="8"/>
  <c r="O361" i="8"/>
  <c r="O353" i="8"/>
  <c r="O345" i="8"/>
  <c r="O337" i="8"/>
  <c r="O329" i="8"/>
  <c r="O321" i="8"/>
  <c r="O313" i="8"/>
  <c r="O305" i="8"/>
  <c r="O297" i="8"/>
  <c r="O289" i="8"/>
  <c r="O281" i="8"/>
  <c r="O273" i="8"/>
  <c r="O265" i="8"/>
  <c r="O257" i="8"/>
  <c r="O249" i="8"/>
  <c r="O241" i="8"/>
  <c r="O233" i="8"/>
  <c r="O225" i="8"/>
  <c r="O217" i="8"/>
  <c r="O209" i="8"/>
  <c r="O201" i="8"/>
  <c r="O193" i="8"/>
  <c r="O185" i="8"/>
  <c r="O177" i="8"/>
  <c r="O169" i="8"/>
  <c r="O161" i="8"/>
  <c r="O153" i="8"/>
  <c r="O145" i="8"/>
  <c r="O137" i="8"/>
  <c r="O129" i="8"/>
  <c r="O121" i="8"/>
  <c r="O113" i="8"/>
  <c r="O105" i="8"/>
  <c r="O97" i="8"/>
  <c r="O89" i="8"/>
  <c r="O81" i="8"/>
  <c r="O73" i="8"/>
  <c r="O65" i="8"/>
  <c r="O57" i="8"/>
  <c r="O49" i="8"/>
  <c r="O41" i="8"/>
  <c r="O33" i="8"/>
  <c r="O25" i="8"/>
  <c r="O17" i="8"/>
  <c r="O9" i="8"/>
  <c r="O624" i="8"/>
  <c r="O616" i="8"/>
  <c r="O608" i="8"/>
  <c r="O600" i="8"/>
  <c r="O592" i="8"/>
  <c r="O584" i="8"/>
  <c r="O576" i="8"/>
  <c r="O568" i="8"/>
  <c r="O560" i="8"/>
  <c r="O552" i="8"/>
  <c r="O544" i="8"/>
  <c r="O536" i="8"/>
  <c r="O528" i="8"/>
  <c r="O520" i="8"/>
  <c r="O512" i="8"/>
  <c r="O504" i="8"/>
  <c r="O496" i="8"/>
  <c r="O488" i="8"/>
  <c r="O480" i="8"/>
  <c r="O472" i="8"/>
  <c r="O464" i="8"/>
  <c r="O456" i="8"/>
  <c r="O448" i="8"/>
  <c r="O440" i="8"/>
  <c r="O432" i="8"/>
  <c r="O424" i="8"/>
  <c r="O416" i="8"/>
  <c r="O408" i="8"/>
  <c r="O400" i="8"/>
  <c r="O392" i="8"/>
  <c r="O384" i="8"/>
  <c r="O376" i="8"/>
  <c r="O368" i="8"/>
  <c r="O360" i="8"/>
  <c r="O352" i="8"/>
  <c r="O344" i="8"/>
  <c r="O336" i="8"/>
  <c r="O328" i="8"/>
  <c r="O320" i="8"/>
  <c r="O312" i="8"/>
  <c r="O304" i="8"/>
  <c r="O296" i="8"/>
  <c r="O288" i="8"/>
  <c r="O280" i="8"/>
  <c r="O272" i="8"/>
  <c r="O264" i="8"/>
  <c r="O256" i="8"/>
  <c r="O248" i="8"/>
  <c r="O240" i="8"/>
  <c r="O232" i="8"/>
  <c r="O224" i="8"/>
  <c r="O216" i="8"/>
  <c r="O208" i="8"/>
  <c r="O200" i="8"/>
  <c r="O192" i="8"/>
  <c r="O184" i="8"/>
  <c r="O176" i="8"/>
  <c r="O168" i="8"/>
  <c r="O160" i="8"/>
  <c r="O152" i="8"/>
  <c r="O144" i="8"/>
  <c r="O136" i="8"/>
  <c r="O128" i="8"/>
  <c r="O120" i="8"/>
  <c r="O112" i="8"/>
  <c r="O104" i="8"/>
  <c r="O96" i="8"/>
  <c r="O88" i="8"/>
  <c r="O80" i="8"/>
  <c r="O72" i="8"/>
  <c r="O64" i="8"/>
  <c r="O56" i="8"/>
  <c r="O48" i="8"/>
  <c r="O40" i="8"/>
  <c r="O32" i="8"/>
  <c r="O24" i="8"/>
  <c r="O16" i="8"/>
  <c r="O8" i="8"/>
  <c r="O623" i="8"/>
  <c r="O615" i="8"/>
  <c r="O607" i="8"/>
  <c r="O599" i="8"/>
  <c r="O591" i="8"/>
  <c r="O583" i="8"/>
  <c r="O575" i="8"/>
  <c r="O567" i="8"/>
  <c r="O559" i="8"/>
  <c r="O551" i="8"/>
  <c r="O543" i="8"/>
  <c r="O535" i="8"/>
  <c r="O527" i="8"/>
  <c r="O519" i="8"/>
  <c r="O511" i="8"/>
  <c r="O503" i="8"/>
  <c r="O495" i="8"/>
  <c r="O487" i="8"/>
  <c r="O479" i="8"/>
  <c r="O471" i="8"/>
  <c r="O463" i="8"/>
  <c r="O455" i="8"/>
  <c r="O447" i="8"/>
  <c r="O439" i="8"/>
  <c r="O431" i="8"/>
  <c r="O423" i="8"/>
  <c r="O415" i="8"/>
  <c r="O407" i="8"/>
  <c r="O399" i="8"/>
  <c r="O391" i="8"/>
  <c r="O383" i="8"/>
  <c r="O375" i="8"/>
  <c r="O367" i="8"/>
  <c r="O359" i="8"/>
  <c r="O351" i="8"/>
  <c r="O343" i="8"/>
  <c r="O335" i="8"/>
  <c r="O327" i="8"/>
  <c r="O319" i="8"/>
  <c r="O311" i="8"/>
  <c r="O303" i="8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O39" i="8"/>
  <c r="O31" i="8"/>
  <c r="O23" i="8"/>
  <c r="O15" i="8"/>
  <c r="O7" i="8"/>
  <c r="O622" i="8"/>
  <c r="O614" i="8"/>
  <c r="O606" i="8"/>
  <c r="O598" i="8"/>
  <c r="O590" i="8"/>
  <c r="O582" i="8"/>
  <c r="O574" i="8"/>
  <c r="O566" i="8"/>
  <c r="O558" i="8"/>
  <c r="O550" i="8"/>
  <c r="O542" i="8"/>
  <c r="O534" i="8"/>
  <c r="O526" i="8"/>
  <c r="O518" i="8"/>
  <c r="O510" i="8"/>
  <c r="O502" i="8"/>
  <c r="O494" i="8"/>
  <c r="O486" i="8"/>
  <c r="O478" i="8"/>
  <c r="O470" i="8"/>
  <c r="O462" i="8"/>
  <c r="O454" i="8"/>
  <c r="O446" i="8"/>
  <c r="O438" i="8"/>
  <c r="O430" i="8"/>
  <c r="O422" i="8"/>
  <c r="O414" i="8"/>
  <c r="O406" i="8"/>
  <c r="O398" i="8"/>
  <c r="O390" i="8"/>
  <c r="O382" i="8"/>
  <c r="O374" i="8"/>
  <c r="O366" i="8"/>
  <c r="O358" i="8"/>
  <c r="O350" i="8"/>
  <c r="O342" i="8"/>
  <c r="O334" i="8"/>
  <c r="O326" i="8"/>
  <c r="O318" i="8"/>
  <c r="O310" i="8"/>
  <c r="O302" i="8"/>
  <c r="O294" i="8"/>
  <c r="O286" i="8"/>
  <c r="O278" i="8"/>
  <c r="O270" i="8"/>
  <c r="O262" i="8"/>
  <c r="O254" i="8"/>
  <c r="O246" i="8"/>
  <c r="O238" i="8"/>
  <c r="O230" i="8"/>
  <c r="O222" i="8"/>
  <c r="O214" i="8"/>
  <c r="O206" i="8"/>
  <c r="O198" i="8"/>
  <c r="O190" i="8"/>
  <c r="O182" i="8"/>
  <c r="O174" i="8"/>
  <c r="O166" i="8"/>
  <c r="O158" i="8"/>
  <c r="O150" i="8"/>
  <c r="O142" i="8"/>
  <c r="O134" i="8"/>
  <c r="O126" i="8"/>
  <c r="O118" i="8"/>
  <c r="O110" i="8"/>
  <c r="O102" i="8"/>
  <c r="O94" i="8"/>
  <c r="O86" i="8"/>
  <c r="O78" i="8"/>
  <c r="O70" i="8"/>
  <c r="O62" i="8"/>
  <c r="O54" i="8"/>
  <c r="O46" i="8"/>
  <c r="O38" i="8"/>
  <c r="O30" i="8"/>
  <c r="O22" i="8"/>
  <c r="O14" i="8"/>
  <c r="O6" i="8"/>
  <c r="O621" i="8"/>
  <c r="O613" i="8"/>
  <c r="O605" i="8"/>
  <c r="O597" i="8"/>
  <c r="O589" i="8"/>
  <c r="O581" i="8"/>
  <c r="O573" i="8"/>
  <c r="O565" i="8"/>
  <c r="O557" i="8"/>
  <c r="O549" i="8"/>
  <c r="O541" i="8"/>
  <c r="O533" i="8"/>
  <c r="O525" i="8"/>
  <c r="O517" i="8"/>
  <c r="O509" i="8"/>
  <c r="O501" i="8"/>
  <c r="O493" i="8"/>
  <c r="O485" i="8"/>
  <c r="O477" i="8"/>
  <c r="O469" i="8"/>
  <c r="O461" i="8"/>
  <c r="O453" i="8"/>
  <c r="O445" i="8"/>
  <c r="O437" i="8"/>
  <c r="O429" i="8"/>
  <c r="O421" i="8"/>
  <c r="O413" i="8"/>
  <c r="O405" i="8"/>
  <c r="O397" i="8"/>
  <c r="O389" i="8"/>
  <c r="O381" i="8"/>
  <c r="O373" i="8"/>
  <c r="O365" i="8"/>
  <c r="O357" i="8"/>
  <c r="O349" i="8"/>
  <c r="O341" i="8"/>
  <c r="O333" i="8"/>
  <c r="O325" i="8"/>
  <c r="O317" i="8"/>
  <c r="O309" i="8"/>
  <c r="O301" i="8"/>
  <c r="O293" i="8"/>
  <c r="O285" i="8"/>
  <c r="O277" i="8"/>
  <c r="O269" i="8"/>
  <c r="O261" i="8"/>
  <c r="O253" i="8"/>
  <c r="O245" i="8"/>
  <c r="O237" i="8"/>
  <c r="O229" i="8"/>
  <c r="O221" i="8"/>
  <c r="O213" i="8"/>
  <c r="O205" i="8"/>
  <c r="O197" i="8"/>
  <c r="O189" i="8"/>
  <c r="O181" i="8"/>
  <c r="O173" i="8"/>
  <c r="O165" i="8"/>
  <c r="O157" i="8"/>
  <c r="O149" i="8"/>
  <c r="O141" i="8"/>
  <c r="O133" i="8"/>
  <c r="O125" i="8"/>
  <c r="O117" i="8"/>
  <c r="O109" i="8"/>
  <c r="O101" i="8"/>
  <c r="O93" i="8"/>
  <c r="O85" i="8"/>
  <c r="O77" i="8"/>
  <c r="O69" i="8"/>
  <c r="O61" i="8"/>
  <c r="O53" i="8"/>
  <c r="O45" i="8"/>
  <c r="O37" i="8"/>
  <c r="O29" i="8"/>
  <c r="O21" i="8"/>
  <c r="O13" i="8"/>
  <c r="O5" i="8"/>
  <c r="O620" i="8"/>
  <c r="O612" i="8"/>
  <c r="O604" i="8"/>
  <c r="O596" i="8"/>
  <c r="O588" i="8"/>
  <c r="O580" i="8"/>
  <c r="O572" i="8"/>
  <c r="O564" i="8"/>
  <c r="O556" i="8"/>
  <c r="O548" i="8"/>
  <c r="O540" i="8"/>
  <c r="O532" i="8"/>
  <c r="O524" i="8"/>
  <c r="O516" i="8"/>
  <c r="O508" i="8"/>
  <c r="O500" i="8"/>
  <c r="O492" i="8"/>
  <c r="O484" i="8"/>
  <c r="O476" i="8"/>
  <c r="O468" i="8"/>
  <c r="O460" i="8"/>
  <c r="O452" i="8"/>
  <c r="O444" i="8"/>
  <c r="O436" i="8"/>
  <c r="O428" i="8"/>
  <c r="O420" i="8"/>
  <c r="O412" i="8"/>
  <c r="O404" i="8"/>
  <c r="O396" i="8"/>
  <c r="O388" i="8"/>
  <c r="O380" i="8"/>
  <c r="O372" i="8"/>
  <c r="O364" i="8"/>
  <c r="O356" i="8"/>
  <c r="O348" i="8"/>
  <c r="O340" i="8"/>
  <c r="O332" i="8"/>
  <c r="O324" i="8"/>
  <c r="O316" i="8"/>
  <c r="O308" i="8"/>
  <c r="O300" i="8"/>
  <c r="O292" i="8"/>
  <c r="O284" i="8"/>
  <c r="O276" i="8"/>
  <c r="O268" i="8"/>
  <c r="O260" i="8"/>
  <c r="O252" i="8"/>
  <c r="O244" i="8"/>
  <c r="O236" i="8"/>
  <c r="O228" i="8"/>
  <c r="O220" i="8"/>
  <c r="O212" i="8"/>
  <c r="O204" i="8"/>
  <c r="O196" i="8"/>
  <c r="O188" i="8"/>
  <c r="O180" i="8"/>
  <c r="O172" i="8"/>
  <c r="O164" i="8"/>
  <c r="O156" i="8"/>
  <c r="O148" i="8"/>
  <c r="O140" i="8"/>
  <c r="O132" i="8"/>
  <c r="O124" i="8"/>
  <c r="O116" i="8"/>
  <c r="O108" i="8"/>
  <c r="O100" i="8"/>
  <c r="O92" i="8"/>
  <c r="O84" i="8"/>
  <c r="O76" i="8"/>
  <c r="O68" i="8"/>
  <c r="O60" i="8"/>
  <c r="O52" i="8"/>
  <c r="O44" i="8"/>
  <c r="O36" i="8"/>
  <c r="O28" i="8"/>
  <c r="O20" i="8"/>
  <c r="O12" i="8"/>
  <c r="R4" i="6"/>
  <c r="L39" i="7"/>
  <c r="H155" i="6"/>
  <c r="I155" i="6" s="1"/>
  <c r="L719" i="7"/>
  <c r="L4" i="7"/>
  <c r="L271" i="7"/>
  <c r="R129" i="6" s="1"/>
  <c r="L20" i="7"/>
  <c r="H610" i="6"/>
  <c r="I610" i="6" s="1"/>
  <c r="H603" i="6"/>
  <c r="I603" i="6" s="1"/>
  <c r="H595" i="6"/>
  <c r="I595" i="6" s="1"/>
  <c r="H587" i="6"/>
  <c r="I587" i="6" s="1"/>
  <c r="H579" i="6"/>
  <c r="I579" i="6" s="1"/>
  <c r="H571" i="6"/>
  <c r="I571" i="6" s="1"/>
  <c r="H564" i="6"/>
  <c r="I564" i="6" s="1"/>
  <c r="H556" i="6"/>
  <c r="I556" i="6" s="1"/>
  <c r="H548" i="6"/>
  <c r="I548" i="6" s="1"/>
  <c r="H540" i="6"/>
  <c r="I540" i="6" s="1"/>
  <c r="H532" i="6"/>
  <c r="I532" i="6" s="1"/>
  <c r="H519" i="6"/>
  <c r="I519" i="6" s="1"/>
  <c r="H504" i="6"/>
  <c r="I504" i="6" s="1"/>
  <c r="H499" i="6"/>
  <c r="I499" i="6" s="1"/>
  <c r="H456" i="6"/>
  <c r="I456" i="6" s="1"/>
  <c r="H425" i="6"/>
  <c r="I425" i="6" s="1"/>
  <c r="H421" i="6"/>
  <c r="I421" i="6" s="1"/>
  <c r="H417" i="6"/>
  <c r="I417" i="6" s="1"/>
  <c r="H414" i="6"/>
  <c r="I414" i="6" s="1"/>
  <c r="H410" i="6"/>
  <c r="I410" i="6" s="1"/>
  <c r="H406" i="6"/>
  <c r="I406" i="6" s="1"/>
  <c r="H399" i="6"/>
  <c r="I399" i="6" s="1"/>
  <c r="H395" i="6"/>
  <c r="I395" i="6" s="1"/>
  <c r="H391" i="6"/>
  <c r="I391" i="6" s="1"/>
  <c r="H387" i="6"/>
  <c r="I387" i="6" s="1"/>
  <c r="H383" i="6"/>
  <c r="I383" i="6" s="1"/>
  <c r="H361" i="6"/>
  <c r="I361" i="6" s="1"/>
  <c r="H357" i="6"/>
  <c r="I357" i="6" s="1"/>
  <c r="H313" i="6"/>
  <c r="I313" i="6" s="1"/>
  <c r="H277" i="6"/>
  <c r="I277" i="6" s="1"/>
  <c r="H615" i="6"/>
  <c r="I615" i="6" s="1"/>
  <c r="H600" i="6"/>
  <c r="I600" i="6" s="1"/>
  <c r="H592" i="6"/>
  <c r="I592" i="6" s="1"/>
  <c r="H584" i="6"/>
  <c r="I584" i="6" s="1"/>
  <c r="H576" i="6"/>
  <c r="I576" i="6" s="1"/>
  <c r="H568" i="6"/>
  <c r="I568" i="6" s="1"/>
  <c r="H561" i="6"/>
  <c r="I561" i="6" s="1"/>
  <c r="H553" i="6"/>
  <c r="I553" i="6" s="1"/>
  <c r="H545" i="6"/>
  <c r="I545" i="6" s="1"/>
  <c r="H537" i="6"/>
  <c r="I537" i="6" s="1"/>
  <c r="H529" i="6"/>
  <c r="I529" i="6" s="1"/>
  <c r="H524" i="6"/>
  <c r="I524" i="6" s="1"/>
  <c r="H514" i="6"/>
  <c r="I514" i="6" s="1"/>
  <c r="H509" i="6"/>
  <c r="I509" i="6" s="1"/>
  <c r="H496" i="6"/>
  <c r="I496" i="6" s="1"/>
  <c r="H491" i="6"/>
  <c r="I491" i="6" s="1"/>
  <c r="H486" i="6"/>
  <c r="I486" i="6" s="1"/>
  <c r="H481" i="6"/>
  <c r="I481" i="6" s="1"/>
  <c r="H478" i="6"/>
  <c r="I478" i="6" s="1"/>
  <c r="H472" i="6"/>
  <c r="I472" i="6" s="1"/>
  <c r="H469" i="6"/>
  <c r="I469" i="6" s="1"/>
  <c r="H452" i="6"/>
  <c r="I452" i="6" s="1"/>
  <c r="H448" i="6"/>
  <c r="I448" i="6" s="1"/>
  <c r="H380" i="6"/>
  <c r="I380" i="6" s="1"/>
  <c r="H376" i="6"/>
  <c r="I376" i="6" s="1"/>
  <c r="H372" i="6"/>
  <c r="I372" i="6" s="1"/>
  <c r="H343" i="6"/>
  <c r="I343" i="6" s="1"/>
  <c r="H281" i="6"/>
  <c r="I281" i="6" s="1"/>
  <c r="H266" i="6"/>
  <c r="I266" i="6" s="1"/>
  <c r="H235" i="6"/>
  <c r="I235" i="6" s="1"/>
  <c r="H204" i="6"/>
  <c r="I204" i="6" s="1"/>
  <c r="H139" i="6"/>
  <c r="I139" i="6" s="1"/>
  <c r="H612" i="6"/>
  <c r="I612" i="6" s="1"/>
  <c r="H605" i="6"/>
  <c r="I605" i="6" s="1"/>
  <c r="H597" i="6"/>
  <c r="I597" i="6" s="1"/>
  <c r="H589" i="6"/>
  <c r="I589" i="6" s="1"/>
  <c r="H581" i="6"/>
  <c r="I581" i="6" s="1"/>
  <c r="H573" i="6"/>
  <c r="I573" i="6" s="1"/>
  <c r="H565" i="6"/>
  <c r="I565" i="6" s="1"/>
  <c r="H558" i="6"/>
  <c r="I558" i="6" s="1"/>
  <c r="H550" i="6"/>
  <c r="I550" i="6" s="1"/>
  <c r="H542" i="6"/>
  <c r="I542" i="6" s="1"/>
  <c r="H534" i="6"/>
  <c r="I534" i="6" s="1"/>
  <c r="H526" i="6"/>
  <c r="I526" i="6" s="1"/>
  <c r="H521" i="6"/>
  <c r="I521" i="6" s="1"/>
  <c r="H516" i="6"/>
  <c r="I516" i="6" s="1"/>
  <c r="H511" i="6"/>
  <c r="I511" i="6" s="1"/>
  <c r="H506" i="6"/>
  <c r="I506" i="6" s="1"/>
  <c r="H501" i="6"/>
  <c r="I501" i="6" s="1"/>
  <c r="H493" i="6"/>
  <c r="I493" i="6" s="1"/>
  <c r="H488" i="6"/>
  <c r="I488" i="6" s="1"/>
  <c r="H483" i="6"/>
  <c r="I483" i="6" s="1"/>
  <c r="H475" i="6"/>
  <c r="I475" i="6" s="1"/>
  <c r="H462" i="6"/>
  <c r="I462" i="6" s="1"/>
  <c r="H360" i="6"/>
  <c r="I360" i="6" s="1"/>
  <c r="H353" i="6"/>
  <c r="I353" i="6" s="1"/>
  <c r="H339" i="6"/>
  <c r="I339" i="6" s="1"/>
  <c r="H316" i="6"/>
  <c r="I316" i="6" s="1"/>
  <c r="H220" i="6"/>
  <c r="I220" i="6" s="1"/>
  <c r="H186" i="6"/>
  <c r="I186" i="6" s="1"/>
  <c r="H609" i="6"/>
  <c r="I609" i="6" s="1"/>
  <c r="H602" i="6"/>
  <c r="I602" i="6" s="1"/>
  <c r="H594" i="6"/>
  <c r="I594" i="6" s="1"/>
  <c r="H586" i="6"/>
  <c r="I586" i="6" s="1"/>
  <c r="H578" i="6"/>
  <c r="I578" i="6" s="1"/>
  <c r="H570" i="6"/>
  <c r="I570" i="6" s="1"/>
  <c r="H563" i="6"/>
  <c r="I563" i="6" s="1"/>
  <c r="H555" i="6"/>
  <c r="I555" i="6" s="1"/>
  <c r="H547" i="6"/>
  <c r="I547" i="6" s="1"/>
  <c r="H539" i="6"/>
  <c r="I539" i="6" s="1"/>
  <c r="H531" i="6"/>
  <c r="I531" i="6" s="1"/>
  <c r="H503" i="6"/>
  <c r="I503" i="6" s="1"/>
  <c r="H498" i="6"/>
  <c r="I498" i="6" s="1"/>
  <c r="H471" i="6"/>
  <c r="I471" i="6" s="1"/>
  <c r="H465" i="6"/>
  <c r="I465" i="6" s="1"/>
  <c r="H451" i="6"/>
  <c r="I451" i="6" s="1"/>
  <c r="H447" i="6"/>
  <c r="I447" i="6" s="1"/>
  <c r="H443" i="6"/>
  <c r="I443" i="6" s="1"/>
  <c r="H439" i="6"/>
  <c r="I439" i="6" s="1"/>
  <c r="H435" i="6"/>
  <c r="I435" i="6" s="1"/>
  <c r="H431" i="6"/>
  <c r="I431" i="6" s="1"/>
  <c r="H379" i="6"/>
  <c r="I379" i="6" s="1"/>
  <c r="H375" i="6"/>
  <c r="I375" i="6" s="1"/>
  <c r="H371" i="6"/>
  <c r="I371" i="6" s="1"/>
  <c r="H320" i="6"/>
  <c r="I320" i="6" s="1"/>
  <c r="H285" i="6"/>
  <c r="I285" i="6" s="1"/>
  <c r="H280" i="6"/>
  <c r="I280" i="6" s="1"/>
  <c r="H275" i="6"/>
  <c r="I275" i="6" s="1"/>
  <c r="H254" i="6"/>
  <c r="I254" i="6" s="1"/>
  <c r="H614" i="6"/>
  <c r="I614" i="6" s="1"/>
  <c r="H607" i="6"/>
  <c r="I607" i="6" s="1"/>
  <c r="H599" i="6"/>
  <c r="I599" i="6" s="1"/>
  <c r="H591" i="6"/>
  <c r="I591" i="6" s="1"/>
  <c r="H583" i="6"/>
  <c r="I583" i="6" s="1"/>
  <c r="H575" i="6"/>
  <c r="I575" i="6" s="1"/>
  <c r="H567" i="6"/>
  <c r="I567" i="6" s="1"/>
  <c r="H560" i="6"/>
  <c r="I560" i="6" s="1"/>
  <c r="H552" i="6"/>
  <c r="I552" i="6" s="1"/>
  <c r="H544" i="6"/>
  <c r="I544" i="6" s="1"/>
  <c r="H536" i="6"/>
  <c r="I536" i="6" s="1"/>
  <c r="H528" i="6"/>
  <c r="I528" i="6" s="1"/>
  <c r="H523" i="6"/>
  <c r="I523" i="6" s="1"/>
  <c r="H518" i="6"/>
  <c r="I518" i="6" s="1"/>
  <c r="H513" i="6"/>
  <c r="I513" i="6" s="1"/>
  <c r="H508" i="6"/>
  <c r="I508" i="6" s="1"/>
  <c r="H495" i="6"/>
  <c r="I495" i="6" s="1"/>
  <c r="H490" i="6"/>
  <c r="I490" i="6" s="1"/>
  <c r="H485" i="6"/>
  <c r="I485" i="6" s="1"/>
  <c r="H480" i="6"/>
  <c r="I480" i="6" s="1"/>
  <c r="H477" i="6"/>
  <c r="I477" i="6" s="1"/>
  <c r="H468" i="6"/>
  <c r="I468" i="6" s="1"/>
  <c r="H367" i="6"/>
  <c r="I367" i="6" s="1"/>
  <c r="H338" i="6"/>
  <c r="I338" i="6" s="1"/>
  <c r="H327" i="6"/>
  <c r="I327" i="6" s="1"/>
  <c r="H307" i="6"/>
  <c r="I307" i="6" s="1"/>
  <c r="H303" i="6"/>
  <c r="I303" i="6" s="1"/>
  <c r="H269" i="6"/>
  <c r="I269" i="6" s="1"/>
  <c r="H259" i="6"/>
  <c r="I259" i="6" s="1"/>
  <c r="H248" i="6"/>
  <c r="I248" i="6" s="1"/>
  <c r="H207" i="6"/>
  <c r="I207" i="6" s="1"/>
  <c r="H9" i="6"/>
  <c r="I9" i="6" s="1"/>
  <c r="H17" i="6"/>
  <c r="I17" i="6" s="1"/>
  <c r="H25" i="6"/>
  <c r="I25" i="6" s="1"/>
  <c r="H33" i="6"/>
  <c r="I33" i="6" s="1"/>
  <c r="H41" i="6"/>
  <c r="I41" i="6" s="1"/>
  <c r="H56" i="6"/>
  <c r="I56" i="6" s="1"/>
  <c r="H64" i="6"/>
  <c r="I64" i="6" s="1"/>
  <c r="H72" i="6"/>
  <c r="I72" i="6" s="1"/>
  <c r="H80" i="6"/>
  <c r="I80" i="6" s="1"/>
  <c r="H88" i="6"/>
  <c r="I88" i="6" s="1"/>
  <c r="H96" i="6"/>
  <c r="I96" i="6" s="1"/>
  <c r="H104" i="6"/>
  <c r="I104" i="6" s="1"/>
  <c r="H112" i="6"/>
  <c r="I112" i="6" s="1"/>
  <c r="H119" i="6"/>
  <c r="I119" i="6" s="1"/>
  <c r="H4" i="6"/>
  <c r="I4" i="6" s="1"/>
  <c r="H12" i="6"/>
  <c r="I12" i="6" s="1"/>
  <c r="H20" i="6"/>
  <c r="I20" i="6" s="1"/>
  <c r="H28" i="6"/>
  <c r="I28" i="6" s="1"/>
  <c r="H36" i="6"/>
  <c r="I36" i="6" s="1"/>
  <c r="H44" i="6"/>
  <c r="I44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H107" i="6"/>
  <c r="I107" i="6" s="1"/>
  <c r="H115" i="6"/>
  <c r="I115" i="6" s="1"/>
  <c r="H122" i="6"/>
  <c r="I122" i="6" s="1"/>
  <c r="H7" i="6"/>
  <c r="I7" i="6" s="1"/>
  <c r="H15" i="6"/>
  <c r="I15" i="6" s="1"/>
  <c r="H23" i="6"/>
  <c r="I23" i="6" s="1"/>
  <c r="H31" i="6"/>
  <c r="I31" i="6" s="1"/>
  <c r="H39" i="6"/>
  <c r="I39" i="6" s="1"/>
  <c r="H47" i="6"/>
  <c r="I47" i="6" s="1"/>
  <c r="H54" i="6"/>
  <c r="I54" i="6" s="1"/>
  <c r="H62" i="6"/>
  <c r="I62" i="6" s="1"/>
  <c r="H70" i="6"/>
  <c r="I70" i="6" s="1"/>
  <c r="H78" i="6"/>
  <c r="I78" i="6" s="1"/>
  <c r="H86" i="6"/>
  <c r="I86" i="6" s="1"/>
  <c r="H94" i="6"/>
  <c r="I94" i="6" s="1"/>
  <c r="H102" i="6"/>
  <c r="I102" i="6" s="1"/>
  <c r="H110" i="6"/>
  <c r="I110" i="6" s="1"/>
  <c r="H125" i="6"/>
  <c r="I125" i="6" s="1"/>
  <c r="H10" i="6"/>
  <c r="I10" i="6" s="1"/>
  <c r="H18" i="6"/>
  <c r="I18" i="6" s="1"/>
  <c r="H26" i="6"/>
  <c r="I26" i="6" s="1"/>
  <c r="H34" i="6"/>
  <c r="I34" i="6" s="1"/>
  <c r="H42" i="6"/>
  <c r="I42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H105" i="6"/>
  <c r="I105" i="6" s="1"/>
  <c r="H113" i="6"/>
  <c r="I113" i="6" s="1"/>
  <c r="H120" i="6"/>
  <c r="I120" i="6" s="1"/>
  <c r="H128" i="6"/>
  <c r="I128" i="6" s="1"/>
  <c r="H136" i="6"/>
  <c r="I136" i="6" s="1"/>
  <c r="H144" i="6"/>
  <c r="I144" i="6" s="1"/>
  <c r="H152" i="6"/>
  <c r="I152" i="6" s="1"/>
  <c r="H159" i="6"/>
  <c r="I159" i="6" s="1"/>
  <c r="H167" i="6"/>
  <c r="I167" i="6" s="1"/>
  <c r="H175" i="6"/>
  <c r="I175" i="6" s="1"/>
  <c r="H183" i="6"/>
  <c r="I183" i="6" s="1"/>
  <c r="H190" i="6"/>
  <c r="I190" i="6" s="1"/>
  <c r="H203" i="6"/>
  <c r="I203" i="6" s="1"/>
  <c r="H211" i="6"/>
  <c r="I211" i="6" s="1"/>
  <c r="H219" i="6"/>
  <c r="I219" i="6" s="1"/>
  <c r="H223" i="6"/>
  <c r="I223" i="6" s="1"/>
  <c r="H231" i="6"/>
  <c r="I231" i="6" s="1"/>
  <c r="H239" i="6"/>
  <c r="I239" i="6" s="1"/>
  <c r="H247" i="6"/>
  <c r="I247" i="6" s="1"/>
  <c r="H252" i="6"/>
  <c r="I252" i="6" s="1"/>
  <c r="H260" i="6"/>
  <c r="I260" i="6" s="1"/>
  <c r="H265" i="6"/>
  <c r="I265" i="6" s="1"/>
  <c r="H278" i="6"/>
  <c r="I278" i="6" s="1"/>
  <c r="H286" i="6"/>
  <c r="I286" i="6" s="1"/>
  <c r="H291" i="6"/>
  <c r="I291" i="6" s="1"/>
  <c r="H296" i="6"/>
  <c r="I296" i="6" s="1"/>
  <c r="H5" i="6"/>
  <c r="I5" i="6" s="1"/>
  <c r="H13" i="6"/>
  <c r="I13" i="6" s="1"/>
  <c r="H21" i="6"/>
  <c r="I21" i="6" s="1"/>
  <c r="H29" i="6"/>
  <c r="I29" i="6" s="1"/>
  <c r="H37" i="6"/>
  <c r="I37" i="6" s="1"/>
  <c r="H45" i="6"/>
  <c r="I45" i="6" s="1"/>
  <c r="H52" i="6"/>
  <c r="I52" i="6" s="1"/>
  <c r="H60" i="6"/>
  <c r="I60" i="6" s="1"/>
  <c r="H68" i="6"/>
  <c r="I68" i="6" s="1"/>
  <c r="H76" i="6"/>
  <c r="I76" i="6" s="1"/>
  <c r="H84" i="6"/>
  <c r="I84" i="6" s="1"/>
  <c r="H92" i="6"/>
  <c r="I92" i="6" s="1"/>
  <c r="H100" i="6"/>
  <c r="I100" i="6" s="1"/>
  <c r="H108" i="6"/>
  <c r="I108" i="6" s="1"/>
  <c r="H116" i="6"/>
  <c r="I116" i="6" s="1"/>
  <c r="H123" i="6"/>
  <c r="I123" i="6" s="1"/>
  <c r="H8" i="6"/>
  <c r="I8" i="6" s="1"/>
  <c r="H16" i="6"/>
  <c r="I16" i="6" s="1"/>
  <c r="H24" i="6"/>
  <c r="I24" i="6" s="1"/>
  <c r="H32" i="6"/>
  <c r="I32" i="6" s="1"/>
  <c r="H40" i="6"/>
  <c r="I40" i="6" s="1"/>
  <c r="H48" i="6"/>
  <c r="I48" i="6" s="1"/>
  <c r="H55" i="6"/>
  <c r="I55" i="6" s="1"/>
  <c r="H63" i="6"/>
  <c r="I63" i="6" s="1"/>
  <c r="H71" i="6"/>
  <c r="I71" i="6" s="1"/>
  <c r="H79" i="6"/>
  <c r="I79" i="6" s="1"/>
  <c r="H87" i="6"/>
  <c r="I87" i="6" s="1"/>
  <c r="H95" i="6"/>
  <c r="I95" i="6" s="1"/>
  <c r="H103" i="6"/>
  <c r="I103" i="6" s="1"/>
  <c r="H111" i="6"/>
  <c r="I111" i="6" s="1"/>
  <c r="H118" i="6"/>
  <c r="I118" i="6" s="1"/>
  <c r="H126" i="6"/>
  <c r="I126" i="6" s="1"/>
  <c r="H134" i="6"/>
  <c r="I134" i="6" s="1"/>
  <c r="H142" i="6"/>
  <c r="I142" i="6" s="1"/>
  <c r="H150" i="6"/>
  <c r="I150" i="6" s="1"/>
  <c r="H157" i="6"/>
  <c r="I157" i="6" s="1"/>
  <c r="H165" i="6"/>
  <c r="I165" i="6" s="1"/>
  <c r="H173" i="6"/>
  <c r="I173" i="6" s="1"/>
  <c r="H181" i="6"/>
  <c r="I181" i="6" s="1"/>
  <c r="H188" i="6"/>
  <c r="I188" i="6" s="1"/>
  <c r="H196" i="6"/>
  <c r="I196" i="6" s="1"/>
  <c r="H201" i="6"/>
  <c r="I201" i="6" s="1"/>
  <c r="H209" i="6"/>
  <c r="I209" i="6" s="1"/>
  <c r="H217" i="6"/>
  <c r="I217" i="6" s="1"/>
  <c r="H222" i="6"/>
  <c r="I222" i="6" s="1"/>
  <c r="H229" i="6"/>
  <c r="I229" i="6" s="1"/>
  <c r="H237" i="6"/>
  <c r="I237" i="6" s="1"/>
  <c r="H245" i="6"/>
  <c r="I245" i="6" s="1"/>
  <c r="H258" i="6"/>
  <c r="I258" i="6" s="1"/>
  <c r="H276" i="6"/>
  <c r="I276" i="6" s="1"/>
  <c r="H284" i="6"/>
  <c r="I284" i="6" s="1"/>
  <c r="H289" i="6"/>
  <c r="I289" i="6" s="1"/>
  <c r="H294" i="6"/>
  <c r="I294" i="6" s="1"/>
  <c r="H299" i="6"/>
  <c r="I299" i="6" s="1"/>
  <c r="H312" i="6"/>
  <c r="I312" i="6" s="1"/>
  <c r="H317" i="6"/>
  <c r="I317" i="6" s="1"/>
  <c r="H330" i="6"/>
  <c r="I330" i="6" s="1"/>
  <c r="H11" i="6"/>
  <c r="I11" i="6" s="1"/>
  <c r="H19" i="6"/>
  <c r="I19" i="6" s="1"/>
  <c r="H27" i="6"/>
  <c r="I27" i="6" s="1"/>
  <c r="H35" i="6"/>
  <c r="I35" i="6" s="1"/>
  <c r="H43" i="6"/>
  <c r="I43" i="6" s="1"/>
  <c r="H50" i="6"/>
  <c r="I50" i="6" s="1"/>
  <c r="H58" i="6"/>
  <c r="I58" i="6" s="1"/>
  <c r="H66" i="6"/>
  <c r="I66" i="6" s="1"/>
  <c r="H74" i="6"/>
  <c r="I74" i="6" s="1"/>
  <c r="H82" i="6"/>
  <c r="I82" i="6" s="1"/>
  <c r="H90" i="6"/>
  <c r="I90" i="6" s="1"/>
  <c r="H98" i="6"/>
  <c r="I98" i="6" s="1"/>
  <c r="H106" i="6"/>
  <c r="I106" i="6" s="1"/>
  <c r="H114" i="6"/>
  <c r="I114" i="6" s="1"/>
  <c r="H121" i="6"/>
  <c r="I121" i="6" s="1"/>
  <c r="H6" i="6"/>
  <c r="I6" i="6" s="1"/>
  <c r="H14" i="6"/>
  <c r="I14" i="6" s="1"/>
  <c r="H22" i="6"/>
  <c r="I22" i="6" s="1"/>
  <c r="H30" i="6"/>
  <c r="I30" i="6" s="1"/>
  <c r="H38" i="6"/>
  <c r="I38" i="6" s="1"/>
  <c r="H46" i="6"/>
  <c r="I46" i="6" s="1"/>
  <c r="H53" i="6"/>
  <c r="I53" i="6" s="1"/>
  <c r="H61" i="6"/>
  <c r="I61" i="6" s="1"/>
  <c r="H69" i="6"/>
  <c r="I69" i="6" s="1"/>
  <c r="H77" i="6"/>
  <c r="I77" i="6" s="1"/>
  <c r="H85" i="6"/>
  <c r="I85" i="6" s="1"/>
  <c r="H93" i="6"/>
  <c r="I93" i="6" s="1"/>
  <c r="H101" i="6"/>
  <c r="I101" i="6" s="1"/>
  <c r="H109" i="6"/>
  <c r="I109" i="6" s="1"/>
  <c r="H117" i="6"/>
  <c r="I117" i="6" s="1"/>
  <c r="H124" i="6"/>
  <c r="I124" i="6" s="1"/>
  <c r="H127" i="6"/>
  <c r="I127" i="6" s="1"/>
  <c r="H130" i="6"/>
  <c r="I130" i="6" s="1"/>
  <c r="H133" i="6"/>
  <c r="I133" i="6" s="1"/>
  <c r="H143" i="6"/>
  <c r="I143" i="6" s="1"/>
  <c r="H146" i="6"/>
  <c r="I146" i="6" s="1"/>
  <c r="H149" i="6"/>
  <c r="I149" i="6" s="1"/>
  <c r="H158" i="6"/>
  <c r="I158" i="6" s="1"/>
  <c r="H161" i="6"/>
  <c r="I161" i="6" s="1"/>
  <c r="H164" i="6"/>
  <c r="I164" i="6" s="1"/>
  <c r="H174" i="6"/>
  <c r="I174" i="6" s="1"/>
  <c r="H177" i="6"/>
  <c r="I177" i="6" s="1"/>
  <c r="H180" i="6"/>
  <c r="I180" i="6" s="1"/>
  <c r="H189" i="6"/>
  <c r="I189" i="6" s="1"/>
  <c r="H192" i="6"/>
  <c r="I192" i="6" s="1"/>
  <c r="H195" i="6"/>
  <c r="I195" i="6" s="1"/>
  <c r="H198" i="6"/>
  <c r="I198" i="6" s="1"/>
  <c r="H214" i="6"/>
  <c r="I214" i="6" s="1"/>
  <c r="H226" i="6"/>
  <c r="I226" i="6" s="1"/>
  <c r="H242" i="6"/>
  <c r="I242" i="6" s="1"/>
  <c r="H261" i="6"/>
  <c r="I261" i="6" s="1"/>
  <c r="H264" i="6"/>
  <c r="I264" i="6" s="1"/>
  <c r="H279" i="6"/>
  <c r="I279" i="6" s="1"/>
  <c r="H282" i="6"/>
  <c r="I282" i="6" s="1"/>
  <c r="H301" i="6"/>
  <c r="I301" i="6" s="1"/>
  <c r="H309" i="6"/>
  <c r="I309" i="6" s="1"/>
  <c r="H315" i="6"/>
  <c r="I315" i="6" s="1"/>
  <c r="H318" i="6"/>
  <c r="I318" i="6" s="1"/>
  <c r="H326" i="6"/>
  <c r="I326" i="6" s="1"/>
  <c r="H329" i="6"/>
  <c r="I329" i="6" s="1"/>
  <c r="H346" i="6"/>
  <c r="I346" i="6" s="1"/>
  <c r="H355" i="6"/>
  <c r="I355" i="6" s="1"/>
  <c r="H359" i="6"/>
  <c r="I359" i="6" s="1"/>
  <c r="H364" i="6"/>
  <c r="I364" i="6" s="1"/>
  <c r="H374" i="6"/>
  <c r="I374" i="6" s="1"/>
  <c r="H386" i="6"/>
  <c r="I386" i="6" s="1"/>
  <c r="H394" i="6"/>
  <c r="I394" i="6" s="1"/>
  <c r="H402" i="6"/>
  <c r="I402" i="6" s="1"/>
  <c r="H409" i="6"/>
  <c r="I409" i="6" s="1"/>
  <c r="H416" i="6"/>
  <c r="I416" i="6" s="1"/>
  <c r="H424" i="6"/>
  <c r="I424" i="6" s="1"/>
  <c r="H429" i="6"/>
  <c r="I429" i="6" s="1"/>
  <c r="H437" i="6"/>
  <c r="I437" i="6" s="1"/>
  <c r="H445" i="6"/>
  <c r="I445" i="6" s="1"/>
  <c r="H450" i="6"/>
  <c r="I450" i="6" s="1"/>
  <c r="H455" i="6"/>
  <c r="I455" i="6" s="1"/>
  <c r="H137" i="6"/>
  <c r="I137" i="6" s="1"/>
  <c r="H140" i="6"/>
  <c r="I140" i="6" s="1"/>
  <c r="H153" i="6"/>
  <c r="I153" i="6" s="1"/>
  <c r="H156" i="6"/>
  <c r="I156" i="6" s="1"/>
  <c r="H168" i="6"/>
  <c r="I168" i="6" s="1"/>
  <c r="H171" i="6"/>
  <c r="I171" i="6" s="1"/>
  <c r="H184" i="6"/>
  <c r="I184" i="6" s="1"/>
  <c r="H187" i="6"/>
  <c r="I187" i="6" s="1"/>
  <c r="H202" i="6"/>
  <c r="I202" i="6" s="1"/>
  <c r="H205" i="6"/>
  <c r="I205" i="6" s="1"/>
  <c r="H208" i="6"/>
  <c r="I208" i="6" s="1"/>
  <c r="H218" i="6"/>
  <c r="I218" i="6" s="1"/>
  <c r="H221" i="6"/>
  <c r="I221" i="6" s="1"/>
  <c r="H230" i="6"/>
  <c r="I230" i="6" s="1"/>
  <c r="H233" i="6"/>
  <c r="I233" i="6" s="1"/>
  <c r="H236" i="6"/>
  <c r="I236" i="6" s="1"/>
  <c r="H246" i="6"/>
  <c r="I246" i="6" s="1"/>
  <c r="H249" i="6"/>
  <c r="I249" i="6" s="1"/>
  <c r="H267" i="6"/>
  <c r="I267" i="6" s="1"/>
  <c r="H270" i="6"/>
  <c r="I270" i="6" s="1"/>
  <c r="H292" i="6"/>
  <c r="I292" i="6" s="1"/>
  <c r="H295" i="6"/>
  <c r="I295" i="6" s="1"/>
  <c r="H298" i="6"/>
  <c r="I298" i="6" s="1"/>
  <c r="H304" i="6"/>
  <c r="I304" i="6" s="1"/>
  <c r="H321" i="6"/>
  <c r="I321" i="6" s="1"/>
  <c r="H324" i="6"/>
  <c r="I324" i="6" s="1"/>
  <c r="H336" i="6"/>
  <c r="I336" i="6" s="1"/>
  <c r="H341" i="6"/>
  <c r="I341" i="6" s="1"/>
  <c r="H351" i="6"/>
  <c r="I351" i="6" s="1"/>
  <c r="H369" i="6"/>
  <c r="I369" i="6" s="1"/>
  <c r="H377" i="6"/>
  <c r="I377" i="6" s="1"/>
  <c r="H381" i="6"/>
  <c r="I381" i="6" s="1"/>
  <c r="H389" i="6"/>
  <c r="I389" i="6" s="1"/>
  <c r="H397" i="6"/>
  <c r="I397" i="6" s="1"/>
  <c r="H404" i="6"/>
  <c r="I404" i="6" s="1"/>
  <c r="H412" i="6"/>
  <c r="I412" i="6" s="1"/>
  <c r="H419" i="6"/>
  <c r="I419" i="6" s="1"/>
  <c r="H427" i="6"/>
  <c r="I427" i="6" s="1"/>
  <c r="H432" i="6"/>
  <c r="I432" i="6" s="1"/>
  <c r="H440" i="6"/>
  <c r="I440" i="6" s="1"/>
  <c r="H453" i="6"/>
  <c r="I453" i="6" s="1"/>
  <c r="H458" i="6"/>
  <c r="I458" i="6" s="1"/>
  <c r="H466" i="6"/>
  <c r="I466" i="6" s="1"/>
  <c r="H474" i="6"/>
  <c r="I474" i="6" s="1"/>
  <c r="H199" i="6"/>
  <c r="I199" i="6" s="1"/>
  <c r="H212" i="6"/>
  <c r="I212" i="6" s="1"/>
  <c r="H215" i="6"/>
  <c r="I215" i="6" s="1"/>
  <c r="H224" i="6"/>
  <c r="I224" i="6" s="1"/>
  <c r="H227" i="6"/>
  <c r="I227" i="6" s="1"/>
  <c r="H240" i="6"/>
  <c r="I240" i="6" s="1"/>
  <c r="H243" i="6"/>
  <c r="I243" i="6" s="1"/>
  <c r="H255" i="6"/>
  <c r="I255" i="6" s="1"/>
  <c r="H273" i="6"/>
  <c r="I273" i="6" s="1"/>
  <c r="H131" i="6"/>
  <c r="I131" i="6" s="1"/>
  <c r="H147" i="6"/>
  <c r="I147" i="6" s="1"/>
  <c r="H162" i="6"/>
  <c r="I162" i="6" s="1"/>
  <c r="H178" i="6"/>
  <c r="I178" i="6" s="1"/>
  <c r="H193" i="6"/>
  <c r="I193" i="6" s="1"/>
  <c r="H135" i="6"/>
  <c r="I135" i="6" s="1"/>
  <c r="H138" i="6"/>
  <c r="I138" i="6" s="1"/>
  <c r="H141" i="6"/>
  <c r="I141" i="6" s="1"/>
  <c r="H151" i="6"/>
  <c r="I151" i="6" s="1"/>
  <c r="H154" i="6"/>
  <c r="I154" i="6" s="1"/>
  <c r="H166" i="6"/>
  <c r="I166" i="6" s="1"/>
  <c r="H169" i="6"/>
  <c r="I169" i="6" s="1"/>
  <c r="H172" i="6"/>
  <c r="I172" i="6" s="1"/>
  <c r="H182" i="6"/>
  <c r="I182" i="6" s="1"/>
  <c r="H185" i="6"/>
  <c r="I185" i="6" s="1"/>
  <c r="H197" i="6"/>
  <c r="I197" i="6" s="1"/>
  <c r="H206" i="6"/>
  <c r="I206" i="6" s="1"/>
  <c r="H234" i="6"/>
  <c r="I234" i="6" s="1"/>
  <c r="H250" i="6"/>
  <c r="I250" i="6" s="1"/>
  <c r="H253" i="6"/>
  <c r="I253" i="6" s="1"/>
  <c r="H256" i="6"/>
  <c r="I256" i="6" s="1"/>
  <c r="H268" i="6"/>
  <c r="I268" i="6" s="1"/>
  <c r="H271" i="6"/>
  <c r="I271" i="6" s="1"/>
  <c r="H274" i="6"/>
  <c r="I274" i="6" s="1"/>
  <c r="H287" i="6"/>
  <c r="I287" i="6" s="1"/>
  <c r="H290" i="6"/>
  <c r="I290" i="6" s="1"/>
  <c r="H305" i="6"/>
  <c r="I305" i="6" s="1"/>
  <c r="H322" i="6"/>
  <c r="I322" i="6" s="1"/>
  <c r="H332" i="6"/>
  <c r="I332" i="6" s="1"/>
  <c r="H337" i="6"/>
  <c r="I337" i="6" s="1"/>
  <c r="H342" i="6"/>
  <c r="I342" i="6" s="1"/>
  <c r="H347" i="6"/>
  <c r="I347" i="6" s="1"/>
  <c r="H352" i="6"/>
  <c r="I352" i="6" s="1"/>
  <c r="H356" i="6"/>
  <c r="I356" i="6" s="1"/>
  <c r="H365" i="6"/>
  <c r="I365" i="6" s="1"/>
  <c r="H370" i="6"/>
  <c r="I370" i="6" s="1"/>
  <c r="H378" i="6"/>
  <c r="I378" i="6" s="1"/>
  <c r="H382" i="6"/>
  <c r="I382" i="6" s="1"/>
  <c r="H390" i="6"/>
  <c r="I390" i="6" s="1"/>
  <c r="H398" i="6"/>
  <c r="I398" i="6" s="1"/>
  <c r="H405" i="6"/>
  <c r="I405" i="6" s="1"/>
  <c r="H413" i="6"/>
  <c r="I413" i="6" s="1"/>
  <c r="H420" i="6"/>
  <c r="I420" i="6" s="1"/>
  <c r="H433" i="6"/>
  <c r="I433" i="6" s="1"/>
  <c r="H441" i="6"/>
  <c r="I441" i="6" s="1"/>
  <c r="H446" i="6"/>
  <c r="I446" i="6" s="1"/>
  <c r="H459" i="6"/>
  <c r="I459" i="6" s="1"/>
  <c r="H467" i="6"/>
  <c r="I467" i="6" s="1"/>
  <c r="H129" i="6"/>
  <c r="I129" i="6" s="1"/>
  <c r="H132" i="6"/>
  <c r="I132" i="6" s="1"/>
  <c r="H145" i="6"/>
  <c r="I145" i="6" s="1"/>
  <c r="H148" i="6"/>
  <c r="I148" i="6" s="1"/>
  <c r="H160" i="6"/>
  <c r="I160" i="6" s="1"/>
  <c r="H163" i="6"/>
  <c r="I163" i="6" s="1"/>
  <c r="H176" i="6"/>
  <c r="I176" i="6" s="1"/>
  <c r="H179" i="6"/>
  <c r="I179" i="6" s="1"/>
  <c r="H191" i="6"/>
  <c r="I191" i="6" s="1"/>
  <c r="H194" i="6"/>
  <c r="I194" i="6" s="1"/>
  <c r="H200" i="6"/>
  <c r="I200" i="6" s="1"/>
  <c r="H210" i="6"/>
  <c r="I210" i="6" s="1"/>
  <c r="H213" i="6"/>
  <c r="I213" i="6" s="1"/>
  <c r="H216" i="6"/>
  <c r="I216" i="6" s="1"/>
  <c r="H225" i="6"/>
  <c r="I225" i="6" s="1"/>
  <c r="H228" i="6"/>
  <c r="I228" i="6" s="1"/>
  <c r="H238" i="6"/>
  <c r="I238" i="6" s="1"/>
  <c r="H241" i="6"/>
  <c r="I241" i="6" s="1"/>
  <c r="H244" i="6"/>
  <c r="I244" i="6" s="1"/>
  <c r="H293" i="6"/>
  <c r="I293" i="6" s="1"/>
  <c r="H300" i="6"/>
  <c r="I300" i="6" s="1"/>
  <c r="H308" i="6"/>
  <c r="I308" i="6" s="1"/>
  <c r="H311" i="6"/>
  <c r="I311" i="6" s="1"/>
  <c r="H314" i="6"/>
  <c r="I314" i="6" s="1"/>
  <c r="H325" i="6"/>
  <c r="I325" i="6" s="1"/>
  <c r="H328" i="6"/>
  <c r="I328" i="6" s="1"/>
  <c r="H335" i="6"/>
  <c r="I335" i="6" s="1"/>
  <c r="H340" i="6"/>
  <c r="I340" i="6" s="1"/>
  <c r="H345" i="6"/>
  <c r="I345" i="6" s="1"/>
  <c r="H350" i="6"/>
  <c r="I350" i="6" s="1"/>
  <c r="H354" i="6"/>
  <c r="I354" i="6" s="1"/>
  <c r="H358" i="6"/>
  <c r="I358" i="6" s="1"/>
  <c r="H363" i="6"/>
  <c r="I363" i="6" s="1"/>
  <c r="H368" i="6"/>
  <c r="I368" i="6" s="1"/>
  <c r="H373" i="6"/>
  <c r="I373" i="6" s="1"/>
  <c r="H385" i="6"/>
  <c r="I385" i="6" s="1"/>
  <c r="H393" i="6"/>
  <c r="I393" i="6" s="1"/>
  <c r="H401" i="6"/>
  <c r="I401" i="6" s="1"/>
  <c r="H408" i="6"/>
  <c r="I408" i="6" s="1"/>
  <c r="H423" i="6"/>
  <c r="I423" i="6" s="1"/>
  <c r="H428" i="6"/>
  <c r="I428" i="6" s="1"/>
  <c r="H436" i="6"/>
  <c r="I436" i="6" s="1"/>
  <c r="H444" i="6"/>
  <c r="I444" i="6" s="1"/>
  <c r="H449" i="6"/>
  <c r="I449" i="6" s="1"/>
  <c r="H454" i="6"/>
  <c r="I454" i="6" s="1"/>
  <c r="H611" i="6"/>
  <c r="I611" i="6" s="1"/>
  <c r="H604" i="6"/>
  <c r="I604" i="6" s="1"/>
  <c r="H596" i="6"/>
  <c r="I596" i="6" s="1"/>
  <c r="H588" i="6"/>
  <c r="I588" i="6" s="1"/>
  <c r="H580" i="6"/>
  <c r="I580" i="6" s="1"/>
  <c r="H572" i="6"/>
  <c r="I572" i="6" s="1"/>
  <c r="H557" i="6"/>
  <c r="I557" i="6" s="1"/>
  <c r="H549" i="6"/>
  <c r="I549" i="6" s="1"/>
  <c r="H541" i="6"/>
  <c r="I541" i="6" s="1"/>
  <c r="H533" i="6"/>
  <c r="I533" i="6" s="1"/>
  <c r="H525" i="6"/>
  <c r="I525" i="6" s="1"/>
  <c r="H520" i="6"/>
  <c r="I520" i="6" s="1"/>
  <c r="H515" i="6"/>
  <c r="I515" i="6" s="1"/>
  <c r="H505" i="6"/>
  <c r="I505" i="6" s="1"/>
  <c r="H500" i="6"/>
  <c r="I500" i="6" s="1"/>
  <c r="H487" i="6"/>
  <c r="I487" i="6" s="1"/>
  <c r="H464" i="6"/>
  <c r="I464" i="6" s="1"/>
  <c r="H461" i="6"/>
  <c r="I461" i="6" s="1"/>
  <c r="H442" i="6"/>
  <c r="I442" i="6" s="1"/>
  <c r="H438" i="6"/>
  <c r="I438" i="6" s="1"/>
  <c r="H434" i="6"/>
  <c r="I434" i="6" s="1"/>
  <c r="H430" i="6"/>
  <c r="I430" i="6" s="1"/>
  <c r="H349" i="6"/>
  <c r="I349" i="6" s="1"/>
  <c r="H334" i="6"/>
  <c r="I334" i="6" s="1"/>
  <c r="H331" i="6"/>
  <c r="I331" i="6" s="1"/>
  <c r="H323" i="6"/>
  <c r="I323" i="6" s="1"/>
  <c r="H319" i="6"/>
  <c r="I319" i="6" s="1"/>
  <c r="H263" i="6"/>
  <c r="I263" i="6" s="1"/>
  <c r="H1" i="6"/>
  <c r="I1" i="6" s="1"/>
  <c r="H608" i="6"/>
  <c r="I608" i="6" s="1"/>
  <c r="H601" i="6"/>
  <c r="I601" i="6" s="1"/>
  <c r="H593" i="6"/>
  <c r="I593" i="6" s="1"/>
  <c r="H585" i="6"/>
  <c r="I585" i="6" s="1"/>
  <c r="H577" i="6"/>
  <c r="I577" i="6" s="1"/>
  <c r="H569" i="6"/>
  <c r="I569" i="6" s="1"/>
  <c r="H562" i="6"/>
  <c r="I562" i="6" s="1"/>
  <c r="H554" i="6"/>
  <c r="I554" i="6" s="1"/>
  <c r="H546" i="6"/>
  <c r="I546" i="6" s="1"/>
  <c r="H538" i="6"/>
  <c r="I538" i="6" s="1"/>
  <c r="H530" i="6"/>
  <c r="I530" i="6" s="1"/>
  <c r="H510" i="6"/>
  <c r="I510" i="6" s="1"/>
  <c r="H497" i="6"/>
  <c r="I497" i="6" s="1"/>
  <c r="H492" i="6"/>
  <c r="I492" i="6" s="1"/>
  <c r="H482" i="6"/>
  <c r="I482" i="6" s="1"/>
  <c r="H479" i="6"/>
  <c r="I479" i="6" s="1"/>
  <c r="H470" i="6"/>
  <c r="I470" i="6" s="1"/>
  <c r="H457" i="6"/>
  <c r="I457" i="6" s="1"/>
  <c r="H426" i="6"/>
  <c r="I426" i="6" s="1"/>
  <c r="H422" i="6"/>
  <c r="I422" i="6" s="1"/>
  <c r="H418" i="6"/>
  <c r="I418" i="6" s="1"/>
  <c r="H415" i="6"/>
  <c r="I415" i="6" s="1"/>
  <c r="H411" i="6"/>
  <c r="I411" i="6" s="1"/>
  <c r="H407" i="6"/>
  <c r="I407" i="6" s="1"/>
  <c r="H403" i="6"/>
  <c r="I403" i="6" s="1"/>
  <c r="H400" i="6"/>
  <c r="I400" i="6" s="1"/>
  <c r="H396" i="6"/>
  <c r="I396" i="6" s="1"/>
  <c r="H392" i="6"/>
  <c r="I392" i="6" s="1"/>
  <c r="H388" i="6"/>
  <c r="I388" i="6" s="1"/>
  <c r="H384" i="6"/>
  <c r="I384" i="6" s="1"/>
  <c r="H366" i="6"/>
  <c r="I366" i="6" s="1"/>
  <c r="H362" i="6"/>
  <c r="I362" i="6" s="1"/>
  <c r="H310" i="6"/>
  <c r="I310" i="6" s="1"/>
  <c r="H306" i="6"/>
  <c r="I306" i="6" s="1"/>
  <c r="H302" i="6"/>
  <c r="I302" i="6" s="1"/>
  <c r="H283" i="6"/>
  <c r="I283" i="6" s="1"/>
  <c r="H232" i="6"/>
  <c r="I232" i="6" s="1"/>
  <c r="H3" i="6"/>
  <c r="I3" i="6" s="1"/>
  <c r="H613" i="6"/>
  <c r="I613" i="6" s="1"/>
  <c r="H606" i="6"/>
  <c r="I606" i="6" s="1"/>
  <c r="H598" i="6"/>
  <c r="I598" i="6" s="1"/>
  <c r="H590" i="6"/>
  <c r="I590" i="6" s="1"/>
  <c r="H582" i="6"/>
  <c r="I582" i="6" s="1"/>
  <c r="H574" i="6"/>
  <c r="I574" i="6" s="1"/>
  <c r="H566" i="6"/>
  <c r="I566" i="6" s="1"/>
  <c r="H559" i="6"/>
  <c r="I559" i="6" s="1"/>
  <c r="H551" i="6"/>
  <c r="I551" i="6" s="1"/>
  <c r="H543" i="6"/>
  <c r="I543" i="6" s="1"/>
  <c r="H535" i="6"/>
  <c r="I535" i="6" s="1"/>
  <c r="H527" i="6"/>
  <c r="I527" i="6" s="1"/>
  <c r="H522" i="6"/>
  <c r="I522" i="6" s="1"/>
  <c r="H517" i="6"/>
  <c r="I517" i="6" s="1"/>
  <c r="H512" i="6"/>
  <c r="I512" i="6" s="1"/>
  <c r="H507" i="6"/>
  <c r="I507" i="6" s="1"/>
  <c r="H502" i="6"/>
  <c r="I502" i="6" s="1"/>
  <c r="H494" i="6"/>
  <c r="I494" i="6" s="1"/>
  <c r="H489" i="6"/>
  <c r="I489" i="6" s="1"/>
  <c r="H484" i="6"/>
  <c r="I484" i="6" s="1"/>
  <c r="H476" i="6"/>
  <c r="I476" i="6" s="1"/>
  <c r="H473" i="6"/>
  <c r="I473" i="6" s="1"/>
  <c r="H463" i="6"/>
  <c r="I463" i="6" s="1"/>
  <c r="H460" i="6"/>
  <c r="I460" i="6" s="1"/>
  <c r="H348" i="6"/>
  <c r="I348" i="6" s="1"/>
  <c r="H344" i="6"/>
  <c r="I344" i="6" s="1"/>
  <c r="H333" i="6"/>
  <c r="I333" i="6" s="1"/>
  <c r="H297" i="6"/>
  <c r="I297" i="6" s="1"/>
  <c r="H288" i="6"/>
  <c r="I288" i="6" s="1"/>
  <c r="H272" i="6"/>
  <c r="I272" i="6" s="1"/>
  <c r="H262" i="6"/>
  <c r="I262" i="6" s="1"/>
  <c r="H257" i="6"/>
  <c r="I257" i="6" s="1"/>
  <c r="H251" i="6"/>
  <c r="I251" i="6" s="1"/>
  <c r="H170" i="6"/>
  <c r="I170" i="6" s="1"/>
  <c r="L562" i="7"/>
  <c r="L319" i="7"/>
  <c r="L311" i="7"/>
  <c r="L1136" i="7"/>
  <c r="L1096" i="7"/>
  <c r="L283" i="7"/>
  <c r="R137" i="6" s="1"/>
  <c r="L116" i="7"/>
  <c r="L98" i="7"/>
  <c r="L1316" i="7"/>
  <c r="L934" i="7"/>
  <c r="L517" i="7"/>
  <c r="L41" i="7"/>
  <c r="L33" i="7"/>
  <c r="L866" i="7"/>
  <c r="L80" i="7"/>
  <c r="L35" i="7"/>
  <c r="L444" i="7"/>
  <c r="L428" i="7"/>
  <c r="L1195" i="7"/>
  <c r="L248" i="7"/>
  <c r="L240" i="7"/>
  <c r="L1226" i="7"/>
  <c r="L1212" i="7"/>
  <c r="L1167" i="7"/>
  <c r="R541" i="6" s="1"/>
  <c r="L1027" i="7"/>
  <c r="L974" i="7"/>
  <c r="L507" i="7"/>
  <c r="L145" i="7"/>
  <c r="L269" i="7"/>
  <c r="L160" i="7"/>
  <c r="L152" i="7"/>
  <c r="L1302" i="7"/>
  <c r="L1147" i="7"/>
  <c r="L1139" i="7"/>
  <c r="L1084" i="7"/>
  <c r="L1063" i="7"/>
  <c r="L1200" i="7"/>
  <c r="L1285" i="7"/>
  <c r="L766" i="7"/>
  <c r="L744" i="7"/>
  <c r="R342" i="6" s="1"/>
  <c r="L604" i="7"/>
  <c r="L1340" i="7"/>
  <c r="L898" i="7"/>
  <c r="L849" i="7"/>
  <c r="R395" i="6" s="1"/>
  <c r="L324" i="7"/>
  <c r="L316" i="7"/>
  <c r="L308" i="7"/>
  <c r="L1307" i="7"/>
  <c r="L1297" i="7"/>
  <c r="L265" i="7"/>
  <c r="L154" i="7"/>
  <c r="L125" i="7"/>
  <c r="L1246" i="7"/>
  <c r="L1059" i="7"/>
  <c r="L1054" i="7"/>
  <c r="R495" i="6" s="1"/>
  <c r="L969" i="7"/>
  <c r="L953" i="7"/>
  <c r="L924" i="7"/>
  <c r="L332" i="7"/>
  <c r="R159" i="6" s="1"/>
  <c r="L1317" i="7"/>
  <c r="L1131" i="7"/>
  <c r="L987" i="7"/>
  <c r="L971" i="7"/>
  <c r="L918" i="7"/>
  <c r="L613" i="7"/>
  <c r="L90" i="7"/>
  <c r="L1270" i="7"/>
  <c r="L1265" i="7"/>
  <c r="L1093" i="7"/>
  <c r="L944" i="7"/>
  <c r="L931" i="7"/>
  <c r="L834" i="7"/>
  <c r="R387" i="6" s="1"/>
  <c r="L802" i="7"/>
  <c r="L691" i="7"/>
  <c r="R310" i="6" s="1"/>
  <c r="L289" i="7"/>
  <c r="L276" i="7"/>
  <c r="R132" i="6" s="1"/>
  <c r="L1306" i="7"/>
  <c r="L1296" i="7"/>
  <c r="L1288" i="7"/>
  <c r="L1070" i="7"/>
  <c r="R504" i="6" s="1"/>
  <c r="L904" i="7"/>
  <c r="L807" i="7"/>
  <c r="L1277" i="7"/>
  <c r="L1222" i="7"/>
  <c r="L1166" i="7"/>
  <c r="L1127" i="7"/>
  <c r="L1111" i="7"/>
  <c r="L991" i="7"/>
  <c r="R461" i="6" s="1"/>
  <c r="L917" i="7"/>
  <c r="L909" i="7"/>
  <c r="L882" i="7"/>
  <c r="L814" i="7"/>
  <c r="L616" i="7"/>
  <c r="L534" i="7"/>
  <c r="L447" i="7"/>
  <c r="L423" i="7"/>
  <c r="L369" i="7"/>
  <c r="L323" i="7"/>
  <c r="L307" i="7"/>
  <c r="R149" i="6" s="1"/>
  <c r="L291" i="7"/>
  <c r="L260" i="7"/>
  <c r="L229" i="7"/>
  <c r="L213" i="7"/>
  <c r="R99" i="6" s="1"/>
  <c r="L205" i="7"/>
  <c r="R97" i="6" s="1"/>
  <c r="L25" i="7"/>
  <c r="L1327" i="7"/>
  <c r="R608" i="6" s="1"/>
  <c r="L1274" i="7"/>
  <c r="L1261" i="7"/>
  <c r="L1240" i="7"/>
  <c r="L1192" i="7"/>
  <c r="L964" i="7"/>
  <c r="L919" i="7"/>
  <c r="R431" i="6" s="1"/>
  <c r="L822" i="7"/>
  <c r="L738" i="7"/>
  <c r="R338" i="6" s="1"/>
  <c r="L692" i="7"/>
  <c r="L655" i="7"/>
  <c r="L565" i="7"/>
  <c r="L536" i="7"/>
  <c r="L480" i="7"/>
  <c r="L449" i="7"/>
  <c r="L409" i="7"/>
  <c r="R196" i="6" s="1"/>
  <c r="L401" i="7"/>
  <c r="L347" i="7"/>
  <c r="L83" i="7"/>
  <c r="L384" i="7"/>
  <c r="L252" i="7"/>
  <c r="L196" i="7"/>
  <c r="L180" i="7"/>
  <c r="R86" i="6" s="1"/>
  <c r="L1245" i="7"/>
  <c r="L1229" i="7"/>
  <c r="L684" i="7"/>
  <c r="L676" i="7"/>
  <c r="L1186" i="7"/>
  <c r="L1170" i="7"/>
  <c r="L381" i="7"/>
  <c r="L373" i="7"/>
  <c r="L349" i="7"/>
  <c r="L1321" i="7"/>
  <c r="L1269" i="7"/>
  <c r="R580" i="6" s="1"/>
  <c r="L1264" i="7"/>
  <c r="L1238" i="7"/>
  <c r="L1233" i="7"/>
  <c r="L1207" i="7"/>
  <c r="L1144" i="7"/>
  <c r="R528" i="6" s="1"/>
  <c r="L1026" i="7"/>
  <c r="L1023" i="7"/>
  <c r="L955" i="7"/>
  <c r="R453" i="6" s="1"/>
  <c r="L939" i="7"/>
  <c r="L916" i="7"/>
  <c r="R429" i="6" s="1"/>
  <c r="L908" i="7"/>
  <c r="L788" i="7"/>
  <c r="L722" i="7"/>
  <c r="R327" i="6" s="1"/>
  <c r="L622" i="7"/>
  <c r="L598" i="7"/>
  <c r="R274" i="6" s="1"/>
  <c r="L572" i="7"/>
  <c r="R261" i="6" s="1"/>
  <c r="L422" i="7"/>
  <c r="L412" i="7"/>
  <c r="L399" i="7"/>
  <c r="R191" i="6" s="1"/>
  <c r="L377" i="7"/>
  <c r="L374" i="7"/>
  <c r="L353" i="7"/>
  <c r="L345" i="7"/>
  <c r="L337" i="7"/>
  <c r="L263" i="7"/>
  <c r="L126" i="7"/>
  <c r="L50" i="7"/>
  <c r="L26" i="7"/>
  <c r="R14" i="6" s="1"/>
  <c r="L18" i="7"/>
  <c r="L1162" i="7"/>
  <c r="L881" i="7"/>
  <c r="L608" i="7"/>
  <c r="L600" i="7"/>
  <c r="L556" i="7"/>
  <c r="L532" i="7"/>
  <c r="L524" i="7"/>
  <c r="L379" i="7"/>
  <c r="L339" i="7"/>
  <c r="L232" i="7"/>
  <c r="L1328" i="7"/>
  <c r="L1312" i="7"/>
  <c r="L1286" i="7"/>
  <c r="L1281" i="7"/>
  <c r="L1258" i="7"/>
  <c r="L1250" i="7"/>
  <c r="R571" i="6" s="1"/>
  <c r="L1224" i="7"/>
  <c r="L1203" i="7"/>
  <c r="L1198" i="7"/>
  <c r="L1177" i="7"/>
  <c r="L1133" i="7"/>
  <c r="L1107" i="7"/>
  <c r="L1099" i="7"/>
  <c r="L1094" i="7"/>
  <c r="L1048" i="7"/>
  <c r="L1035" i="7"/>
  <c r="R485" i="6" s="1"/>
  <c r="L933" i="7"/>
  <c r="L875" i="7"/>
  <c r="L818" i="7"/>
  <c r="L768" i="7"/>
  <c r="L597" i="7"/>
  <c r="L468" i="7"/>
  <c r="L453" i="7"/>
  <c r="L416" i="7"/>
  <c r="R200" i="6" s="1"/>
  <c r="L17" i="7"/>
  <c r="L1278" i="7"/>
  <c r="R584" i="6" s="1"/>
  <c r="L1190" i="7"/>
  <c r="L1174" i="7"/>
  <c r="L1079" i="7"/>
  <c r="L1040" i="7"/>
  <c r="R488" i="6" s="1"/>
  <c r="L1032" i="7"/>
  <c r="L1019" i="7"/>
  <c r="L1011" i="7"/>
  <c r="L1006" i="7"/>
  <c r="L993" i="7"/>
  <c r="L850" i="7"/>
  <c r="L829" i="7"/>
  <c r="L803" i="7"/>
  <c r="R371" i="6" s="1"/>
  <c r="L787" i="7"/>
  <c r="L626" i="7"/>
  <c r="L623" i="7"/>
  <c r="L581" i="7"/>
  <c r="L558" i="7"/>
  <c r="L555" i="7"/>
  <c r="L547" i="7"/>
  <c r="L328" i="7"/>
  <c r="R157" i="6" s="1"/>
  <c r="L65" i="7"/>
  <c r="L27" i="7"/>
  <c r="L19" i="7"/>
  <c r="L1332" i="7"/>
  <c r="R611" i="6" s="1"/>
  <c r="L1236" i="7"/>
  <c r="L1155" i="7"/>
  <c r="L805" i="7"/>
  <c r="L781" i="7"/>
  <c r="R362" i="6" s="1"/>
  <c r="L737" i="7"/>
  <c r="R337" i="6" s="1"/>
  <c r="L723" i="7"/>
  <c r="L439" i="7"/>
  <c r="L164" i="7"/>
  <c r="L995" i="7"/>
  <c r="L874" i="7"/>
  <c r="L942" i="7"/>
  <c r="L1066" i="7"/>
  <c r="R502" i="6" s="1"/>
  <c r="L1009" i="7"/>
  <c r="L1002" i="7"/>
  <c r="L894" i="7"/>
  <c r="L857" i="7"/>
  <c r="L855" i="7"/>
  <c r="L845" i="7"/>
  <c r="L835" i="7"/>
  <c r="L730" i="7"/>
  <c r="L714" i="7"/>
  <c r="L698" i="7"/>
  <c r="L672" i="7"/>
  <c r="L659" i="7"/>
  <c r="R295" i="6" s="1"/>
  <c r="L628" i="7"/>
  <c r="L625" i="7"/>
  <c r="L620" i="7"/>
  <c r="L587" i="7"/>
  <c r="L577" i="7"/>
  <c r="R264" i="6" s="1"/>
  <c r="L560" i="7"/>
  <c r="L544" i="7"/>
  <c r="L539" i="7"/>
  <c r="L523" i="7"/>
  <c r="L518" i="7"/>
  <c r="L452" i="7"/>
  <c r="R216" i="6" s="1"/>
  <c r="L421" i="7"/>
  <c r="R202" i="6" s="1"/>
  <c r="L387" i="7"/>
  <c r="L371" i="7"/>
  <c r="L366" i="7"/>
  <c r="L351" i="7"/>
  <c r="L315" i="7"/>
  <c r="L237" i="7"/>
  <c r="L216" i="7"/>
  <c r="R101" i="6" s="1"/>
  <c r="L200" i="7"/>
  <c r="L192" i="7"/>
  <c r="L184" i="7"/>
  <c r="R88" i="6" s="1"/>
  <c r="L155" i="7"/>
  <c r="L137" i="7"/>
  <c r="L67" i="7"/>
  <c r="L49" i="7"/>
  <c r="L23" i="7"/>
  <c r="L1194" i="7"/>
  <c r="R555" i="6" s="1"/>
  <c r="L1208" i="7"/>
  <c r="L1121" i="7"/>
  <c r="L1310" i="7"/>
  <c r="L1322" i="7"/>
  <c r="R605" i="6" s="1"/>
  <c r="L1309" i="7"/>
  <c r="R599" i="6" s="1"/>
  <c r="L1294" i="7"/>
  <c r="L1253" i="7"/>
  <c r="L1243" i="7"/>
  <c r="L1230" i="7"/>
  <c r="L1191" i="7"/>
  <c r="L1168" i="7"/>
  <c r="R542" i="6" s="1"/>
  <c r="L1158" i="7"/>
  <c r="L1140" i="7"/>
  <c r="L1090" i="7"/>
  <c r="L1083" i="7"/>
  <c r="L1060" i="7"/>
  <c r="R499" i="6" s="1"/>
  <c r="L1029" i="7"/>
  <c r="R480" i="6" s="1"/>
  <c r="L976" i="7"/>
  <c r="L966" i="7"/>
  <c r="L958" i="7"/>
  <c r="R455" i="6" s="1"/>
  <c r="L911" i="7"/>
  <c r="R425" i="6" s="1"/>
  <c r="L880" i="7"/>
  <c r="L870" i="7"/>
  <c r="L832" i="7"/>
  <c r="R386" i="6" s="1"/>
  <c r="L806" i="7"/>
  <c r="L796" i="7"/>
  <c r="L791" i="7"/>
  <c r="L753" i="7"/>
  <c r="L708" i="7"/>
  <c r="L682" i="7"/>
  <c r="L666" i="7"/>
  <c r="L658" i="7"/>
  <c r="R294" i="6" s="1"/>
  <c r="L569" i="7"/>
  <c r="L520" i="7"/>
  <c r="L510" i="7"/>
  <c r="L502" i="7"/>
  <c r="L497" i="7"/>
  <c r="L474" i="7"/>
  <c r="L415" i="7"/>
  <c r="L413" i="7"/>
  <c r="L395" i="7"/>
  <c r="L392" i="7"/>
  <c r="L355" i="7"/>
  <c r="R172" i="6" s="1"/>
  <c r="L335" i="7"/>
  <c r="L330" i="7"/>
  <c r="L268" i="7"/>
  <c r="L234" i="7"/>
  <c r="L226" i="7"/>
  <c r="L218" i="7"/>
  <c r="L173" i="7"/>
  <c r="L168" i="7"/>
  <c r="L165" i="7"/>
  <c r="L157" i="7"/>
  <c r="L139" i="7"/>
  <c r="L123" i="7"/>
  <c r="L118" i="7"/>
  <c r="L113" i="7"/>
  <c r="L46" i="7"/>
  <c r="R22" i="6" s="1"/>
  <c r="L945" i="7"/>
  <c r="R446" i="6" s="1"/>
  <c r="L674" i="7"/>
  <c r="L386" i="7"/>
  <c r="L360" i="7"/>
  <c r="L255" i="7"/>
  <c r="L243" i="7"/>
  <c r="L149" i="7"/>
  <c r="L141" i="7"/>
  <c r="R67" i="6" s="1"/>
  <c r="L128" i="7"/>
  <c r="L120" i="7"/>
  <c r="L100" i="7"/>
  <c r="L92" i="7"/>
  <c r="L66" i="7"/>
  <c r="L1326" i="7"/>
  <c r="L1293" i="7"/>
  <c r="L1227" i="7"/>
  <c r="L1217" i="7"/>
  <c r="L1214" i="7"/>
  <c r="L1160" i="7"/>
  <c r="R537" i="6" s="1"/>
  <c r="L1142" i="7"/>
  <c r="L1137" i="7"/>
  <c r="L1120" i="7"/>
  <c r="L1112" i="7"/>
  <c r="L1102" i="7"/>
  <c r="L1080" i="7"/>
  <c r="L1062" i="7"/>
  <c r="R500" i="6" s="1"/>
  <c r="L1057" i="7"/>
  <c r="R497" i="6" s="1"/>
  <c r="L1003" i="7"/>
  <c r="L998" i="7"/>
  <c r="R465" i="6" s="1"/>
  <c r="L960" i="7"/>
  <c r="L935" i="7"/>
  <c r="L887" i="7"/>
  <c r="L872" i="7"/>
  <c r="L836" i="7"/>
  <c r="L760" i="7"/>
  <c r="L739" i="7"/>
  <c r="L668" i="7"/>
  <c r="L660" i="7"/>
  <c r="L652" i="7"/>
  <c r="L642" i="7"/>
  <c r="L634" i="7"/>
  <c r="L624" i="7"/>
  <c r="L596" i="7"/>
  <c r="R273" i="6" s="1"/>
  <c r="L576" i="7"/>
  <c r="L571" i="7"/>
  <c r="L561" i="7"/>
  <c r="L191" i="7"/>
  <c r="L188" i="7"/>
  <c r="L183" i="7"/>
  <c r="L980" i="7"/>
  <c r="L975" i="7"/>
  <c r="L947" i="7"/>
  <c r="L940" i="7"/>
  <c r="L841" i="7"/>
  <c r="L820" i="7"/>
  <c r="L782" i="7"/>
  <c r="L689" i="7"/>
  <c r="L681" i="7"/>
  <c r="L657" i="7"/>
  <c r="R293" i="6" s="1"/>
  <c r="L644" i="7"/>
  <c r="L611" i="7"/>
  <c r="L588" i="7"/>
  <c r="L578" i="7"/>
  <c r="L501" i="7"/>
  <c r="L496" i="7"/>
  <c r="L478" i="7"/>
  <c r="L465" i="7"/>
  <c r="L443" i="7"/>
  <c r="L407" i="7"/>
  <c r="L365" i="7"/>
  <c r="L354" i="7"/>
  <c r="L329" i="7"/>
  <c r="L303" i="7"/>
  <c r="L274" i="7"/>
  <c r="L257" i="7"/>
  <c r="R120" i="6" s="1"/>
  <c r="L245" i="7"/>
  <c r="R113" i="6" s="1"/>
  <c r="L238" i="7"/>
  <c r="L220" i="7"/>
  <c r="L209" i="7"/>
  <c r="L185" i="7"/>
  <c r="L130" i="7"/>
  <c r="L122" i="7"/>
  <c r="R57" i="6" s="1"/>
  <c r="L117" i="7"/>
  <c r="L112" i="7"/>
  <c r="L89" i="7"/>
  <c r="L32" i="7"/>
  <c r="L1331" i="7"/>
  <c r="L1282" i="7"/>
  <c r="L1275" i="7"/>
  <c r="L1262" i="7"/>
  <c r="R576" i="6" s="1"/>
  <c r="L1234" i="7"/>
  <c r="L1202" i="7"/>
  <c r="L1187" i="7"/>
  <c r="L1091" i="7"/>
  <c r="L1082" i="7"/>
  <c r="L1041" i="7"/>
  <c r="R489" i="6" s="1"/>
  <c r="L1038" i="7"/>
  <c r="L1033" i="7"/>
  <c r="R483" i="6" s="1"/>
  <c r="L1012" i="7"/>
  <c r="L1007" i="7"/>
  <c r="L1000" i="7"/>
  <c r="L985" i="7"/>
  <c r="L902" i="7"/>
  <c r="L892" i="7"/>
  <c r="L860" i="7"/>
  <c r="L853" i="7"/>
  <c r="L838" i="7"/>
  <c r="L828" i="7"/>
  <c r="L823" i="7"/>
  <c r="L762" i="7"/>
  <c r="L754" i="7"/>
  <c r="R348" i="6" s="1"/>
  <c r="L736" i="7"/>
  <c r="R336" i="6" s="1"/>
  <c r="L720" i="7"/>
  <c r="L636" i="7"/>
  <c r="R281" i="6" s="1"/>
  <c r="L618" i="7"/>
  <c r="L585" i="7"/>
  <c r="L550" i="7"/>
  <c r="L488" i="7"/>
  <c r="L475" i="7"/>
  <c r="L455" i="7"/>
  <c r="L404" i="7"/>
  <c r="L390" i="7"/>
  <c r="R187" i="6" s="1"/>
  <c r="L300" i="7"/>
  <c r="L292" i="7"/>
  <c r="L279" i="7"/>
  <c r="L222" i="7"/>
  <c r="L177" i="7"/>
  <c r="L161" i="7"/>
  <c r="L148" i="7"/>
  <c r="R71" i="6" s="1"/>
  <c r="L91" i="7"/>
  <c r="L73" i="7"/>
  <c r="L52" i="7"/>
  <c r="L34" i="7"/>
  <c r="L8" i="7"/>
  <c r="L1301" i="7"/>
  <c r="L1254" i="7"/>
  <c r="L1239" i="7"/>
  <c r="L1215" i="7"/>
  <c r="L1153" i="7"/>
  <c r="L1138" i="7"/>
  <c r="R524" i="6" s="1"/>
  <c r="L1097" i="7"/>
  <c r="L1010" i="7"/>
  <c r="L912" i="7"/>
  <c r="R426" i="6" s="1"/>
  <c r="L1318" i="7"/>
  <c r="L1169" i="7"/>
  <c r="R543" i="6" s="1"/>
  <c r="L1145" i="7"/>
  <c r="L1075" i="7"/>
  <c r="L1050" i="7"/>
  <c r="L1025" i="7"/>
  <c r="L954" i="7"/>
  <c r="L873" i="7"/>
  <c r="L1342" i="7"/>
  <c r="L1325" i="7"/>
  <c r="L1300" i="7"/>
  <c r="L1295" i="7"/>
  <c r="R592" i="6" s="1"/>
  <c r="L1290" i="7"/>
  <c r="L1280" i="7"/>
  <c r="L1248" i="7"/>
  <c r="R570" i="6" s="1"/>
  <c r="L1205" i="7"/>
  <c r="R561" i="6" s="1"/>
  <c r="L1152" i="7"/>
  <c r="L1119" i="7"/>
  <c r="L1087" i="7"/>
  <c r="L1067" i="7"/>
  <c r="L1065" i="7"/>
  <c r="L1047" i="7"/>
  <c r="L1022" i="7"/>
  <c r="L1017" i="7"/>
  <c r="L978" i="7"/>
  <c r="L973" i="7"/>
  <c r="L963" i="7"/>
  <c r="R458" i="6" s="1"/>
  <c r="L949" i="7"/>
  <c r="R449" i="6" s="1"/>
  <c r="L896" i="7"/>
  <c r="L852" i="7"/>
  <c r="L840" i="7"/>
  <c r="L811" i="7"/>
  <c r="L809" i="7"/>
  <c r="R374" i="6" s="1"/>
  <c r="L706" i="7"/>
  <c r="L833" i="7"/>
  <c r="L1130" i="7"/>
  <c r="L1106" i="7"/>
  <c r="L1074" i="7"/>
  <c r="L946" i="7"/>
  <c r="R447" i="6" s="1"/>
  <c r="L888" i="7"/>
  <c r="L842" i="7"/>
  <c r="R390" i="6" s="1"/>
  <c r="L813" i="7"/>
  <c r="L1339" i="7"/>
  <c r="L1314" i="7"/>
  <c r="L1304" i="7"/>
  <c r="L1284" i="7"/>
  <c r="L1279" i="7"/>
  <c r="R585" i="6" s="1"/>
  <c r="L1272" i="7"/>
  <c r="L1247" i="7"/>
  <c r="L1235" i="7"/>
  <c r="L1223" i="7"/>
  <c r="R568" i="6" s="1"/>
  <c r="L1218" i="7"/>
  <c r="L1213" i="7"/>
  <c r="L1185" i="7"/>
  <c r="L1175" i="7"/>
  <c r="L1161" i="7"/>
  <c r="R538" i="6" s="1"/>
  <c r="L1146" i="7"/>
  <c r="R529" i="6" s="1"/>
  <c r="L1125" i="7"/>
  <c r="L1118" i="7"/>
  <c r="L1113" i="7"/>
  <c r="L1098" i="7"/>
  <c r="L1076" i="7"/>
  <c r="R507" i="6" s="1"/>
  <c r="L1051" i="7"/>
  <c r="L1049" i="7"/>
  <c r="L994" i="7"/>
  <c r="R463" i="6" s="1"/>
  <c r="L982" i="7"/>
  <c r="L977" i="7"/>
  <c r="L948" i="7"/>
  <c r="R448" i="6" s="1"/>
  <c r="L932" i="7"/>
  <c r="L927" i="7"/>
  <c r="L893" i="7"/>
  <c r="R417" i="6" s="1"/>
  <c r="L890" i="7"/>
  <c r="L885" i="7"/>
  <c r="L864" i="7"/>
  <c r="L844" i="7"/>
  <c r="L839" i="7"/>
  <c r="L815" i="7"/>
  <c r="L798" i="7"/>
  <c r="L795" i="7"/>
  <c r="R368" i="6" s="1"/>
  <c r="L793" i="7"/>
  <c r="L721" i="7"/>
  <c r="R326" i="6" s="1"/>
  <c r="L1336" i="7"/>
  <c r="L1311" i="7"/>
  <c r="L1252" i="7"/>
  <c r="L1242" i="7"/>
  <c r="L1237" i="7"/>
  <c r="L1225" i="7"/>
  <c r="L1220" i="7"/>
  <c r="L1199" i="7"/>
  <c r="L1182" i="7"/>
  <c r="L1165" i="7"/>
  <c r="R540" i="6" s="1"/>
  <c r="L1134" i="7"/>
  <c r="L1115" i="7"/>
  <c r="L1105" i="7"/>
  <c r="L1100" i="7"/>
  <c r="L1071" i="7"/>
  <c r="L1061" i="7"/>
  <c r="L1056" i="7"/>
  <c r="L1043" i="7"/>
  <c r="L1028" i="7"/>
  <c r="L1013" i="7"/>
  <c r="R473" i="6" s="1"/>
  <c r="L989" i="7"/>
  <c r="L979" i="7"/>
  <c r="L967" i="7"/>
  <c r="L957" i="7"/>
  <c r="L943" i="7"/>
  <c r="R445" i="6" s="1"/>
  <c r="L936" i="7"/>
  <c r="R441" i="6" s="1"/>
  <c r="L922" i="7"/>
  <c r="L900" i="7"/>
  <c r="L876" i="7"/>
  <c r="L871" i="7"/>
  <c r="R406" i="6" s="1"/>
  <c r="L812" i="7"/>
  <c r="L810" i="7"/>
  <c r="R375" i="6" s="1"/>
  <c r="L790" i="7"/>
  <c r="L785" i="7"/>
  <c r="L504" i="7"/>
  <c r="L780" i="7"/>
  <c r="L778" i="7"/>
  <c r="L765" i="7"/>
  <c r="L755" i="7"/>
  <c r="L725" i="7"/>
  <c r="R329" i="6" s="1"/>
  <c r="L710" i="7"/>
  <c r="L700" i="7"/>
  <c r="L693" i="7"/>
  <c r="L678" i="7"/>
  <c r="L673" i="7"/>
  <c r="L661" i="7"/>
  <c r="L656" i="7"/>
  <c r="L651" i="7"/>
  <c r="R290" i="6" s="1"/>
  <c r="L639" i="7"/>
  <c r="R283" i="6" s="1"/>
  <c r="L621" i="7"/>
  <c r="L586" i="7"/>
  <c r="L579" i="7"/>
  <c r="L570" i="7"/>
  <c r="L563" i="7"/>
  <c r="R257" i="6" s="1"/>
  <c r="L531" i="7"/>
  <c r="L516" i="7"/>
  <c r="L493" i="7"/>
  <c r="L486" i="7"/>
  <c r="L484" i="7"/>
  <c r="R231" i="6" s="1"/>
  <c r="L462" i="7"/>
  <c r="L457" i="7"/>
  <c r="L435" i="7"/>
  <c r="L424" i="7"/>
  <c r="L417" i="7"/>
  <c r="L385" i="7"/>
  <c r="R185" i="6" s="1"/>
  <c r="L383" i="7"/>
  <c r="R184" i="6" s="1"/>
  <c r="L364" i="7"/>
  <c r="L359" i="7"/>
  <c r="R174" i="6" s="1"/>
  <c r="L356" i="7"/>
  <c r="L325" i="7"/>
  <c r="L306" i="7"/>
  <c r="L264" i="7"/>
  <c r="R125" i="6" s="1"/>
  <c r="L259" i="7"/>
  <c r="R122" i="6" s="1"/>
  <c r="L236" i="7"/>
  <c r="L224" i="7"/>
  <c r="L221" i="7"/>
  <c r="L219" i="7"/>
  <c r="L212" i="7"/>
  <c r="L207" i="7"/>
  <c r="L204" i="7"/>
  <c r="L187" i="7"/>
  <c r="R90" i="6" s="1"/>
  <c r="L136" i="7"/>
  <c r="L124" i="7"/>
  <c r="R58" i="6" s="1"/>
  <c r="L110" i="7"/>
  <c r="L103" i="7"/>
  <c r="L99" i="7"/>
  <c r="L97" i="7"/>
  <c r="L78" i="7"/>
  <c r="L68" i="7"/>
  <c r="L58" i="7"/>
  <c r="L804" i="7"/>
  <c r="L727" i="7"/>
  <c r="L717" i="7"/>
  <c r="L712" i="7"/>
  <c r="R321" i="6" s="1"/>
  <c r="L697" i="7"/>
  <c r="L695" i="7"/>
  <c r="L663" i="7"/>
  <c r="L650" i="7"/>
  <c r="L648" i="7"/>
  <c r="R288" i="6" s="1"/>
  <c r="L633" i="7"/>
  <c r="L609" i="7"/>
  <c r="L602" i="7"/>
  <c r="L595" i="7"/>
  <c r="L583" i="7"/>
  <c r="L567" i="7"/>
  <c r="L548" i="7"/>
  <c r="L508" i="7"/>
  <c r="R242" i="6" s="1"/>
  <c r="L495" i="7"/>
  <c r="R236" i="6" s="1"/>
  <c r="L483" i="7"/>
  <c r="L464" i="7"/>
  <c r="L434" i="7"/>
  <c r="L426" i="7"/>
  <c r="L342" i="7"/>
  <c r="R165" i="6" s="1"/>
  <c r="L327" i="7"/>
  <c r="L322" i="7"/>
  <c r="R154" i="6" s="1"/>
  <c r="L295" i="7"/>
  <c r="L275" i="7"/>
  <c r="L261" i="7"/>
  <c r="L233" i="7"/>
  <c r="R107" i="6" s="1"/>
  <c r="L228" i="7"/>
  <c r="L197" i="7"/>
  <c r="L189" i="7"/>
  <c r="L182" i="7"/>
  <c r="L175" i="7"/>
  <c r="L172" i="7"/>
  <c r="L170" i="7"/>
  <c r="R81" i="6" s="1"/>
  <c r="L143" i="7"/>
  <c r="L133" i="7"/>
  <c r="L119" i="7"/>
  <c r="L107" i="7"/>
  <c r="L75" i="7"/>
  <c r="L60" i="7"/>
  <c r="L55" i="7"/>
  <c r="R26" i="6" s="1"/>
  <c r="L43" i="7"/>
  <c r="L36" i="7"/>
  <c r="L82" i="7"/>
  <c r="L38" i="7"/>
  <c r="L789" i="7"/>
  <c r="L774" i="7"/>
  <c r="L764" i="7"/>
  <c r="L759" i="7"/>
  <c r="L751" i="7"/>
  <c r="R346" i="6" s="1"/>
  <c r="L746" i="7"/>
  <c r="L592" i="7"/>
  <c r="L492" i="7"/>
  <c r="L461" i="7"/>
  <c r="R221" i="6" s="1"/>
  <c r="L431" i="7"/>
  <c r="L284" i="7"/>
  <c r="L282" i="7"/>
  <c r="L244" i="7"/>
  <c r="L230" i="7"/>
  <c r="L208" i="7"/>
  <c r="L203" i="7"/>
  <c r="L186" i="7"/>
  <c r="L135" i="7"/>
  <c r="L109" i="7"/>
  <c r="R52" i="6" s="1"/>
  <c r="L104" i="7"/>
  <c r="L74" i="7"/>
  <c r="R36" i="6" s="1"/>
  <c r="L72" i="7"/>
  <c r="L62" i="7"/>
  <c r="R29" i="6" s="1"/>
  <c r="L57" i="7"/>
  <c r="L763" i="7"/>
  <c r="R352" i="6" s="1"/>
  <c r="L748" i="7"/>
  <c r="L729" i="7"/>
  <c r="L716" i="7"/>
  <c r="L640" i="7"/>
  <c r="R284" i="6" s="1"/>
  <c r="L594" i="7"/>
  <c r="R272" i="6" s="1"/>
  <c r="L589" i="7"/>
  <c r="R270" i="6" s="1"/>
  <c r="L580" i="7"/>
  <c r="R266" i="6" s="1"/>
  <c r="L573" i="7"/>
  <c r="L564" i="7"/>
  <c r="L552" i="7"/>
  <c r="L540" i="7"/>
  <c r="L530" i="7"/>
  <c r="L512" i="7"/>
  <c r="L499" i="7"/>
  <c r="L494" i="7"/>
  <c r="L467" i="7"/>
  <c r="L463" i="7"/>
  <c r="L451" i="7"/>
  <c r="R215" i="6" s="1"/>
  <c r="L441" i="7"/>
  <c r="L433" i="7"/>
  <c r="L394" i="7"/>
  <c r="L388" i="7"/>
  <c r="L142" i="7"/>
  <c r="R68" i="6" s="1"/>
  <c r="L127" i="7"/>
  <c r="L79" i="7"/>
  <c r="L59" i="7"/>
  <c r="L54" i="7"/>
  <c r="L14" i="7"/>
  <c r="L9" i="7"/>
  <c r="L783" i="7"/>
  <c r="L743" i="7"/>
  <c r="R341" i="6" s="1"/>
  <c r="L731" i="7"/>
  <c r="L728" i="7"/>
  <c r="R331" i="6" s="1"/>
  <c r="L713" i="7"/>
  <c r="R322" i="6" s="1"/>
  <c r="L696" i="7"/>
  <c r="L649" i="7"/>
  <c r="R289" i="6" s="1"/>
  <c r="L637" i="7"/>
  <c r="L632" i="7"/>
  <c r="L591" i="7"/>
  <c r="L582" i="7"/>
  <c r="L575" i="7"/>
  <c r="R263" i="6" s="1"/>
  <c r="L566" i="7"/>
  <c r="L559" i="7"/>
  <c r="L549" i="7"/>
  <c r="L542" i="7"/>
  <c r="L396" i="7"/>
  <c r="L362" i="7"/>
  <c r="L352" i="7"/>
  <c r="L341" i="7"/>
  <c r="R164" i="6" s="1"/>
  <c r="L314" i="7"/>
  <c r="L299" i="7"/>
  <c r="L267" i="7"/>
  <c r="R127" i="6" s="1"/>
  <c r="L251" i="7"/>
  <c r="R117" i="6" s="1"/>
  <c r="L198" i="7"/>
  <c r="L193" i="7"/>
  <c r="L181" i="7"/>
  <c r="L176" i="7"/>
  <c r="R84" i="6" s="1"/>
  <c r="L166" i="7"/>
  <c r="L159" i="7"/>
  <c r="L156" i="7"/>
  <c r="R74" i="6" s="1"/>
  <c r="L144" i="7"/>
  <c r="R69" i="6" s="1"/>
  <c r="L134" i="7"/>
  <c r="R63" i="6" s="1"/>
  <c r="L108" i="7"/>
  <c r="L86" i="7"/>
  <c r="L81" i="7"/>
  <c r="L51" i="7"/>
  <c r="L42" i="7"/>
  <c r="L11" i="7"/>
  <c r="L1338" i="7"/>
  <c r="L1333" i="7"/>
  <c r="L1329" i="7"/>
  <c r="L1324" i="7"/>
  <c r="L1298" i="7"/>
  <c r="L1291" i="7"/>
  <c r="L1163" i="7"/>
  <c r="L1159" i="7"/>
  <c r="R536" i="6" s="1"/>
  <c r="L1154" i="7"/>
  <c r="R533" i="6" s="1"/>
  <c r="L1149" i="7"/>
  <c r="L1123" i="7"/>
  <c r="L1116" i="7"/>
  <c r="L1092" i="7"/>
  <c r="L1081" i="7"/>
  <c r="R510" i="6" s="1"/>
  <c r="L1020" i="7"/>
  <c r="L965" i="7"/>
  <c r="L937" i="7"/>
  <c r="L907" i="7"/>
  <c r="L858" i="7"/>
  <c r="R400" i="6" s="1"/>
  <c r="L856" i="7"/>
  <c r="R399" i="6" s="1"/>
  <c r="L837" i="7"/>
  <c r="L831" i="7"/>
  <c r="L826" i="7"/>
  <c r="L772" i="7"/>
  <c r="R358" i="6" s="1"/>
  <c r="L742" i="7"/>
  <c r="L735" i="7"/>
  <c r="L590" i="7"/>
  <c r="L574" i="7"/>
  <c r="L528" i="7"/>
  <c r="R251" i="6" s="1"/>
  <c r="L1018" i="7"/>
  <c r="L1335" i="7"/>
  <c r="L1201" i="7"/>
  <c r="L889" i="7"/>
  <c r="R415" i="6" s="1"/>
  <c r="L1231" i="7"/>
  <c r="L1058" i="7"/>
  <c r="R498" i="6" s="1"/>
  <c r="L1034" i="7"/>
  <c r="R484" i="6" s="1"/>
  <c r="L941" i="7"/>
  <c r="R444" i="6" s="1"/>
  <c r="L635" i="7"/>
  <c r="L1114" i="7"/>
  <c r="L1341" i="7"/>
  <c r="R615" i="6" s="1"/>
  <c r="L1337" i="7"/>
  <c r="L1330" i="7"/>
  <c r="R610" i="6" s="1"/>
  <c r="L1323" i="7"/>
  <c r="R606" i="6" s="1"/>
  <c r="L1266" i="7"/>
  <c r="L1259" i="7"/>
  <c r="L1221" i="7"/>
  <c r="R567" i="6" s="1"/>
  <c r="L1219" i="7"/>
  <c r="L1184" i="7"/>
  <c r="R550" i="6" s="1"/>
  <c r="L1179" i="7"/>
  <c r="L1143" i="7"/>
  <c r="R527" i="6" s="1"/>
  <c r="L1103" i="7"/>
  <c r="L1072" i="7"/>
  <c r="L1036" i="7"/>
  <c r="L961" i="7"/>
  <c r="L952" i="7"/>
  <c r="R451" i="6" s="1"/>
  <c r="L843" i="7"/>
  <c r="R391" i="6" s="1"/>
  <c r="L1334" i="7"/>
  <c r="L1320" i="7"/>
  <c r="R604" i="6" s="1"/>
  <c r="L1313" i="7"/>
  <c r="L1268" i="7"/>
  <c r="L1263" i="7"/>
  <c r="R577" i="6" s="1"/>
  <c r="L1256" i="7"/>
  <c r="L1249" i="7"/>
  <c r="L1216" i="7"/>
  <c r="L1209" i="7"/>
  <c r="L1171" i="7"/>
  <c r="L1110" i="7"/>
  <c r="L1016" i="7"/>
  <c r="R475" i="6" s="1"/>
  <c r="L1004" i="7"/>
  <c r="L983" i="7"/>
  <c r="L956" i="7"/>
  <c r="L929" i="7"/>
  <c r="R437" i="6" s="1"/>
  <c r="L920" i="7"/>
  <c r="R432" i="6" s="1"/>
  <c r="L664" i="7"/>
  <c r="L584" i="7"/>
  <c r="R267" i="6" s="1"/>
  <c r="L568" i="7"/>
  <c r="L821" i="7"/>
  <c r="R381" i="6" s="1"/>
  <c r="L779" i="7"/>
  <c r="R361" i="6" s="1"/>
  <c r="L757" i="7"/>
  <c r="L752" i="7"/>
  <c r="R347" i="6" s="1"/>
  <c r="L711" i="7"/>
  <c r="L690" i="7"/>
  <c r="L688" i="7"/>
  <c r="L962" i="7"/>
  <c r="L851" i="7"/>
  <c r="L761" i="7"/>
  <c r="L715" i="7"/>
  <c r="R323" i="6" s="1"/>
  <c r="L612" i="7"/>
  <c r="L1319" i="7"/>
  <c r="L1315" i="7"/>
  <c r="L1308" i="7"/>
  <c r="R598" i="6" s="1"/>
  <c r="L1303" i="7"/>
  <c r="R596" i="6" s="1"/>
  <c r="L1299" i="7"/>
  <c r="R594" i="6" s="1"/>
  <c r="L1292" i="7"/>
  <c r="R590" i="6" s="1"/>
  <c r="L1287" i="7"/>
  <c r="L1283" i="7"/>
  <c r="R587" i="6" s="1"/>
  <c r="L1276" i="7"/>
  <c r="L1271" i="7"/>
  <c r="L1267" i="7"/>
  <c r="R579" i="6" s="1"/>
  <c r="L1260" i="7"/>
  <c r="R575" i="6" s="1"/>
  <c r="L1255" i="7"/>
  <c r="R573" i="6" s="1"/>
  <c r="L1251" i="7"/>
  <c r="L1244" i="7"/>
  <c r="L1211" i="7"/>
  <c r="R564" i="6" s="1"/>
  <c r="L1181" i="7"/>
  <c r="L1172" i="7"/>
  <c r="L1151" i="7"/>
  <c r="L1129" i="7"/>
  <c r="L1124" i="7"/>
  <c r="L1122" i="7"/>
  <c r="L1109" i="7"/>
  <c r="L1089" i="7"/>
  <c r="R514" i="6" s="1"/>
  <c r="L1078" i="7"/>
  <c r="L1044" i="7"/>
  <c r="L1042" i="7"/>
  <c r="R490" i="6" s="1"/>
  <c r="L1031" i="7"/>
  <c r="R482" i="6" s="1"/>
  <c r="L1024" i="7"/>
  <c r="L1015" i="7"/>
  <c r="L1008" i="7"/>
  <c r="L988" i="7"/>
  <c r="L986" i="7"/>
  <c r="L984" i="7"/>
  <c r="L951" i="7"/>
  <c r="L928" i="7"/>
  <c r="R436" i="6" s="1"/>
  <c r="L926" i="7"/>
  <c r="R435" i="6" s="1"/>
  <c r="L915" i="7"/>
  <c r="L897" i="7"/>
  <c r="R419" i="6" s="1"/>
  <c r="L895" i="7"/>
  <c r="R418" i="6" s="1"/>
  <c r="L891" i="7"/>
  <c r="R416" i="6" s="1"/>
  <c r="L869" i="7"/>
  <c r="R405" i="6" s="1"/>
  <c r="L847" i="7"/>
  <c r="R393" i="6" s="1"/>
  <c r="L825" i="7"/>
  <c r="R382" i="6" s="1"/>
  <c r="L614" i="7"/>
  <c r="L817" i="7"/>
  <c r="R379" i="6" s="1"/>
  <c r="L770" i="7"/>
  <c r="R356" i="6" s="1"/>
  <c r="L724" i="7"/>
  <c r="L679" i="7"/>
  <c r="R304" i="6" s="1"/>
  <c r="L653" i="7"/>
  <c r="L551" i="7"/>
  <c r="L519" i="7"/>
  <c r="R248" i="6" s="1"/>
  <c r="L470" i="7"/>
  <c r="L1305" i="7"/>
  <c r="L1289" i="7"/>
  <c r="L1273" i="7"/>
  <c r="L1257" i="7"/>
  <c r="L1241" i="7"/>
  <c r="L1232" i="7"/>
  <c r="L1228" i="7"/>
  <c r="L1210" i="7"/>
  <c r="L1193" i="7"/>
  <c r="L1183" i="7"/>
  <c r="R549" i="6" s="1"/>
  <c r="L1178" i="7"/>
  <c r="L1176" i="7"/>
  <c r="L1126" i="7"/>
  <c r="L1104" i="7"/>
  <c r="L1095" i="7"/>
  <c r="R517" i="6" s="1"/>
  <c r="L1073" i="7"/>
  <c r="L1064" i="7"/>
  <c r="R501" i="6" s="1"/>
  <c r="L1055" i="7"/>
  <c r="L1046" i="7"/>
  <c r="L1037" i="7"/>
  <c r="L1001" i="7"/>
  <c r="R467" i="6" s="1"/>
  <c r="L999" i="7"/>
  <c r="R466" i="6" s="1"/>
  <c r="L990" i="7"/>
  <c r="L981" i="7"/>
  <c r="L972" i="7"/>
  <c r="L970" i="7"/>
  <c r="L968" i="7"/>
  <c r="L910" i="7"/>
  <c r="L905" i="7"/>
  <c r="L903" i="7"/>
  <c r="R422" i="6" s="1"/>
  <c r="L901" i="7"/>
  <c r="R421" i="6" s="1"/>
  <c r="L899" i="7"/>
  <c r="R420" i="6" s="1"/>
  <c r="L886" i="7"/>
  <c r="L862" i="7"/>
  <c r="L859" i="7"/>
  <c r="R401" i="6" s="1"/>
  <c r="L827" i="7"/>
  <c r="R383" i="6" s="1"/>
  <c r="L794" i="7"/>
  <c r="L750" i="7"/>
  <c r="L686" i="7"/>
  <c r="L425" i="7"/>
  <c r="R203" i="6" s="1"/>
  <c r="L1206" i="7"/>
  <c r="R562" i="6" s="1"/>
  <c r="L1180" i="7"/>
  <c r="L1150" i="7"/>
  <c r="R531" i="6" s="1"/>
  <c r="L1135" i="7"/>
  <c r="R523" i="6" s="1"/>
  <c r="L1128" i="7"/>
  <c r="L1108" i="7"/>
  <c r="L1088" i="7"/>
  <c r="L1086" i="7"/>
  <c r="L1068" i="7"/>
  <c r="L1052" i="7"/>
  <c r="L1039" i="7"/>
  <c r="L1030" i="7"/>
  <c r="R481" i="6" s="1"/>
  <c r="L1014" i="7"/>
  <c r="R474" i="6" s="1"/>
  <c r="L996" i="7"/>
  <c r="L992" i="7"/>
  <c r="R462" i="6" s="1"/>
  <c r="L959" i="7"/>
  <c r="L950" i="7"/>
  <c r="L925" i="7"/>
  <c r="L923" i="7"/>
  <c r="L914" i="7"/>
  <c r="R428" i="6" s="1"/>
  <c r="L883" i="7"/>
  <c r="L879" i="7"/>
  <c r="R410" i="6" s="1"/>
  <c r="L877" i="7"/>
  <c r="R409" i="6" s="1"/>
  <c r="L861" i="7"/>
  <c r="L824" i="7"/>
  <c r="L819" i="7"/>
  <c r="R380" i="6" s="1"/>
  <c r="L733" i="7"/>
  <c r="R334" i="6" s="1"/>
  <c r="L726" i="7"/>
  <c r="R330" i="6" s="1"/>
  <c r="L631" i="7"/>
  <c r="L553" i="7"/>
  <c r="L526" i="7"/>
  <c r="L521" i="7"/>
  <c r="L472" i="7"/>
  <c r="L476" i="7"/>
  <c r="L445" i="7"/>
  <c r="L436" i="7"/>
  <c r="L418" i="7"/>
  <c r="L393" i="7"/>
  <c r="R189" i="6" s="1"/>
  <c r="L816" i="7"/>
  <c r="R378" i="6" s="1"/>
  <c r="L799" i="7"/>
  <c r="L797" i="7"/>
  <c r="R369" i="6" s="1"/>
  <c r="L769" i="7"/>
  <c r="L767" i="7"/>
  <c r="L756" i="7"/>
  <c r="L747" i="7"/>
  <c r="L745" i="7"/>
  <c r="R343" i="6" s="1"/>
  <c r="L741" i="7"/>
  <c r="R340" i="6" s="1"/>
  <c r="L704" i="7"/>
  <c r="L685" i="7"/>
  <c r="L683" i="7"/>
  <c r="R307" i="6" s="1"/>
  <c r="L557" i="7"/>
  <c r="L538" i="7"/>
  <c r="L529" i="7"/>
  <c r="L527" i="7"/>
  <c r="L525" i="7"/>
  <c r="L506" i="7"/>
  <c r="R241" i="6" s="1"/>
  <c r="L482" i="7"/>
  <c r="R230" i="6" s="1"/>
  <c r="L473" i="7"/>
  <c r="L471" i="7"/>
  <c r="R225" i="6" s="1"/>
  <c r="L469" i="7"/>
  <c r="L442" i="7"/>
  <c r="R210" i="6" s="1"/>
  <c r="L440" i="7"/>
  <c r="R209" i="6" s="1"/>
  <c r="L438" i="7"/>
  <c r="L420" i="7"/>
  <c r="L361" i="7"/>
  <c r="L10" i="7"/>
  <c r="L801" i="7"/>
  <c r="L775" i="7"/>
  <c r="L773" i="7"/>
  <c r="L771" i="7"/>
  <c r="R357" i="6" s="1"/>
  <c r="L758" i="7"/>
  <c r="L749" i="7"/>
  <c r="L734" i="7"/>
  <c r="L701" i="7"/>
  <c r="L699" i="7"/>
  <c r="L687" i="7"/>
  <c r="L680" i="7"/>
  <c r="R305" i="6" s="1"/>
  <c r="L669" i="7"/>
  <c r="L667" i="7"/>
  <c r="L665" i="7"/>
  <c r="L645" i="7"/>
  <c r="L643" i="7"/>
  <c r="L641" i="7"/>
  <c r="R285" i="6" s="1"/>
  <c r="L617" i="7"/>
  <c r="L606" i="7"/>
  <c r="L593" i="7"/>
  <c r="L546" i="7"/>
  <c r="L537" i="7"/>
  <c r="L535" i="7"/>
  <c r="R255" i="6" s="1"/>
  <c r="L533" i="7"/>
  <c r="R254" i="6" s="1"/>
  <c r="L514" i="7"/>
  <c r="L505" i="7"/>
  <c r="L503" i="7"/>
  <c r="L490" i="7"/>
  <c r="L481" i="7"/>
  <c r="L479" i="7"/>
  <c r="L477" i="7"/>
  <c r="L459" i="7"/>
  <c r="L450" i="7"/>
  <c r="L448" i="7"/>
  <c r="L446" i="7"/>
  <c r="R212" i="6" s="1"/>
  <c r="L427" i="7"/>
  <c r="L363" i="7"/>
  <c r="L287" i="7"/>
  <c r="L429" i="7"/>
  <c r="L878" i="7"/>
  <c r="L867" i="7"/>
  <c r="R404" i="6" s="1"/>
  <c r="L865" i="7"/>
  <c r="L863" i="7"/>
  <c r="L848" i="7"/>
  <c r="R394" i="6" s="1"/>
  <c r="L792" i="7"/>
  <c r="L786" i="7"/>
  <c r="L777" i="7"/>
  <c r="L718" i="7"/>
  <c r="L709" i="7"/>
  <c r="L707" i="7"/>
  <c r="R318" i="6" s="1"/>
  <c r="L705" i="7"/>
  <c r="L703" i="7"/>
  <c r="R316" i="6" s="1"/>
  <c r="L677" i="7"/>
  <c r="R303" i="6" s="1"/>
  <c r="L675" i="7"/>
  <c r="R302" i="6" s="1"/>
  <c r="L671" i="7"/>
  <c r="L662" i="7"/>
  <c r="L647" i="7"/>
  <c r="L629" i="7"/>
  <c r="L627" i="7"/>
  <c r="L605" i="7"/>
  <c r="L603" i="7"/>
  <c r="L601" i="7"/>
  <c r="L554" i="7"/>
  <c r="L545" i="7"/>
  <c r="L543" i="7"/>
  <c r="L541" i="7"/>
  <c r="L522" i="7"/>
  <c r="L513" i="7"/>
  <c r="L511" i="7"/>
  <c r="R244" i="6" s="1"/>
  <c r="L509" i="7"/>
  <c r="L500" i="7"/>
  <c r="L498" i="7"/>
  <c r="L489" i="7"/>
  <c r="L487" i="7"/>
  <c r="L485" i="7"/>
  <c r="R232" i="6" s="1"/>
  <c r="L466" i="7"/>
  <c r="L458" i="7"/>
  <c r="L456" i="7"/>
  <c r="L454" i="7"/>
  <c r="L515" i="7"/>
  <c r="L491" i="7"/>
  <c r="R235" i="6" s="1"/>
  <c r="L460" i="7"/>
  <c r="L437" i="7"/>
  <c r="L414" i="7"/>
  <c r="R199" i="6" s="1"/>
  <c r="L391" i="7"/>
  <c r="R188" i="6" s="1"/>
  <c r="L397" i="7"/>
  <c r="R190" i="6" s="1"/>
  <c r="L367" i="7"/>
  <c r="L358" i="7"/>
  <c r="L326" i="7"/>
  <c r="R156" i="6" s="1"/>
  <c r="L304" i="7"/>
  <c r="R147" i="6" s="1"/>
  <c r="L280" i="7"/>
  <c r="R135" i="6" s="1"/>
  <c r="L249" i="7"/>
  <c r="L217" i="7"/>
  <c r="R102" i="6" s="1"/>
  <c r="L211" i="7"/>
  <c r="L190" i="7"/>
  <c r="L178" i="7"/>
  <c r="L153" i="7"/>
  <c r="L151" i="7"/>
  <c r="L147" i="7"/>
  <c r="L102" i="7"/>
  <c r="L96" i="7"/>
  <c r="R46" i="6" s="1"/>
  <c r="L85" i="7"/>
  <c r="L71" i="7"/>
  <c r="L56" i="7"/>
  <c r="L45" i="7"/>
  <c r="R21" i="6" s="1"/>
  <c r="L31" i="7"/>
  <c r="L403" i="7"/>
  <c r="L16" i="7"/>
  <c r="L405" i="7"/>
  <c r="L375" i="7"/>
  <c r="L343" i="7"/>
  <c r="L334" i="7"/>
  <c r="L288" i="7"/>
  <c r="R140" i="6" s="1"/>
  <c r="L256" i="7"/>
  <c r="L225" i="7"/>
  <c r="L206" i="7"/>
  <c r="L194" i="7"/>
  <c r="L169" i="7"/>
  <c r="L167" i="7"/>
  <c r="L163" i="7"/>
  <c r="L138" i="7"/>
  <c r="L132" i="7"/>
  <c r="L114" i="7"/>
  <c r="L87" i="7"/>
  <c r="L76" i="7"/>
  <c r="L64" i="7"/>
  <c r="L47" i="7"/>
  <c r="L28" i="7"/>
  <c r="L22" i="7"/>
  <c r="R12" i="6" s="1"/>
  <c r="L432" i="7"/>
  <c r="L430" i="7"/>
  <c r="R206" i="6" s="1"/>
  <c r="L411" i="7"/>
  <c r="L402" i="7"/>
  <c r="R193" i="6" s="1"/>
  <c r="L400" i="7"/>
  <c r="R192" i="6" s="1"/>
  <c r="L398" i="7"/>
  <c r="L372" i="7"/>
  <c r="L370" i="7"/>
  <c r="L368" i="7"/>
  <c r="L340" i="7"/>
  <c r="L338" i="7"/>
  <c r="L312" i="7"/>
  <c r="L290" i="7"/>
  <c r="R141" i="6" s="1"/>
  <c r="L277" i="7"/>
  <c r="R133" i="6" s="1"/>
  <c r="L273" i="7"/>
  <c r="L258" i="7"/>
  <c r="R121" i="6" s="1"/>
  <c r="L246" i="7"/>
  <c r="R114" i="6" s="1"/>
  <c r="L242" i="7"/>
  <c r="L227" i="7"/>
  <c r="R105" i="6" s="1"/>
  <c r="L214" i="7"/>
  <c r="L202" i="7"/>
  <c r="L171" i="7"/>
  <c r="L150" i="7"/>
  <c r="L140" i="7"/>
  <c r="L106" i="7"/>
  <c r="L95" i="7"/>
  <c r="L84" i="7"/>
  <c r="L70" i="7"/>
  <c r="R34" i="6" s="1"/>
  <c r="L44" i="7"/>
  <c r="L30" i="7"/>
  <c r="L24" i="7"/>
  <c r="R13" i="6" s="1"/>
  <c r="L13" i="7"/>
  <c r="L7" i="7"/>
  <c r="L210" i="7"/>
  <c r="L179" i="7"/>
  <c r="L158" i="7"/>
  <c r="R75" i="6" s="1"/>
  <c r="L146" i="7"/>
  <c r="R70" i="6" s="1"/>
  <c r="L129" i="7"/>
  <c r="L121" i="7"/>
  <c r="R56" i="6" s="1"/>
  <c r="L419" i="7"/>
  <c r="L410" i="7"/>
  <c r="L408" i="7"/>
  <c r="R195" i="6" s="1"/>
  <c r="L406" i="7"/>
  <c r="R194" i="6" s="1"/>
  <c r="L389" i="7"/>
  <c r="L380" i="7"/>
  <c r="L378" i="7"/>
  <c r="L376" i="7"/>
  <c r="R181" i="6" s="1"/>
  <c r="L357" i="7"/>
  <c r="R173" i="6" s="1"/>
  <c r="L348" i="7"/>
  <c r="R168" i="6" s="1"/>
  <c r="L346" i="7"/>
  <c r="L344" i="7"/>
  <c r="L296" i="7"/>
  <c r="R143" i="6" s="1"/>
  <c r="L281" i="7"/>
  <c r="R136" i="6" s="1"/>
  <c r="L266" i="7"/>
  <c r="L253" i="7"/>
  <c r="L250" i="7"/>
  <c r="L235" i="7"/>
  <c r="L111" i="7"/>
  <c r="R53" i="6" s="1"/>
  <c r="L40" i="7"/>
  <c r="L21" i="7"/>
  <c r="L15" i="7"/>
  <c r="L382" i="7"/>
  <c r="R183" i="6" s="1"/>
  <c r="L350" i="7"/>
  <c r="R169" i="6" s="1"/>
  <c r="L333" i="7"/>
  <c r="R160" i="6" s="1"/>
  <c r="L331" i="7"/>
  <c r="L320" i="7"/>
  <c r="R153" i="6" s="1"/>
  <c r="L298" i="7"/>
  <c r="R144" i="6" s="1"/>
  <c r="L272" i="7"/>
  <c r="R130" i="6" s="1"/>
  <c r="L241" i="7"/>
  <c r="R111" i="6" s="1"/>
  <c r="L201" i="7"/>
  <c r="L199" i="7"/>
  <c r="L195" i="7"/>
  <c r="R93" i="6" s="1"/>
  <c r="L174" i="7"/>
  <c r="R83" i="6" s="1"/>
  <c r="L162" i="7"/>
  <c r="R77" i="6" s="1"/>
  <c r="L131" i="7"/>
  <c r="L115" i="7"/>
  <c r="R54" i="6" s="1"/>
  <c r="L105" i="7"/>
  <c r="R50" i="6" s="1"/>
  <c r="L94" i="7"/>
  <c r="L88" i="7"/>
  <c r="R42" i="6" s="1"/>
  <c r="L63" i="7"/>
  <c r="R30" i="6" s="1"/>
  <c r="L48" i="7"/>
  <c r="L12" i="7"/>
  <c r="L6" i="7"/>
  <c r="L1196" i="7"/>
  <c r="R556" i="6" s="1"/>
  <c r="L1156" i="7"/>
  <c r="L1117" i="7"/>
  <c r="L1188" i="7"/>
  <c r="L1173" i="7"/>
  <c r="R545" i="6" s="1"/>
  <c r="L1141" i="7"/>
  <c r="R526" i="6" s="1"/>
  <c r="L1101" i="7"/>
  <c r="R519" i="6" s="1"/>
  <c r="L1069" i="7"/>
  <c r="L997" i="7"/>
  <c r="L1204" i="7"/>
  <c r="R560" i="6" s="1"/>
  <c r="L1197" i="7"/>
  <c r="L1157" i="7"/>
  <c r="R535" i="6" s="1"/>
  <c r="L1132" i="7"/>
  <c r="L1077" i="7"/>
  <c r="R508" i="6" s="1"/>
  <c r="L1045" i="7"/>
  <c r="L1021" i="7"/>
  <c r="L1005" i="7"/>
  <c r="R469" i="6" s="1"/>
  <c r="L1189" i="7"/>
  <c r="L1164" i="7"/>
  <c r="L1148" i="7"/>
  <c r="L1085" i="7"/>
  <c r="R512" i="6" s="1"/>
  <c r="L1053" i="7"/>
  <c r="L930" i="7"/>
  <c r="R438" i="6" s="1"/>
  <c r="L854" i="7"/>
  <c r="R398" i="6" s="1"/>
  <c r="L808" i="7"/>
  <c r="L702" i="7"/>
  <c r="R315" i="6" s="1"/>
  <c r="L654" i="7"/>
  <c r="L868" i="7"/>
  <c r="L670" i="7"/>
  <c r="L638" i="7"/>
  <c r="L610" i="7"/>
  <c r="L921" i="7"/>
  <c r="R433" i="6" s="1"/>
  <c r="L913" i="7"/>
  <c r="R427" i="6" s="1"/>
  <c r="L884" i="7"/>
  <c r="L776" i="7"/>
  <c r="R360" i="6" s="1"/>
  <c r="L732" i="7"/>
  <c r="L938" i="7"/>
  <c r="L830" i="7"/>
  <c r="R385" i="6" s="1"/>
  <c r="L784" i="7"/>
  <c r="L740" i="7"/>
  <c r="L646" i="7"/>
  <c r="L906" i="7"/>
  <c r="L846" i="7"/>
  <c r="R392" i="6" s="1"/>
  <c r="L800" i="7"/>
  <c r="L694" i="7"/>
  <c r="R312" i="6" s="1"/>
  <c r="L630" i="7"/>
  <c r="L615" i="7"/>
  <c r="L607" i="7"/>
  <c r="L619" i="7"/>
  <c r="L599" i="7"/>
  <c r="R275" i="6" s="1"/>
  <c r="L336" i="7"/>
  <c r="L321" i="7"/>
  <c r="L310" i="7"/>
  <c r="R151" i="6" s="1"/>
  <c r="L293" i="7"/>
  <c r="L278" i="7"/>
  <c r="R134" i="6" s="1"/>
  <c r="L247" i="7"/>
  <c r="R115" i="6" s="1"/>
  <c r="L215" i="7"/>
  <c r="L77" i="7"/>
  <c r="L37" i="7"/>
  <c r="L318" i="7"/>
  <c r="L301" i="7"/>
  <c r="L297" i="7"/>
  <c r="L286" i="7"/>
  <c r="L254" i="7"/>
  <c r="L223" i="7"/>
  <c r="L93" i="7"/>
  <c r="L5" i="7"/>
  <c r="R5" i="6" s="1"/>
  <c r="L53" i="7"/>
  <c r="R25" i="6" s="1"/>
  <c r="L309" i="7"/>
  <c r="L305" i="7"/>
  <c r="R148" i="6" s="1"/>
  <c r="L294" i="7"/>
  <c r="L262" i="7"/>
  <c r="R124" i="6" s="1"/>
  <c r="L231" i="7"/>
  <c r="L101" i="7"/>
  <c r="L61" i="7"/>
  <c r="L317" i="7"/>
  <c r="L313" i="7"/>
  <c r="L302" i="7"/>
  <c r="L285" i="7"/>
  <c r="L270" i="7"/>
  <c r="L239" i="7"/>
  <c r="R110" i="6" s="1"/>
  <c r="L69" i="7"/>
  <c r="R33" i="6" s="1"/>
  <c r="L29" i="7"/>
  <c r="L3" i="7"/>
  <c r="R3" i="6" s="1"/>
  <c r="R1" i="6"/>
  <c r="S24" i="12"/>
  <c r="G6" i="9"/>
  <c r="C6" i="9" s="1"/>
  <c r="I6" i="9" s="1"/>
  <c r="S469" i="12"/>
  <c r="S453" i="12"/>
  <c r="S442" i="12"/>
  <c r="S429" i="12"/>
  <c r="S422" i="12"/>
  <c r="S414" i="12"/>
  <c r="S405" i="12"/>
  <c r="S404" i="12"/>
  <c r="S394" i="12"/>
  <c r="S383" i="12"/>
  <c r="S373" i="12"/>
  <c r="S372" i="12"/>
  <c r="S362" i="12"/>
  <c r="S351" i="12"/>
  <c r="S341" i="12"/>
  <c r="S340" i="12"/>
  <c r="S330" i="12"/>
  <c r="S319" i="12"/>
  <c r="S305" i="12"/>
  <c r="S304" i="12"/>
  <c r="S290" i="12"/>
  <c r="S274" i="12"/>
  <c r="S257" i="12"/>
  <c r="S240" i="12"/>
  <c r="S223" i="12"/>
  <c r="S202" i="12"/>
  <c r="S178" i="12"/>
  <c r="S161" i="12"/>
  <c r="S156" i="12"/>
  <c r="S134" i="12"/>
  <c r="S127" i="12"/>
  <c r="S105" i="12"/>
  <c r="S79" i="12"/>
  <c r="S54" i="12"/>
  <c r="S28" i="12"/>
  <c r="S6" i="12"/>
  <c r="S470" i="12"/>
  <c r="S459" i="12"/>
  <c r="S448" i="12"/>
  <c r="S436" i="12"/>
  <c r="S423" i="12"/>
  <c r="S374" i="12"/>
  <c r="S363" i="12"/>
  <c r="S331" i="12"/>
  <c r="S321" i="12"/>
  <c r="S306" i="12"/>
  <c r="S276" i="12"/>
  <c r="S259" i="12"/>
  <c r="S242" i="12"/>
  <c r="S163" i="12"/>
  <c r="S136" i="12"/>
  <c r="S109" i="12"/>
  <c r="S82" i="12"/>
  <c r="S30" i="12"/>
  <c r="S547" i="12"/>
  <c r="S474" i="12"/>
  <c r="S49" i="12"/>
  <c r="S480" i="12"/>
  <c r="S5" i="12"/>
  <c r="S35" i="12"/>
  <c r="S67" i="12"/>
  <c r="S99" i="12"/>
  <c r="S476" i="12"/>
  <c r="S486" i="12"/>
  <c r="S494" i="12"/>
  <c r="S514" i="12"/>
  <c r="S479" i="12"/>
  <c r="S19" i="12"/>
  <c r="S51" i="12"/>
  <c r="S83" i="12"/>
  <c r="S115" i="12"/>
  <c r="S158" i="12"/>
  <c r="S498" i="12"/>
  <c r="S565" i="12"/>
  <c r="S580" i="12"/>
  <c r="S595" i="12"/>
  <c r="S604" i="12"/>
  <c r="S7" i="12"/>
  <c r="S56" i="12"/>
  <c r="S74" i="12"/>
  <c r="S111" i="12"/>
  <c r="S481" i="12"/>
  <c r="S540" i="12"/>
  <c r="S548" i="12"/>
  <c r="S589" i="12"/>
  <c r="S15" i="12"/>
  <c r="S27" i="12"/>
  <c r="S33" i="12"/>
  <c r="S39" i="12"/>
  <c r="S88" i="12"/>
  <c r="S106" i="12"/>
  <c r="S10" i="12"/>
  <c r="S47" i="12"/>
  <c r="S59" i="12"/>
  <c r="S65" i="12"/>
  <c r="S71" i="12"/>
  <c r="S120" i="12"/>
  <c r="S506" i="12"/>
  <c r="S192" i="12"/>
  <c r="S577" i="12"/>
  <c r="S544" i="12"/>
  <c r="S552" i="12"/>
  <c r="S528" i="12"/>
  <c r="S572" i="12"/>
  <c r="S518" i="12"/>
  <c r="S556" i="12"/>
  <c r="S579" i="12"/>
  <c r="S606" i="12"/>
  <c r="S522" i="12"/>
  <c r="S581" i="12"/>
  <c r="S31" i="12"/>
  <c r="S41" i="12"/>
  <c r="S50" i="12"/>
  <c r="S70" i="12"/>
  <c r="S90" i="12"/>
  <c r="S119" i="12"/>
  <c r="S154" i="12"/>
  <c r="S203" i="12"/>
  <c r="S218" i="12"/>
  <c r="S232" i="12"/>
  <c r="S238" i="12"/>
  <c r="S251" i="12"/>
  <c r="S264" i="12"/>
  <c r="S270" i="12"/>
  <c r="S294" i="12"/>
  <c r="S310" i="12"/>
  <c r="S530" i="12"/>
  <c r="S23" i="12"/>
  <c r="S32" i="12"/>
  <c r="S42" i="12"/>
  <c r="S52" i="12"/>
  <c r="S72" i="12"/>
  <c r="S81" i="12"/>
  <c r="S91" i="12"/>
  <c r="S138" i="12"/>
  <c r="S146" i="12"/>
  <c r="S219" i="12"/>
  <c r="S226" i="12"/>
  <c r="S239" i="12"/>
  <c r="S252" i="12"/>
  <c r="S258" i="12"/>
  <c r="S271" i="12"/>
  <c r="S284" i="12"/>
  <c r="S300" i="12"/>
  <c r="S316" i="12"/>
  <c r="S532" i="12"/>
  <c r="S568" i="12"/>
  <c r="S571" i="12"/>
  <c r="S601" i="12"/>
  <c r="S64" i="12"/>
  <c r="S84" i="12"/>
  <c r="S93" i="12"/>
  <c r="S103" i="12"/>
  <c r="S113" i="12"/>
  <c r="S122" i="12"/>
  <c r="S159" i="12"/>
  <c r="S228" i="12"/>
  <c r="S234" i="12"/>
  <c r="S247" i="12"/>
  <c r="S260" i="12"/>
  <c r="S266" i="12"/>
  <c r="S279" i="12"/>
  <c r="S296" i="12"/>
  <c r="S312" i="12"/>
  <c r="S573" i="12"/>
  <c r="S588" i="12"/>
  <c r="S564" i="12"/>
  <c r="S4" i="12"/>
  <c r="S17" i="12"/>
  <c r="S26" i="12"/>
  <c r="S36" i="12"/>
  <c r="S55" i="12"/>
  <c r="S75" i="12"/>
  <c r="S95" i="12"/>
  <c r="S104" i="12"/>
  <c r="S114" i="12"/>
  <c r="S235" i="12"/>
  <c r="S241" i="12"/>
  <c r="S248" i="12"/>
  <c r="S254" i="12"/>
  <c r="S267" i="12"/>
  <c r="S273" i="12"/>
  <c r="S280" i="12"/>
  <c r="S286" i="12"/>
  <c r="S291" i="12"/>
  <c r="S302" i="12"/>
  <c r="S307" i="12"/>
  <c r="S318" i="12"/>
  <c r="S605" i="12"/>
  <c r="S598" i="12"/>
  <c r="S9" i="12"/>
  <c r="S29" i="12"/>
  <c r="S38" i="12"/>
  <c r="S58" i="12"/>
  <c r="S87" i="12"/>
  <c r="S97" i="12"/>
  <c r="S107" i="12"/>
  <c r="S171" i="12"/>
  <c r="S186" i="12"/>
  <c r="S194" i="12"/>
  <c r="S209" i="12"/>
  <c r="S230" i="12"/>
  <c r="S243" i="12"/>
  <c r="S256" i="12"/>
  <c r="S262" i="12"/>
  <c r="S275" i="12"/>
  <c r="S298" i="12"/>
  <c r="S314" i="12"/>
  <c r="S475" i="12"/>
  <c r="S465" i="12"/>
  <c r="S454" i="12"/>
  <c r="S443" i="12"/>
  <c r="S430" i="12"/>
  <c r="S415" i="12"/>
  <c r="S406" i="12"/>
  <c r="S395" i="12"/>
  <c r="S385" i="12"/>
  <c r="S384" i="12"/>
  <c r="S353" i="12"/>
  <c r="S352" i="12"/>
  <c r="S342" i="12"/>
  <c r="S320" i="12"/>
  <c r="S292" i="12"/>
  <c r="S277" i="12"/>
  <c r="S225" i="12"/>
  <c r="S206" i="12"/>
  <c r="S182" i="12"/>
  <c r="S112" i="12"/>
  <c r="S57" i="12"/>
  <c r="S576" i="12"/>
  <c r="G3" i="9"/>
  <c r="S468" i="12"/>
  <c r="S464" i="12"/>
  <c r="S458" i="12"/>
  <c r="S452" i="12"/>
  <c r="S447" i="12"/>
  <c r="S441" i="12"/>
  <c r="S435" i="12"/>
  <c r="S428" i="12"/>
  <c r="S421" i="12"/>
  <c r="S413" i="12"/>
  <c r="S403" i="12"/>
  <c r="S393" i="12"/>
  <c r="S392" i="12"/>
  <c r="S382" i="12"/>
  <c r="S371" i="12"/>
  <c r="S361" i="12"/>
  <c r="S360" i="12"/>
  <c r="S350" i="12"/>
  <c r="S339" i="12"/>
  <c r="S329" i="12"/>
  <c r="S328" i="12"/>
  <c r="S317" i="12"/>
  <c r="S303" i="12"/>
  <c r="S289" i="12"/>
  <c r="S288" i="12"/>
  <c r="S272" i="12"/>
  <c r="S255" i="12"/>
  <c r="S237" i="12"/>
  <c r="S220" i="12"/>
  <c r="S201" i="12"/>
  <c r="S176" i="12"/>
  <c r="S153" i="12"/>
  <c r="S102" i="12"/>
  <c r="S77" i="12"/>
  <c r="S473" i="12"/>
  <c r="S457" i="12"/>
  <c r="S440" i="12"/>
  <c r="S434" i="12"/>
  <c r="S420" i="12"/>
  <c r="S412" i="12"/>
  <c r="S402" i="12"/>
  <c r="S391" i="12"/>
  <c r="S381" i="12"/>
  <c r="S380" i="12"/>
  <c r="S370" i="12"/>
  <c r="S359" i="12"/>
  <c r="S349" i="12"/>
  <c r="S348" i="12"/>
  <c r="S338" i="12"/>
  <c r="S327" i="12"/>
  <c r="S315" i="12"/>
  <c r="S301" i="12"/>
  <c r="S287" i="12"/>
  <c r="S269" i="12"/>
  <c r="S253" i="12"/>
  <c r="S236" i="12"/>
  <c r="S217" i="12"/>
  <c r="S198" i="12"/>
  <c r="S150" i="12"/>
  <c r="S128" i="12"/>
  <c r="S98" i="12"/>
  <c r="S73" i="12"/>
  <c r="S48" i="12"/>
  <c r="S20" i="12"/>
  <c r="S463" i="12"/>
  <c r="S451" i="12"/>
  <c r="S446" i="12"/>
  <c r="S433" i="12"/>
  <c r="S427" i="12"/>
  <c r="S419" i="12"/>
  <c r="S411" i="12"/>
  <c r="S401" i="12"/>
  <c r="S400" i="12"/>
  <c r="S390" i="12"/>
  <c r="S379" i="12"/>
  <c r="S369" i="12"/>
  <c r="S368" i="12"/>
  <c r="S358" i="12"/>
  <c r="S347" i="12"/>
  <c r="S337" i="12"/>
  <c r="S336" i="12"/>
  <c r="S326" i="12"/>
  <c r="S313" i="12"/>
  <c r="S299" i="12"/>
  <c r="S285" i="12"/>
  <c r="S268" i="12"/>
  <c r="S250" i="12"/>
  <c r="S233" i="12"/>
  <c r="S215" i="12"/>
  <c r="S197" i="12"/>
  <c r="S195" i="12"/>
  <c r="S175" i="12"/>
  <c r="S148" i="12"/>
  <c r="S125" i="12"/>
  <c r="S96" i="12"/>
  <c r="S69" i="12"/>
  <c r="S43" i="12"/>
  <c r="S18" i="12"/>
  <c r="S560" i="12"/>
  <c r="S461" i="12"/>
  <c r="S445" i="12"/>
  <c r="S439" i="12"/>
  <c r="S426" i="12"/>
  <c r="S418" i="12"/>
  <c r="S410" i="12"/>
  <c r="S399" i="12"/>
  <c r="S389" i="12"/>
  <c r="S388" i="12"/>
  <c r="S378" i="12"/>
  <c r="S367" i="12"/>
  <c r="S357" i="12"/>
  <c r="S356" i="12"/>
  <c r="S346" i="12"/>
  <c r="S335" i="12"/>
  <c r="S325" i="12"/>
  <c r="S324" i="12"/>
  <c r="S311" i="12"/>
  <c r="S297" i="12"/>
  <c r="S283" i="12"/>
  <c r="S282" i="12"/>
  <c r="S265" i="12"/>
  <c r="S249" i="12"/>
  <c r="S231" i="12"/>
  <c r="S213" i="12"/>
  <c r="S193" i="12"/>
  <c r="S190" i="12"/>
  <c r="S172" i="12"/>
  <c r="S144" i="12"/>
  <c r="S121" i="12"/>
  <c r="S92" i="12"/>
  <c r="S66" i="12"/>
  <c r="S40" i="12"/>
  <c r="S14" i="12"/>
  <c r="S533" i="12"/>
  <c r="S603" i="12"/>
  <c r="S471" i="12"/>
  <c r="S466" i="12"/>
  <c r="S460" i="12"/>
  <c r="S455" i="12"/>
  <c r="S450" i="12"/>
  <c r="S444" i="12"/>
  <c r="S438" i="12"/>
  <c r="S425" i="12"/>
  <c r="S417" i="12"/>
  <c r="S409" i="12"/>
  <c r="S408" i="12"/>
  <c r="S398" i="12"/>
  <c r="S387" i="12"/>
  <c r="S377" i="12"/>
  <c r="S376" i="12"/>
  <c r="S366" i="12"/>
  <c r="S355" i="12"/>
  <c r="S345" i="12"/>
  <c r="S344" i="12"/>
  <c r="S334" i="12"/>
  <c r="S323" i="12"/>
  <c r="S309" i="12"/>
  <c r="S295" i="12"/>
  <c r="S281" i="12"/>
  <c r="S263" i="12"/>
  <c r="S246" i="12"/>
  <c r="S229" i="12"/>
  <c r="S211" i="12"/>
  <c r="S210" i="12"/>
  <c r="S187" i="12"/>
  <c r="S170" i="12"/>
  <c r="S142" i="12"/>
  <c r="S118" i="12"/>
  <c r="S89" i="12"/>
  <c r="S63" i="12"/>
  <c r="S37" i="12"/>
  <c r="S11" i="12"/>
  <c r="S600" i="12"/>
  <c r="S597" i="12"/>
  <c r="S462" i="12"/>
  <c r="S449" i="12"/>
  <c r="S437" i="12"/>
  <c r="S431" i="12"/>
  <c r="S416" i="12"/>
  <c r="S407" i="12"/>
  <c r="S397" i="12"/>
  <c r="S396" i="12"/>
  <c r="S386" i="12"/>
  <c r="S375" i="12"/>
  <c r="S365" i="12"/>
  <c r="S364" i="12"/>
  <c r="S354" i="12"/>
  <c r="S343" i="12"/>
  <c r="S333" i="12"/>
  <c r="S332" i="12"/>
  <c r="S322" i="12"/>
  <c r="S308" i="12"/>
  <c r="S293" i="12"/>
  <c r="S278" i="12"/>
  <c r="S261" i="12"/>
  <c r="S245" i="12"/>
  <c r="S244" i="12"/>
  <c r="S227" i="12"/>
  <c r="S208" i="12"/>
  <c r="S185" i="12"/>
  <c r="S167" i="12"/>
  <c r="S139" i="12"/>
  <c r="S116" i="12"/>
  <c r="S86" i="12"/>
  <c r="S61" i="12"/>
  <c r="S60" i="12"/>
  <c r="S34" i="12"/>
  <c r="S8" i="12"/>
  <c r="S591" i="12"/>
  <c r="S224" i="12"/>
  <c r="S216" i="12"/>
  <c r="S177" i="12"/>
  <c r="S162" i="12"/>
  <c r="S152" i="12"/>
  <c r="S78" i="12"/>
  <c r="S68" i="12"/>
  <c r="S483" i="12"/>
  <c r="S592" i="12"/>
  <c r="S578" i="12"/>
  <c r="S550" i="12"/>
  <c r="S491" i="12"/>
  <c r="S222" i="12"/>
  <c r="S207" i="12"/>
  <c r="S200" i="12"/>
  <c r="S184" i="12"/>
  <c r="S169" i="12"/>
  <c r="S141" i="12"/>
  <c r="S133" i="12"/>
  <c r="S124" i="12"/>
  <c r="S85" i="12"/>
  <c r="S46" i="12"/>
  <c r="S602" i="12"/>
  <c r="S546" i="12"/>
  <c r="S541" i="12"/>
  <c r="S221" i="12"/>
  <c r="S214" i="12"/>
  <c r="S199" i="12"/>
  <c r="S191" i="12"/>
  <c r="S157" i="12"/>
  <c r="S149" i="12"/>
  <c r="S140" i="12"/>
  <c r="S131" i="12"/>
  <c r="S123" i="12"/>
  <c r="S45" i="12"/>
  <c r="S25" i="12"/>
  <c r="S16" i="12"/>
  <c r="S587" i="12"/>
  <c r="S539" i="12"/>
  <c r="S586" i="12"/>
  <c r="S536" i="12"/>
  <c r="S205" i="12"/>
  <c r="S189" i="12"/>
  <c r="S181" i="12"/>
  <c r="S174" i="12"/>
  <c r="S166" i="12"/>
  <c r="S155" i="12"/>
  <c r="S110" i="12"/>
  <c r="S101" i="12"/>
  <c r="S13" i="12"/>
  <c r="S3" i="12"/>
  <c r="S596" i="12"/>
  <c r="S583" i="12"/>
  <c r="S567" i="12"/>
  <c r="S562" i="12"/>
  <c r="S188" i="12"/>
  <c r="S180" i="12"/>
  <c r="S173" i="12"/>
  <c r="S165" i="12"/>
  <c r="S145" i="12"/>
  <c r="S137" i="12"/>
  <c r="S129" i="12"/>
  <c r="S100" i="12"/>
  <c r="S80" i="12"/>
  <c r="S22" i="12"/>
  <c r="S12" i="12"/>
  <c r="S594" i="12"/>
  <c r="S558" i="12"/>
  <c r="S593" i="12"/>
  <c r="S554" i="12"/>
  <c r="S513" i="12"/>
  <c r="S527" i="12"/>
  <c r="S526" i="12"/>
  <c r="S512" i="12"/>
  <c r="S585" i="12"/>
  <c r="S570" i="12"/>
  <c r="S543" i="12"/>
  <c r="S535" i="12"/>
  <c r="S525" i="12"/>
  <c r="S511" i="12"/>
  <c r="S510" i="12"/>
  <c r="S196" i="12"/>
  <c r="S2" i="12"/>
  <c r="S160" i="12"/>
  <c r="S143" i="12"/>
  <c r="S126" i="12"/>
  <c r="S108" i="12"/>
  <c r="S53" i="12"/>
  <c r="S490" i="12"/>
  <c r="S608" i="12"/>
  <c r="S584" i="12"/>
  <c r="S569" i="12"/>
  <c r="S559" i="12"/>
  <c r="S551" i="12"/>
  <c r="S542" i="12"/>
  <c r="S534" i="12"/>
  <c r="S524" i="12"/>
  <c r="S502" i="12"/>
  <c r="S500" i="12"/>
  <c r="S204" i="12"/>
  <c r="S179" i="12"/>
  <c r="S164" i="12"/>
  <c r="S147" i="12"/>
  <c r="S130" i="12"/>
  <c r="S94" i="12"/>
  <c r="S76" i="12"/>
  <c r="S21" i="12"/>
  <c r="S582" i="12"/>
  <c r="S575" i="12"/>
  <c r="S557" i="12"/>
  <c r="S531" i="12"/>
  <c r="S519" i="12"/>
  <c r="S499" i="12"/>
  <c r="S212" i="12"/>
  <c r="S183" i="12"/>
  <c r="S168" i="12"/>
  <c r="S151" i="12"/>
  <c r="S135" i="12"/>
  <c r="S117" i="12"/>
  <c r="S62" i="12"/>
  <c r="S44" i="12"/>
  <c r="S563" i="12"/>
  <c r="S555" i="12"/>
  <c r="S538" i="12"/>
  <c r="S492" i="12"/>
  <c r="S484" i="12"/>
  <c r="S505" i="12"/>
  <c r="S590" i="12"/>
  <c r="S561" i="12"/>
  <c r="S545" i="12"/>
  <c r="S529" i="12"/>
  <c r="S523" i="12"/>
  <c r="S517" i="12"/>
  <c r="S504" i="12"/>
  <c r="S497" i="12"/>
  <c r="S489" i="12"/>
  <c r="S516" i="12"/>
  <c r="S503" i="12"/>
  <c r="S496" i="12"/>
  <c r="S488" i="12"/>
  <c r="S478" i="12"/>
  <c r="S599" i="12"/>
  <c r="S566" i="12"/>
  <c r="S549" i="12"/>
  <c r="S132" i="12"/>
  <c r="S515" i="12"/>
  <c r="S509" i="12"/>
  <c r="S495" i="12"/>
  <c r="S487" i="12"/>
  <c r="S477" i="12"/>
  <c r="S521" i="12"/>
  <c r="S508" i="12"/>
  <c r="S607" i="12"/>
  <c r="S574" i="12"/>
  <c r="S553" i="12"/>
  <c r="S537" i="12"/>
  <c r="S520" i="12"/>
  <c r="S507" i="12"/>
  <c r="S501" i="12"/>
  <c r="S493" i="12"/>
  <c r="S485" i="12"/>
  <c r="S482" i="12"/>
  <c r="R131" i="6" l="1"/>
  <c r="R547" i="6"/>
  <c r="R226" i="6"/>
  <c r="R384" i="6"/>
  <c r="R40" i="6"/>
  <c r="R94" i="6"/>
  <c r="R237" i="6"/>
  <c r="R139" i="6"/>
  <c r="R62" i="6"/>
  <c r="R35" i="6"/>
  <c r="R20" i="6"/>
  <c r="R530" i="6"/>
  <c r="R246" i="6"/>
  <c r="R180" i="6"/>
  <c r="R335" i="6"/>
  <c r="R559" i="6"/>
  <c r="R317" i="6"/>
  <c r="R146" i="6"/>
  <c r="R309" i="6"/>
  <c r="R548" i="6"/>
  <c r="R614" i="6"/>
  <c r="R253" i="6"/>
  <c r="R407" i="6"/>
  <c r="R265" i="6"/>
  <c r="R591" i="6"/>
  <c r="R260" i="6"/>
  <c r="R365" i="6"/>
  <c r="R9" i="6"/>
  <c r="R10" i="6"/>
  <c r="R27" i="6"/>
  <c r="R297" i="6"/>
  <c r="R496" i="6"/>
  <c r="R589" i="6"/>
  <c r="R454" i="6"/>
  <c r="R82" i="6"/>
  <c r="R511" i="6"/>
  <c r="R300" i="6"/>
  <c r="R439" i="6"/>
  <c r="R234" i="6"/>
  <c r="R48" i="6"/>
  <c r="R243" i="6"/>
  <c r="R64" i="6"/>
  <c r="R87" i="6"/>
  <c r="R572" i="6"/>
  <c r="R306" i="6"/>
  <c r="R269" i="6"/>
  <c r="R477" i="6"/>
  <c r="R98" i="6"/>
  <c r="R245" i="6"/>
  <c r="R299" i="6"/>
  <c r="R464" i="6"/>
  <c r="R520" i="6"/>
  <c r="R271" i="6"/>
  <c r="R92" i="6"/>
  <c r="R176" i="6"/>
  <c r="R259" i="6"/>
  <c r="R320" i="6"/>
  <c r="R607" i="6"/>
  <c r="R402" i="6"/>
  <c r="R487" i="6"/>
  <c r="R61" i="6"/>
  <c r="R566" i="6"/>
  <c r="R60" i="6"/>
  <c r="R80" i="6"/>
  <c r="R600" i="6"/>
  <c r="R177" i="6"/>
  <c r="R472" i="6"/>
  <c r="R557" i="6"/>
  <c r="R609" i="6"/>
  <c r="R279" i="6"/>
  <c r="R162" i="6"/>
  <c r="R311" i="6"/>
  <c r="R583" i="6"/>
  <c r="R581" i="6"/>
  <c r="R73" i="6"/>
  <c r="R247" i="6"/>
  <c r="R11" i="6"/>
  <c r="R6" i="6"/>
  <c r="R280" i="6"/>
  <c r="R8" i="6"/>
  <c r="R208" i="6"/>
  <c r="R278" i="6"/>
  <c r="R252" i="6"/>
  <c r="R412" i="6"/>
  <c r="R423" i="6"/>
  <c r="R291" i="6"/>
  <c r="R491" i="6"/>
  <c r="R544" i="6"/>
  <c r="R424" i="6"/>
  <c r="R612" i="6"/>
  <c r="R363" i="6"/>
  <c r="R186" i="6"/>
  <c r="R204" i="6"/>
  <c r="R38" i="6"/>
  <c r="R201" i="6"/>
  <c r="R413" i="6"/>
  <c r="R532" i="6"/>
  <c r="R603" i="6"/>
  <c r="R218" i="6"/>
  <c r="R89" i="6"/>
  <c r="R286" i="6"/>
  <c r="R414" i="6"/>
  <c r="R328" i="6"/>
  <c r="R15" i="6"/>
  <c r="R476" i="6"/>
  <c r="R411" i="6"/>
  <c r="R167" i="6"/>
  <c r="R478" i="6"/>
  <c r="R373" i="6"/>
  <c r="R43" i="6"/>
  <c r="R126" i="6"/>
  <c r="R525" i="6"/>
  <c r="R205" i="6"/>
  <c r="R440" i="6"/>
  <c r="R116" i="6"/>
  <c r="R197" i="6"/>
  <c r="R178" i="6"/>
  <c r="R233" i="6"/>
  <c r="R442" i="6"/>
  <c r="R282" i="6"/>
  <c r="R344" i="6"/>
  <c r="R47" i="6"/>
  <c r="R349" i="6"/>
  <c r="R376" i="6"/>
  <c r="R367" i="6"/>
  <c r="R582" i="6"/>
  <c r="R595" i="6"/>
  <c r="R563" i="6"/>
  <c r="R471" i="6"/>
  <c r="R31" i="6"/>
  <c r="R217" i="6"/>
  <c r="R492" i="6"/>
  <c r="R569" i="6"/>
  <c r="R163" i="6"/>
  <c r="R171" i="6"/>
  <c r="R430" i="6"/>
  <c r="R452" i="6"/>
  <c r="R593" i="6"/>
  <c r="R211" i="6"/>
  <c r="R602" i="6"/>
  <c r="R325" i="6"/>
  <c r="R214" i="6"/>
  <c r="R18" i="6"/>
  <c r="R552" i="6"/>
  <c r="R95" i="6"/>
  <c r="R118" i="6"/>
  <c r="R72" i="6"/>
  <c r="R179" i="6"/>
  <c r="R85" i="6"/>
  <c r="R238" i="6"/>
  <c r="R220" i="6"/>
  <c r="R7" i="6"/>
  <c r="R228" i="6"/>
  <c r="R494" i="6"/>
  <c r="R403" i="6"/>
  <c r="R350" i="6"/>
  <c r="R613" i="6"/>
  <c r="R539" i="6"/>
  <c r="R313" i="6"/>
  <c r="R324" i="6"/>
  <c r="R49" i="6"/>
  <c r="R103" i="6"/>
  <c r="R219" i="6"/>
  <c r="R301" i="6"/>
  <c r="R506" i="6"/>
  <c r="R397" i="6"/>
  <c r="R479" i="6"/>
  <c r="R119" i="6"/>
  <c r="R108" i="6"/>
  <c r="R372" i="6"/>
  <c r="R509" i="6"/>
  <c r="R518" i="6"/>
  <c r="R213" i="6"/>
  <c r="R150" i="6"/>
  <c r="R354" i="6"/>
  <c r="R39" i="6"/>
  <c r="R16" i="6"/>
  <c r="R45" i="6"/>
  <c r="R96" i="6"/>
  <c r="R182" i="6"/>
  <c r="R23" i="6"/>
  <c r="R166" i="6"/>
  <c r="R308" i="6"/>
  <c r="R450" i="6"/>
  <c r="R503" i="6"/>
  <c r="R351" i="6"/>
  <c r="R574" i="6"/>
  <c r="R457" i="6"/>
  <c r="R79" i="6"/>
  <c r="R332" i="6"/>
  <c r="R138" i="6"/>
  <c r="R353" i="6"/>
  <c r="R28" i="6"/>
  <c r="R104" i="6"/>
  <c r="R493" i="6"/>
  <c r="R142" i="6"/>
  <c r="R268" i="6"/>
  <c r="R470" i="6"/>
  <c r="R339" i="6"/>
  <c r="R468" i="6"/>
  <c r="R44" i="6"/>
  <c r="R175" i="6"/>
  <c r="R66" i="6"/>
  <c r="R227" i="6"/>
  <c r="R515" i="6"/>
  <c r="R24" i="6"/>
  <c r="R109" i="6"/>
  <c r="R534" i="6"/>
  <c r="R396" i="6"/>
  <c r="R355" i="6"/>
  <c r="R586" i="6"/>
  <c r="R554" i="6"/>
  <c r="R106" i="6"/>
  <c r="R460" i="6"/>
  <c r="R588" i="6"/>
  <c r="R76" i="6"/>
  <c r="R296" i="6"/>
  <c r="R276" i="6"/>
  <c r="R256" i="6"/>
  <c r="R298" i="6"/>
  <c r="R370" i="6"/>
  <c r="R249" i="6"/>
  <c r="R456" i="6"/>
  <c r="R486" i="6"/>
  <c r="R516" i="6"/>
  <c r="R222" i="6"/>
  <c r="R345" i="6"/>
  <c r="R207" i="6"/>
  <c r="R359" i="6"/>
  <c r="R240" i="6"/>
  <c r="R434" i="6"/>
  <c r="R145" i="6"/>
  <c r="R389" i="6"/>
  <c r="R55" i="6"/>
  <c r="R223" i="6"/>
  <c r="R158" i="6"/>
  <c r="R319" i="6"/>
  <c r="R32" i="6"/>
  <c r="R250" i="6"/>
  <c r="R553" i="6"/>
  <c r="R522" i="6"/>
  <c r="R59" i="6"/>
  <c r="R198" i="6"/>
  <c r="R551" i="6"/>
  <c r="R258" i="6"/>
  <c r="R123" i="6"/>
  <c r="R597" i="6"/>
  <c r="R155" i="6"/>
  <c r="R558" i="6"/>
  <c r="R128" i="6"/>
  <c r="R17" i="6"/>
  <c r="R459" i="6"/>
  <c r="R112" i="6"/>
  <c r="R287" i="6"/>
  <c r="R100" i="6"/>
  <c r="R152" i="6"/>
  <c r="R37" i="6"/>
  <c r="R277" i="6"/>
  <c r="R521" i="6"/>
  <c r="R505" i="6"/>
  <c r="R41" i="6"/>
  <c r="R333" i="6"/>
  <c r="R224" i="6"/>
  <c r="R262" i="6"/>
  <c r="R366" i="6"/>
  <c r="R51" i="6"/>
  <c r="R91" i="6"/>
  <c r="R314" i="6"/>
  <c r="R364" i="6"/>
  <c r="R513" i="6"/>
  <c r="R565" i="6"/>
  <c r="R229" i="6"/>
  <c r="R388" i="6"/>
  <c r="R161" i="6"/>
  <c r="R239" i="6"/>
  <c r="R65" i="6"/>
  <c r="R170" i="6"/>
  <c r="R78" i="6"/>
  <c r="R408" i="6"/>
  <c r="R546" i="6"/>
  <c r="R601" i="6"/>
  <c r="R443" i="6"/>
  <c r="R292" i="6"/>
  <c r="R377" i="6"/>
  <c r="R578" i="6"/>
  <c r="R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</author>
  </authors>
  <commentList>
    <comment ref="C2" authorId="0" shapeId="0" xr:uid="{35D9E165-02F4-443C-B5C8-7736F76EB7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CC
TI
RC
</t>
        </r>
      </text>
    </comment>
    <comment ref="F2" authorId="0" shapeId="0" xr:uid="{E1A23311-50DD-4121-AAD4-6D5EC77371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SOLO NUMEROS
</t>
        </r>
      </text>
    </comment>
    <comment ref="G2" authorId="0" shapeId="0" xr:uid="{B99AD5E6-D2A5-450E-9C10-25A741CE420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AÑOS
2 MESES
3 DIAS</t>
        </r>
      </text>
    </comment>
    <comment ref="I2" authorId="0" shapeId="0" xr:uid="{C4581844-60EF-452B-A018-49D4ACB56E4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M: masculino
F: femenino</t>
        </r>
      </text>
    </comment>
    <comment ref="L2" authorId="0" shapeId="0" xr:uid="{A65E0F4A-C805-491D-A134-03452BDCDE7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S50008
S50007
</t>
        </r>
      </text>
    </comment>
    <comment ref="B189" authorId="1" shapeId="0" xr:uid="{E1F98197-8070-4608-9372-11C41A7FB36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HACER TIQUETE MANUAL 
</t>
        </r>
      </text>
    </comment>
    <comment ref="N623" authorId="1" shapeId="0" xr:uid="{5A41FE4A-12AB-476F-B965-6A78EB5C99E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autorizaron 2 psajes ya despues de entragar el primero 
</t>
        </r>
      </text>
    </comment>
    <comment ref="B1103" authorId="1" shapeId="0" xr:uid="{6121FE85-B5AB-4E83-A00E-281D05F5AD8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HACER TIQUETE MANUAL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SDS</author>
  </authors>
  <commentList>
    <comment ref="B2" authorId="0" shapeId="0" xr:uid="{5EF9379B-9CB3-4DD4-B316-687B6D22F6D3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12 dígitos</t>
        </r>
      </text>
    </comment>
    <comment ref="C2" authorId="0" shapeId="0" xr:uid="{F1FD0CE1-2D99-464C-8BC1-9A23CEDAE22B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60 </t>
        </r>
      </text>
    </comment>
    <comment ref="D2" authorId="0" shapeId="0" xr:uid="{B9EA4F4B-CFA7-49FD-9F56-7433757E6832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NI = NIT
CC
CE
PA</t>
        </r>
      </text>
    </comment>
    <comment ref="E2" authorId="0" shapeId="0" xr:uid="{12F87F7F-1B40-4661-9FA8-85E03B0B36C7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  <comment ref="F2" authorId="0" shapeId="0" xr:uid="{A8413337-CDCE-46C9-8DD5-65A08A1D35DD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  <comment ref="G2" authorId="0" shapeId="0" xr:uid="{13548045-E0B6-482C-AA3D-702919DF34B5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dd/mm/aaaa</t>
        </r>
      </text>
    </comment>
    <comment ref="H2" authorId="0" shapeId="0" xr:uid="{BAB8F92C-A7AB-4D06-9733-A73FE194CA7E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dd/mm/aaaa</t>
        </r>
      </text>
    </comment>
    <comment ref="I2" authorId="0" shapeId="0" xr:uid="{3121FFFB-BF0E-48E7-99FA-DD36704114C3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dd/mm/aaaa</t>
        </r>
      </text>
    </comment>
    <comment ref="J2" authorId="0" shapeId="0" xr:uid="{3149D8BB-2860-44F5-9802-F7F15C230480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6</t>
        </r>
      </text>
    </comment>
    <comment ref="K2" authorId="0" shapeId="0" xr:uid="{B33FF16A-B00E-42ED-82DA-48D485985907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30</t>
        </r>
      </text>
    </comment>
    <comment ref="L2" authorId="0" shapeId="0" xr:uid="{3F132EE0-5FAA-44ED-A8F8-69691F3C14D6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"No aplica para independientes"</t>
        </r>
      </text>
    </comment>
    <comment ref="M2" authorId="0" shapeId="0" xr:uid="{D9F24E0A-20C9-4F57-9351-CF3435D311AA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30</t>
        </r>
      </text>
    </comment>
    <comment ref="N2" authorId="0" shapeId="0" xr:uid="{345B2963-D205-48EA-98B8-012F04E90A18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10
"No aplica para independientes"</t>
        </r>
      </text>
    </comment>
    <comment ref="O2" authorId="0" shapeId="0" xr:uid="{0D66EF2A-2B73-4BD7-BD5B-3BD60379EA14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 decimal con (.)
No aplica para independientes</t>
        </r>
      </text>
    </comment>
    <comment ref="P2" authorId="0" shapeId="0" xr:uid="{0CE2E813-EE72-4104-92A7-A27207323487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decimal con (.)
No aplica para independientes</t>
        </r>
      </text>
    </comment>
    <comment ref="Q2" authorId="0" shapeId="0" xr:uid="{0439F593-2ACB-4AFD-AA7A-4FB1FD936C91}">
      <text>
        <r>
          <rPr>
            <b/>
            <sz val="8"/>
            <color indexed="9"/>
            <rFont val="Tahoma"/>
            <family val="2"/>
          </rPr>
          <t>SDS:</t>
        </r>
        <r>
          <rPr>
            <sz val="8"/>
            <color indexed="9"/>
            <rFont val="Tahoma"/>
            <family val="2"/>
          </rPr>
          <t xml:space="preserve">
longitud de 15
separador decimal con (.)
No aplica para independientes</t>
        </r>
      </text>
    </comment>
    <comment ref="R2" authorId="0" shapeId="0" xr:uid="{111E5AF6-702B-41EF-82D2-E9E81B1E766C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decimal con punto (.)</t>
        </r>
      </text>
    </comment>
    <comment ref="T2" authorId="0" shapeId="0" xr:uid="{ECD035C9-A24C-41EA-959E-677572733851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SDS</author>
  </authors>
  <commentList>
    <comment ref="B2" authorId="0" shapeId="0" xr:uid="{302B7E59-2962-4B53-9B5C-4E4960CF99A6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  <comment ref="C2" authorId="0" shapeId="0" xr:uid="{4F09229D-FAC1-40D5-9732-C75510212E1E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12</t>
        </r>
      </text>
    </comment>
    <comment ref="D2" authorId="0" shapeId="0" xr:uid="{77B0320D-0D5D-485A-ADB9-8FEFFEE489B7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CC
CE
PA
RC
TI
AS
MS</t>
        </r>
      </text>
    </comment>
    <comment ref="E2" authorId="0" shapeId="0" xr:uid="{51638CFF-86E4-455F-BFD7-146B09772DEE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  <comment ref="F2" authorId="0" shapeId="0" xr:uid="{DE52854F-4A5C-467C-91D4-F4DDBB7E445D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</t>
        </r>
      </text>
    </comment>
    <comment ref="G2" authorId="0" shapeId="0" xr:uid="{0177B9D5-869F-4689-BD23-3BD31CD338D6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1=Materiales e Insumos
2=Traslados
3=Estancias
4=Honorarios
5=Derechos de sala</t>
        </r>
      </text>
    </comment>
    <comment ref="H2" authorId="0" shapeId="0" xr:uid="{8CF4E23B-011C-4CE2-A83D-C84866BDDE83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20</t>
        </r>
      </text>
    </comment>
    <comment ref="I2" authorId="0" shapeId="0" xr:uid="{E73A14A4-7DA3-4B03-9EB4-CA3576A25487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60</t>
        </r>
      </text>
    </comment>
    <comment ref="J2" authorId="0" shapeId="0" xr:uid="{0D9C36C3-996A-4E23-A2ED-632C73D230D9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5</t>
        </r>
      </text>
    </comment>
    <comment ref="K2" authorId="0" shapeId="0" xr:uid="{56AA21D5-6504-4D9A-9092-5FDA7CE9052C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 decimal con (.)</t>
        </r>
      </text>
    </comment>
    <comment ref="L2" authorId="0" shapeId="0" xr:uid="{ABD5C469-4F33-44F3-A3C9-630F2C6F29AE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decimal con (.)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SDS</author>
  </authors>
  <commentList>
    <comment ref="A2" authorId="0" shapeId="0" xr:uid="{E6D8AC38-5D0C-4F52-99FE-06AFB348E07E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CC
CE
PA
RC
TI
AS
MS</t>
        </r>
      </text>
    </comment>
    <comment ref="B2" authorId="0" shapeId="0" xr:uid="{ADDF0CB9-A554-4EDC-887F-6E165EFFF6B5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20 </t>
        </r>
      </text>
    </comment>
    <comment ref="C2" authorId="0" shapeId="0" xr:uid="{6A523D4C-DA75-4440-983C-46718C238E13}">
      <text>
        <r>
          <rPr>
            <b/>
            <sz val="8"/>
            <color indexed="81"/>
            <rFont val="Tahoma"/>
            <family val="2"/>
          </rPr>
          <t>SDS:
1= Contributivo
2 = Subsidiado
3 = Vinculado
4 = Particular
5 = Otro
6 = Desplazado Contributivo
7= Desplazado Subsidiado
8= Desplazado no Asegurado</t>
        </r>
      </text>
    </comment>
    <comment ref="D2" authorId="0" shapeId="0" xr:uid="{88AC8839-7493-4B4D-A479-CD0A8BF69B6F}">
      <text>
        <r>
          <rPr>
            <b/>
            <sz val="8"/>
            <color indexed="81"/>
            <rFont val="Tahoma"/>
            <family val="2"/>
          </rPr>
          <t>SDS:
1= Contributivo
2 = Subsidiado
3 = Vinculado
4 = Particular
5 = Otro
6 = Desplazado Contributivo
7= Desplazado Subsidiado
8= Desplazado no Asegurado</t>
        </r>
      </text>
    </comment>
    <comment ref="E2" authorId="0" shapeId="0" xr:uid="{CB785E39-0EDF-44F7-AC33-DEA424E3C7E6}">
      <text>
        <r>
          <rPr>
            <b/>
            <sz val="8"/>
            <color indexed="81"/>
            <rFont val="Tahoma"/>
            <family val="2"/>
          </rPr>
          <t>SDS:
LONGITUD DE 30</t>
        </r>
      </text>
    </comment>
    <comment ref="F2" authorId="0" shapeId="0" xr:uid="{5AC7CA85-4D89-4A87-87EC-B47A92FF03BD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30</t>
        </r>
      </text>
    </comment>
    <comment ref="G2" authorId="0" shapeId="0" xr:uid="{430F8F69-F7C7-49AD-A933-07B285D81E9B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20</t>
        </r>
      </text>
    </comment>
    <comment ref="H2" authorId="0" shapeId="0" xr:uid="{86AB6109-8DBC-4721-AE0D-5FAA688F200F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20</t>
        </r>
      </text>
    </comment>
    <comment ref="I2" authorId="0" shapeId="0" xr:uid="{9D75FEB2-E3E0-432A-ACB7-1E4369637D74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3</t>
        </r>
      </text>
    </comment>
    <comment ref="J2" authorId="0" shapeId="0" xr:uid="{B0B4E2E7-1C08-4567-BE2D-BE20628A4E35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1 = Años
2 = Meses
3 = Días</t>
        </r>
      </text>
    </comment>
    <comment ref="K2" authorId="0" shapeId="0" xr:uid="{AE70FE4D-40CE-4DCD-B27F-1BF436F38740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M = Masculino
F = Femenino</t>
        </r>
      </text>
    </comment>
    <comment ref="L2" authorId="0" shapeId="0" xr:uid="{1AF0D71C-B27C-480B-9420-91BBA882ED58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2</t>
        </r>
      </text>
    </comment>
    <comment ref="M2" authorId="0" shapeId="0" xr:uid="{6896B54B-CD75-4FB3-BEF9-6B82BBB2B25A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3
para Bogotá
desde 001 a 020</t>
        </r>
      </text>
    </comment>
    <comment ref="N2" authorId="0" shapeId="0" xr:uid="{F821D716-AA77-4F21-B346-011D69C06BF8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U = Urbana
R = Rural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SDS</author>
  </authors>
  <commentList>
    <comment ref="A1" authorId="0" shapeId="0" xr:uid="{9FBD2FFE-E48E-46C3-A7D7-041BDC793224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12</t>
        </r>
      </text>
    </comment>
    <comment ref="B1" authorId="0" shapeId="0" xr:uid="{3BA85251-A8A8-4EE5-86D2-5EC11DEC8FBA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dd/mm/aaaa</t>
        </r>
      </text>
    </comment>
    <comment ref="C1" authorId="0" shapeId="0" xr:uid="{B9C75FDC-79E2-4515-8F9D-31F42DD384B3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2 Carácter del archivo
6 caracteres para número de remisión</t>
        </r>
      </text>
    </comment>
    <comment ref="D1" authorId="0" shapeId="0" xr:uid="{439FDE3B-7897-4C25-B593-BDB331FA0502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10 dígitos</t>
        </r>
      </text>
    </comment>
  </commentList>
</comments>
</file>

<file path=xl/sharedStrings.xml><?xml version="1.0" encoding="utf-8"?>
<sst xmlns="http://schemas.openxmlformats.org/spreadsheetml/2006/main" count="20384" uniqueCount="3429">
  <si>
    <t>CODIGOPROVEEDOR</t>
  </si>
  <si>
    <t>NOMBREPROVEEDOR</t>
  </si>
  <si>
    <t>TipoID</t>
  </si>
  <si>
    <t>NIT</t>
  </si>
  <si>
    <t>FACTURA</t>
  </si>
  <si>
    <t>Fechafactura</t>
  </si>
  <si>
    <t>Fecha inicio</t>
  </si>
  <si>
    <t>Fecha fin</t>
  </si>
  <si>
    <t>CódigoentidadAdministradora</t>
  </si>
  <si>
    <t>Nombreentidadadministradora</t>
  </si>
  <si>
    <t>NúmerodelContrato</t>
  </si>
  <si>
    <t>PlandeBeneficios</t>
  </si>
  <si>
    <t>Copago</t>
  </si>
  <si>
    <t>Valor de la comisión</t>
  </si>
  <si>
    <t>Valor total de Descuentos</t>
  </si>
  <si>
    <t>VALOR</t>
  </si>
  <si>
    <t>Fechaentrega</t>
  </si>
  <si>
    <t>Nivel Sisben</t>
  </si>
  <si>
    <t>NI</t>
  </si>
  <si>
    <t>SUBSIDIADO</t>
  </si>
  <si>
    <t>Código del prestador de servicios de salud</t>
  </si>
  <si>
    <t>Tipo de Identificación del Usuario</t>
  </si>
  <si>
    <t>Número de identificación del usuario en el sistema</t>
  </si>
  <si>
    <t>Número de autorización</t>
  </si>
  <si>
    <t>Tipo de servicio</t>
  </si>
  <si>
    <t>Código del servicio</t>
  </si>
  <si>
    <t>Nombre del servicio</t>
  </si>
  <si>
    <t>Cantidad</t>
  </si>
  <si>
    <t>Valor unitario del material e insumo</t>
  </si>
  <si>
    <t>Código entidad Administradora</t>
  </si>
  <si>
    <t>Tipo de Usuario</t>
  </si>
  <si>
    <t>Primer Apellido del usuario</t>
  </si>
  <si>
    <t>Segundo apellido del usuario</t>
  </si>
  <si>
    <t>Primer nombre del usuario</t>
  </si>
  <si>
    <t>Segundo nombre del usuario</t>
  </si>
  <si>
    <t>Edad</t>
  </si>
  <si>
    <t>Unidad de medida de la Edad</t>
  </si>
  <si>
    <t>Sexo</t>
  </si>
  <si>
    <t>Código del departamento de residencia habitual</t>
  </si>
  <si>
    <t>Código de municipios de residencia habitual</t>
  </si>
  <si>
    <t>Zona de residencia habitual</t>
  </si>
  <si>
    <t>CC</t>
  </si>
  <si>
    <t>ALBA</t>
  </si>
  <si>
    <t>CLEMENCIA</t>
  </si>
  <si>
    <t>F</t>
  </si>
  <si>
    <t>ARAGON</t>
  </si>
  <si>
    <t>Fecha de remisión</t>
  </si>
  <si>
    <t>Código del archivo</t>
  </si>
  <si>
    <t>Total de Registros</t>
  </si>
  <si>
    <t>ESTO NO VA EN EL TXT</t>
  </si>
  <si>
    <t>ENERO</t>
  </si>
  <si>
    <t>MIPRES</t>
  </si>
  <si>
    <t>AF</t>
  </si>
  <si>
    <t>US</t>
  </si>
  <si>
    <t>AT</t>
  </si>
  <si>
    <t>AM</t>
  </si>
  <si>
    <t>N° DE ORDEN</t>
  </si>
  <si>
    <t>TIPO DOC</t>
  </si>
  <si>
    <t>N° IDENTIFICACION</t>
  </si>
  <si>
    <t>APELLIDOS Y NOMBRES</t>
  </si>
  <si>
    <t>EDAD</t>
  </si>
  <si>
    <t>UNIDAD DE MEDIDA</t>
  </si>
  <si>
    <t>FECHA DE NACIMIENTO</t>
  </si>
  <si>
    <t xml:space="preserve">SEXO </t>
  </si>
  <si>
    <t>MUNICIPIO</t>
  </si>
  <si>
    <t>CODIGO DE SERVICIO</t>
  </si>
  <si>
    <t>RUTA</t>
  </si>
  <si>
    <t>CANTIDAD</t>
  </si>
  <si>
    <t>N° CELULAR</t>
  </si>
  <si>
    <t xml:space="preserve">VALOR TIQUETE </t>
  </si>
  <si>
    <t>VALOR UNITARIO</t>
  </si>
  <si>
    <t>VALOR TOTAL</t>
  </si>
  <si>
    <t xml:space="preserve">NOVEDAD </t>
  </si>
  <si>
    <t>2/24/1949</t>
  </si>
  <si>
    <t>S50008</t>
  </si>
  <si>
    <t>PUERTO ASIS</t>
  </si>
  <si>
    <t>S50007</t>
  </si>
  <si>
    <t>M</t>
  </si>
  <si>
    <t>ORITO</t>
  </si>
  <si>
    <t>TI</t>
  </si>
  <si>
    <t>3/16/2024</t>
  </si>
  <si>
    <t>SIBUNDOY</t>
  </si>
  <si>
    <t>3/18/2024</t>
  </si>
  <si>
    <t>MOCOA</t>
  </si>
  <si>
    <t>VILLAGARZON</t>
  </si>
  <si>
    <t>ANDRADE DELGADO JAIDER ALEXANDER</t>
  </si>
  <si>
    <t>RC</t>
  </si>
  <si>
    <t>SANTIAGO</t>
  </si>
  <si>
    <t>9/15/1993</t>
  </si>
  <si>
    <t>AREVALO ERAZO DANNA VALENTINA</t>
  </si>
  <si>
    <t>8/25/2015</t>
  </si>
  <si>
    <t>COLON</t>
  </si>
  <si>
    <t>CACERES PRIETO ALEXANDER</t>
  </si>
  <si>
    <t>1/23/1959</t>
  </si>
  <si>
    <t>PT</t>
  </si>
  <si>
    <t>6/28/1956</t>
  </si>
  <si>
    <t>CHICUNQUE MARTINEZ JOSE EDMUNDO</t>
  </si>
  <si>
    <t>DIAZ BOTERO ANA CELIA</t>
  </si>
  <si>
    <t>9/27/1944</t>
  </si>
  <si>
    <t>PUERTO GUZMAN</t>
  </si>
  <si>
    <t>GUTIERREZ CERON MARCIA LIGIA</t>
  </si>
  <si>
    <t>5/29/1973</t>
  </si>
  <si>
    <t>HURTADO CARVAJAL AURORA DEL CARMEN</t>
  </si>
  <si>
    <t>4/18/1975</t>
  </si>
  <si>
    <t>JACANAMEJOY CHICUNQUE CARLOS ALEXANDER</t>
  </si>
  <si>
    <t>1/27/1994</t>
  </si>
  <si>
    <t>JOJOA JOJOA LUCELLY PAOLA</t>
  </si>
  <si>
    <t>7/17/2002</t>
  </si>
  <si>
    <t>3227559597 - 3118193150</t>
  </si>
  <si>
    <t>MELO YULE MAIRA ALEXANDRA</t>
  </si>
  <si>
    <t>MENA JURADO AURA ELISA</t>
  </si>
  <si>
    <t>12/27/1951</t>
  </si>
  <si>
    <t>12/21/1994</t>
  </si>
  <si>
    <t>10/21/2020</t>
  </si>
  <si>
    <t>3/27/1962</t>
  </si>
  <si>
    <t>3/24/1963</t>
  </si>
  <si>
    <t>11/25/2023</t>
  </si>
  <si>
    <t>PAI MARIA CLEMENCIA</t>
  </si>
  <si>
    <t>PAI TAICUS BELISARIO</t>
  </si>
  <si>
    <t>11/28/1995</t>
  </si>
  <si>
    <t>RODRIGUEZ JURADO DANNIA VALENTINA</t>
  </si>
  <si>
    <t>1/27/2012</t>
  </si>
  <si>
    <t>3204097247-3147582904</t>
  </si>
  <si>
    <t>7/22/1951</t>
  </si>
  <si>
    <t>3117670416 - 3105557024</t>
  </si>
  <si>
    <t>8/19/1961</t>
  </si>
  <si>
    <t>TROCHEZ FABRICIANO</t>
  </si>
  <si>
    <t>VIEDA RIOS CRISTIAN ALEXANDER</t>
  </si>
  <si>
    <t>8/13/1991</t>
  </si>
  <si>
    <t>1/14/1967</t>
  </si>
  <si>
    <t>5/25/1941</t>
  </si>
  <si>
    <t>ORTEGA PONCE LUIS ALBERTO</t>
  </si>
  <si>
    <t>SOLUCIONES INTEGRALES EMPRESARIAL SAS</t>
  </si>
  <si>
    <t>FEVT494</t>
  </si>
  <si>
    <t>EPSI03</t>
  </si>
  <si>
    <t>AIC EPSI</t>
  </si>
  <si>
    <t>REGIMEN SUBSIDIADO</t>
  </si>
  <si>
    <t>545-2024</t>
  </si>
  <si>
    <t>MUCHAVISOY</t>
  </si>
  <si>
    <t>LUIS</t>
  </si>
  <si>
    <t>U</t>
  </si>
  <si>
    <t>AF000007</t>
  </si>
  <si>
    <t>TIPO</t>
  </si>
  <si>
    <t>1 APLL</t>
  </si>
  <si>
    <t>2 APLL</t>
  </si>
  <si>
    <t>1 NOM</t>
  </si>
  <si>
    <t>2 NOM</t>
  </si>
  <si>
    <t>NAM ORIGINAL</t>
  </si>
  <si>
    <t>CANAS</t>
  </si>
  <si>
    <t>DAGUA</t>
  </si>
  <si>
    <t>ROSALIA</t>
  </si>
  <si>
    <t>CASTRO</t>
  </si>
  <si>
    <t>MARIA</t>
  </si>
  <si>
    <t>MERCEDES</t>
  </si>
  <si>
    <t>CASTILLO</t>
  </si>
  <si>
    <t>ANGULO</t>
  </si>
  <si>
    <t>CARLOS</t>
  </si>
  <si>
    <t>ANTONIO</t>
  </si>
  <si>
    <t>PAI</t>
  </si>
  <si>
    <t>STIVEN</t>
  </si>
  <si>
    <t>BURBANO</t>
  </si>
  <si>
    <t>YELA</t>
  </si>
  <si>
    <t>CHINDOY</t>
  </si>
  <si>
    <t>JULIA</t>
  </si>
  <si>
    <t>ZAMBRANO</t>
  </si>
  <si>
    <t>NUBIA</t>
  </si>
  <si>
    <t>MONTAÑO</t>
  </si>
  <si>
    <t>ESCOBAR</t>
  </si>
  <si>
    <t>SILVA</t>
  </si>
  <si>
    <t>ANDRES</t>
  </si>
  <si>
    <t>FLOREZ</t>
  </si>
  <si>
    <t>ELIZABETH</t>
  </si>
  <si>
    <t>GOMEZ</t>
  </si>
  <si>
    <t>JACANAMEJOY</t>
  </si>
  <si>
    <t>JAJOY</t>
  </si>
  <si>
    <t>ROSERO</t>
  </si>
  <si>
    <t>NATALIA</t>
  </si>
  <si>
    <t>JOHANA</t>
  </si>
  <si>
    <t>JUAGIBIOY</t>
  </si>
  <si>
    <t>JAMIOY</t>
  </si>
  <si>
    <t>ALEJANDRO</t>
  </si>
  <si>
    <t>JURADO</t>
  </si>
  <si>
    <t>JHONATAN</t>
  </si>
  <si>
    <t>LOPEZ</t>
  </si>
  <si>
    <t>RUALES</t>
  </si>
  <si>
    <t>ORDOÑEZ</t>
  </si>
  <si>
    <t>GARCIA</t>
  </si>
  <si>
    <t>MARISOL</t>
  </si>
  <si>
    <t>RIASCOS</t>
  </si>
  <si>
    <t>RAMOS</t>
  </si>
  <si>
    <t>EUGENIA</t>
  </si>
  <si>
    <t>RODRIGUEZ</t>
  </si>
  <si>
    <t>CASTAÑO</t>
  </si>
  <si>
    <t>PAOLA</t>
  </si>
  <si>
    <t>ANDREA</t>
  </si>
  <si>
    <t>ARMANDO</t>
  </si>
  <si>
    <t>ESPAÑA</t>
  </si>
  <si>
    <t>JHON</t>
  </si>
  <si>
    <t>ACOSTA</t>
  </si>
  <si>
    <t>MUÑOZ</t>
  </si>
  <si>
    <t>CRISTIAN</t>
  </si>
  <si>
    <t>DAVID</t>
  </si>
  <si>
    <t>AGREDA</t>
  </si>
  <si>
    <t>MARIELA</t>
  </si>
  <si>
    <t>AGUDELO</t>
  </si>
  <si>
    <t>ALVAREZ</t>
  </si>
  <si>
    <t>TORO</t>
  </si>
  <si>
    <t>OLGA</t>
  </si>
  <si>
    <t>ANDRADE</t>
  </si>
  <si>
    <t>DELGADO</t>
  </si>
  <si>
    <t>JAIDER</t>
  </si>
  <si>
    <t>ALEXANDER</t>
  </si>
  <si>
    <t>DIANA</t>
  </si>
  <si>
    <t>JAIME</t>
  </si>
  <si>
    <t>AREVALO</t>
  </si>
  <si>
    <t>MERA</t>
  </si>
  <si>
    <t>XIOMARA</t>
  </si>
  <si>
    <t>ALEXIS</t>
  </si>
  <si>
    <t>HERNANDEZ</t>
  </si>
  <si>
    <t>ROSA</t>
  </si>
  <si>
    <t>CORDOBA</t>
  </si>
  <si>
    <t>BASTIDAS</t>
  </si>
  <si>
    <t>MOLINA</t>
  </si>
  <si>
    <t>KAREN</t>
  </si>
  <si>
    <t>SOFIA</t>
  </si>
  <si>
    <t>BOTINA</t>
  </si>
  <si>
    <t>CHICUNQUE</t>
  </si>
  <si>
    <t>BUESAQUILLO</t>
  </si>
  <si>
    <t>CHASOY</t>
  </si>
  <si>
    <t>LUZ</t>
  </si>
  <si>
    <t>LISBETH</t>
  </si>
  <si>
    <t>DAYANA</t>
  </si>
  <si>
    <t>TANDIOY</t>
  </si>
  <si>
    <t>RIVERA</t>
  </si>
  <si>
    <t>SALAZAR</t>
  </si>
  <si>
    <t>MACIAS</t>
  </si>
  <si>
    <t>ALBERTO</t>
  </si>
  <si>
    <t>MARINA</t>
  </si>
  <si>
    <t>AGUILLON</t>
  </si>
  <si>
    <t>FELIPE</t>
  </si>
  <si>
    <t>QUINCHOA</t>
  </si>
  <si>
    <t>TAPIA</t>
  </si>
  <si>
    <t>EMILY</t>
  </si>
  <si>
    <t>RUTH</t>
  </si>
  <si>
    <t>GLORIA</t>
  </si>
  <si>
    <t>AMPARO</t>
  </si>
  <si>
    <t>GUANGA</t>
  </si>
  <si>
    <t>MELO</t>
  </si>
  <si>
    <t>PEDRO</t>
  </si>
  <si>
    <t>YOCUE</t>
  </si>
  <si>
    <t>KELLY</t>
  </si>
  <si>
    <t>SANDRA</t>
  </si>
  <si>
    <t>PATRICIA</t>
  </si>
  <si>
    <t>ERAZO</t>
  </si>
  <si>
    <t>DANNA</t>
  </si>
  <si>
    <t>VALENTINA</t>
  </si>
  <si>
    <t>FLAVIO</t>
  </si>
  <si>
    <t>ASPRILLA</t>
  </si>
  <si>
    <t>CETRE</t>
  </si>
  <si>
    <t>AIDA</t>
  </si>
  <si>
    <t>PEREZ</t>
  </si>
  <si>
    <t>RUIZ</t>
  </si>
  <si>
    <t>JORGE</t>
  </si>
  <si>
    <t>BASANTE</t>
  </si>
  <si>
    <t>VALERIA</t>
  </si>
  <si>
    <t>BEDOYA</t>
  </si>
  <si>
    <t>JIMENEZ</t>
  </si>
  <si>
    <t>JOSE</t>
  </si>
  <si>
    <t>VIVAS</t>
  </si>
  <si>
    <t>ALVARADO</t>
  </si>
  <si>
    <t>BOLAÑOS</t>
  </si>
  <si>
    <t>JAIRO</t>
  </si>
  <si>
    <t>JANSASOY</t>
  </si>
  <si>
    <t>BRAVO</t>
  </si>
  <si>
    <t>SOLARTE</t>
  </si>
  <si>
    <t>FLOR</t>
  </si>
  <si>
    <t>INES</t>
  </si>
  <si>
    <t>CEBALLOS</t>
  </si>
  <si>
    <t>CECILIA</t>
  </si>
  <si>
    <t>VARGAS</t>
  </si>
  <si>
    <t>OJEDA</t>
  </si>
  <si>
    <t>BURGOS</t>
  </si>
  <si>
    <t>IPIA</t>
  </si>
  <si>
    <t>AURA</t>
  </si>
  <si>
    <t>LEONOR</t>
  </si>
  <si>
    <t>CABEZAS</t>
  </si>
  <si>
    <t>CLAROS</t>
  </si>
  <si>
    <t>YOLANDA</t>
  </si>
  <si>
    <t>CACERES</t>
  </si>
  <si>
    <t>PRIETO</t>
  </si>
  <si>
    <t>CADENA</t>
  </si>
  <si>
    <t>CAICEDO</t>
  </si>
  <si>
    <t>MANUEL</t>
  </si>
  <si>
    <t>CALDERON</t>
  </si>
  <si>
    <t>SAMUEL</t>
  </si>
  <si>
    <t>CAMPO</t>
  </si>
  <si>
    <t>GAEL</t>
  </si>
  <si>
    <t>SERGIO</t>
  </si>
  <si>
    <t>ARLEY</t>
  </si>
  <si>
    <t>CANTICUS</t>
  </si>
  <si>
    <t>CARDOSO</t>
  </si>
  <si>
    <t>ORTIZ</t>
  </si>
  <si>
    <t>JESUS</t>
  </si>
  <si>
    <t>ANGEL</t>
  </si>
  <si>
    <t>CARVAJAL</t>
  </si>
  <si>
    <t>GALINDO</t>
  </si>
  <si>
    <t>CUARAN</t>
  </si>
  <si>
    <t>VIVIANA</t>
  </si>
  <si>
    <t>DANIEL</t>
  </si>
  <si>
    <t>CERON</t>
  </si>
  <si>
    <t>DOLORES</t>
  </si>
  <si>
    <t>MAGDALENA</t>
  </si>
  <si>
    <t>ISABEL</t>
  </si>
  <si>
    <t>MITICANOY</t>
  </si>
  <si>
    <t>MARCELA</t>
  </si>
  <si>
    <t>MARTINEZ</t>
  </si>
  <si>
    <t>SEBASTIAN</t>
  </si>
  <si>
    <t>CHILITO</t>
  </si>
  <si>
    <t>JHONY</t>
  </si>
  <si>
    <t>WILFER</t>
  </si>
  <si>
    <t>MONICA</t>
  </si>
  <si>
    <t>JAMANOY</t>
  </si>
  <si>
    <t>MAIGUAL</t>
  </si>
  <si>
    <t>CORTES</t>
  </si>
  <si>
    <t>CORTEZ</t>
  </si>
  <si>
    <t>ESTACIO</t>
  </si>
  <si>
    <t>CRIOLLO</t>
  </si>
  <si>
    <t>PORTILLO</t>
  </si>
  <si>
    <t>ARGOTTY</t>
  </si>
  <si>
    <t>IVAN</t>
  </si>
  <si>
    <t>CAMILO</t>
  </si>
  <si>
    <t>MIGUEL</t>
  </si>
  <si>
    <t>OSCAR</t>
  </si>
  <si>
    <t>DAZA</t>
  </si>
  <si>
    <t>IBARRA</t>
  </si>
  <si>
    <t>DEJOY</t>
  </si>
  <si>
    <t>JOJOA</t>
  </si>
  <si>
    <t>ALFREDO</t>
  </si>
  <si>
    <t>OLMEDO</t>
  </si>
  <si>
    <t>VACCA</t>
  </si>
  <si>
    <t>DILAN</t>
  </si>
  <si>
    <t>DIAZ</t>
  </si>
  <si>
    <t>BOTERO</t>
  </si>
  <si>
    <t>ANA</t>
  </si>
  <si>
    <t>CELIA</t>
  </si>
  <si>
    <t>BLANCA</t>
  </si>
  <si>
    <t>OBANDO</t>
  </si>
  <si>
    <t>PANTOJA</t>
  </si>
  <si>
    <t>ENRIQUEZ</t>
  </si>
  <si>
    <t>BARCO</t>
  </si>
  <si>
    <t>GONZALO</t>
  </si>
  <si>
    <t>VICENTE</t>
  </si>
  <si>
    <t>CABRERA</t>
  </si>
  <si>
    <t>PARRA</t>
  </si>
  <si>
    <t>SARA</t>
  </si>
  <si>
    <t>MENESES</t>
  </si>
  <si>
    <t>DORIS</t>
  </si>
  <si>
    <t>JUAN</t>
  </si>
  <si>
    <t>LISETH</t>
  </si>
  <si>
    <t>ALEJANDRINA</t>
  </si>
  <si>
    <t>FAJARDO</t>
  </si>
  <si>
    <t>ROJAS</t>
  </si>
  <si>
    <t>CARMEN</t>
  </si>
  <si>
    <t>IRMA</t>
  </si>
  <si>
    <t>ROCIO</t>
  </si>
  <si>
    <t>LEONARDO</t>
  </si>
  <si>
    <t>NARVAEZ</t>
  </si>
  <si>
    <t>ELISA</t>
  </si>
  <si>
    <t>GALINDEZ</t>
  </si>
  <si>
    <t>ORTEGA</t>
  </si>
  <si>
    <t>EULER</t>
  </si>
  <si>
    <t>ARNOVY</t>
  </si>
  <si>
    <t>MIRIAM</t>
  </si>
  <si>
    <t>GAVIRIA</t>
  </si>
  <si>
    <t>GETIAL</t>
  </si>
  <si>
    <t>GUEVARA</t>
  </si>
  <si>
    <t>ARIAS</t>
  </si>
  <si>
    <t>ALEJANDRA</t>
  </si>
  <si>
    <t>GUZMAN</t>
  </si>
  <si>
    <t>JARAMILLO</t>
  </si>
  <si>
    <t>ALFONSO</t>
  </si>
  <si>
    <t>ENRIQUE</t>
  </si>
  <si>
    <t>QUINTERO</t>
  </si>
  <si>
    <t>GONZALEZ</t>
  </si>
  <si>
    <t>ROSALBA</t>
  </si>
  <si>
    <t>ZUÑIGA</t>
  </si>
  <si>
    <t>GRANDA</t>
  </si>
  <si>
    <t>SUSANA</t>
  </si>
  <si>
    <t>NASTACUAS</t>
  </si>
  <si>
    <t>NELLY</t>
  </si>
  <si>
    <t>YULE</t>
  </si>
  <si>
    <t>GUERRERO</t>
  </si>
  <si>
    <t>LEIDY</t>
  </si>
  <si>
    <t>SEGUNDA</t>
  </si>
  <si>
    <t>GUILLERMO</t>
  </si>
  <si>
    <t>VANEGAS</t>
  </si>
  <si>
    <t>GUTIERREZ</t>
  </si>
  <si>
    <t>MARCIA</t>
  </si>
  <si>
    <t>LIGIA</t>
  </si>
  <si>
    <t>MAIGARA</t>
  </si>
  <si>
    <t>TIBERIO</t>
  </si>
  <si>
    <t>MILENA</t>
  </si>
  <si>
    <t>ILES</t>
  </si>
  <si>
    <t>TISOY</t>
  </si>
  <si>
    <t>HURTADO</t>
  </si>
  <si>
    <t>AURORA</t>
  </si>
  <si>
    <t>IMBACHI</t>
  </si>
  <si>
    <t>BENILDA</t>
  </si>
  <si>
    <t>YURANI</t>
  </si>
  <si>
    <t>INSUASTY</t>
  </si>
  <si>
    <t>BALTAZAR</t>
  </si>
  <si>
    <t>LUCIA</t>
  </si>
  <si>
    <t>MAURICIO</t>
  </si>
  <si>
    <t>MADROÑERO</t>
  </si>
  <si>
    <t>JULIAN</t>
  </si>
  <si>
    <t>JACANAMIJOY</t>
  </si>
  <si>
    <t>RUBIELA</t>
  </si>
  <si>
    <t>ALICIA</t>
  </si>
  <si>
    <t>MARTHA</t>
  </si>
  <si>
    <t>CLAUDIA</t>
  </si>
  <si>
    <t>MARLENY</t>
  </si>
  <si>
    <t>NAVARRO</t>
  </si>
  <si>
    <t>MARY</t>
  </si>
  <si>
    <t>GONZALES</t>
  </si>
  <si>
    <t>LUCELLY</t>
  </si>
  <si>
    <t>JOSA</t>
  </si>
  <si>
    <t>SHIRLEY</t>
  </si>
  <si>
    <t>ADRIANA</t>
  </si>
  <si>
    <t>CLARA</t>
  </si>
  <si>
    <t>ELENA</t>
  </si>
  <si>
    <t>CAMAYO</t>
  </si>
  <si>
    <t>CANAMEJOY</t>
  </si>
  <si>
    <t>GELPUD</t>
  </si>
  <si>
    <t>GLADIS</t>
  </si>
  <si>
    <t>TITO</t>
  </si>
  <si>
    <t>MACUACE</t>
  </si>
  <si>
    <t>LILIANA</t>
  </si>
  <si>
    <t>ALEXANDRA</t>
  </si>
  <si>
    <t>STELLA</t>
  </si>
  <si>
    <t>MAIRA</t>
  </si>
  <si>
    <t>MENA</t>
  </si>
  <si>
    <t>ANDERSON</t>
  </si>
  <si>
    <t>BENAVIDES</t>
  </si>
  <si>
    <t>VALENCIA</t>
  </si>
  <si>
    <t>CAMILA</t>
  </si>
  <si>
    <t>ANGIE</t>
  </si>
  <si>
    <t>ALIRIO</t>
  </si>
  <si>
    <t>MONTERO</t>
  </si>
  <si>
    <t>ZORAIDA</t>
  </si>
  <si>
    <t>MORA</t>
  </si>
  <si>
    <t>MORALES</t>
  </si>
  <si>
    <t>GABRIELA</t>
  </si>
  <si>
    <t>PORTILLA</t>
  </si>
  <si>
    <t>VACA</t>
  </si>
  <si>
    <t>VIRGINIA</t>
  </si>
  <si>
    <t>MOREANO</t>
  </si>
  <si>
    <t>LORENA</t>
  </si>
  <si>
    <t>MORENO</t>
  </si>
  <si>
    <t>PASCAL</t>
  </si>
  <si>
    <t>MOSQUERA</t>
  </si>
  <si>
    <t>RAFAEL</t>
  </si>
  <si>
    <t>ISAAC</t>
  </si>
  <si>
    <t>PAZ</t>
  </si>
  <si>
    <t>MUTUMBAJOY</t>
  </si>
  <si>
    <t>BECERRA</t>
  </si>
  <si>
    <t>PASTORA</t>
  </si>
  <si>
    <t>YAIGUAJE</t>
  </si>
  <si>
    <t>VICTOR</t>
  </si>
  <si>
    <t>OCAMPO</t>
  </si>
  <si>
    <t>OMEN</t>
  </si>
  <si>
    <t>YULENY</t>
  </si>
  <si>
    <t>ONOGAMA</t>
  </si>
  <si>
    <t>EDUARDO</t>
  </si>
  <si>
    <t>OÑATES</t>
  </si>
  <si>
    <t>CONSUELO</t>
  </si>
  <si>
    <t>OROZCO</t>
  </si>
  <si>
    <t>ORREGO</t>
  </si>
  <si>
    <t>YENNY</t>
  </si>
  <si>
    <t>OSPINA</t>
  </si>
  <si>
    <t>OMAIRA</t>
  </si>
  <si>
    <t>TORRES</t>
  </si>
  <si>
    <t>THIAGO</t>
  </si>
  <si>
    <t>DAEL</t>
  </si>
  <si>
    <t>TAICUS</t>
  </si>
  <si>
    <t>REYES</t>
  </si>
  <si>
    <t>FABIO</t>
  </si>
  <si>
    <t>VELASCO</t>
  </si>
  <si>
    <t>PINCHAO</t>
  </si>
  <si>
    <t>PINTO</t>
  </si>
  <si>
    <t>ANIBAL</t>
  </si>
  <si>
    <t>POTOSI</t>
  </si>
  <si>
    <t>JHESMITH</t>
  </si>
  <si>
    <t>QUIGUANAS</t>
  </si>
  <si>
    <t>YEISON</t>
  </si>
  <si>
    <t>CAROLINA</t>
  </si>
  <si>
    <t>DARY</t>
  </si>
  <si>
    <t>CRISTINA</t>
  </si>
  <si>
    <t>ELVIRA</t>
  </si>
  <si>
    <t>RENGIFO</t>
  </si>
  <si>
    <t>RIOS</t>
  </si>
  <si>
    <t>DANNIA</t>
  </si>
  <si>
    <t>JANNETH</t>
  </si>
  <si>
    <t>OLIVA</t>
  </si>
  <si>
    <t>URBANO</t>
  </si>
  <si>
    <t>SANCHEZ</t>
  </si>
  <si>
    <t>SECUE</t>
  </si>
  <si>
    <t>SIGINDIOY</t>
  </si>
  <si>
    <t>ESTEBAN</t>
  </si>
  <si>
    <t>IAN</t>
  </si>
  <si>
    <t>HENRY</t>
  </si>
  <si>
    <t>TIMANA</t>
  </si>
  <si>
    <t>TRANSITO</t>
  </si>
  <si>
    <t>TROCHEZ</t>
  </si>
  <si>
    <t>FABRICIANO</t>
  </si>
  <si>
    <t>ILVIRA</t>
  </si>
  <si>
    <t>ERMILA</t>
  </si>
  <si>
    <t>GERMAN</t>
  </si>
  <si>
    <t>VIEDA</t>
  </si>
  <si>
    <t>VILLAREAL</t>
  </si>
  <si>
    <t>VILLANO</t>
  </si>
  <si>
    <t>EDILMA</t>
  </si>
  <si>
    <t>ZAMORA</t>
  </si>
  <si>
    <t>MARIANA</t>
  </si>
  <si>
    <t>JONIER</t>
  </si>
  <si>
    <t>TERESA</t>
  </si>
  <si>
    <t>FRANCISCO</t>
  </si>
  <si>
    <t>MUCHACHASOY</t>
  </si>
  <si>
    <t>EFRAIN</t>
  </si>
  <si>
    <t>PONCE</t>
  </si>
  <si>
    <t>ESPACOIS</t>
  </si>
  <si>
    <t>LOG</t>
  </si>
  <si>
    <t>CONTAR</t>
  </si>
  <si>
    <t>ORDOÑEZ GARCIA MARISOL</t>
  </si>
  <si>
    <t>DE LA CRUZ</t>
  </si>
  <si>
    <t>2 APLL 1 NOM</t>
  </si>
  <si>
    <t>DE QUINCHOA</t>
  </si>
  <si>
    <t>DEL ROSARIO</t>
  </si>
  <si>
    <t>DEL CARMEN</t>
  </si>
  <si>
    <t>DEL SOCORRO</t>
  </si>
  <si>
    <t>DE JESUS</t>
  </si>
  <si>
    <r>
      <rPr>
        <sz val="8.5"/>
        <rFont val="Arial MT"/>
        <family val="2"/>
      </rPr>
      <t>PUTUMAYO</t>
    </r>
  </si>
  <si>
    <r>
      <rPr>
        <sz val="8.5"/>
        <rFont val="Arial MT"/>
        <family val="2"/>
      </rPr>
      <t>MOCOA</t>
    </r>
  </si>
  <si>
    <r>
      <rPr>
        <sz val="8.5"/>
        <rFont val="Arial MT"/>
        <family val="2"/>
      </rPr>
      <t>COLON</t>
    </r>
  </si>
  <si>
    <r>
      <rPr>
        <sz val="8.5"/>
        <rFont val="Arial MT"/>
        <family val="2"/>
      </rPr>
      <t>ORITO</t>
    </r>
  </si>
  <si>
    <r>
      <rPr>
        <sz val="8.5"/>
        <rFont val="Arial MT"/>
        <family val="2"/>
      </rPr>
      <t>PUERTO ASIS</t>
    </r>
  </si>
  <si>
    <r>
      <rPr>
        <sz val="8.5"/>
        <rFont val="Arial MT"/>
        <family val="2"/>
      </rPr>
      <t>PUERTO CAICEDO</t>
    </r>
  </si>
  <si>
    <r>
      <rPr>
        <sz val="8.5"/>
        <rFont val="Arial MT"/>
        <family val="2"/>
      </rPr>
      <t>PUERTO GUZMAN</t>
    </r>
  </si>
  <si>
    <r>
      <rPr>
        <sz val="8.5"/>
        <rFont val="Arial MT"/>
        <family val="2"/>
      </rPr>
      <t>LEGUIZAMO</t>
    </r>
  </si>
  <si>
    <r>
      <rPr>
        <sz val="8.5"/>
        <rFont val="Arial MT"/>
        <family val="2"/>
      </rPr>
      <t>SIBUNDOY</t>
    </r>
  </si>
  <si>
    <r>
      <rPr>
        <sz val="8.5"/>
        <rFont val="Arial MT"/>
        <family val="2"/>
      </rPr>
      <t>SAN FRANCISCO</t>
    </r>
  </si>
  <si>
    <r>
      <rPr>
        <sz val="8.5"/>
        <rFont val="Arial MT"/>
        <family val="2"/>
      </rPr>
      <t>SAN MIGUEL</t>
    </r>
  </si>
  <si>
    <r>
      <rPr>
        <sz val="8.5"/>
        <rFont val="Arial MT"/>
        <family val="2"/>
      </rPr>
      <t>SANTIAGO</t>
    </r>
  </si>
  <si>
    <r>
      <rPr>
        <sz val="8.5"/>
        <rFont val="Arial MT"/>
        <family val="2"/>
      </rPr>
      <t>VALLE DEL GUAMUEZ</t>
    </r>
  </si>
  <si>
    <r>
      <rPr>
        <sz val="8.5"/>
        <rFont val="Arial MT"/>
        <family val="2"/>
      </rPr>
      <t>VILLAGARZON</t>
    </r>
  </si>
  <si>
    <t>FLORENCIA</t>
  </si>
  <si>
    <t>SAN FRANCISCO</t>
  </si>
  <si>
    <t>VALLE DEL GUAMUEZ</t>
  </si>
  <si>
    <t>PUERTO CAICEDO</t>
  </si>
  <si>
    <t>CAQUETA</t>
  </si>
  <si>
    <t>001</t>
  </si>
  <si>
    <t>RIVERA GONZALEZ MARCELA</t>
  </si>
  <si>
    <t>11/21/1977</t>
  </si>
  <si>
    <t>AREVALO ALEGRIA ALFONSO ANTONIO</t>
  </si>
  <si>
    <t>11/13/1949</t>
  </si>
  <si>
    <t>3133069316 - 3112425732</t>
  </si>
  <si>
    <t>3232937659 - 3118451465</t>
  </si>
  <si>
    <t>TANDIOY MUCHAVISOY LUIS MARCIAL</t>
  </si>
  <si>
    <t>4/30/1983</t>
  </si>
  <si>
    <t>PANTOJA QUINTERO PATRICIA HELENA</t>
  </si>
  <si>
    <t>7/14/1979</t>
  </si>
  <si>
    <t>1/13/2008</t>
  </si>
  <si>
    <t xml:space="preserve">VALLEJO LUZ EDY </t>
  </si>
  <si>
    <t>12/19/1963</t>
  </si>
  <si>
    <t xml:space="preserve">ENRIQUEZ CHICUNQUE MEILY SOFIA </t>
  </si>
  <si>
    <t>11/27/2014</t>
  </si>
  <si>
    <t xml:space="preserve">ESCOBAR JACANAMEJOY JUAN DAVID </t>
  </si>
  <si>
    <t>3116164195-3165389927</t>
  </si>
  <si>
    <t>9/15/1958</t>
  </si>
  <si>
    <t>JANSASOY MOJOMBOY PASTORA</t>
  </si>
  <si>
    <t>MITICANOY JACANAMIJOY MARIA FRANCISCA</t>
  </si>
  <si>
    <t>9/17/1936</t>
  </si>
  <si>
    <t>GUTIERREZ OCHOA EDELMERY</t>
  </si>
  <si>
    <t>2/22/1967</t>
  </si>
  <si>
    <t>ZAMORA MUTUMBAJOY RUTH NANCY</t>
  </si>
  <si>
    <t>6/19/1981</t>
  </si>
  <si>
    <t>PEREZ MIGDONIA STELLA</t>
  </si>
  <si>
    <t>LOAIZA MORA RUTH LORENA</t>
  </si>
  <si>
    <t>7/28/1975</t>
  </si>
  <si>
    <t>2/28/1963</t>
  </si>
  <si>
    <t>MUYUY JOJOA MARTHA ISABEL</t>
  </si>
  <si>
    <t>TISOY JACANAMIJOY GABRIEL</t>
  </si>
  <si>
    <t>NASTACUAZ MUTUMBAJOY MARIA ISABEL</t>
  </si>
  <si>
    <t>11/27/1981</t>
  </si>
  <si>
    <t>BECERRA CAMPO VICKY VERONICA</t>
  </si>
  <si>
    <t>10/27/2003</t>
  </si>
  <si>
    <t>4/29/1980</t>
  </si>
  <si>
    <t>6/28/1981</t>
  </si>
  <si>
    <t>1/31/1962</t>
  </si>
  <si>
    <t>10/14/1958</t>
  </si>
  <si>
    <t>JACANAMEJOY JACANAMEJOY GABRIEL</t>
  </si>
  <si>
    <t>6/30/1970</t>
  </si>
  <si>
    <t xml:space="preserve">CHINDOY CHILITO JHONY WILFER </t>
  </si>
  <si>
    <t>4/16/2003</t>
  </si>
  <si>
    <t>1/31/1949</t>
  </si>
  <si>
    <t>4/13/1961</t>
  </si>
  <si>
    <t xml:space="preserve">ANDRADE YOCUE MARIA KELLY JOHANA </t>
  </si>
  <si>
    <t xml:space="preserve">ASPRILLA CETRE AIDA LUZ </t>
  </si>
  <si>
    <t>9/13/1989</t>
  </si>
  <si>
    <t>BELTRAN HENRY</t>
  </si>
  <si>
    <t>8/31/1947</t>
  </si>
  <si>
    <t xml:space="preserve">BUESAQUILLO CLARA </t>
  </si>
  <si>
    <t>5/24/1951</t>
  </si>
  <si>
    <t>11/15/2023</t>
  </si>
  <si>
    <t>9/15/1970</t>
  </si>
  <si>
    <t>3227532050-3136330745</t>
  </si>
  <si>
    <t xml:space="preserve">CAEZ TAIMAL ETHAN GAEL </t>
  </si>
  <si>
    <t xml:space="preserve">CAICEDO VENICIA CAROLINA </t>
  </si>
  <si>
    <t>6/24/1962</t>
  </si>
  <si>
    <t xml:space="preserve">CAMPO LARGO YORMARI </t>
  </si>
  <si>
    <t xml:space="preserve">CARDOSO ORTIZ JESUS </t>
  </si>
  <si>
    <t>10/30/1998</t>
  </si>
  <si>
    <t>CASTRO ANGULO JOSE MEDARDO</t>
  </si>
  <si>
    <t>2/22/1942</t>
  </si>
  <si>
    <t>5/14/1983</t>
  </si>
  <si>
    <t>DAGUA CANAS ROSALIA</t>
  </si>
  <si>
    <t>4/23/2015</t>
  </si>
  <si>
    <t>ESPAÑA AGREDA CARLOS BOLIVAR</t>
  </si>
  <si>
    <t>7/20/1969</t>
  </si>
  <si>
    <t>GALINDEZ DE BERMEO DILIA MARIA</t>
  </si>
  <si>
    <t>3/27/1976</t>
  </si>
  <si>
    <t xml:space="preserve">GRANDA MARTINEZ MARIA SUSANA </t>
  </si>
  <si>
    <t>7/30/1956</t>
  </si>
  <si>
    <t xml:space="preserve">JACANAMEJOY BUSTOS CARMEN </t>
  </si>
  <si>
    <t xml:space="preserve">JAMIOY AGREDA LUIS ANTONIO </t>
  </si>
  <si>
    <t>9/17/1956</t>
  </si>
  <si>
    <t>JOJOA MENESES JOSE SAUL</t>
  </si>
  <si>
    <t>6/17/1961</t>
  </si>
  <si>
    <t>JUAGIBIOY DEJOY MARIA CONCEPCION</t>
  </si>
  <si>
    <t>8/26/1998</t>
  </si>
  <si>
    <t>8/14/1975</t>
  </si>
  <si>
    <t>3219827050 - 3187386130</t>
  </si>
  <si>
    <t xml:space="preserve">MILLER ANGEL MARIA </t>
  </si>
  <si>
    <t>10/28/1950</t>
  </si>
  <si>
    <t>MONTAÑO DAGUA MABEL LORENA</t>
  </si>
  <si>
    <t>7/17/2006</t>
  </si>
  <si>
    <t>8/18/1954</t>
  </si>
  <si>
    <t>6/21/2007</t>
  </si>
  <si>
    <t xml:space="preserve">NAVARRO BUCHELI ELVIA INES </t>
  </si>
  <si>
    <t>OCAMPO OJEDA DIMAR DULEY</t>
  </si>
  <si>
    <t>3/24/1983</t>
  </si>
  <si>
    <t xml:space="preserve">PINTO SIGINDIOY CARLOS ANIBAL </t>
  </si>
  <si>
    <t>6/23/1970</t>
  </si>
  <si>
    <t>5/25/2004</t>
  </si>
  <si>
    <t xml:space="preserve">QUINCHOA DE LA CRUZ MARIA PAULA </t>
  </si>
  <si>
    <t>7/22/1957</t>
  </si>
  <si>
    <t>6/28/1961</t>
  </si>
  <si>
    <t>11/28/1977</t>
  </si>
  <si>
    <t>9/27/2013</t>
  </si>
  <si>
    <t xml:space="preserve">SALAS OÑATES ANGIE LORENA </t>
  </si>
  <si>
    <t>NO TIENE</t>
  </si>
  <si>
    <t>8/16/1958</t>
  </si>
  <si>
    <t>TIMANA MITICANOY MICHEL KAELY</t>
  </si>
  <si>
    <t>7/21/2023</t>
  </si>
  <si>
    <t>TORRES OMEN JOSE DAVID</t>
  </si>
  <si>
    <t>2/23/2008</t>
  </si>
  <si>
    <t>11/22/1965</t>
  </si>
  <si>
    <t xml:space="preserve">GARCIA DELGADO ANGELA </t>
  </si>
  <si>
    <t>4/20/1942</t>
  </si>
  <si>
    <t xml:space="preserve">FECHA DE TIQUETE </t>
  </si>
  <si>
    <t>Nº TIQUETE</t>
  </si>
  <si>
    <t xml:space="preserve">FECHA FACTURA </t>
  </si>
  <si>
    <t>GARCIA MARTINEZ EULER ARNOVY</t>
  </si>
  <si>
    <t>GUANGA JUAN CAMILO</t>
  </si>
  <si>
    <t>SAMBONI CHILITO ELIZABETH</t>
  </si>
  <si>
    <t>ZULETA ULCUE MAITE ALEJANDRA</t>
  </si>
  <si>
    <t>DIAZ CORDOBA ALBA MARIBEL</t>
  </si>
  <si>
    <t>LEGARDA ROMO NIDIAN PATRICIA</t>
  </si>
  <si>
    <t>ALVARES MARLENY DOLORES</t>
  </si>
  <si>
    <t>QUIÑONEZ ANGULO  ROSA</t>
  </si>
  <si>
    <t>QUINCHOA MUCHAVISOY JOSE HILARIO</t>
  </si>
  <si>
    <t>MUTUMBAJOY AGREDA MERCEDES</t>
  </si>
  <si>
    <t>MORALES MORA JOSE LEONEL</t>
  </si>
  <si>
    <t>ARAGON PEDRO ANTONIO</t>
  </si>
  <si>
    <t>NARVAEZ FERNELI</t>
  </si>
  <si>
    <t>ROSERO OBANDO OLAVE PROCELIA</t>
  </si>
  <si>
    <t>PRADO PRADO CARLOS</t>
  </si>
  <si>
    <t>RODRIGUEZ BOLAÑOS MARTHA MERCEDES</t>
  </si>
  <si>
    <t>NIEVES MELO MARIA EUGENIA</t>
  </si>
  <si>
    <t>BURGOS DE SEMANATE ELIA MARINA</t>
  </si>
  <si>
    <t>GOMEZ GOMES ARIELA</t>
  </si>
  <si>
    <t>MAIGRA RUCAIDA FLORENTINO</t>
  </si>
  <si>
    <t>BETANCUR LOPEZ EDI MABIL</t>
  </si>
  <si>
    <t>TAPIAS LEIDY JUDITH</t>
  </si>
  <si>
    <t>CUARAN MARIA ESPERANZA</t>
  </si>
  <si>
    <t>LAZO BRAVO SERGIO ANDRES</t>
  </si>
  <si>
    <t>LOPEZ DE ARTEAGA MARIA</t>
  </si>
  <si>
    <t>ARELLANO TORO EMMUEL</t>
  </si>
  <si>
    <t>AREVALO BENITEZ MARIA DE LOS ANGELES</t>
  </si>
  <si>
    <t>BALTAZAR MADROÑERO SHARON ARGENYS</t>
  </si>
  <si>
    <t>BASANTE CORDOBA SAMI VALERIA</t>
  </si>
  <si>
    <t>BERMEO PAULA ANDREA</t>
  </si>
  <si>
    <t>BOTOTO BOMBA ALFONZO</t>
  </si>
  <si>
    <t>BUESAQUILLO MARTA</t>
  </si>
  <si>
    <t>CAICEDO IBARRA YILMAR GAEL</t>
  </si>
  <si>
    <t>DELGADO ENRIQUEZ EUTIMIA ALEJANDRINA</t>
  </si>
  <si>
    <t>ESPAÑA AGREDA ANTONIA MARIA</t>
  </si>
  <si>
    <t>GUANGA GUANGA ALBA</t>
  </si>
  <si>
    <t>GUANGA ORTIZ MARIA EDILMA</t>
  </si>
  <si>
    <t>GUTIERREZ MAIGARA ALEYDA</t>
  </si>
  <si>
    <t>HERNANDEZ CASTRO MARIA TERESA</t>
  </si>
  <si>
    <t>HORTUA HIAN JULIAN</t>
  </si>
  <si>
    <t>ILES ROSALES ELIAMARY</t>
  </si>
  <si>
    <t>IMBACHI MAJE ELIZABETH</t>
  </si>
  <si>
    <t xml:space="preserve">JIMENEZ PIMENTEL MATHIAS ALEXANDER </t>
  </si>
  <si>
    <t>LOZADA DE CAMACHO MARIA FELINA</t>
  </si>
  <si>
    <t>LUNA SANTACRUZ HARVIN DANIEL</t>
  </si>
  <si>
    <t>MARTINEZ URRESTI MIREY</t>
  </si>
  <si>
    <t>MENESES CUATINDIOY ROSALINA</t>
  </si>
  <si>
    <t>MOREANO DIANA LORENA</t>
  </si>
  <si>
    <t>MUECES CAICEDO LISBETH</t>
  </si>
  <si>
    <t>MURCIA MANRRIQUE EFRAIN</t>
  </si>
  <si>
    <t>NIAZ AMELIA</t>
  </si>
  <si>
    <t>NOLBERTO LIBARDO ERIQUEZ ENRIQUEZ</t>
  </si>
  <si>
    <t>PAI ANANCONA THIAGO DAEL</t>
  </si>
  <si>
    <t>PAI HORACIO GUANGA</t>
  </si>
  <si>
    <t>POTOSI JHESMITH CAMILA</t>
  </si>
  <si>
    <t>QUINTERO GOMEZ JULIAN ANDRES</t>
  </si>
  <si>
    <t>RODRIGUEZ CASTAÑO PABLO CESAR</t>
  </si>
  <si>
    <t>ROSERO FRAULINO ANTONIO</t>
  </si>
  <si>
    <t>RUALES CRISTIAN ALEJANDRO</t>
  </si>
  <si>
    <t>SIGINDIOY  ESCOBAR GHEYSON HERNANDO</t>
  </si>
  <si>
    <t>SOLARTE DAINNY EMILIA</t>
  </si>
  <si>
    <t>SOTTO ESCOBAR LUIS ERNESTO</t>
  </si>
  <si>
    <t>TAICUS JOSE MARDOQUEO</t>
  </si>
  <si>
    <t>ULCUE COLLAZOS RAFAEL</t>
  </si>
  <si>
    <t>VICENTA LOPEZ ROSERO MARIA JUANA</t>
  </si>
  <si>
    <t>VILLANO JIMENEZ MARA JULIETA</t>
  </si>
  <si>
    <t>YELA ROSALES MARIA ELVIRA</t>
  </si>
  <si>
    <t>MINA</t>
  </si>
  <si>
    <t>MONTANCHEZ</t>
  </si>
  <si>
    <t>NANCY</t>
  </si>
  <si>
    <t>RESTREPO</t>
  </si>
  <si>
    <t>ARIADNA</t>
  </si>
  <si>
    <t>CHAMORRO</t>
  </si>
  <si>
    <t>MARCILLO</t>
  </si>
  <si>
    <t>ELVIA</t>
  </si>
  <si>
    <t>ALEGRIA</t>
  </si>
  <si>
    <t>ROMO</t>
  </si>
  <si>
    <t>CORAL</t>
  </si>
  <si>
    <t>MARCIAL</t>
  </si>
  <si>
    <t>TOVAR</t>
  </si>
  <si>
    <t>INSUASTI</t>
  </si>
  <si>
    <t>FUERTES</t>
  </si>
  <si>
    <t>RAMIREZ</t>
  </si>
  <si>
    <t>HELENA</t>
  </si>
  <si>
    <t>SAMBONI</t>
  </si>
  <si>
    <t>GABRIEL</t>
  </si>
  <si>
    <t>APRAEZ</t>
  </si>
  <si>
    <t>BELTRAN</t>
  </si>
  <si>
    <t>MARIBEL</t>
  </si>
  <si>
    <t>VALLEJO</t>
  </si>
  <si>
    <t>EDY</t>
  </si>
  <si>
    <t>TRUJILLO</t>
  </si>
  <si>
    <t>MEILY</t>
  </si>
  <si>
    <t>LEGARDA</t>
  </si>
  <si>
    <t>AMADO</t>
  </si>
  <si>
    <t>LIAM</t>
  </si>
  <si>
    <t>NUPAN</t>
  </si>
  <si>
    <t>LILIA</t>
  </si>
  <si>
    <t>MATIAS</t>
  </si>
  <si>
    <t>ALONSO</t>
  </si>
  <si>
    <t>DORADO</t>
  </si>
  <si>
    <t>QUIÑONEZ</t>
  </si>
  <si>
    <t>MOJOMBOY</t>
  </si>
  <si>
    <t>GLADYS</t>
  </si>
  <si>
    <t>FRANCISCA</t>
  </si>
  <si>
    <t>VICTORIA</t>
  </si>
  <si>
    <t>OCHOA</t>
  </si>
  <si>
    <t>EDELMERY</t>
  </si>
  <si>
    <t>PUJIMUY</t>
  </si>
  <si>
    <t>MIGDONIA</t>
  </si>
  <si>
    <t>LOAIZA</t>
  </si>
  <si>
    <t>PAULINA</t>
  </si>
  <si>
    <t>MUYUY</t>
  </si>
  <si>
    <t>CUMBAL</t>
  </si>
  <si>
    <t>PEÑA</t>
  </si>
  <si>
    <t>CARLOSAMA</t>
  </si>
  <si>
    <t>NASTACUAZ</t>
  </si>
  <si>
    <t>TASCON</t>
  </si>
  <si>
    <t>CANO</t>
  </si>
  <si>
    <t>LAUREANO</t>
  </si>
  <si>
    <t>GOMAJOA</t>
  </si>
  <si>
    <t>VICKY</t>
  </si>
  <si>
    <t>VERONICA</t>
  </si>
  <si>
    <t>ROBLES</t>
  </si>
  <si>
    <t>ERNEY</t>
  </si>
  <si>
    <t>BARRERA</t>
  </si>
  <si>
    <t>FROILAN</t>
  </si>
  <si>
    <t>BETANCOURT</t>
  </si>
  <si>
    <t>NIAZA</t>
  </si>
  <si>
    <t>MARGARITA</t>
  </si>
  <si>
    <t>ESTER</t>
  </si>
  <si>
    <t>FLORENTINO</t>
  </si>
  <si>
    <t>MARDOQUEO</t>
  </si>
  <si>
    <t>JUDITH</t>
  </si>
  <si>
    <t>ESPERANZA</t>
  </si>
  <si>
    <t>NELSON</t>
  </si>
  <si>
    <t>MAGALI</t>
  </si>
  <si>
    <t>BENITEZ</t>
  </si>
  <si>
    <t>SHARON</t>
  </si>
  <si>
    <t>ARGENYS</t>
  </si>
  <si>
    <t>BERMEO</t>
  </si>
  <si>
    <t>PAULA</t>
  </si>
  <si>
    <t>ALEYDA</t>
  </si>
  <si>
    <t>HORTUA</t>
  </si>
  <si>
    <t>LOZADA</t>
  </si>
  <si>
    <t>SANTACRUZ</t>
  </si>
  <si>
    <t>CUATINDIOY</t>
  </si>
  <si>
    <t>HORACIO</t>
  </si>
  <si>
    <t>FRAULINO</t>
  </si>
  <si>
    <t>HERNANDO</t>
  </si>
  <si>
    <t>SOTTO</t>
  </si>
  <si>
    <t>ERNESTO</t>
  </si>
  <si>
    <t>COLLAZOS</t>
  </si>
  <si>
    <t>JUANA</t>
  </si>
  <si>
    <t>FREDY</t>
  </si>
  <si>
    <t>CONCEPCION</t>
  </si>
  <si>
    <t>VANESA</t>
  </si>
  <si>
    <t>FERNANDO</t>
  </si>
  <si>
    <t>TULIO</t>
  </si>
  <si>
    <t>BERMUDEZ</t>
  </si>
  <si>
    <t>JOSSA</t>
  </si>
  <si>
    <t>JANER</t>
  </si>
  <si>
    <t>LEYDER</t>
  </si>
  <si>
    <t>PEREGRINA</t>
  </si>
  <si>
    <t>OSVALDO</t>
  </si>
  <si>
    <t>BUSTOS</t>
  </si>
  <si>
    <t>CAEZ</t>
  </si>
  <si>
    <t>TAIMAL</t>
  </si>
  <si>
    <t>ETHAN</t>
  </si>
  <si>
    <t>VENICIA</t>
  </si>
  <si>
    <t>MILLER</t>
  </si>
  <si>
    <t>LARGO</t>
  </si>
  <si>
    <t>YORMARI</t>
  </si>
  <si>
    <t>MEDARDO</t>
  </si>
  <si>
    <t>NICOLAS</t>
  </si>
  <si>
    <t>RUA</t>
  </si>
  <si>
    <t>BOLIVAR</t>
  </si>
  <si>
    <t>DILIA</t>
  </si>
  <si>
    <t>ANTONELLA</t>
  </si>
  <si>
    <t>GIRALDO</t>
  </si>
  <si>
    <t>JESSICA</t>
  </si>
  <si>
    <t>JAIR</t>
  </si>
  <si>
    <t>LUCIANA</t>
  </si>
  <si>
    <t>JUAJIBIOY</t>
  </si>
  <si>
    <t>YEIMY</t>
  </si>
  <si>
    <t>CARMENZA</t>
  </si>
  <si>
    <t>DEICY</t>
  </si>
  <si>
    <t>SAUL</t>
  </si>
  <si>
    <t>JUAGIVIOY</t>
  </si>
  <si>
    <t>LANDAZURY</t>
  </si>
  <si>
    <t>MABEL</t>
  </si>
  <si>
    <t>KATHERINE</t>
  </si>
  <si>
    <t>EULENIS</t>
  </si>
  <si>
    <t>CENERI</t>
  </si>
  <si>
    <t>LINARES</t>
  </si>
  <si>
    <t>MONTILLA</t>
  </si>
  <si>
    <t>LEONILA</t>
  </si>
  <si>
    <t>ADAN</t>
  </si>
  <si>
    <t>YENNI</t>
  </si>
  <si>
    <t>QUENAN</t>
  </si>
  <si>
    <t>TRINIDAD</t>
  </si>
  <si>
    <t>MARIN</t>
  </si>
  <si>
    <t>BUCHELI</t>
  </si>
  <si>
    <t>DIMAR</t>
  </si>
  <si>
    <t>DULEY</t>
  </si>
  <si>
    <t>ARBOLEDA</t>
  </si>
  <si>
    <t>ISAURO</t>
  </si>
  <si>
    <t>CISNEROS</t>
  </si>
  <si>
    <t>PEJENDINO</t>
  </si>
  <si>
    <t>PERDOMO</t>
  </si>
  <si>
    <t>POPAYAN</t>
  </si>
  <si>
    <t>QUETA</t>
  </si>
  <si>
    <t>QUIROZ</t>
  </si>
  <si>
    <t>QUITUMBO</t>
  </si>
  <si>
    <t>PINZON</t>
  </si>
  <si>
    <t>DORA</t>
  </si>
  <si>
    <t>RUBY</t>
  </si>
  <si>
    <t>SALAS</t>
  </si>
  <si>
    <t>TOMAS</t>
  </si>
  <si>
    <t>SOSSA</t>
  </si>
  <si>
    <t>MICHEL</t>
  </si>
  <si>
    <t>KAELY</t>
  </si>
  <si>
    <t>MEZA</t>
  </si>
  <si>
    <t>YAQUENO</t>
  </si>
  <si>
    <t>LAURA</t>
  </si>
  <si>
    <t>INGRID</t>
  </si>
  <si>
    <t>YUNDA</t>
  </si>
  <si>
    <t>RIGOBERTO</t>
  </si>
  <si>
    <t>ANGELA</t>
  </si>
  <si>
    <t>JEISON</t>
  </si>
  <si>
    <t>DE ARTEAGA</t>
  </si>
  <si>
    <t>DE CAMACHO</t>
  </si>
  <si>
    <t>DE BERMEO</t>
  </si>
  <si>
    <t>DE MATABANCHOY</t>
  </si>
  <si>
    <t>DE ARAUJO</t>
  </si>
  <si>
    <t>DE LOS ANGELES</t>
  </si>
  <si>
    <t>MAVISOY JOAGIVIOY ANA OLIVA</t>
  </si>
  <si>
    <t>2/16/1983</t>
  </si>
  <si>
    <t>MOCOA-CALI</t>
  </si>
  <si>
    <t xml:space="preserve">ABRIL </t>
  </si>
  <si>
    <t xml:space="preserve"> YUNDUN AGELA MARIA</t>
  </si>
  <si>
    <t>2/25/2020</t>
  </si>
  <si>
    <t xml:space="preserve">ORITO-PASTO </t>
  </si>
  <si>
    <t>3239776732 -3142968496</t>
  </si>
  <si>
    <t>PASTO-CALI</t>
  </si>
  <si>
    <t>ADARME MARTINEZ LEONILA</t>
  </si>
  <si>
    <t>7/15/1992</t>
  </si>
  <si>
    <t>SIBUNDOY-PASTO</t>
  </si>
  <si>
    <t>125121 F</t>
  </si>
  <si>
    <t>CALI-PASTO</t>
  </si>
  <si>
    <t>125171 F</t>
  </si>
  <si>
    <t>PASTO-SIBUNDOY</t>
  </si>
  <si>
    <t>AGREDA PASTORA DEL CARMEN</t>
  </si>
  <si>
    <t>3/22/1973</t>
  </si>
  <si>
    <t>SAN FRANCISCO-PASTO</t>
  </si>
  <si>
    <t>PASTO-SAN FRANCISCO</t>
  </si>
  <si>
    <t xml:space="preserve">AGREDA VALLEJO ALAN SHNAN  </t>
  </si>
  <si>
    <t>11/13/2018</t>
  </si>
  <si>
    <t xml:space="preserve">COLON-PASTO </t>
  </si>
  <si>
    <t xml:space="preserve">PASTO-COLON </t>
  </si>
  <si>
    <t>AGUDELO GARCIA FREDESMID</t>
  </si>
  <si>
    <t>4/29/1949</t>
  </si>
  <si>
    <t xml:space="preserve">PUERTO CAICEDO-NEIVA </t>
  </si>
  <si>
    <t>3105733750 - 3127462514</t>
  </si>
  <si>
    <t>3127462514-3105733750</t>
  </si>
  <si>
    <t xml:space="preserve">NEIVA-PUERTO CAICEDO </t>
  </si>
  <si>
    <t>AGUILLON JAMIOY JOHN JAIRO</t>
  </si>
  <si>
    <t>PUERTO ASIS-MOCOA</t>
  </si>
  <si>
    <t xml:space="preserve">MOCOA-PUERTO ASIS </t>
  </si>
  <si>
    <t xml:space="preserve">AGUILLON QUINCHOA AYNAN FELIPE </t>
  </si>
  <si>
    <t>654927-28</t>
  </si>
  <si>
    <t>124693-F- 94</t>
  </si>
  <si>
    <t>AGUILON ARTEAGA BRITNEYI ASHELEING</t>
  </si>
  <si>
    <t>6/19/2012</t>
  </si>
  <si>
    <t>639827-28</t>
  </si>
  <si>
    <t>CALI-MOCOA</t>
  </si>
  <si>
    <t>ALARCON CARDONA LUZ DARY</t>
  </si>
  <si>
    <t>5/25/1972</t>
  </si>
  <si>
    <t>MOCOA-PASTO</t>
  </si>
  <si>
    <t>PASTO-MOCOA</t>
  </si>
  <si>
    <t xml:space="preserve">ALMEIDA ROQUE JESUS INDALESIA </t>
  </si>
  <si>
    <t>687899-687900</t>
  </si>
  <si>
    <t xml:space="preserve">ALVAREZ ALVAREZ OLGA RUTH </t>
  </si>
  <si>
    <t>VILLAGARZON-PUERTO ASIS</t>
  </si>
  <si>
    <t>PUERTO ASIS-VILLAGARZON</t>
  </si>
  <si>
    <t xml:space="preserve">ALVAREZ JULIA ESTER </t>
  </si>
  <si>
    <t>7/25/1968</t>
  </si>
  <si>
    <t xml:space="preserve">ORITO-PUERTO ASIS </t>
  </si>
  <si>
    <t xml:space="preserve">PUERTO ASIS-ORITO  </t>
  </si>
  <si>
    <t xml:space="preserve">ORITO-MOCOA </t>
  </si>
  <si>
    <t>3235967370 -3115082875</t>
  </si>
  <si>
    <t xml:space="preserve">MOCOA-ORITO </t>
  </si>
  <si>
    <t>ALVAREZ KEINER SANTIAGO</t>
  </si>
  <si>
    <t>1/13/2022</t>
  </si>
  <si>
    <t xml:space="preserve">AMADO EYMI GABRIELA </t>
  </si>
  <si>
    <t xml:space="preserve">ORITO-NEIVA </t>
  </si>
  <si>
    <t>3135788013- 3152470086</t>
  </si>
  <si>
    <t xml:space="preserve">NEIVA-ORITO </t>
  </si>
  <si>
    <t>313578013 - 3152470086</t>
  </si>
  <si>
    <t xml:space="preserve">PASTO-ORITO </t>
  </si>
  <si>
    <t xml:space="preserve">AMALIA NIAZA </t>
  </si>
  <si>
    <t xml:space="preserve">ANACONA BERMEO MARY LUZ </t>
  </si>
  <si>
    <t>6/27/1980</t>
  </si>
  <si>
    <t xml:space="preserve">ANACONA ESNEIDER ALEXANDER </t>
  </si>
  <si>
    <t>3173059148- 3115513210</t>
  </si>
  <si>
    <t xml:space="preserve">ANACONA SOTELO EVER HERNEY </t>
  </si>
  <si>
    <t>3137697638 -3223720268</t>
  </si>
  <si>
    <t>ANDDRADE ORTIZ CARMEN ILIA</t>
  </si>
  <si>
    <t>LA HORMIGA-PUERTO ASIS</t>
  </si>
  <si>
    <t xml:space="preserve">3203355579-3102409294                                                           </t>
  </si>
  <si>
    <t>PUERTO ASIS-LA HORMIGA</t>
  </si>
  <si>
    <t xml:space="preserve">ANDRADE NELLY ADRIANA </t>
  </si>
  <si>
    <t>3155368645- 3156142023</t>
  </si>
  <si>
    <t>3155368645 - 3156142023</t>
  </si>
  <si>
    <t>ANGULO ANGULO FRANCISCO QUITERO</t>
  </si>
  <si>
    <t>7/20/1946</t>
  </si>
  <si>
    <t>PUERTO GUZMAN-MOCOA</t>
  </si>
  <si>
    <t>ANGULO MACUACE JESUS GIOVANY</t>
  </si>
  <si>
    <t>PUERTO GUZMAN-VILLAGARZON</t>
  </si>
  <si>
    <t>VILLAGARZON-PASTO</t>
  </si>
  <si>
    <t>PASTO-VILLAGARZON</t>
  </si>
  <si>
    <t>VILLAGARZON-PUERTO GUZMAN</t>
  </si>
  <si>
    <t xml:space="preserve">AQUINO LEIDY PAOLA </t>
  </si>
  <si>
    <t xml:space="preserve">ARABALI JOSE ERZAIN </t>
  </si>
  <si>
    <t>7/18/1947</t>
  </si>
  <si>
    <t xml:space="preserve">MOCOA-PUERTO CAICEDO </t>
  </si>
  <si>
    <t xml:space="preserve">ARAGON BREYNER ALEXIS </t>
  </si>
  <si>
    <t>3143874426 -3204244667</t>
  </si>
  <si>
    <t>ARANGO ARBOLEDA ESTEBAN</t>
  </si>
  <si>
    <t>10/28/2000</t>
  </si>
  <si>
    <t>PUERTO ASIS-PASTO</t>
  </si>
  <si>
    <t>PASTO-PUERTO ASIS</t>
  </si>
  <si>
    <t xml:space="preserve">ARAUJO BRAVO FABIO SERVIO </t>
  </si>
  <si>
    <t>9/20/1975</t>
  </si>
  <si>
    <t>684536-37</t>
  </si>
  <si>
    <t>685836-37</t>
  </si>
  <si>
    <t>ARAUJO DE MUÑOZ FABIO</t>
  </si>
  <si>
    <t>ARAUJO MUÑOZ ELIZABETH</t>
  </si>
  <si>
    <t>MOCOA-PUERTO GUZMAN</t>
  </si>
  <si>
    <t>ARBOLEDA TORO LISSETH JOHANA</t>
  </si>
  <si>
    <t xml:space="preserve">ARCOS VALLEJO  AURA IMELDA </t>
  </si>
  <si>
    <t>5/21/1958</t>
  </si>
  <si>
    <t xml:space="preserve">AREVALO BENITEZ MARIA DE LOS ANGELES </t>
  </si>
  <si>
    <t>PUERTO ASIS-POPAYAN</t>
  </si>
  <si>
    <t>634168-69</t>
  </si>
  <si>
    <t>POPAYAN-PUERTO ASIS</t>
  </si>
  <si>
    <t>684351-52</t>
  </si>
  <si>
    <t xml:space="preserve">AREVALO MERA XIOMARA ALEXIS </t>
  </si>
  <si>
    <t xml:space="preserve">ARIAS COLON AARON DAVID </t>
  </si>
  <si>
    <t>3134054337 -3208859516</t>
  </si>
  <si>
    <t>665987-666018</t>
  </si>
  <si>
    <t xml:space="preserve">AYALA GETIAL ADRIANA ALEXANDRA </t>
  </si>
  <si>
    <t>PUERTO ASIS-CALI</t>
  </si>
  <si>
    <t>3138196532-3219719583</t>
  </si>
  <si>
    <t>CALI-PUERTO ASIS</t>
  </si>
  <si>
    <t>BALTAZAR LESLY SARAI</t>
  </si>
  <si>
    <t>12/14/2023</t>
  </si>
  <si>
    <t>3224731460- 3223495177</t>
  </si>
  <si>
    <t>LA HORMIGA-PASTO</t>
  </si>
  <si>
    <t xml:space="preserve">3224158405-3223534374 </t>
  </si>
  <si>
    <t>PASTO-LA HORMIGA</t>
  </si>
  <si>
    <t>BARRERA DE MOJOMBOY MARIA ELVIA</t>
  </si>
  <si>
    <t>9/19/1944</t>
  </si>
  <si>
    <t>660491-92</t>
  </si>
  <si>
    <t xml:space="preserve">BARRERA GUERRERO GABRIEL ANTONIO </t>
  </si>
  <si>
    <t xml:space="preserve">COLON-MOCOA </t>
  </si>
  <si>
    <t>MOCOA-COLON</t>
  </si>
  <si>
    <t>BASANTE ERASO XIMENA JOHANA</t>
  </si>
  <si>
    <t>3/28/1985</t>
  </si>
  <si>
    <t>3116876463-3144146183</t>
  </si>
  <si>
    <t>BASTIDAS TOVAR HEIMMY JOHANA</t>
  </si>
  <si>
    <t>631921-22</t>
  </si>
  <si>
    <t>631932-33</t>
  </si>
  <si>
    <t>641148-49</t>
  </si>
  <si>
    <t>635376-77</t>
  </si>
  <si>
    <t>VILLAGARZON-CALI</t>
  </si>
  <si>
    <t>631923-24</t>
  </si>
  <si>
    <t>CALI-VILLAGARZON</t>
  </si>
  <si>
    <t>641145-46</t>
  </si>
  <si>
    <t>BECERRA DE GUEVARA DOLORES PAULINA</t>
  </si>
  <si>
    <t>11/24/1951</t>
  </si>
  <si>
    <t xml:space="preserve">BEDOYA PIEDRAHITA YUDY ADRIANA </t>
  </si>
  <si>
    <t>8/26/1996</t>
  </si>
  <si>
    <t>LA HORMIGA-POPAYAN</t>
  </si>
  <si>
    <t xml:space="preserve">3125577060-3202734749   </t>
  </si>
  <si>
    <t>POPAYAN-LA HORMIGA</t>
  </si>
  <si>
    <t>BENAVIDES CAICEDO JHONATAN JAIR</t>
  </si>
  <si>
    <t>10/20/2003</t>
  </si>
  <si>
    <t xml:space="preserve">BENAVIDES MIRIAM DEL SOCORRO </t>
  </si>
  <si>
    <t>7/18/1964</t>
  </si>
  <si>
    <t>3135164977- 3222132124</t>
  </si>
  <si>
    <t>BENAVIDES PANTOJA MAURA IDALBA</t>
  </si>
  <si>
    <t>3132493610-3204581557</t>
  </si>
  <si>
    <t>3132493610-3102218082</t>
  </si>
  <si>
    <t>BENAVIDES RUIZ FALCAO ALEXANDER</t>
  </si>
  <si>
    <t>3213620512-3123954755</t>
  </si>
  <si>
    <t>BERMEO DE GALINDEZ ADIELA</t>
  </si>
  <si>
    <t>4/28/1968</t>
  </si>
  <si>
    <t xml:space="preserve">BERMUDEZ GUERRERO LUIS HERNANDO </t>
  </si>
  <si>
    <t>2/20/1960</t>
  </si>
  <si>
    <t>BERMUDEZ JARAMILLO LUIS GONZAGA</t>
  </si>
  <si>
    <t xml:space="preserve">BOLAÑOS CASTILLO JAIRO </t>
  </si>
  <si>
    <t xml:space="preserve">BORJA GUERRERO TERESA DE JESUS </t>
  </si>
  <si>
    <t>10/15/1954</t>
  </si>
  <si>
    <t xml:space="preserve">PUERTO CAICEDO-PASTO </t>
  </si>
  <si>
    <t>3209240362--3128475378</t>
  </si>
  <si>
    <t xml:space="preserve">PASTO-PUERTO CAICEDO </t>
  </si>
  <si>
    <t>3209240362--3128475379</t>
  </si>
  <si>
    <t xml:space="preserve">BOTERO GODOY ESNEDA </t>
  </si>
  <si>
    <t>LA HORMIGA-ORITO</t>
  </si>
  <si>
    <t xml:space="preserve">3202025165-3209040013                                                              </t>
  </si>
  <si>
    <t>ORITO-LA HORMIGA</t>
  </si>
  <si>
    <t xml:space="preserve">BOTINA CHASOY IAN ALEXANDER </t>
  </si>
  <si>
    <t>9/15/2023</t>
  </si>
  <si>
    <t>BOTINA GARCIA MARIA</t>
  </si>
  <si>
    <t>7/19/1969</t>
  </si>
  <si>
    <t>SANTIAGO-PASTO</t>
  </si>
  <si>
    <t>PASTO-SANTIAGO</t>
  </si>
  <si>
    <t xml:space="preserve">BOTINA JANSAJOY MARIA ELIANA </t>
  </si>
  <si>
    <t>5/25/1998</t>
  </si>
  <si>
    <t>SANTIAGO-MOCOA</t>
  </si>
  <si>
    <t>MOCOA-SANTIAGO</t>
  </si>
  <si>
    <t>BRAVO ORTIZ JAIDER ESTEBAN</t>
  </si>
  <si>
    <t>9/13/2004</t>
  </si>
  <si>
    <t>3239836983 -3132271251</t>
  </si>
  <si>
    <t>BUESAQUILLO MAVISOY LEYDER STIVEN</t>
  </si>
  <si>
    <t xml:space="preserve">BURBANO AMPARO DEL SOCORRO </t>
  </si>
  <si>
    <t>3204658590-3187682309</t>
  </si>
  <si>
    <t xml:space="preserve">BURBANO BECERRA ANDERSON STIVEN </t>
  </si>
  <si>
    <t>6/30/2012</t>
  </si>
  <si>
    <t>BURBANO MARCILLO OSVALDO BURBANO</t>
  </si>
  <si>
    <t>BURGOS IPIA AURA LENOR</t>
  </si>
  <si>
    <t>CABEZAS QUIÑONEZ MARIA NICAURIS</t>
  </si>
  <si>
    <t>2/22/1966</t>
  </si>
  <si>
    <t>MOCOA-NEIVA</t>
  </si>
  <si>
    <t>NEIVA-MOCOA</t>
  </si>
  <si>
    <t>CABEZAS RODRIGUEZ JOSE OVIDIO</t>
  </si>
  <si>
    <t>3222593253-3137843127</t>
  </si>
  <si>
    <t>CABRERA CASTAÑO CENAIDA</t>
  </si>
  <si>
    <t>6/23/1982</t>
  </si>
  <si>
    <t xml:space="preserve">CABRERA LUZ CLEMENCIA </t>
  </si>
  <si>
    <t>3138667028-3143488264</t>
  </si>
  <si>
    <t>3138667028-3143488265</t>
  </si>
  <si>
    <t>LA HORMIGA-MOCOA</t>
  </si>
  <si>
    <t xml:space="preserve">3226759421-3143353233                                                          </t>
  </si>
  <si>
    <t>MOCOA-LA HORMIGA</t>
  </si>
  <si>
    <t xml:space="preserve">CAICEDO DE PANTOJA TRINIDAD DEL ROSARIO </t>
  </si>
  <si>
    <t>1/17/1954</t>
  </si>
  <si>
    <t xml:space="preserve">CAICEDO DIAZ FAVIOLA </t>
  </si>
  <si>
    <t>5/30/1975</t>
  </si>
  <si>
    <t xml:space="preserve">3214477685-3209709815                                                               </t>
  </si>
  <si>
    <t xml:space="preserve">CAICEDO JOSE FELIX </t>
  </si>
  <si>
    <t>3112750438 -3186478643</t>
  </si>
  <si>
    <t>CALDERON ORTIZ GENOVA</t>
  </si>
  <si>
    <t>10/16/1970</t>
  </si>
  <si>
    <t>CALDERON ORTIZ GENOVIA</t>
  </si>
  <si>
    <t>CAMPAÑA BURBANO MARIA PASTORA</t>
  </si>
  <si>
    <t xml:space="preserve">CANO CENELIA </t>
  </si>
  <si>
    <t>3154887153-3123227527</t>
  </si>
  <si>
    <t xml:space="preserve">CANTICUS CARMEN YULIANA </t>
  </si>
  <si>
    <t>5/15/1973</t>
  </si>
  <si>
    <t>3222095610- 3113333347</t>
  </si>
  <si>
    <t xml:space="preserve">CANTICUZ YORLEN YINETH </t>
  </si>
  <si>
    <t>7/29/1996</t>
  </si>
  <si>
    <t>CAÑAR BURBANO JOSE ALBENIZ</t>
  </si>
  <si>
    <t>3227569525-3143282993</t>
  </si>
  <si>
    <t xml:space="preserve">CAÑON DE MARTINEZ ANA MARIA </t>
  </si>
  <si>
    <t>8/30/1955</t>
  </si>
  <si>
    <t>3175209994 - 3203261059</t>
  </si>
  <si>
    <t>3175209994-3203261059</t>
  </si>
  <si>
    <t>3175209994-3203261060</t>
  </si>
  <si>
    <t xml:space="preserve">CARLOSAMA MARIELA CARMEN </t>
  </si>
  <si>
    <t>9/26/1966</t>
  </si>
  <si>
    <t xml:space="preserve">CARMENZA ERAZO MARTHA </t>
  </si>
  <si>
    <t>7/21/1968</t>
  </si>
  <si>
    <t xml:space="preserve">ORITO-COLON </t>
  </si>
  <si>
    <t>3223729865- 3125040345</t>
  </si>
  <si>
    <t xml:space="preserve">COLON-ORITO </t>
  </si>
  <si>
    <t xml:space="preserve">CARRERA VALENCIA LIAM SAMUEL </t>
  </si>
  <si>
    <t>10/18/2020</t>
  </si>
  <si>
    <t>CARVAJAL GALINDO SAMILYTH VALENTINA</t>
  </si>
  <si>
    <t xml:space="preserve">CARVAJAL JHOFRAN STIVEN </t>
  </si>
  <si>
    <t>3112440755- 3209244122</t>
  </si>
  <si>
    <t>3112440755 -3209244122</t>
  </si>
  <si>
    <t xml:space="preserve">CARVAJAL NASTACUAS PEREGRINO </t>
  </si>
  <si>
    <t xml:space="preserve">MOCOA-POPAYAN </t>
  </si>
  <si>
    <t>CARVAJAL NASTACUAZ CARMEN HERMENCIA</t>
  </si>
  <si>
    <t>CARVAJAL NASTACUAZ CARMEN HORTENCIA</t>
  </si>
  <si>
    <t xml:space="preserve">CARVAJAL PAPAMIJA RUBIELA </t>
  </si>
  <si>
    <t>CASTILLO ARTEAGA YURANI VANESA</t>
  </si>
  <si>
    <t>7/19/2012</t>
  </si>
  <si>
    <t>7/19/2013</t>
  </si>
  <si>
    <t xml:space="preserve">CASTILLO BENAVIDES SLENDY KATHERINE </t>
  </si>
  <si>
    <t xml:space="preserve">F </t>
  </si>
  <si>
    <t xml:space="preserve">COLON-VILLAGARZON </t>
  </si>
  <si>
    <t>3223126533-3206616617</t>
  </si>
  <si>
    <t>CASTILLO CARMEN ALICIA</t>
  </si>
  <si>
    <t>5/31/1960</t>
  </si>
  <si>
    <t xml:space="preserve">CASTILLO GOMEZ ALEYDA CAROLINBA </t>
  </si>
  <si>
    <t>659309-10</t>
  </si>
  <si>
    <t>659314-15</t>
  </si>
  <si>
    <t xml:space="preserve">CASTRO GOMEZ ADILYN ZAMARA </t>
  </si>
  <si>
    <t>CASTRO MORENO SANDRA PATRICIA</t>
  </si>
  <si>
    <t>5/13/1987</t>
  </si>
  <si>
    <t>CAVICHE VELASQUE ALANA MARIE</t>
  </si>
  <si>
    <t>CAYAPU MARIA VIVIANA</t>
  </si>
  <si>
    <t>3209730327- 3114696082</t>
  </si>
  <si>
    <t xml:space="preserve">CEBALLOS CHAMORRO JEISON SANTIAGO </t>
  </si>
  <si>
    <t>10/27/2017</t>
  </si>
  <si>
    <t>10/28/2017</t>
  </si>
  <si>
    <t xml:space="preserve">CEBALLOS JOJOA YENNY ELIZABETH </t>
  </si>
  <si>
    <t>CEBALOS ARIAS FLORENCIA</t>
  </si>
  <si>
    <t>LA HORMIGA-CALI</t>
  </si>
  <si>
    <t>3117169652-31147302572</t>
  </si>
  <si>
    <t>CALI-LA HORMIGA</t>
  </si>
  <si>
    <t xml:space="preserve">CELIS DE CAICEDO ROSARIO EMPERATRIZ </t>
  </si>
  <si>
    <t xml:space="preserve">CERON GARCES BERNARDO </t>
  </si>
  <si>
    <t>9/13/1951</t>
  </si>
  <si>
    <t>VILLAGARZON-COLON</t>
  </si>
  <si>
    <t>3117176440-3209634203</t>
  </si>
  <si>
    <t>659523-24</t>
  </si>
  <si>
    <t xml:space="preserve">CERON ONOFRE JHARY TATIANA </t>
  </si>
  <si>
    <t>9/20/2006</t>
  </si>
  <si>
    <t>VILLAGARZON-POPAYAN</t>
  </si>
  <si>
    <t>3143433410-3115250640</t>
  </si>
  <si>
    <t>CERON ZAMBRANO MARY AMPARO</t>
  </si>
  <si>
    <t>5/26/1974</t>
  </si>
  <si>
    <t xml:space="preserve">CHAGUESA MISNAZA HEIDY ALEXANDRA </t>
  </si>
  <si>
    <t>4/20/2017</t>
  </si>
  <si>
    <t xml:space="preserve">3228010120-3025319768                                                            </t>
  </si>
  <si>
    <t>CHAGUEZA AGREDA LISBETH DAYANA</t>
  </si>
  <si>
    <t xml:space="preserve">CHAMORRO ANACONA YESICA EDISABETH </t>
  </si>
  <si>
    <t>10/13/1994</t>
  </si>
  <si>
    <t xml:space="preserve">CHAMORRO GALVIZ FLOR MARIELA </t>
  </si>
  <si>
    <t xml:space="preserve">PUERTO CAICEDO-MOCOA </t>
  </si>
  <si>
    <t>3027470524 - 3125681330</t>
  </si>
  <si>
    <t>CHASOY CHASOY MARIA ESPERANZA</t>
  </si>
  <si>
    <t>6/25/1973</t>
  </si>
  <si>
    <t>3172228124 - 3188885910</t>
  </si>
  <si>
    <t xml:space="preserve">CHASOY CHASOY SANDRA ISABEL </t>
  </si>
  <si>
    <t>CHASOY DE NAVARRO ALBINA</t>
  </si>
  <si>
    <t xml:space="preserve">CHASOY TANDIOY FLORENTINO </t>
  </si>
  <si>
    <t>12/22/1959</t>
  </si>
  <si>
    <t>3118141594-3212538939</t>
  </si>
  <si>
    <t xml:space="preserve">CHASOY TEODORA </t>
  </si>
  <si>
    <t>12/14/1953</t>
  </si>
  <si>
    <t>CHAVES DE VALLEJO MARIA PEREGRINA</t>
  </si>
  <si>
    <t>6/22/1934</t>
  </si>
  <si>
    <t xml:space="preserve">CHICANGANA NORALVA </t>
  </si>
  <si>
    <t>6/20/1971</t>
  </si>
  <si>
    <t>CHICUNQUE  CLAUDIA EDILMA</t>
  </si>
  <si>
    <t>CHICUNQUE AHIDA NELY</t>
  </si>
  <si>
    <t>3/17/1963</t>
  </si>
  <si>
    <t>POPAYAN-MOCOA</t>
  </si>
  <si>
    <t>CHICUNQUE DEJOY ELYFONZO</t>
  </si>
  <si>
    <t>CHICUNQUE JAMIOY RODRIGO ESTEBAN</t>
  </si>
  <si>
    <t>11/17/1998</t>
  </si>
  <si>
    <t>CHICUNQUE JUAN PEDRO</t>
  </si>
  <si>
    <t xml:space="preserve">CHINDOY  HOYOS JHOAN SEBASTIAN </t>
  </si>
  <si>
    <t>11/18/2012</t>
  </si>
  <si>
    <t>9/19/1993</t>
  </si>
  <si>
    <t>650082-83</t>
  </si>
  <si>
    <t>CHINDOY CHINDOY MARGARITA</t>
  </si>
  <si>
    <t>4/16/1957</t>
  </si>
  <si>
    <t>CHINDOY CHINDOY MARIA JULIA</t>
  </si>
  <si>
    <t>CHINDOY GUEVARA DAYNER ALEXANDER</t>
  </si>
  <si>
    <t>8/23/2014</t>
  </si>
  <si>
    <t xml:space="preserve">CHINDOY MARIA GUADALUPE </t>
  </si>
  <si>
    <t>631848-49</t>
  </si>
  <si>
    <t>635119-20</t>
  </si>
  <si>
    <t xml:space="preserve">CHIRAN CHIRAN EDILIA ESPERANZA </t>
  </si>
  <si>
    <t>8/31/1967</t>
  </si>
  <si>
    <t xml:space="preserve">CHIRAN ERAZO MARIA JOSE GUADALUPE </t>
  </si>
  <si>
    <t>7/28/2022</t>
  </si>
  <si>
    <t xml:space="preserve">3132274773-3232472397 </t>
  </si>
  <si>
    <t xml:space="preserve">CIFUENTES ORDOÑEZ ARNUBIA </t>
  </si>
  <si>
    <t>5/15/1963</t>
  </si>
  <si>
    <t>3115275427 - 3125308433</t>
  </si>
  <si>
    <t xml:space="preserve">CIRO CIRO CONSUELO DE JESUS </t>
  </si>
  <si>
    <t>9/14/1958</t>
  </si>
  <si>
    <t>3132648928 -3234754601</t>
  </si>
  <si>
    <t xml:space="preserve">CISNEROS ZOILA MAGALI </t>
  </si>
  <si>
    <t>7/17/1988</t>
  </si>
  <si>
    <t xml:space="preserve">CLAROS SIERRA HEYLEN DAIA </t>
  </si>
  <si>
    <t>11/30/2023</t>
  </si>
  <si>
    <t>3107632026-3176439881</t>
  </si>
  <si>
    <t>CONDA VELASCO AHILIN GUADALUPE</t>
  </si>
  <si>
    <t>1/23/2021</t>
  </si>
  <si>
    <t xml:space="preserve">CORAL PASU ALANN SANTIAGO </t>
  </si>
  <si>
    <t>27/11/20217</t>
  </si>
  <si>
    <t>3138475940-3102479471</t>
  </si>
  <si>
    <t>CORDOBA PUERTA MARIA ARANCIBIA</t>
  </si>
  <si>
    <t>1/22/1977</t>
  </si>
  <si>
    <t xml:space="preserve">PUERTO CAICEDO-CALI </t>
  </si>
  <si>
    <t>3103127616 - 3143865679</t>
  </si>
  <si>
    <t xml:space="preserve">CALI-PUERTO CAICEDO </t>
  </si>
  <si>
    <t xml:space="preserve">CORDOBA ROSERO IVANIA </t>
  </si>
  <si>
    <t>5/16/1969</t>
  </si>
  <si>
    <t xml:space="preserve">CORPUS DAVID ALEXANDER </t>
  </si>
  <si>
    <t>3125544611-3126511244</t>
  </si>
  <si>
    <t>631805-06</t>
  </si>
  <si>
    <t>CORREA SAMBRANO NUBIA</t>
  </si>
  <si>
    <t>6/22/1959</t>
  </si>
  <si>
    <t>3228714670- 3114963451</t>
  </si>
  <si>
    <t>CORTES CORTES LUIS</t>
  </si>
  <si>
    <t xml:space="preserve">CORTES DIOGENES </t>
  </si>
  <si>
    <t>3166419583 - 3177854728</t>
  </si>
  <si>
    <t>CORTES ZAMBRANO MELANY DAIRANY</t>
  </si>
  <si>
    <t>CORTEZ ILES ALBA RUBIELA</t>
  </si>
  <si>
    <t>12/23/1973</t>
  </si>
  <si>
    <t>629409-10</t>
  </si>
  <si>
    <t>685940-41</t>
  </si>
  <si>
    <t>688109-10</t>
  </si>
  <si>
    <t xml:space="preserve">CRIOLLO CRIOLLO HEIDY MARISELA </t>
  </si>
  <si>
    <t>11/25/1990</t>
  </si>
  <si>
    <t>3144270031-3133254956</t>
  </si>
  <si>
    <t xml:space="preserve">CRIOLLO SIMALES SEGUNDO LAURENCIO </t>
  </si>
  <si>
    <t>8/16/1959</t>
  </si>
  <si>
    <t>3143041578-3178897023</t>
  </si>
  <si>
    <t xml:space="preserve">CUACES PORTILLA JENNY CECILIA </t>
  </si>
  <si>
    <t>3/14/1972</t>
  </si>
  <si>
    <t xml:space="preserve">3142400663-3154900769                                                          </t>
  </si>
  <si>
    <t>CUARAN DE LOPEZ MARIA ALBA</t>
  </si>
  <si>
    <t>12/31/1949</t>
  </si>
  <si>
    <t>3203403728-3229459359</t>
  </si>
  <si>
    <t>CUATIN MACIAS MARIA JOSE</t>
  </si>
  <si>
    <t>4/14/2014</t>
  </si>
  <si>
    <t>657335-36</t>
  </si>
  <si>
    <t>660230-31</t>
  </si>
  <si>
    <t>CUATINDIOY BUESAQUILLO JESUSA</t>
  </si>
  <si>
    <t>8/17/1974</t>
  </si>
  <si>
    <t>CUATINDIOY DELGADO THIAGO ANDRES</t>
  </si>
  <si>
    <t>6/24/2017</t>
  </si>
  <si>
    <t>CUCHIMBA JAMIOY ANNY DAYANA SOFHIA</t>
  </si>
  <si>
    <t>7/26/2022</t>
  </si>
  <si>
    <t>CUELTAN JACANAMEJOY WALTER ALBEIRO JOSE</t>
  </si>
  <si>
    <t>1/28/2010</t>
  </si>
  <si>
    <t>CUNDA ILAMO LEIDY JAZMIN</t>
  </si>
  <si>
    <t>2/28/1995</t>
  </si>
  <si>
    <t>DAGUA BAICE ALONSO</t>
  </si>
  <si>
    <t>631809-10</t>
  </si>
  <si>
    <t>678732-33</t>
  </si>
  <si>
    <t>DAGUA JULICUE MAYERLI</t>
  </si>
  <si>
    <t>1/29/2002</t>
  </si>
  <si>
    <t>DAGUA VILLANO JUAN DAVID</t>
  </si>
  <si>
    <t>3/15/2005</t>
  </si>
  <si>
    <t xml:space="preserve">DARMASIS ALBORNOS OSCAR </t>
  </si>
  <si>
    <t>12/21/1952</t>
  </si>
  <si>
    <t>11/21/1952</t>
  </si>
  <si>
    <t>3219948587 -3203771536</t>
  </si>
  <si>
    <t xml:space="preserve">DAZA IBARRA FELISA </t>
  </si>
  <si>
    <t>3153872435 - 3203772889</t>
  </si>
  <si>
    <t>3203772889-3153872435</t>
  </si>
  <si>
    <t>DAZA ORTEGA BLANCA LIGIA</t>
  </si>
  <si>
    <t>9/30/1973</t>
  </si>
  <si>
    <t xml:space="preserve">DAZA REDELFA ERMILA </t>
  </si>
  <si>
    <t>DE JESUS VALENCIA ANA RUBI</t>
  </si>
  <si>
    <t>9/30/1956</t>
  </si>
  <si>
    <t>DELGADO CARLOS</t>
  </si>
  <si>
    <t xml:space="preserve">DELGADO ENRIQUEZ EUTIMA ALEJANDRINA </t>
  </si>
  <si>
    <t>661399-661400</t>
  </si>
  <si>
    <t>663912-13</t>
  </si>
  <si>
    <t>DELGADO JOJOA YONNY DANRIBER</t>
  </si>
  <si>
    <t>8/25/1989</t>
  </si>
  <si>
    <t xml:space="preserve">DELGADO LEITON JORGE OLMEDO </t>
  </si>
  <si>
    <t>3/29/1960</t>
  </si>
  <si>
    <t>3115152640 - 3203665289</t>
  </si>
  <si>
    <t xml:space="preserve">DELGADO VACCA DILAN SANTIAGO </t>
  </si>
  <si>
    <t xml:space="preserve">3223185834-3229114280  </t>
  </si>
  <si>
    <t>649097-98</t>
  </si>
  <si>
    <t>657696-97</t>
  </si>
  <si>
    <t>677782-83</t>
  </si>
  <si>
    <t>686739-40</t>
  </si>
  <si>
    <t xml:space="preserve">DIAS MARIA NOHEMI </t>
  </si>
  <si>
    <t>24/012/1975</t>
  </si>
  <si>
    <t>3124630871- 3133212190</t>
  </si>
  <si>
    <t>DIAZ ELVIA MARIELA</t>
  </si>
  <si>
    <t>3117065231- 317743724</t>
  </si>
  <si>
    <t>DIAZ MONTENEGRO LEDY CRISTINA</t>
  </si>
  <si>
    <t>6/20/1987</t>
  </si>
  <si>
    <t xml:space="preserve">DIAZ RUA KENIDER HERNANDO </t>
  </si>
  <si>
    <t>DIAZ SALAZAR GLADIS MARIA</t>
  </si>
  <si>
    <t>2/28/1962</t>
  </si>
  <si>
    <t>685598-99</t>
  </si>
  <si>
    <t>685602-03</t>
  </si>
  <si>
    <t xml:space="preserve">ENRIQUE CLAROS AIDA LUZ </t>
  </si>
  <si>
    <t>10/15/1976</t>
  </si>
  <si>
    <t>3239357956-3188877949</t>
  </si>
  <si>
    <t>689667-68</t>
  </si>
  <si>
    <t xml:space="preserve">ENRIQUEZ BARCO GONZALO VICENTE </t>
  </si>
  <si>
    <t>ENRIQUEZ CABRERA  JESUS IGNACIO</t>
  </si>
  <si>
    <t>11/25/1957</t>
  </si>
  <si>
    <t>678393-94</t>
  </si>
  <si>
    <t>685946-47</t>
  </si>
  <si>
    <t>ENRIQUEZ DE LINARES ILIA MARIANA</t>
  </si>
  <si>
    <t>3204854874 - 3143361443</t>
  </si>
  <si>
    <t>ENRIQUEZ ORTEGA MARIA CLEMENCIA</t>
  </si>
  <si>
    <t>ENRIQUEZ RAMOS ALAN EMMANUEL</t>
  </si>
  <si>
    <t>ENRIQUEZ VALLEJO FLAVIO CECILIO</t>
  </si>
  <si>
    <t>7/24/1942</t>
  </si>
  <si>
    <t>671440-41</t>
  </si>
  <si>
    <t>ERAZO SANTACRUZ JUAN SEBASTIAN</t>
  </si>
  <si>
    <t>3/22/1995</t>
  </si>
  <si>
    <t>ERAZO SARA VALENTINA</t>
  </si>
  <si>
    <t>3212786813 -3222589073</t>
  </si>
  <si>
    <t>ESCOBAR SILVA BAYRON ANDRES</t>
  </si>
  <si>
    <t>5/16/1995</t>
  </si>
  <si>
    <t xml:space="preserve">ESCOBAR SILVA BAYRON ANDRES </t>
  </si>
  <si>
    <t>ESPAÑA APRAEZ JESSICA ALEJANDRA</t>
  </si>
  <si>
    <t>9/17/1998</t>
  </si>
  <si>
    <t>ESPAÑA MUCHACHASOY DAYRA MELIZA</t>
  </si>
  <si>
    <t>5/29/2003</t>
  </si>
  <si>
    <t xml:space="preserve">ESTACIO QUINISQUIN ROSALBA </t>
  </si>
  <si>
    <t>3/16/1958</t>
  </si>
  <si>
    <t xml:space="preserve">FAJARDO ROJAS JHANET DEL CARMEN </t>
  </si>
  <si>
    <t>11/19/1979</t>
  </si>
  <si>
    <t>3219901017-3128550194</t>
  </si>
  <si>
    <t>FIGUEROA BASTIDAS ALANA SALOME</t>
  </si>
  <si>
    <t>3175346579-3115251852</t>
  </si>
  <si>
    <t>3175346579-3115251853</t>
  </si>
  <si>
    <t xml:space="preserve">FIGUEROA IRMA ROCIO </t>
  </si>
  <si>
    <t>2/27/1990</t>
  </si>
  <si>
    <t>3212667698- 3203379202</t>
  </si>
  <si>
    <t xml:space="preserve">FLOREZ BEDOYA LEONARDO ANTONIO </t>
  </si>
  <si>
    <t>3/25/1965</t>
  </si>
  <si>
    <t>3124257507-3166199478</t>
  </si>
  <si>
    <t>3124257507 -3166199478</t>
  </si>
  <si>
    <t xml:space="preserve">FLOREZ DE RIVERA MARIA DEL SOCORRO </t>
  </si>
  <si>
    <t>5/23/1939</t>
  </si>
  <si>
    <t xml:space="preserve">FLOREZ JELLIN SALOME </t>
  </si>
  <si>
    <t>4/26/2019</t>
  </si>
  <si>
    <t>3232326105 -3125286478</t>
  </si>
  <si>
    <t xml:space="preserve">FLOREZ OBSENO LUIS ALFREDO </t>
  </si>
  <si>
    <t xml:space="preserve">FRANYELI GUTIERRES VANESSA </t>
  </si>
  <si>
    <t>8/21/2007</t>
  </si>
  <si>
    <t xml:space="preserve">FUERTES PALMA TALIA BRIYITH </t>
  </si>
  <si>
    <t>6/17/2014</t>
  </si>
  <si>
    <t>663727 - 28</t>
  </si>
  <si>
    <t>663729-30</t>
  </si>
  <si>
    <t>GALINDO BARRAGAN JOSE OMAR</t>
  </si>
  <si>
    <t>4/28/1965</t>
  </si>
  <si>
    <t>GALINDO LOZANO ROSA ELVIRA</t>
  </si>
  <si>
    <t>10/13/1993</t>
  </si>
  <si>
    <t>314 4151116</t>
  </si>
  <si>
    <t xml:space="preserve">GALINDO PEREZ LIBIA CONSUELO </t>
  </si>
  <si>
    <t>3115195598-3132644749</t>
  </si>
  <si>
    <t xml:space="preserve">GALINDO PEREZ OLGA LUCIA </t>
  </si>
  <si>
    <t>3222599079-3132644749</t>
  </si>
  <si>
    <t xml:space="preserve">GALVIZ CHAMORRO ELSY MARILU </t>
  </si>
  <si>
    <t>3168280994--3239357694</t>
  </si>
  <si>
    <t>GARCEZ PIAMBA JEINSON CAMILO</t>
  </si>
  <si>
    <t xml:space="preserve">GARCIA CARRERA PEDRO TULIO </t>
  </si>
  <si>
    <t>3232512187-3227279448</t>
  </si>
  <si>
    <t>3232512187-3227279449</t>
  </si>
  <si>
    <t>MOCOA-SAN FRANCISCO</t>
  </si>
  <si>
    <t xml:space="preserve">GARCIA FREIDER ALEX </t>
  </si>
  <si>
    <t>3107886425- 3133209238</t>
  </si>
  <si>
    <t>GARCIA GARCIA YEISON ANDRES</t>
  </si>
  <si>
    <t>8/22/2002</t>
  </si>
  <si>
    <t xml:space="preserve">GARCIA JONIER SEBASTIAN </t>
  </si>
  <si>
    <t>1/14/2003</t>
  </si>
  <si>
    <t>GARCIA LOSADA SOR MARIA</t>
  </si>
  <si>
    <t>3143065807- 3227586900</t>
  </si>
  <si>
    <t xml:space="preserve">GARCIA MARTINEZ EULER ARNOVY </t>
  </si>
  <si>
    <t>GARZON ESTACIO ANTHONY GAEL</t>
  </si>
  <si>
    <t xml:space="preserve">GARZON MARIA MYRIAN  </t>
  </si>
  <si>
    <t>6/21/1962</t>
  </si>
  <si>
    <t>3226265188 -3209157893</t>
  </si>
  <si>
    <t>3226265188 -3107627665</t>
  </si>
  <si>
    <t>GATIAL ESPINOSA KEILY SALEM</t>
  </si>
  <si>
    <t>GAVIRIA CARVAJAL GLADYS</t>
  </si>
  <si>
    <t xml:space="preserve">GETIAL GUEVARA ERIK GAEL </t>
  </si>
  <si>
    <t>12/30/2023</t>
  </si>
  <si>
    <t>320844111 -3107817125</t>
  </si>
  <si>
    <t>GHEISON ANDERSON SALAZAR PANTOJA</t>
  </si>
  <si>
    <t xml:space="preserve">3123286990-3148585929  </t>
  </si>
  <si>
    <t>GIRALDO GUERRERO VICTOR ANDRES</t>
  </si>
  <si>
    <t>GOMAJOA  MIGUEL EFRAIN</t>
  </si>
  <si>
    <t>677914-15</t>
  </si>
  <si>
    <t>677916-17</t>
  </si>
  <si>
    <t>GOMEZ ACOSTA TOMAS</t>
  </si>
  <si>
    <t>12/14/1950</t>
  </si>
  <si>
    <t>3144083777 - 3206051293</t>
  </si>
  <si>
    <t xml:space="preserve">GOMEZ GAVIRIA FELIPE </t>
  </si>
  <si>
    <t>5/30/2007</t>
  </si>
  <si>
    <t xml:space="preserve">3212113589-3105171529  </t>
  </si>
  <si>
    <t xml:space="preserve">GOMEZ GOMEZ RAMIRO </t>
  </si>
  <si>
    <t>5/18/2019</t>
  </si>
  <si>
    <t xml:space="preserve">GOMEZ HELLEN THALIANA </t>
  </si>
  <si>
    <t>12/21/2019</t>
  </si>
  <si>
    <t>3134202825- 3133660170</t>
  </si>
  <si>
    <t>GOMEZ JANSASOY ANYELA LORENA</t>
  </si>
  <si>
    <t>11/20/1995</t>
  </si>
  <si>
    <t>GOMEZ JUAJIBIOY JEFERSON ENRIQUE</t>
  </si>
  <si>
    <t xml:space="preserve">GOMEZ MAYER YULIZA </t>
  </si>
  <si>
    <t>3202885810- 3203947081</t>
  </si>
  <si>
    <t>GOMEZ RODRIGUEZ VIVIANA ALEJANDRA</t>
  </si>
  <si>
    <t>8/18/2003</t>
  </si>
  <si>
    <t>3185991371-3226111455</t>
  </si>
  <si>
    <t>GOMEZ YEPEZ FREDDY MANUEL</t>
  </si>
  <si>
    <t xml:space="preserve">GOMEZ ZUÑIGA LIAM JAHIEL </t>
  </si>
  <si>
    <t>3219422633 - 3232061739</t>
  </si>
  <si>
    <t>3232061739-3219422633</t>
  </si>
  <si>
    <t xml:space="preserve">GONZALES DIAZ AYDA DORIS </t>
  </si>
  <si>
    <t xml:space="preserve">3219957290-3115485283                                                     </t>
  </si>
  <si>
    <t xml:space="preserve">GONZALES GUANGA YOLANDA </t>
  </si>
  <si>
    <t>11/23/1983</t>
  </si>
  <si>
    <t xml:space="preserve">3133114001- </t>
  </si>
  <si>
    <t>GONZALEZ BEDOYA ROSALBA</t>
  </si>
  <si>
    <t>666323-33</t>
  </si>
  <si>
    <t>GONZALEZ ROJAS JESUS ORLANDO</t>
  </si>
  <si>
    <t>6/16/1966</t>
  </si>
  <si>
    <t>GRANDA MENESES MARIA OMAIRA</t>
  </si>
  <si>
    <t>GREFFA ALVARADO JACKELINE DORA</t>
  </si>
  <si>
    <t xml:space="preserve">GRIJALBA CAICEDO ARIADNA </t>
  </si>
  <si>
    <t xml:space="preserve">GUANGA NASTACUAS ROSARIO </t>
  </si>
  <si>
    <t>686437-38</t>
  </si>
  <si>
    <t xml:space="preserve">GUANGA NELSON HERALDO </t>
  </si>
  <si>
    <t>5/19/1986</t>
  </si>
  <si>
    <t>3209706096 - 3115016667</t>
  </si>
  <si>
    <t xml:space="preserve">GUANGA PAI HORACIO </t>
  </si>
  <si>
    <t>3132320674 - 3232321545</t>
  </si>
  <si>
    <t>GUATARILLA SOLARTE CARMEN</t>
  </si>
  <si>
    <t xml:space="preserve">GUERRERO BOTINA CARLOS ALIRIO </t>
  </si>
  <si>
    <t>9/29/1965</t>
  </si>
  <si>
    <t>3209823487-3103332421</t>
  </si>
  <si>
    <t xml:space="preserve">GUERRERO BOTINA DANNY FERNANDO </t>
  </si>
  <si>
    <t>2/18/1980</t>
  </si>
  <si>
    <t>3213480957 - 3202555336</t>
  </si>
  <si>
    <t xml:space="preserve">GUERRERO GARAVITO NORYS CANDELARIA </t>
  </si>
  <si>
    <t xml:space="preserve">GUERRON RUALEZ LUZ MARINA </t>
  </si>
  <si>
    <t>3/19/1982</t>
  </si>
  <si>
    <t>3103465387-3124321379</t>
  </si>
  <si>
    <t>GUEVARA LOPEZ OCTAVIO ARMANDO</t>
  </si>
  <si>
    <t>6/28/1934</t>
  </si>
  <si>
    <t>GUTIERREZ MAIGARA JESUS TIBERIO</t>
  </si>
  <si>
    <t>3209021114 -3136835185</t>
  </si>
  <si>
    <t xml:space="preserve">GUZMAN FELIX ENRIQUE </t>
  </si>
  <si>
    <t>3142749135- 3138431109</t>
  </si>
  <si>
    <t>HERNANDEZ MARIA ASCENCION</t>
  </si>
  <si>
    <t>12/28/1959</t>
  </si>
  <si>
    <t>3204951654 - 3142660736</t>
  </si>
  <si>
    <t>12/26/1959</t>
  </si>
  <si>
    <t>3204951654-3142660736</t>
  </si>
  <si>
    <t>HERNANDEZ TISOY ROSA EMERITA</t>
  </si>
  <si>
    <t>1/23/1972</t>
  </si>
  <si>
    <t>HERRERA CORAL OLGA DEL SOCORRO</t>
  </si>
  <si>
    <t xml:space="preserve">HORTUA CUELLAR YONATHAN STIVEN </t>
  </si>
  <si>
    <t>12/22/2010</t>
  </si>
  <si>
    <t xml:space="preserve">HOYOS LUIS ANTONIO </t>
  </si>
  <si>
    <t>11/23/1949</t>
  </si>
  <si>
    <t>3128470051-3148473527</t>
  </si>
  <si>
    <t xml:space="preserve">HOYOS SABI JEIDY SOFIA </t>
  </si>
  <si>
    <t xml:space="preserve">ILES JOSA JOSE ELIAS </t>
  </si>
  <si>
    <t>3204256539-3227228826</t>
  </si>
  <si>
    <t xml:space="preserve">ILES PEREZ NAYITH ESPERANZA </t>
  </si>
  <si>
    <t>IMBACHI DE VIVEROS  MARIA JESUS</t>
  </si>
  <si>
    <t>8/23/1943</t>
  </si>
  <si>
    <t>SAN FRANCISCO-MOCOA</t>
  </si>
  <si>
    <t xml:space="preserve">IMBACHI LEONOR </t>
  </si>
  <si>
    <t>9/17/1944</t>
  </si>
  <si>
    <t xml:space="preserve">INSUASTI BENAVIDES JOSE ANTONIO </t>
  </si>
  <si>
    <t>3506381438 - 3173781579</t>
  </si>
  <si>
    <t>3506381438-3213745149-3173781579</t>
  </si>
  <si>
    <t xml:space="preserve">INSUASTY CHASOY JULIAN SANTIAGO </t>
  </si>
  <si>
    <t>5/27/2021</t>
  </si>
  <si>
    <t xml:space="preserve">INSUASTY MERA RUTH YAMILE </t>
  </si>
  <si>
    <t xml:space="preserve">IPIA TOMBE ALICIA </t>
  </si>
  <si>
    <t>3/17/2024</t>
  </si>
  <si>
    <t>3136542040-3122047043</t>
  </si>
  <si>
    <t>ITER CAMAYO SANDRA PATRICIA</t>
  </si>
  <si>
    <t>IVAN CAMILO CUARAN ARGOTTY</t>
  </si>
  <si>
    <t>3143848744-3102945683</t>
  </si>
  <si>
    <t>IVITO NOSCUE NELLY</t>
  </si>
  <si>
    <t xml:space="preserve">JACAMIJOY CHASOY LUIS </t>
  </si>
  <si>
    <t>12/15/1972</t>
  </si>
  <si>
    <t>3166685872-3158616263</t>
  </si>
  <si>
    <t>JACANAMEJOY CHICUNQUE MARIA ANGELINA</t>
  </si>
  <si>
    <t>JACANAMEJOY DEJOY MARIA PASTORA</t>
  </si>
  <si>
    <t>2/20/1988</t>
  </si>
  <si>
    <t xml:space="preserve">JACANAMEJOY QUINCHOA  JULIAN SANTIAGO </t>
  </si>
  <si>
    <t>10/17/2012</t>
  </si>
  <si>
    <t xml:space="preserve">JACANAMIJOY CHASOY ROSALBINA </t>
  </si>
  <si>
    <t>665064-65</t>
  </si>
  <si>
    <t>JACANAMIJOY DE VALLEJO SANTA</t>
  </si>
  <si>
    <t>JACANAMIJOY JACANAMIJOY DAYCI RUBIELA</t>
  </si>
  <si>
    <t>7/14/1989</t>
  </si>
  <si>
    <t xml:space="preserve">JACANAMIJOY JACANAMIJOY YULY ALEJANDRA </t>
  </si>
  <si>
    <t>JACANAMIJOY JUAGIBIOY FROILAN</t>
  </si>
  <si>
    <t xml:space="preserve">JACANAMIJOY MADROÑERO LUIS ARMANDO </t>
  </si>
  <si>
    <t>9/13/1979</t>
  </si>
  <si>
    <t xml:space="preserve">JACANAMIJOY QUINCHOA TERESA </t>
  </si>
  <si>
    <t xml:space="preserve">JAIDER CAMILO SILVA </t>
  </si>
  <si>
    <t>3219246605- 3209208122</t>
  </si>
  <si>
    <t xml:space="preserve">JAMANOY JOSSA MARIAN </t>
  </si>
  <si>
    <t>7/15/2007</t>
  </si>
  <si>
    <t>672306-672135</t>
  </si>
  <si>
    <t>JAMIOY CHICUNQUE JESUS ANTONIO</t>
  </si>
  <si>
    <t>10/29/1953</t>
  </si>
  <si>
    <t>JAMIOY CHICUNQUE YUDY MILENA</t>
  </si>
  <si>
    <t>5/26/1979</t>
  </si>
  <si>
    <t>JAMIOY CHINDOY LUZ MARINA</t>
  </si>
  <si>
    <t xml:space="preserve">JAMIOY ESPAÑA MIGUEL </t>
  </si>
  <si>
    <t>JAMIOY JACANAMEJOY JOSE EMILIO</t>
  </si>
  <si>
    <t>6/28/1970</t>
  </si>
  <si>
    <t>JAMIOY JUAGIBIOY LEIDY MARIBEL</t>
  </si>
  <si>
    <t>9/21/2012</t>
  </si>
  <si>
    <t>JAMIOY MUCHAVISOY MOISES</t>
  </si>
  <si>
    <t>11/30/1954</t>
  </si>
  <si>
    <t xml:space="preserve">JAMIOY TANDIOY JESUS ANTONIO </t>
  </si>
  <si>
    <t>4/21/1975</t>
  </si>
  <si>
    <t xml:space="preserve">JIMENEZ CANCHALA LUIS ANGEL </t>
  </si>
  <si>
    <t>JIMENEZ CASTRO SHEYRA STEPHANIA</t>
  </si>
  <si>
    <t>12/13/2010</t>
  </si>
  <si>
    <t xml:space="preserve">JIPA ORTEGON MILER DAMIAN </t>
  </si>
  <si>
    <t>11/25/2015</t>
  </si>
  <si>
    <t xml:space="preserve">JOJOA JACANAMIJOY JESUS SABINO </t>
  </si>
  <si>
    <t>7/27/1998</t>
  </si>
  <si>
    <t>JOJOA LOPEZ MARIA AGUSTINA</t>
  </si>
  <si>
    <t>JOJOA TREJOS CRISTIAM CAMILO</t>
  </si>
  <si>
    <t>3/15/2008</t>
  </si>
  <si>
    <t>JUAGIBIOY AGREDA JESUS ANTINIO</t>
  </si>
  <si>
    <t>JUAGIBIOY CHINDOY LUIS ANTONIO</t>
  </si>
  <si>
    <t>5/14/1945</t>
  </si>
  <si>
    <t>2/14/1986</t>
  </si>
  <si>
    <t>JUAGIVIOY CHINDOY LUIS ANTONIO</t>
  </si>
  <si>
    <t>628043-44</t>
  </si>
  <si>
    <t>JUAJIBIOY CHINDOY MARIA YOLANDA</t>
  </si>
  <si>
    <t>JUAJIBIOY JUAJIBIOY CLARA</t>
  </si>
  <si>
    <t>9/22/1964</t>
  </si>
  <si>
    <t>JURADO GAMBOA DANIA SARAI</t>
  </si>
  <si>
    <t xml:space="preserve">JURADO JONIER JEFFERSON </t>
  </si>
  <si>
    <t>11/22/2002</t>
  </si>
  <si>
    <t>3217133520_ 3133732415</t>
  </si>
  <si>
    <t>LANDAZURY MABEL KATHERINE</t>
  </si>
  <si>
    <t>LEBAZA MELO EMILY</t>
  </si>
  <si>
    <t>5/23/2023</t>
  </si>
  <si>
    <t xml:space="preserve">LEGARDA EULENIS CENERI </t>
  </si>
  <si>
    <t>3133501378 - 3113180279</t>
  </si>
  <si>
    <t>LEITON PEREZ MARIA ILIA</t>
  </si>
  <si>
    <t>3138864370 -3124505967</t>
  </si>
  <si>
    <t xml:space="preserve">LEON CASANOCA SEVILLANO </t>
  </si>
  <si>
    <t xml:space="preserve">3115018353-3117071824  </t>
  </si>
  <si>
    <t xml:space="preserve">LERMA BRAYAN ESTIVEN </t>
  </si>
  <si>
    <t>1/24/2005</t>
  </si>
  <si>
    <t>3107910086- 313311638</t>
  </si>
  <si>
    <t xml:space="preserve">LEYTON PEREZ MARGARITA </t>
  </si>
  <si>
    <t xml:space="preserve">LIAM ALEXIS VARGAS </t>
  </si>
  <si>
    <t>5/13/2020</t>
  </si>
  <si>
    <t>3107532260 -3212501994</t>
  </si>
  <si>
    <t xml:space="preserve">LILIANA MARTINEZ BOLAÑOZ </t>
  </si>
  <si>
    <t>6/16/7990</t>
  </si>
  <si>
    <t>LINARES BURBANO LAURA ANTONELLA</t>
  </si>
  <si>
    <t>8/16/2016</t>
  </si>
  <si>
    <t xml:space="preserve">LOPEZ ANDRY MAYERLY </t>
  </si>
  <si>
    <t>8/14/1998</t>
  </si>
  <si>
    <t>3212044787 -3204744380</t>
  </si>
  <si>
    <t xml:space="preserve">LOPEZ CADENA KELLY DAYANA </t>
  </si>
  <si>
    <t>3127800663-3147211775</t>
  </si>
  <si>
    <t>658621-22</t>
  </si>
  <si>
    <t>3127800663-3147211776</t>
  </si>
  <si>
    <t>664079-80</t>
  </si>
  <si>
    <t>LOPEZ CANAMEJOY ALFONSO NOE</t>
  </si>
  <si>
    <t>9/21/1952</t>
  </si>
  <si>
    <t>3108099885-3224034515</t>
  </si>
  <si>
    <t>3183294892-3115960914</t>
  </si>
  <si>
    <t>LOPEZ ESPAÑA BREEN LEHANNA</t>
  </si>
  <si>
    <t xml:space="preserve">LOPEZ GELPUD GLADIS DEL CARMEN </t>
  </si>
  <si>
    <t>LOPEZ GUTIERREZ MILE YAENY</t>
  </si>
  <si>
    <t xml:space="preserve">LOPEZ ROSERO HILDA VICTORIA </t>
  </si>
  <si>
    <t>8/20/1957</t>
  </si>
  <si>
    <t>3112413162- 3162129451</t>
  </si>
  <si>
    <t xml:space="preserve">LOPEZ TRUJILLO LESLY GISSEL </t>
  </si>
  <si>
    <t>8/13/2017</t>
  </si>
  <si>
    <t>3144741113 - 3229066207</t>
  </si>
  <si>
    <t xml:space="preserve">LOZADA DE CAMACHO MARIAFELINA </t>
  </si>
  <si>
    <t>11/22/1953</t>
  </si>
  <si>
    <t>LUQUE VARGAS ELIEZER</t>
  </si>
  <si>
    <t xml:space="preserve">MACIAS ASLHY JARETH </t>
  </si>
  <si>
    <t>3227573252-3115241523</t>
  </si>
  <si>
    <t xml:space="preserve">MACIAS CUARAN DAYANA ALEJANDRA </t>
  </si>
  <si>
    <t>4/14/2007</t>
  </si>
  <si>
    <t xml:space="preserve">3208654389-3209947444   </t>
  </si>
  <si>
    <t>MADRIÑAN ORTIZ LUZ DARY</t>
  </si>
  <si>
    <t>4/22/1989</t>
  </si>
  <si>
    <t>VILLAGARZON-NEIVA</t>
  </si>
  <si>
    <t>3142211755-3133226070</t>
  </si>
  <si>
    <t>684642-43</t>
  </si>
  <si>
    <t xml:space="preserve">MADROÑERO ROJAS LUZ DEY </t>
  </si>
  <si>
    <t>3170268128-3202702873</t>
  </si>
  <si>
    <t>3170268128-3202702874</t>
  </si>
  <si>
    <t>MADROÑERO VILLOTA FALVIO MAURO</t>
  </si>
  <si>
    <t>11/17/1945</t>
  </si>
  <si>
    <t>3174805959-3108189302</t>
  </si>
  <si>
    <t>3174805959-3108189303</t>
  </si>
  <si>
    <t>3108189302-3174805959</t>
  </si>
  <si>
    <t xml:space="preserve">MAIGUAL ROSERO MATIAS JHACOBO </t>
  </si>
  <si>
    <t>12/20/2018</t>
  </si>
  <si>
    <t>MALPU BERMEO IAN EMMANUEL</t>
  </si>
  <si>
    <t xml:space="preserve">MALUA MAIGARA YEIMY CATALINA </t>
  </si>
  <si>
    <t>4/22/2006</t>
  </si>
  <si>
    <t>3236038962-3247168022</t>
  </si>
  <si>
    <t xml:space="preserve">MANZANO MARIA ROMELIA </t>
  </si>
  <si>
    <t>6/30/1949</t>
  </si>
  <si>
    <t>3125227591 -3105826211</t>
  </si>
  <si>
    <t>MARDOQUEO TAICUS JOSE</t>
  </si>
  <si>
    <t>313682611 - 3114725054</t>
  </si>
  <si>
    <t>3136826119 -3114725054</t>
  </si>
  <si>
    <t xml:space="preserve">MARIN BURGOS FABIAN ABAD </t>
  </si>
  <si>
    <t>8/20/2006</t>
  </si>
  <si>
    <t>MARTINEZ BALERO ALEJANDRO</t>
  </si>
  <si>
    <t>690736-37</t>
  </si>
  <si>
    <t xml:space="preserve">MARTINEZ BENAVIDES JOSE PORFIRIO </t>
  </si>
  <si>
    <t>3125540920 - 3157977868</t>
  </si>
  <si>
    <t xml:space="preserve">MARTINEZ JACANAMEJOY YESICA ALEJANDRA </t>
  </si>
  <si>
    <t>12/21/2023</t>
  </si>
  <si>
    <t xml:space="preserve">MARTINEZ MUÑOZ MARIA ISABELLAS </t>
  </si>
  <si>
    <t>6/26/2023</t>
  </si>
  <si>
    <t>3172287177-3125406890</t>
  </si>
  <si>
    <t xml:space="preserve">MARTINEZ ROBLES IVAN ERNEY </t>
  </si>
  <si>
    <t>MARTINEZ VALLEJO JOSE MANUEL</t>
  </si>
  <si>
    <t>7/31/2003</t>
  </si>
  <si>
    <t>688596-97</t>
  </si>
  <si>
    <t xml:space="preserve">MARTINEZ ZAMBRANO MAIRA DAYANA </t>
  </si>
  <si>
    <t xml:space="preserve">MARYOLY NORELY ROSERO </t>
  </si>
  <si>
    <t>MATABANCHOY JAJOY JHONATAN JHONIER</t>
  </si>
  <si>
    <t>MATOS JOJOA SILVANY ANTONELLA</t>
  </si>
  <si>
    <t xml:space="preserve">MAVISOY ROMO BLANCA ELVIRA </t>
  </si>
  <si>
    <t xml:space="preserve">MEDINA HEIDAN AXEL </t>
  </si>
  <si>
    <t>3213449927- 3227515343</t>
  </si>
  <si>
    <t xml:space="preserve">MEDINA MEDINA DELICA DE MARIA </t>
  </si>
  <si>
    <t xml:space="preserve">MELO AGREDA LUZ STELLA </t>
  </si>
  <si>
    <t>31075736339- 3183525894</t>
  </si>
  <si>
    <t xml:space="preserve">MELO BASANTE ELIF JHOAVANA </t>
  </si>
  <si>
    <t>12/30/2016</t>
  </si>
  <si>
    <t xml:space="preserve">3116876463-3144146183 </t>
  </si>
  <si>
    <t>MELO ORTEGA JOSE ALFONSO</t>
  </si>
  <si>
    <t>PUERTO ASIS-NEIVA</t>
  </si>
  <si>
    <t>NEIVA-PUERTO ASIS</t>
  </si>
  <si>
    <t>3142042829-3108019218</t>
  </si>
  <si>
    <t xml:space="preserve">MENESES ADRIANA LISETH </t>
  </si>
  <si>
    <t>3017025166 - 3134509898</t>
  </si>
  <si>
    <t>MENESES LUIS ARMANDO</t>
  </si>
  <si>
    <t>6/29/1953</t>
  </si>
  <si>
    <t>6/30/1953</t>
  </si>
  <si>
    <t xml:space="preserve">MENESES LYAN SAMUEL </t>
  </si>
  <si>
    <t>6/14/2022</t>
  </si>
  <si>
    <t>3017025166 -3134509898</t>
  </si>
  <si>
    <t xml:space="preserve">MERA GALVIS LINA JAIDY </t>
  </si>
  <si>
    <t xml:space="preserve">PUERTO CAICEDO-POPAYAN </t>
  </si>
  <si>
    <t>3152458553 - 3195739042</t>
  </si>
  <si>
    <t>633888-89</t>
  </si>
  <si>
    <t xml:space="preserve">POPAYAN-PUERTO CAICEDO </t>
  </si>
  <si>
    <t xml:space="preserve">MERA QUINCHOA ALBA LUCIA </t>
  </si>
  <si>
    <t>8/15/1979</t>
  </si>
  <si>
    <t xml:space="preserve">MERINO CHAMORRO AUSTI VALENTIN </t>
  </si>
  <si>
    <t xml:space="preserve">MEZA GUGU JOSE ANTONIO </t>
  </si>
  <si>
    <t>11/20/1949</t>
  </si>
  <si>
    <t xml:space="preserve">3212452272-3224541817   </t>
  </si>
  <si>
    <t>MILCOLTA CAICEDO LAURA NATALIA</t>
  </si>
  <si>
    <t>3107535436-3144707359</t>
  </si>
  <si>
    <t>3188462325 - 3170061601</t>
  </si>
  <si>
    <t>MINA ROSERO FERNANDO</t>
  </si>
  <si>
    <t>8/18/1974</t>
  </si>
  <si>
    <t>MITICANOY CHINDOY ROSA CLARA</t>
  </si>
  <si>
    <t>1/28/1975</t>
  </si>
  <si>
    <t xml:space="preserve">MITICANOY JOSE NICOLAS </t>
  </si>
  <si>
    <t>12/28/1944</t>
  </si>
  <si>
    <t>639849-640139</t>
  </si>
  <si>
    <t>642204-05</t>
  </si>
  <si>
    <t>MOJOMBOY TANDIOY JESUSA</t>
  </si>
  <si>
    <t xml:space="preserve">MOLINA BENAVIDES MARLENY MISTICA </t>
  </si>
  <si>
    <t>3232188463-3148572230</t>
  </si>
  <si>
    <t>635225- 26</t>
  </si>
  <si>
    <t>NEIVA-VILLAGARZON</t>
  </si>
  <si>
    <t>MOLINA CRISTANCHO EDUVIGES</t>
  </si>
  <si>
    <t>12/23/1966</t>
  </si>
  <si>
    <t>MOLINA HOYOS DOLLY</t>
  </si>
  <si>
    <t>3/20/1958</t>
  </si>
  <si>
    <t>3112754427-3115761767</t>
  </si>
  <si>
    <t>MOLINA VALENCIA CHARIT CAMILA</t>
  </si>
  <si>
    <t>9/14/2012</t>
  </si>
  <si>
    <t>644416-17</t>
  </si>
  <si>
    <t>MONTANCHEZ JOJOA CARLOS ALBERTO</t>
  </si>
  <si>
    <t xml:space="preserve">MONTENEGRO BOLAÑOS KARLA EVANGELINE </t>
  </si>
  <si>
    <t xml:space="preserve">MONTERO ANDRADE ZORAIDA </t>
  </si>
  <si>
    <t>673503-04</t>
  </si>
  <si>
    <t>688559-60</t>
  </si>
  <si>
    <t xml:space="preserve">MONTIEL SAMANTA STEFANIA </t>
  </si>
  <si>
    <t>MONTILLA TISOY MARIO FERNANDO</t>
  </si>
  <si>
    <t xml:space="preserve">MONTILLA TISOY MARIO FERNANDO </t>
  </si>
  <si>
    <t>MORA ARMERO DANIEL ESTIBEN</t>
  </si>
  <si>
    <t xml:space="preserve">MORA BENAVIDES JUAN ANTONIO </t>
  </si>
  <si>
    <t>10/18/1944</t>
  </si>
  <si>
    <t>3176879134-3215716979</t>
  </si>
  <si>
    <t xml:space="preserve">MORA CALBACHE MARIA CECILIA </t>
  </si>
  <si>
    <t>5/13/1979</t>
  </si>
  <si>
    <t>3126786195 - 3138149922</t>
  </si>
  <si>
    <t>MORA CEROMECA GIANNI JHOSUA</t>
  </si>
  <si>
    <t>5/19/2020</t>
  </si>
  <si>
    <t xml:space="preserve">MORA DE MUÑOZ MARIA </t>
  </si>
  <si>
    <t>3204635752 - 3108823810</t>
  </si>
  <si>
    <t>MORA VACA CECILIA MERI</t>
  </si>
  <si>
    <t>3197133294 -3208728532</t>
  </si>
  <si>
    <t>672310-11</t>
  </si>
  <si>
    <t>672315-16</t>
  </si>
  <si>
    <t>MORALES CRAVAJAL VIRGINIA</t>
  </si>
  <si>
    <t xml:space="preserve">MORALES LEYDI ADRIANA </t>
  </si>
  <si>
    <t>3106668774 -3103630114</t>
  </si>
  <si>
    <t>MORAN TAPIA CECILIA MARIA</t>
  </si>
  <si>
    <t>11/20/1957</t>
  </si>
  <si>
    <t>3143433332-3117488218</t>
  </si>
  <si>
    <t xml:space="preserve">MOREANO BOLAÑOS DIOMEDES </t>
  </si>
  <si>
    <t>3114758202 -3204008202</t>
  </si>
  <si>
    <t xml:space="preserve">MOREANO DIANA LORENA </t>
  </si>
  <si>
    <t>3143369711-3127094565</t>
  </si>
  <si>
    <t xml:space="preserve">MOREANO LOPEZ IVANNA SHARITH </t>
  </si>
  <si>
    <t>7/30/2017</t>
  </si>
  <si>
    <t>3227742273 -3213080670</t>
  </si>
  <si>
    <t>690151-52</t>
  </si>
  <si>
    <t>692121-22</t>
  </si>
  <si>
    <t>MORENO ORTEGA ARMIDA FARNEY</t>
  </si>
  <si>
    <t>7/27/1972</t>
  </si>
  <si>
    <t>MORIANO ANA LIGIA</t>
  </si>
  <si>
    <t>2/15/1959</t>
  </si>
  <si>
    <t>3209170315 -3188791343</t>
  </si>
  <si>
    <t xml:space="preserve">MORIANO CARMENZA RURY </t>
  </si>
  <si>
    <t>9/16/1971</t>
  </si>
  <si>
    <t>3212768461- 3208032085</t>
  </si>
  <si>
    <t xml:space="preserve">MOSQUERA JOEL ISAAC </t>
  </si>
  <si>
    <t>3124208812 -3249710751</t>
  </si>
  <si>
    <t xml:space="preserve">MOSQUERA RUBY ANDREA </t>
  </si>
  <si>
    <t>3124208812- 3247016245</t>
  </si>
  <si>
    <t>MUCHACHASOY JAJOY JUAN ALEXANDER</t>
  </si>
  <si>
    <t>4/14/2020</t>
  </si>
  <si>
    <t>MUCHAVISOY DE MATABANCHOY LUZ MARIA</t>
  </si>
  <si>
    <t>MUCHAVISOY DE QUINCHOA MONICA</t>
  </si>
  <si>
    <t>669445-46</t>
  </si>
  <si>
    <t>MUEPAZ ALEX ANDRES</t>
  </si>
  <si>
    <t>6/20/2002</t>
  </si>
  <si>
    <t>3132295872- 3133135653</t>
  </si>
  <si>
    <t xml:space="preserve">MUÑOZ ALVAREZ JESUS SANTIAGO </t>
  </si>
  <si>
    <t>MUÑOZ CAICEDO MYLEIDI ANDREA</t>
  </si>
  <si>
    <t>3/21/1994</t>
  </si>
  <si>
    <t xml:space="preserve">MUÑOZ CHASOY SOFIA ANABELL </t>
  </si>
  <si>
    <t>10/30/2015</t>
  </si>
  <si>
    <t xml:space="preserve">MUÑOZ CRISTIAN ANDRES </t>
  </si>
  <si>
    <t>5/24/2002</t>
  </si>
  <si>
    <t>5/25/2002</t>
  </si>
  <si>
    <t xml:space="preserve">MUÑOZ DE ARAUJO VERONICA </t>
  </si>
  <si>
    <t>672386-87</t>
  </si>
  <si>
    <t xml:space="preserve">MUÑOZ DE OSPINA GLORIA ELENA </t>
  </si>
  <si>
    <t>10/21/1962</t>
  </si>
  <si>
    <t xml:space="preserve">MUÑOZ ESTACIO ANGIE NATALIA </t>
  </si>
  <si>
    <t>MUÑOZ GUALGUAN DANIELA ISABEL</t>
  </si>
  <si>
    <t>8/21/2012</t>
  </si>
  <si>
    <t>3212003513-3219925624</t>
  </si>
  <si>
    <t xml:space="preserve">MUÑOZ ORDOÑEZ ANGEL ISAAC </t>
  </si>
  <si>
    <t xml:space="preserve">MUÑOZ VANEGAS YOLANDA </t>
  </si>
  <si>
    <t>3172751853 - 3174219455</t>
  </si>
  <si>
    <t>MUTUMBAJOY BECERRA LIBETH ANDREA</t>
  </si>
  <si>
    <t>3/29/2006</t>
  </si>
  <si>
    <t xml:space="preserve">MUTUMBAJOY CHICUNQUE MARIA CONCEPCION </t>
  </si>
  <si>
    <t>8/19/1983</t>
  </si>
  <si>
    <t>8/20/1983</t>
  </si>
  <si>
    <t>COLON-MOCOA</t>
  </si>
  <si>
    <t>MUTUMBAJOY JACANAMEJOY MARIA</t>
  </si>
  <si>
    <t>1/18/1966</t>
  </si>
  <si>
    <t xml:space="preserve">MUTUMBAJOY JOAJIBIOY FERNANDO </t>
  </si>
  <si>
    <t>12/29/1937</t>
  </si>
  <si>
    <t>MUTUMBAJOY MACIAS DEICY PAOLA</t>
  </si>
  <si>
    <t>9/26/1992</t>
  </si>
  <si>
    <t>MUYUY ORTIZ NAZLY KATERINE</t>
  </si>
  <si>
    <t>NARVAEZ ARTEAGA YULY ANDREA</t>
  </si>
  <si>
    <t>11/26/1981</t>
  </si>
  <si>
    <t>NARVAEZ ENRIQUEZ GLORIA ANATOLIA</t>
  </si>
  <si>
    <t xml:space="preserve">NARVAEZ MORALES JAIME </t>
  </si>
  <si>
    <t>3102809758-3172591892</t>
  </si>
  <si>
    <t xml:space="preserve">NASPIRAN PEJENDINO MARIA MAGDALENA </t>
  </si>
  <si>
    <t>NASTACUAS ANACONA YORIK JARED</t>
  </si>
  <si>
    <t xml:space="preserve">NIAZA YELA DREYCK JULIAN </t>
  </si>
  <si>
    <t>9/18/2019</t>
  </si>
  <si>
    <t>NUÑEZ DE ANGULO MARIA DARSIS</t>
  </si>
  <si>
    <t>1/18/1952</t>
  </si>
  <si>
    <t>NUPAN OLGA LILIA</t>
  </si>
  <si>
    <t>NUPAN VEALSQUEZ CINDY CATALINA</t>
  </si>
  <si>
    <t>3208314279 -3228679412</t>
  </si>
  <si>
    <t>3208314279- 3222385570</t>
  </si>
  <si>
    <t xml:space="preserve">ÑUSCUE JIMENEZ EDWARD ALEJANDRO </t>
  </si>
  <si>
    <t>3223176973-3138647762</t>
  </si>
  <si>
    <t xml:space="preserve">OBANDO MARIA JUANA </t>
  </si>
  <si>
    <t>3153533484- 3209204739</t>
  </si>
  <si>
    <t>OCANDO MARIA ESPERANZA</t>
  </si>
  <si>
    <t>3/17/1956</t>
  </si>
  <si>
    <t xml:space="preserve">ODOÑEZ QUIÑONEZ  LUISA VALENTINA </t>
  </si>
  <si>
    <t>12/16/2014</t>
  </si>
  <si>
    <t>OJEDA BURBANO HECTOR ABUNDIO</t>
  </si>
  <si>
    <t>3223455739-3115842782</t>
  </si>
  <si>
    <t>OMEN IRMA YULENY</t>
  </si>
  <si>
    <t xml:space="preserve">ORDOÑEZ BOLAÑOS ROSA EDILMA </t>
  </si>
  <si>
    <t>4/30/1974</t>
  </si>
  <si>
    <t xml:space="preserve">OROZCO ESTRADA LUZ MARINA </t>
  </si>
  <si>
    <t>3239883827- 302635155</t>
  </si>
  <si>
    <t>ORTEGA DIAZ NIXON FREDY</t>
  </si>
  <si>
    <t>6/20/1977</t>
  </si>
  <si>
    <t>3133618060-3117543758</t>
  </si>
  <si>
    <t>ORTEGA ISAURO HERMAN</t>
  </si>
  <si>
    <t>3177758260-3209382582</t>
  </si>
  <si>
    <t xml:space="preserve">ORTEGA LOPEZ ARIANA CATALEYA </t>
  </si>
  <si>
    <t>2/14/2024</t>
  </si>
  <si>
    <t xml:space="preserve">ORTEGA PONCE LUIS ALBERTO </t>
  </si>
  <si>
    <t>670709-10</t>
  </si>
  <si>
    <t xml:space="preserve">ORTEGA RAMIREZ ANNY YOJANA </t>
  </si>
  <si>
    <t>10/25/2017</t>
  </si>
  <si>
    <t>ORTEGON MONTENEGRO LUZ MILA</t>
  </si>
  <si>
    <t>5/29/1975</t>
  </si>
  <si>
    <t>ORTIZ BOLAÑOS EVER</t>
  </si>
  <si>
    <t>2/14/1955</t>
  </si>
  <si>
    <t>686701-02</t>
  </si>
  <si>
    <t xml:space="preserve">ORTIZ PAREJA MAYKEL OWEN </t>
  </si>
  <si>
    <t>3/28/2012</t>
  </si>
  <si>
    <t>3116420348 - 3208284725</t>
  </si>
  <si>
    <t xml:space="preserve">ORTIZ YENNI DEL SOCORRO </t>
  </si>
  <si>
    <t>3132271251 - 3202376662</t>
  </si>
  <si>
    <t>OSORIO ALVAREZ ELAINE YATZIRI</t>
  </si>
  <si>
    <t>2/13/2021</t>
  </si>
  <si>
    <t xml:space="preserve">VILLAGARZON-NEIVA </t>
  </si>
  <si>
    <t>OSPINA ORREGO OMAIRA</t>
  </si>
  <si>
    <t xml:space="preserve">PUERTO CAICEDO-PUERTO ASIS </t>
  </si>
  <si>
    <t>3/25/1963</t>
  </si>
  <si>
    <t>PUERTO ASIS-PUERTO CAICEDO</t>
  </si>
  <si>
    <t>3/26/1963</t>
  </si>
  <si>
    <t>3/27/1963</t>
  </si>
  <si>
    <t>3/28/1963</t>
  </si>
  <si>
    <t>3/29/1963</t>
  </si>
  <si>
    <t>3/30/1963</t>
  </si>
  <si>
    <t>3/31/1963</t>
  </si>
  <si>
    <t>4/13/1963</t>
  </si>
  <si>
    <t>4/14/1963</t>
  </si>
  <si>
    <t xml:space="preserve">OYOLA ALVAREZ ESTEHER </t>
  </si>
  <si>
    <t>3202484073- 3138908532</t>
  </si>
  <si>
    <t>PAI ANA LISETH</t>
  </si>
  <si>
    <t>12/14/1999</t>
  </si>
  <si>
    <t>3209382211 -3107886425</t>
  </si>
  <si>
    <t xml:space="preserve">PAI THIAGO DAEL </t>
  </si>
  <si>
    <t xml:space="preserve">PANTOJA ACOSTA HECTOR ALEXANDER </t>
  </si>
  <si>
    <t>12/13/1981</t>
  </si>
  <si>
    <t>3138481668-3147032922</t>
  </si>
  <si>
    <t>PANTOJA BETANCOURT LAUREANO</t>
  </si>
  <si>
    <t>3182925500-3239357856</t>
  </si>
  <si>
    <t>PANTOJA FLOR ALBA</t>
  </si>
  <si>
    <t>2/21/1970</t>
  </si>
  <si>
    <t xml:space="preserve">PANTOJA GONZALEZ CAMPO ELIAS </t>
  </si>
  <si>
    <t>PANTOJA GUANCHA EMILY SALOME</t>
  </si>
  <si>
    <t>3133809471-3222545930</t>
  </si>
  <si>
    <t>PANTOJA MEZU SAMMAY ALEJANDRA</t>
  </si>
  <si>
    <t>2/18/2016</t>
  </si>
  <si>
    <t>3027899000-3126915646</t>
  </si>
  <si>
    <t>9/25/1977</t>
  </si>
  <si>
    <t xml:space="preserve">3132585631-3204854175                                                                 </t>
  </si>
  <si>
    <t>PANTOJA ZUÑIGA ANGELA DAYANA</t>
  </si>
  <si>
    <t xml:space="preserve">PARDO MARIA NANCY </t>
  </si>
  <si>
    <t>3/24/1975</t>
  </si>
  <si>
    <t>3154470200 -3104772452</t>
  </si>
  <si>
    <t xml:space="preserve">PARRA ORTIZ VERONICA JANNETH </t>
  </si>
  <si>
    <t>3212895384 - 3132388464</t>
  </si>
  <si>
    <t>PASCAL RODRIGUEZ KERLI LUCIA</t>
  </si>
  <si>
    <t>9/16/2020</t>
  </si>
  <si>
    <t>3237591375 - 3187472542</t>
  </si>
  <si>
    <t>PATERNINA ALVAREZ JOSE LUIS</t>
  </si>
  <si>
    <t>5/27/1962</t>
  </si>
  <si>
    <t>3124120574-3135679212</t>
  </si>
  <si>
    <t>650232-33</t>
  </si>
  <si>
    <t xml:space="preserve">NEIVA-VILLAGARZON </t>
  </si>
  <si>
    <t>660773-74</t>
  </si>
  <si>
    <t>PAVA CHINDOY JESSICA LORENA</t>
  </si>
  <si>
    <t xml:space="preserve">PAZ LOPEZ KARLA JUDITH </t>
  </si>
  <si>
    <t>PAZ YAIGUAJE MARTHA EDITH</t>
  </si>
  <si>
    <t>3118233231 - 
3217611709</t>
  </si>
  <si>
    <t xml:space="preserve">PEJENDINO PIAMBA KERLY YURANNY </t>
  </si>
  <si>
    <t>5/31/2000</t>
  </si>
  <si>
    <t>PEÑA GUAUÑA AMALIA</t>
  </si>
  <si>
    <t>5/14/1986</t>
  </si>
  <si>
    <t xml:space="preserve">PEÑA ORTIZ LEONOR </t>
  </si>
  <si>
    <t xml:space="preserve">PEÑAFIEL RODRIGUEZ MARIA EUGENIA </t>
  </si>
  <si>
    <t>PERDOMO MUÑOZ YEINER FELIPE</t>
  </si>
  <si>
    <t>5/21/2022</t>
  </si>
  <si>
    <t>PEREZ LEITON TOMAS NORBERTO</t>
  </si>
  <si>
    <t>9/18/1965</t>
  </si>
  <si>
    <t>3219474231- 3237725463</t>
  </si>
  <si>
    <t xml:space="preserve">PEREZ MARIA ENEIDA </t>
  </si>
  <si>
    <t>4/26/1941</t>
  </si>
  <si>
    <t xml:space="preserve">PEREZ RODRIGUEZ RODRIGO MEDARDO </t>
  </si>
  <si>
    <t>6/15/1949</t>
  </si>
  <si>
    <t>3148264249 - 3147686820</t>
  </si>
  <si>
    <t>662105-06</t>
  </si>
  <si>
    <t>PILLIMUE IPIA KATHERIN PATRICIA</t>
  </si>
  <si>
    <t>3122047043-3116887274</t>
  </si>
  <si>
    <t>673982-83</t>
  </si>
  <si>
    <t>PINCHAO JAMANOY JOSE VICTORIANO</t>
  </si>
  <si>
    <t>4/24/1963</t>
  </si>
  <si>
    <t xml:space="preserve">PINTO CAMILO JHON EHIDER </t>
  </si>
  <si>
    <t>FLORENCIA-POPAYAN</t>
  </si>
  <si>
    <t>3213661286-3209532578</t>
  </si>
  <si>
    <t>PINZON MARIA ILDA</t>
  </si>
  <si>
    <t>POPAYAN DE POPAYAN LUZ MARINA</t>
  </si>
  <si>
    <t>3143041578-3102924600</t>
  </si>
  <si>
    <t>3143041578-3102924601</t>
  </si>
  <si>
    <t xml:space="preserve">POPAYAN POPAYAN LUZ EDELMY </t>
  </si>
  <si>
    <t>7/25/1978</t>
  </si>
  <si>
    <t>3105282137 - 3178697677</t>
  </si>
  <si>
    <t xml:space="preserve">PORTILLA JOSE GUILLERMO </t>
  </si>
  <si>
    <t>3167840103-3123052374</t>
  </si>
  <si>
    <t xml:space="preserve">PORTILLA MARTINEZ YUBELY MARIBEL </t>
  </si>
  <si>
    <t>12/22/1996</t>
  </si>
  <si>
    <t xml:space="preserve">PORTILLO SARHAY SAMARA </t>
  </si>
  <si>
    <t>3188095823 - 3114395726</t>
  </si>
  <si>
    <t>650201-02</t>
  </si>
  <si>
    <t>659640-41</t>
  </si>
  <si>
    <t>POTES GUEVARA JANNER ARLEY</t>
  </si>
  <si>
    <t>12/28/2005</t>
  </si>
  <si>
    <t xml:space="preserve">POTOSI QUINTERO JHESMITH CAMILA </t>
  </si>
  <si>
    <t>3125493430- 3144013433</t>
  </si>
  <si>
    <t>PUJIMUY CHASOY GENNI ALEJANDRA</t>
  </si>
  <si>
    <t>PUPIALES GELPUD LUIS IGNACIO</t>
  </si>
  <si>
    <t>6/28/1950</t>
  </si>
  <si>
    <t xml:space="preserve">QUENAN ACOSTA GLORIA STELLA </t>
  </si>
  <si>
    <t>QUETA ILVIRA ANDRES FELIPE</t>
  </si>
  <si>
    <t>3208831646-3143997012</t>
  </si>
  <si>
    <t xml:space="preserve">QUIGUANAS DAGUA MARIA CAROLINA </t>
  </si>
  <si>
    <t>3/17/1986</t>
  </si>
  <si>
    <t xml:space="preserve">QUINAYAZ GUZMAN FLOR DE MARIA </t>
  </si>
  <si>
    <t>3213340639-3113180279</t>
  </si>
  <si>
    <t>3213340639-3113180280</t>
  </si>
  <si>
    <t xml:space="preserve">QUINCHOA JANSASOY MARTHA LUCIA </t>
  </si>
  <si>
    <t>9/23/1987</t>
  </si>
  <si>
    <t>QUINCHOA TISOY MARIA ESPERANZA</t>
  </si>
  <si>
    <t>2/19/1967</t>
  </si>
  <si>
    <t>3208168030 - 3135134963</t>
  </si>
  <si>
    <t xml:space="preserve">311516639-3183863024    </t>
  </si>
  <si>
    <t>QUINTERO MOSQUERA PAULA JULIETH</t>
  </si>
  <si>
    <t>3/30/2007</t>
  </si>
  <si>
    <t>QUIROZ HERMES</t>
  </si>
  <si>
    <t>4/13/1939</t>
  </si>
  <si>
    <t>QUIROZ MENESES MARY FLOR</t>
  </si>
  <si>
    <t>QUIROZ QUINCHOA EMERSON ESNEIDER</t>
  </si>
  <si>
    <t>QUISTAL GONZALEZ ISABEL</t>
  </si>
  <si>
    <t>10/27/1947</t>
  </si>
  <si>
    <t>673847-48</t>
  </si>
  <si>
    <t>678478-79</t>
  </si>
  <si>
    <t xml:space="preserve">RAMIREZ GARCIA TITO ENRIQUE </t>
  </si>
  <si>
    <t>1/17/1953</t>
  </si>
  <si>
    <t>3186810017- 3128014861</t>
  </si>
  <si>
    <t xml:space="preserve">RAMOS VISITACION </t>
  </si>
  <si>
    <t>3133498787 - 3143891511</t>
  </si>
  <si>
    <t>RENGIFO SANCHEZ ERIC MATEO</t>
  </si>
  <si>
    <t>4/28/2020</t>
  </si>
  <si>
    <t>RESTREPO CARMONA EIDA DEL SOCORRO</t>
  </si>
  <si>
    <t>10/19/1971</t>
  </si>
  <si>
    <t>POPAYAN-VILLAGARZON</t>
  </si>
  <si>
    <t xml:space="preserve">RESTREPO GIANNI YAZMIN  </t>
  </si>
  <si>
    <t xml:space="preserve">REYES COLLAZOS MARIELA </t>
  </si>
  <si>
    <t>3167352720-3144162933</t>
  </si>
  <si>
    <t xml:space="preserve">RIASCOS RAMOS MRIA EUGENIA </t>
  </si>
  <si>
    <t xml:space="preserve">RIOS LUZ DARY  </t>
  </si>
  <si>
    <t>3112700081- 3134879901</t>
  </si>
  <si>
    <t>3112700081- 3136879901</t>
  </si>
  <si>
    <t>RIVADENEIRA GARCIA JESUS OCTAVIO</t>
  </si>
  <si>
    <t>7/18/1962</t>
  </si>
  <si>
    <t>RIVERA MOSTACILLA WILMER</t>
  </si>
  <si>
    <t xml:space="preserve">RIVERA SALAZAR LUIS ANTONIO </t>
  </si>
  <si>
    <t xml:space="preserve">3102187970 -3222370858                                                    </t>
  </si>
  <si>
    <t>3102187970 -3222370859</t>
  </si>
  <si>
    <t>ROAS JIMENEZ LUCY AYDE</t>
  </si>
  <si>
    <t>1/31/1969</t>
  </si>
  <si>
    <t>ROBIS CARVAJAL FRANQUELINA</t>
  </si>
  <si>
    <t>5/28/1951</t>
  </si>
  <si>
    <t xml:space="preserve">ROBLES ANA MARIA </t>
  </si>
  <si>
    <t>11/22/1948</t>
  </si>
  <si>
    <t>RODIRGUEZ AVILA REINEL</t>
  </si>
  <si>
    <t>1/14/1975</t>
  </si>
  <si>
    <t>RODRIGUEZ BENAVIDES MARIA EUGENIA</t>
  </si>
  <si>
    <t>2/14/1981</t>
  </si>
  <si>
    <t>LA HORMIGA-COLON</t>
  </si>
  <si>
    <t>3172975561-3105573738</t>
  </si>
  <si>
    <t>COLON-LA HORMIGA</t>
  </si>
  <si>
    <t xml:space="preserve">RODRIGUEZ BOLAÑOS  MARTHA MERCEDES </t>
  </si>
  <si>
    <t xml:space="preserve">RODRIGUEZ DELGADO LUCIANA SARAI </t>
  </si>
  <si>
    <t>RODRIGUEZ HUERTAS KARIN YULIANA</t>
  </si>
  <si>
    <t>676437-38</t>
  </si>
  <si>
    <t xml:space="preserve">RODRIGUEZ ROSERO LEONOR </t>
  </si>
  <si>
    <t>3147032484 - 3228951599</t>
  </si>
  <si>
    <t xml:space="preserve">RODULFO CUBIDES JANER STEVEN </t>
  </si>
  <si>
    <t>5/25/2006</t>
  </si>
  <si>
    <t>3222522793-3134740820</t>
  </si>
  <si>
    <t>ROJAS DE MAVISOY DOLORES</t>
  </si>
  <si>
    <t>12/31/1933</t>
  </si>
  <si>
    <t xml:space="preserve">ROJAS MUNEVAR KAREN </t>
  </si>
  <si>
    <t>3138126848 - 3124693055</t>
  </si>
  <si>
    <t>ROMERO QUITUMBO EDUARDO MANUEL</t>
  </si>
  <si>
    <t>7/25/2007</t>
  </si>
  <si>
    <t>3143826075-3202385919</t>
  </si>
  <si>
    <t>ROSERO CAICEDO ARLEN YEZID</t>
  </si>
  <si>
    <t xml:space="preserve">ROSERO CERON ARGENI </t>
  </si>
  <si>
    <t>22/121981</t>
  </si>
  <si>
    <t>3105643047 - 3103662984</t>
  </si>
  <si>
    <t xml:space="preserve">ROSERO CUAJIBOY FRAULINO ANTONIO </t>
  </si>
  <si>
    <t xml:space="preserve">ROSERO ERAZO IRENE SONIA </t>
  </si>
  <si>
    <t>ROSERO VILLAREAL SERGIO MAURICIO</t>
  </si>
  <si>
    <t xml:space="preserve">RUALES JEISSON DANIEL </t>
  </si>
  <si>
    <t>3167134726 - 3174694183</t>
  </si>
  <si>
    <t>3167134726 -31746941883</t>
  </si>
  <si>
    <t xml:space="preserve">RUALES ORTEGA JOSE GERMAN </t>
  </si>
  <si>
    <t>3204350025-3229142850</t>
  </si>
  <si>
    <t>RUANO CIFUENTES JOSE ALEJANDRO</t>
  </si>
  <si>
    <t>10/21/2008</t>
  </si>
  <si>
    <t>685774-75</t>
  </si>
  <si>
    <t>RUIZ CUARAN KATHERYN VALENTINA</t>
  </si>
  <si>
    <t>4/27/2010</t>
  </si>
  <si>
    <t>RUIZ MENESES ARMIN</t>
  </si>
  <si>
    <t>3/26/1981</t>
  </si>
  <si>
    <t>3214125425-3232251852</t>
  </si>
  <si>
    <t>SALAZAR SALZAR MARIA IRMA</t>
  </si>
  <si>
    <t xml:space="preserve">SALAZAR TORRES ROSALBA </t>
  </si>
  <si>
    <t xml:space="preserve">SALDARRIAGA LONDOÑO  JHON SILER </t>
  </si>
  <si>
    <t>9/22/1966</t>
  </si>
  <si>
    <t>SALON LOPEZ MARIA PATRICIA</t>
  </si>
  <si>
    <t xml:space="preserve">SAMBONI LUIS ADAN </t>
  </si>
  <si>
    <t>SANCHEZ CUMBAL HAREN DAYANA</t>
  </si>
  <si>
    <t>1/13/1996</t>
  </si>
  <si>
    <t>SANCHEZ GUERRERO SAGRARIO</t>
  </si>
  <si>
    <t>6/26/1969</t>
  </si>
  <si>
    <t>3225518480-3025541627</t>
  </si>
  <si>
    <t>SANCHEZ URBANO MARIA HELIA</t>
  </si>
  <si>
    <t>6/26/1956</t>
  </si>
  <si>
    <t>3146380317-3234809614</t>
  </si>
  <si>
    <t>6/27/1956</t>
  </si>
  <si>
    <t xml:space="preserve">SANTACRUZ CAICEDO BLANCA FLOR </t>
  </si>
  <si>
    <t>LA HORMIGA-NEIVA</t>
  </si>
  <si>
    <t>320 8558800-3128073655</t>
  </si>
  <si>
    <t xml:space="preserve">NEIVA-LA HORMIGA </t>
  </si>
  <si>
    <t>SECUE COICUE MILCIADES</t>
  </si>
  <si>
    <t xml:space="preserve">SEGUNDO RAFAEL DORADO MADROÑERO </t>
  </si>
  <si>
    <t>3212518679-3209450376</t>
  </si>
  <si>
    <t xml:space="preserve">SIEGAMO ONOGAMA ANDREA </t>
  </si>
  <si>
    <t xml:space="preserve">SIERA CHALA ABIGAIL </t>
  </si>
  <si>
    <t>5/22/1973</t>
  </si>
  <si>
    <t>3112278555 - 3142965175</t>
  </si>
  <si>
    <t>3112278555 -3108161944</t>
  </si>
  <si>
    <t>SOLARTE BENAVIDES ANGIE JOHANA</t>
  </si>
  <si>
    <t>4/14/2006</t>
  </si>
  <si>
    <t>SOLARTE MEDINA ANDRES SEBASTIAN</t>
  </si>
  <si>
    <t xml:space="preserve">SOLARTE SEGUNDA DOMENICA </t>
  </si>
  <si>
    <t>3/16/1980</t>
  </si>
  <si>
    <t>3214373583 -3122264995</t>
  </si>
  <si>
    <t>SOSA MUÑOZ JOAN ESTEBAN</t>
  </si>
  <si>
    <t>636404-05</t>
  </si>
  <si>
    <t>649313-14</t>
  </si>
  <si>
    <t>636409-10</t>
  </si>
  <si>
    <t>SOSSA MARTINEZ TRANSITO ELUTERIA</t>
  </si>
  <si>
    <t>687712-13</t>
  </si>
  <si>
    <t>689609-10</t>
  </si>
  <si>
    <t>SOTTO LUIS ERNESTO</t>
  </si>
  <si>
    <t>3228678185 -3125480305</t>
  </si>
  <si>
    <t>630236-37</t>
  </si>
  <si>
    <t>630242-43</t>
  </si>
  <si>
    <t>634642-43</t>
  </si>
  <si>
    <t>634644-45</t>
  </si>
  <si>
    <t>640074-75</t>
  </si>
  <si>
    <t>640076-77</t>
  </si>
  <si>
    <t>644122-23</t>
  </si>
  <si>
    <t>644124-25</t>
  </si>
  <si>
    <t>650010-11</t>
  </si>
  <si>
    <t>650012-13</t>
  </si>
  <si>
    <t>654987-88</t>
  </si>
  <si>
    <t>654989-90</t>
  </si>
  <si>
    <t>659234-35</t>
  </si>
  <si>
    <t>659237-38</t>
  </si>
  <si>
    <t>664344-45</t>
  </si>
  <si>
    <t>664348-49</t>
  </si>
  <si>
    <t>669436-37</t>
  </si>
  <si>
    <t>669439-40</t>
  </si>
  <si>
    <t>673580-81</t>
  </si>
  <si>
    <t>673585-86</t>
  </si>
  <si>
    <t>677599-677600</t>
  </si>
  <si>
    <t>677603-677604</t>
  </si>
  <si>
    <t>684811-12</t>
  </si>
  <si>
    <t>684813-14</t>
  </si>
  <si>
    <t>TARAPUES ASCUNTAR MARIA ROSA</t>
  </si>
  <si>
    <t xml:space="preserve">TASCON JOSE ALEXANDER </t>
  </si>
  <si>
    <t>2/13/2013</t>
  </si>
  <si>
    <t xml:space="preserve">TISOY CANTICUZ LUIS ANGEL BENITO </t>
  </si>
  <si>
    <t>2/22/1986</t>
  </si>
  <si>
    <t>TISOY CHASOY LAURA CONCEPCION</t>
  </si>
  <si>
    <t>3/15/1972</t>
  </si>
  <si>
    <t>TISOY CHASOY LAURA CONCEPCIÓN</t>
  </si>
  <si>
    <t xml:space="preserve">TISOY JANSASOY FRANCISCO </t>
  </si>
  <si>
    <t>2/13/1954</t>
  </si>
  <si>
    <t>TISOY TISOY JEREMI YAHIR</t>
  </si>
  <si>
    <t>1/21/2015</t>
  </si>
  <si>
    <t xml:space="preserve">TISOY TISOY JERETZY YAHIRLIN </t>
  </si>
  <si>
    <t>124609-10</t>
  </si>
  <si>
    <t>651514-15</t>
  </si>
  <si>
    <t xml:space="preserve">TORO MACIAS LUDY MIRLEY </t>
  </si>
  <si>
    <t>5/23/1985</t>
  </si>
  <si>
    <t xml:space="preserve">TORO PAI FRANYI </t>
  </si>
  <si>
    <t>3214515228- 3133701928</t>
  </si>
  <si>
    <t xml:space="preserve">TORRES ARTEAGA SANDRA MILE </t>
  </si>
  <si>
    <t>09/07/01989</t>
  </si>
  <si>
    <t>3153879858-3227115981</t>
  </si>
  <si>
    <t>635181-82</t>
  </si>
  <si>
    <t>635184-85</t>
  </si>
  <si>
    <t>650168-69</t>
  </si>
  <si>
    <t xml:space="preserve">TROCHEZ YUNDA JORGE ALEXANDER </t>
  </si>
  <si>
    <t>TROMPETA CALIZ SANTIAGO</t>
  </si>
  <si>
    <t>4/27/1954</t>
  </si>
  <si>
    <t>3132353342- 3194234802</t>
  </si>
  <si>
    <t>UNIGARRO CORDOBA CRISTIAN SANTIAGO</t>
  </si>
  <si>
    <t>5/19/2021</t>
  </si>
  <si>
    <t>URBANO ROMERO JULIETH ANDREA</t>
  </si>
  <si>
    <t>6/25/2004</t>
  </si>
  <si>
    <t xml:space="preserve">UYAQUE LEONARDO ARCESIO </t>
  </si>
  <si>
    <t>3208849701 - 3203159304</t>
  </si>
  <si>
    <t xml:space="preserve">UYAUQUE LEONARDO ARCESIO </t>
  </si>
  <si>
    <t>3208849701-3203159304</t>
  </si>
  <si>
    <t xml:space="preserve">VACCA JOSE FRANCISCO </t>
  </si>
  <si>
    <t>8/29/1943</t>
  </si>
  <si>
    <t>3145582490- 3160916537</t>
  </si>
  <si>
    <t>3145582490 - 3160916537</t>
  </si>
  <si>
    <t>683402-03</t>
  </si>
  <si>
    <t>VALDERRAMA VELANDIA LEONOR</t>
  </si>
  <si>
    <t>687850-51</t>
  </si>
  <si>
    <t>VALLEJO NINFA CLAUDIA</t>
  </si>
  <si>
    <t>3/28/1967</t>
  </si>
  <si>
    <t xml:space="preserve">VALLEJOS CHINDOY JESMAN ALEXANDER </t>
  </si>
  <si>
    <t>313 6571877</t>
  </si>
  <si>
    <t>630596-97</t>
  </si>
  <si>
    <t>124336-37</t>
  </si>
  <si>
    <t>VARGAS CEBALLOS LOGHAN LEONARDO</t>
  </si>
  <si>
    <t>6/14/2009</t>
  </si>
  <si>
    <t xml:space="preserve">VARGAS JAMBUEL VALERY ALEXANDRA </t>
  </si>
  <si>
    <t>1/22/2023</t>
  </si>
  <si>
    <t>VASQUEZ HERMELINDA</t>
  </si>
  <si>
    <t>7/28/1953</t>
  </si>
  <si>
    <t>VEGA GUERRERO LAURA DANIELA</t>
  </si>
  <si>
    <t>VELANDIA CHINDOY MAILEN LUCIANA</t>
  </si>
  <si>
    <t>7/17/2020</t>
  </si>
  <si>
    <t>VELEZ GAITAN INDARA YAKELINE</t>
  </si>
  <si>
    <t>9/19/2023</t>
  </si>
  <si>
    <t xml:space="preserve">VERNAZA PALOMINO YESICA </t>
  </si>
  <si>
    <t>12/13/1987</t>
  </si>
  <si>
    <t>VIVAS AURA LUCENA</t>
  </si>
  <si>
    <t>5/22/1958</t>
  </si>
  <si>
    <t>YAIGUAJE PAYAGUAJE BLANCA ELVIRA</t>
  </si>
  <si>
    <t>10/15/1981</t>
  </si>
  <si>
    <t xml:space="preserve">YAJAIRA PAI INGRID </t>
  </si>
  <si>
    <t>3024822916 - 3204353817</t>
  </si>
  <si>
    <t>YAQUENO DE ARCINIEGAS BENILDA</t>
  </si>
  <si>
    <t>7/25/1943</t>
  </si>
  <si>
    <t>YELA DIAZ FREDA</t>
  </si>
  <si>
    <t>8/18/1948</t>
  </si>
  <si>
    <t>YELA ROSERO JUAN ANTONIO</t>
  </si>
  <si>
    <t>7/24/1964</t>
  </si>
  <si>
    <t>YEPES ESPAÑA JHON ALEX</t>
  </si>
  <si>
    <t>3/15/1986</t>
  </si>
  <si>
    <t>3124890999-3143253543</t>
  </si>
  <si>
    <t>666054-55</t>
  </si>
  <si>
    <t>YUNDUN AGELA MARIA</t>
  </si>
  <si>
    <t>ZAMBRANO JACANAMEJOY DARLYN TATIANA</t>
  </si>
  <si>
    <t xml:space="preserve">ZAMBRANO NARVAEZ SHIRLEY VIVIANA </t>
  </si>
  <si>
    <t>669590-91</t>
  </si>
  <si>
    <t>673494-95</t>
  </si>
  <si>
    <t xml:space="preserve">ZAMBRANO ORTEGA VALERIA SOFIA </t>
  </si>
  <si>
    <t>6/23/2009</t>
  </si>
  <si>
    <t>3125282313-3224659223</t>
  </si>
  <si>
    <t>NELSA ZORAIDA ARBOLEDA</t>
  </si>
  <si>
    <t>3107553650 - 3102041738</t>
  </si>
  <si>
    <t xml:space="preserve">ZAMBRANO RIGOBERTO </t>
  </si>
  <si>
    <t xml:space="preserve">ZAMORA GOMEZ MARIANA DE JESUS </t>
  </si>
  <si>
    <t>FEVT5160</t>
  </si>
  <si>
    <t>FEVT5161</t>
  </si>
  <si>
    <t>FEVT5162</t>
  </si>
  <si>
    <t>FEVT5163</t>
  </si>
  <si>
    <t>FEVT5164</t>
  </si>
  <si>
    <t>FEVT5165</t>
  </si>
  <si>
    <t>FEVT5166</t>
  </si>
  <si>
    <t>FEVT5167</t>
  </si>
  <si>
    <t>FEVT5168</t>
  </si>
  <si>
    <t>FEVT5169</t>
  </si>
  <si>
    <t>FEVT5170</t>
  </si>
  <si>
    <t>FEVT5171</t>
  </si>
  <si>
    <t>FEVT5172</t>
  </si>
  <si>
    <t>FEVT5173</t>
  </si>
  <si>
    <t>FEVT5174</t>
  </si>
  <si>
    <t>FEVT5175</t>
  </si>
  <si>
    <t>FEVT5177</t>
  </si>
  <si>
    <t>FEVT5178</t>
  </si>
  <si>
    <t>FEVT5179</t>
  </si>
  <si>
    <t>FEVT5180</t>
  </si>
  <si>
    <t>FEVT5181</t>
  </si>
  <si>
    <t>FEVT5182</t>
  </si>
  <si>
    <t>FEVT5183</t>
  </si>
  <si>
    <t>FEVT5184</t>
  </si>
  <si>
    <t>FEVT5185</t>
  </si>
  <si>
    <t>FEVT5186</t>
  </si>
  <si>
    <t>FEVT5187</t>
  </si>
  <si>
    <t>FEVT5188</t>
  </si>
  <si>
    <t>FEVT5189</t>
  </si>
  <si>
    <t>FEVT5190</t>
  </si>
  <si>
    <t>FEVT5191</t>
  </si>
  <si>
    <t>FEVT5192</t>
  </si>
  <si>
    <t>FEVT5193</t>
  </si>
  <si>
    <t>FEVT5194</t>
  </si>
  <si>
    <t>FEVT5195</t>
  </si>
  <si>
    <t>FEVT5196</t>
  </si>
  <si>
    <t>FEVT5197</t>
  </si>
  <si>
    <t>FEVT5198</t>
  </si>
  <si>
    <t>FEVT5199</t>
  </si>
  <si>
    <t>FEVT5200</t>
  </si>
  <si>
    <t>FEVT5201</t>
  </si>
  <si>
    <t>FEVT5202</t>
  </si>
  <si>
    <t>FEVT5203</t>
  </si>
  <si>
    <t>FEVT5204</t>
  </si>
  <si>
    <t>FEVT5205</t>
  </si>
  <si>
    <t>FEVT5206</t>
  </si>
  <si>
    <t>FEVT5878</t>
  </si>
  <si>
    <t>FEVT5208</t>
  </si>
  <si>
    <t>FEVT5209</t>
  </si>
  <si>
    <t>FEVT5210</t>
  </si>
  <si>
    <t>FEVT5211</t>
  </si>
  <si>
    <t>FEVT5212</t>
  </si>
  <si>
    <t>FEVT5213</t>
  </si>
  <si>
    <t>FEVT5214</t>
  </si>
  <si>
    <t>FEVT5215</t>
  </si>
  <si>
    <t>FEVT5216</t>
  </si>
  <si>
    <t>FEVT5217</t>
  </si>
  <si>
    <t>FEVT5218</t>
  </si>
  <si>
    <t>FEVT5219</t>
  </si>
  <si>
    <t>FEVT5220</t>
  </si>
  <si>
    <t>FEVT5221</t>
  </si>
  <si>
    <t>FEVT5222</t>
  </si>
  <si>
    <t>FEVT5223</t>
  </si>
  <si>
    <t>FEVT5224</t>
  </si>
  <si>
    <t>FEVT5225</t>
  </si>
  <si>
    <t>FEVT5226</t>
  </si>
  <si>
    <t>FEVT5227</t>
  </si>
  <si>
    <t>FEVT5228</t>
  </si>
  <si>
    <t>FEVT5229</t>
  </si>
  <si>
    <t>FEVT5230</t>
  </si>
  <si>
    <t>FEVT5231</t>
  </si>
  <si>
    <t>FEVT5232</t>
  </si>
  <si>
    <t>FEVT5233</t>
  </si>
  <si>
    <t>FEVT5234</t>
  </si>
  <si>
    <t>FEVT5235</t>
  </si>
  <si>
    <t>FEVT5236</t>
  </si>
  <si>
    <t>FEVT5237</t>
  </si>
  <si>
    <t>FEVT5238</t>
  </si>
  <si>
    <t>FEVT5239</t>
  </si>
  <si>
    <t>FEVT5240</t>
  </si>
  <si>
    <t>FEVT5241</t>
  </si>
  <si>
    <t>FEVT5242</t>
  </si>
  <si>
    <t>FEVT5243</t>
  </si>
  <si>
    <t>FEVT5244</t>
  </si>
  <si>
    <t>FEVT5245</t>
  </si>
  <si>
    <t>FEVT5246</t>
  </si>
  <si>
    <t>FEVT5247</t>
  </si>
  <si>
    <t>FEVT5248</t>
  </si>
  <si>
    <t>FEVT5249</t>
  </si>
  <si>
    <t>FEVT5250</t>
  </si>
  <si>
    <t>FEVT5251</t>
  </si>
  <si>
    <t>FEVT5252</t>
  </si>
  <si>
    <t>FEVT5253</t>
  </si>
  <si>
    <t>FEVT5254</t>
  </si>
  <si>
    <t>FEVT5255</t>
  </si>
  <si>
    <t>FEVT5256</t>
  </si>
  <si>
    <t>FEVT5257</t>
  </si>
  <si>
    <t>FEVT5258</t>
  </si>
  <si>
    <t>FEVT5259</t>
  </si>
  <si>
    <t>FEVT5260</t>
  </si>
  <si>
    <t>FEVT5261</t>
  </si>
  <si>
    <t>FEVT5262</t>
  </si>
  <si>
    <t>FEVT5263</t>
  </si>
  <si>
    <t>FEVT5264</t>
  </si>
  <si>
    <t>FEVT5265</t>
  </si>
  <si>
    <t>FEVT5266</t>
  </si>
  <si>
    <t>FEVT5267</t>
  </si>
  <si>
    <t>FEVT5268</t>
  </si>
  <si>
    <t>FEVT5269</t>
  </si>
  <si>
    <t>FEVT5270</t>
  </si>
  <si>
    <t>FEVT5271</t>
  </si>
  <si>
    <t>FEVT5272</t>
  </si>
  <si>
    <t>FEVT5273</t>
  </si>
  <si>
    <t>FEVT5274</t>
  </si>
  <si>
    <t>FEVT5275</t>
  </si>
  <si>
    <t>FEVT5276</t>
  </si>
  <si>
    <t>FEVT5277</t>
  </si>
  <si>
    <t>FEVT5278</t>
  </si>
  <si>
    <t>FEVT5279</t>
  </si>
  <si>
    <t>FEVT5280</t>
  </si>
  <si>
    <t>FEVT5281</t>
  </si>
  <si>
    <t>FEVT5282</t>
  </si>
  <si>
    <t>FEVT5283</t>
  </si>
  <si>
    <t>FEVT5284</t>
  </si>
  <si>
    <t>FEVT5285</t>
  </si>
  <si>
    <t>FEVT5286</t>
  </si>
  <si>
    <t>FEVT5287</t>
  </si>
  <si>
    <t>FEVT5288</t>
  </si>
  <si>
    <t>FEVT5289</t>
  </si>
  <si>
    <t>FEVT5290</t>
  </si>
  <si>
    <t>FEVT5291</t>
  </si>
  <si>
    <t>FEVT5292</t>
  </si>
  <si>
    <t>FEVT5293</t>
  </si>
  <si>
    <t>FEVT5294</t>
  </si>
  <si>
    <t>FEVT5295</t>
  </si>
  <si>
    <t>FEVT5296</t>
  </si>
  <si>
    <t>FEVT5297</t>
  </si>
  <si>
    <t>FEVT5298</t>
  </si>
  <si>
    <t>FEVT5299</t>
  </si>
  <si>
    <t>FEVT5300</t>
  </si>
  <si>
    <t>FEVT5301</t>
  </si>
  <si>
    <t>FEVT5302</t>
  </si>
  <si>
    <t>FEVT5303</t>
  </si>
  <si>
    <t>FEVT5304</t>
  </si>
  <si>
    <t>FEVT5305</t>
  </si>
  <si>
    <t>FEVT5306</t>
  </si>
  <si>
    <t>FEVT5307</t>
  </si>
  <si>
    <t>FEVT5308</t>
  </si>
  <si>
    <t>FEVT5309</t>
  </si>
  <si>
    <t>FEVT5310</t>
  </si>
  <si>
    <t>FEVT5311</t>
  </si>
  <si>
    <t>FEVT5312</t>
  </si>
  <si>
    <t>FEVT5313</t>
  </si>
  <si>
    <t>FEVT5314</t>
  </si>
  <si>
    <t>FEVT5315</t>
  </si>
  <si>
    <t>FEVT5316</t>
  </si>
  <si>
    <t>FEVT5317</t>
  </si>
  <si>
    <t>FEVT5318</t>
  </si>
  <si>
    <t>FEVT5319</t>
  </si>
  <si>
    <t>FEVT5320</t>
  </si>
  <si>
    <t>FEVT5321</t>
  </si>
  <si>
    <t>FEVT5322</t>
  </si>
  <si>
    <t>FEVT5323</t>
  </si>
  <si>
    <t>FEVT5324</t>
  </si>
  <si>
    <t>FEVT5325</t>
  </si>
  <si>
    <t>FEVT5326</t>
  </si>
  <si>
    <t>FEVT5327</t>
  </si>
  <si>
    <t>FEVT5328</t>
  </si>
  <si>
    <t>FEVT5329</t>
  </si>
  <si>
    <t>FEVT5330</t>
  </si>
  <si>
    <t>FEVT5331</t>
  </si>
  <si>
    <t>FEVT5332</t>
  </si>
  <si>
    <t>FEVT5333</t>
  </si>
  <si>
    <t>FEVT5334</t>
  </si>
  <si>
    <t>FEVT5335</t>
  </si>
  <si>
    <t>FEVT5336</t>
  </si>
  <si>
    <t>FEVT5337</t>
  </si>
  <si>
    <t>FEVT5338</t>
  </si>
  <si>
    <t>FEVT5339</t>
  </si>
  <si>
    <t>FEVT5340</t>
  </si>
  <si>
    <t>FEVT5341</t>
  </si>
  <si>
    <t>FEVT5342</t>
  </si>
  <si>
    <t>FEVT5343</t>
  </si>
  <si>
    <t>FEVT5344</t>
  </si>
  <si>
    <t>FEVT5345</t>
  </si>
  <si>
    <t>FEVT5346</t>
  </si>
  <si>
    <t>FEVT5347</t>
  </si>
  <si>
    <t>FEVT5348</t>
  </si>
  <si>
    <t>FEVT5349</t>
  </si>
  <si>
    <t>FEVT5350</t>
  </si>
  <si>
    <t>FEVT5351</t>
  </si>
  <si>
    <t>FEVT5352</t>
  </si>
  <si>
    <t>FEVT5353</t>
  </si>
  <si>
    <t>FEVT5354</t>
  </si>
  <si>
    <t>FEVT5355</t>
  </si>
  <si>
    <t>FEVT5357</t>
  </si>
  <si>
    <t>FEVT5358</t>
  </si>
  <si>
    <t>FEVT5359</t>
  </si>
  <si>
    <t>FEVT5360</t>
  </si>
  <si>
    <t>FEVT5361</t>
  </si>
  <si>
    <t>FEVT5362</t>
  </si>
  <si>
    <t>FEVT5363</t>
  </si>
  <si>
    <t>FEVT5364</t>
  </si>
  <si>
    <t>FEVT5365</t>
  </si>
  <si>
    <t>FEVT5366</t>
  </si>
  <si>
    <t>FEVT5367</t>
  </si>
  <si>
    <t>FEVT5368</t>
  </si>
  <si>
    <t>FEVT5369</t>
  </si>
  <si>
    <t>FEVT5370</t>
  </si>
  <si>
    <t>FEVT5371</t>
  </si>
  <si>
    <t>FEVT5372</t>
  </si>
  <si>
    <t>FEVT5373</t>
  </si>
  <si>
    <t>FEVT5374</t>
  </si>
  <si>
    <t>FEVT5375</t>
  </si>
  <si>
    <t>FEVT5376</t>
  </si>
  <si>
    <t>FEVT5377</t>
  </si>
  <si>
    <t>FEVT5378</t>
  </si>
  <si>
    <t>FEVT5379</t>
  </si>
  <si>
    <t>FEVT5380</t>
  </si>
  <si>
    <t>FEVT5381</t>
  </si>
  <si>
    <t>FEVT5382</t>
  </si>
  <si>
    <t>FEVT5383</t>
  </si>
  <si>
    <t>FEVT5384</t>
  </si>
  <si>
    <t>FEVT5385</t>
  </si>
  <si>
    <t>FEVT5386</t>
  </si>
  <si>
    <t>FEVT5387</t>
  </si>
  <si>
    <t>FEVT5388</t>
  </si>
  <si>
    <t>FEVT5389</t>
  </si>
  <si>
    <t>FEVT5390</t>
  </si>
  <si>
    <t>FEVT5391</t>
  </si>
  <si>
    <t>FEVT5393</t>
  </si>
  <si>
    <t>FEVT5394</t>
  </si>
  <si>
    <t>FEVT5395</t>
  </si>
  <si>
    <t>FEVT5396</t>
  </si>
  <si>
    <t>FEVT5397</t>
  </si>
  <si>
    <t>FEVT5398</t>
  </si>
  <si>
    <t>FEVT5399</t>
  </si>
  <si>
    <t>FEVT5400</t>
  </si>
  <si>
    <t>FEVT5401</t>
  </si>
  <si>
    <t>FEVT5402</t>
  </si>
  <si>
    <t>FEVT5403</t>
  </si>
  <si>
    <t>FEVT5404</t>
  </si>
  <si>
    <t>FEVT5405</t>
  </si>
  <si>
    <t>FEVT5406</t>
  </si>
  <si>
    <t>FEVT5407</t>
  </si>
  <si>
    <t>FEVT5408</t>
  </si>
  <si>
    <t>FEVT5409</t>
  </si>
  <si>
    <t>FEVT5410</t>
  </si>
  <si>
    <t>FEVT5411</t>
  </si>
  <si>
    <t>FEVT5412</t>
  </si>
  <si>
    <t>FEVT5413</t>
  </si>
  <si>
    <t>FEVT5414</t>
  </si>
  <si>
    <t>FEVT5415</t>
  </si>
  <si>
    <t>FEVT5416</t>
  </si>
  <si>
    <t>FEVT5417</t>
  </si>
  <si>
    <t>FEVT5418</t>
  </si>
  <si>
    <t>FEVT5419</t>
  </si>
  <si>
    <t>FEVT5420</t>
  </si>
  <si>
    <t>FEVT5421</t>
  </si>
  <si>
    <t>FEVT5422</t>
  </si>
  <si>
    <t>FEVT5423</t>
  </si>
  <si>
    <t>FEVT5424</t>
  </si>
  <si>
    <t>FEVT5425</t>
  </si>
  <si>
    <t>FEVT5426</t>
  </si>
  <si>
    <t>FEVT5427</t>
  </si>
  <si>
    <t>FEVT5428</t>
  </si>
  <si>
    <t>FEVT5429</t>
  </si>
  <si>
    <t>FEVT5430</t>
  </si>
  <si>
    <t>FEVT5431</t>
  </si>
  <si>
    <t>FEVT5432</t>
  </si>
  <si>
    <t>FEVT5433</t>
  </si>
  <si>
    <t>FEVT5434</t>
  </si>
  <si>
    <t>FEVT5435</t>
  </si>
  <si>
    <t>FEVT5436</t>
  </si>
  <si>
    <t>FEVT5437</t>
  </si>
  <si>
    <t>FEVT5438</t>
  </si>
  <si>
    <t>FEVT5439</t>
  </si>
  <si>
    <t>FEVT5440</t>
  </si>
  <si>
    <t>FEVT5441</t>
  </si>
  <si>
    <t>FEVT5442</t>
  </si>
  <si>
    <t>FEVT5443</t>
  </si>
  <si>
    <t>FEVT5445</t>
  </si>
  <si>
    <t>FEVT5446</t>
  </si>
  <si>
    <t>FEVT5447</t>
  </si>
  <si>
    <t>FEVT5448</t>
  </si>
  <si>
    <t>FEVT5449</t>
  </si>
  <si>
    <t>FEVT5450</t>
  </si>
  <si>
    <t>FEVT5451</t>
  </si>
  <si>
    <t>FEVT5452</t>
  </si>
  <si>
    <t>FEVT5453</t>
  </si>
  <si>
    <t>FEVT5454</t>
  </si>
  <si>
    <t>FEVT5455</t>
  </si>
  <si>
    <t>FEVT5456</t>
  </si>
  <si>
    <t>FEVT5457</t>
  </si>
  <si>
    <t>FEVT5458</t>
  </si>
  <si>
    <t>FEVT5459</t>
  </si>
  <si>
    <t>FEVT5460</t>
  </si>
  <si>
    <t>FEVT5461</t>
  </si>
  <si>
    <t>FEVT5462</t>
  </si>
  <si>
    <t>FEVT5463</t>
  </si>
  <si>
    <t>FEVT5464</t>
  </si>
  <si>
    <t>FEVT5465</t>
  </si>
  <si>
    <t>FEVT5466</t>
  </si>
  <si>
    <t>FEVT5467</t>
  </si>
  <si>
    <t>FEVT5468</t>
  </si>
  <si>
    <t>FEVT5469</t>
  </si>
  <si>
    <t>FEVT5470</t>
  </si>
  <si>
    <t>FEVT5471</t>
  </si>
  <si>
    <t>FEVT5472</t>
  </si>
  <si>
    <t>FEVT5473</t>
  </si>
  <si>
    <t>FEVT5474</t>
  </si>
  <si>
    <t>FEVT5475</t>
  </si>
  <si>
    <t>FEVT5476</t>
  </si>
  <si>
    <t>FEVT5477</t>
  </si>
  <si>
    <t>FEVT5478</t>
  </si>
  <si>
    <t>FEVT5479</t>
  </si>
  <si>
    <t>FEVT5480</t>
  </si>
  <si>
    <t>FEVT5481</t>
  </si>
  <si>
    <t>FEVT5482</t>
  </si>
  <si>
    <t>FEVT5483</t>
  </si>
  <si>
    <t>FEVT5484</t>
  </si>
  <si>
    <t>FEVT5485</t>
  </si>
  <si>
    <t>FEVT5486</t>
  </si>
  <si>
    <t>FEVT5487</t>
  </si>
  <si>
    <t>FEVT5488</t>
  </si>
  <si>
    <t>FEVT5489</t>
  </si>
  <si>
    <t>FEVT5490</t>
  </si>
  <si>
    <t>FEVT5491</t>
  </si>
  <si>
    <t>FEVT5492</t>
  </si>
  <si>
    <t>FEVT5493</t>
  </si>
  <si>
    <t>FEVT5494</t>
  </si>
  <si>
    <t>FEVT5495</t>
  </si>
  <si>
    <t>FEVT5496</t>
  </si>
  <si>
    <t>FEVT5497</t>
  </si>
  <si>
    <t>FEVT5498</t>
  </si>
  <si>
    <t>FEVT5499</t>
  </si>
  <si>
    <t>FEVT5500</t>
  </si>
  <si>
    <t>FEVT5502</t>
  </si>
  <si>
    <t>FEVT5503</t>
  </si>
  <si>
    <t>FEVT5504</t>
  </si>
  <si>
    <t>FEVT5505</t>
  </si>
  <si>
    <t>FEVT5506</t>
  </si>
  <si>
    <t>FEVT5507</t>
  </si>
  <si>
    <t>FEVT5508</t>
  </si>
  <si>
    <t>FEVT5509</t>
  </si>
  <si>
    <t>FEVT5510</t>
  </si>
  <si>
    <t>FEVT5512</t>
  </si>
  <si>
    <t>FEVT5513</t>
  </si>
  <si>
    <t>FEVT5514</t>
  </si>
  <si>
    <t>FEVT5515</t>
  </si>
  <si>
    <t>FEVT5516</t>
  </si>
  <si>
    <t>FEVT5517</t>
  </si>
  <si>
    <t>FEVT5518</t>
  </si>
  <si>
    <t>FEVT5519</t>
  </si>
  <si>
    <t>FEVT5520</t>
  </si>
  <si>
    <t>FEVT5521</t>
  </si>
  <si>
    <t>FEVT5522</t>
  </si>
  <si>
    <t>FEVT5523</t>
  </si>
  <si>
    <t>FEVT5524</t>
  </si>
  <si>
    <t>FEVT5525</t>
  </si>
  <si>
    <t>FEVT5526</t>
  </si>
  <si>
    <t>FEVT5527</t>
  </si>
  <si>
    <t>FEVT5528</t>
  </si>
  <si>
    <t>FEVT5529</t>
  </si>
  <si>
    <t>FEVT5530</t>
  </si>
  <si>
    <t>FEVT5531</t>
  </si>
  <si>
    <t>FEVT5532</t>
  </si>
  <si>
    <t>FEVT5533</t>
  </si>
  <si>
    <t>FEVT5534</t>
  </si>
  <si>
    <t>FEVT5535</t>
  </si>
  <si>
    <t>FEVT5536</t>
  </si>
  <si>
    <t>FEVT5537</t>
  </si>
  <si>
    <t>FEVT5538</t>
  </si>
  <si>
    <t>FEVT5539</t>
  </si>
  <si>
    <t>FEVT5540</t>
  </si>
  <si>
    <t>FEVT5541</t>
  </si>
  <si>
    <t>FEVT5542</t>
  </si>
  <si>
    <t>FEVT5543</t>
  </si>
  <si>
    <t>FEVT5544</t>
  </si>
  <si>
    <t>FEVT5545</t>
  </si>
  <si>
    <t>FEVT5546</t>
  </si>
  <si>
    <t>FEVT5547</t>
  </si>
  <si>
    <t>FEVT5548</t>
  </si>
  <si>
    <t>FEVT5549</t>
  </si>
  <si>
    <t>FEVT5550</t>
  </si>
  <si>
    <t>FEVT5551</t>
  </si>
  <si>
    <t>FEVT5552</t>
  </si>
  <si>
    <t>FEVT5553</t>
  </si>
  <si>
    <t>FEVT5554</t>
  </si>
  <si>
    <t>FEVT5555</t>
  </si>
  <si>
    <t>FEVT5556</t>
  </si>
  <si>
    <t>FEVT5557</t>
  </si>
  <si>
    <t>FEVT5558</t>
  </si>
  <si>
    <t>FEVT5559</t>
  </si>
  <si>
    <t>FEVT5560</t>
  </si>
  <si>
    <t>FEVT5561</t>
  </si>
  <si>
    <t>FEVT5562</t>
  </si>
  <si>
    <t>FEVT5563</t>
  </si>
  <si>
    <t>FEVT5564</t>
  </si>
  <si>
    <t>FEVT5565</t>
  </si>
  <si>
    <t>FEVT5566</t>
  </si>
  <si>
    <t>FEVT5567</t>
  </si>
  <si>
    <t>FEVT5568</t>
  </si>
  <si>
    <t>FEVT5569</t>
  </si>
  <si>
    <t>FEVT5570</t>
  </si>
  <si>
    <t>FEVT5571</t>
  </si>
  <si>
    <t>FEVT5572</t>
  </si>
  <si>
    <t>FEVT5573</t>
  </si>
  <si>
    <t>FEVT5574</t>
  </si>
  <si>
    <t>FEVT5575</t>
  </si>
  <si>
    <t>FEVT5576</t>
  </si>
  <si>
    <t>FEVT5577</t>
  </si>
  <si>
    <t>FEVT5578</t>
  </si>
  <si>
    <t>FEVT5579</t>
  </si>
  <si>
    <t>FEVT5580</t>
  </si>
  <si>
    <t>FEVT5581</t>
  </si>
  <si>
    <t>FEVT5582</t>
  </si>
  <si>
    <t>FEVT5583</t>
  </si>
  <si>
    <t>FEVT5584</t>
  </si>
  <si>
    <t>FEVT5585</t>
  </si>
  <si>
    <t>FEVT5586</t>
  </si>
  <si>
    <t>FEVT5587</t>
  </si>
  <si>
    <t>FEVT5588</t>
  </si>
  <si>
    <t>FEVT5589</t>
  </si>
  <si>
    <t>FEVT5590</t>
  </si>
  <si>
    <t>FEVT5591</t>
  </si>
  <si>
    <t>FEVT5592</t>
  </si>
  <si>
    <t>FEVT5593</t>
  </si>
  <si>
    <t>FEVT5594</t>
  </si>
  <si>
    <t>FEVT5595</t>
  </si>
  <si>
    <t>FEVT5596</t>
  </si>
  <si>
    <t>FEVT5597</t>
  </si>
  <si>
    <t>FEVT5598</t>
  </si>
  <si>
    <t>FEVT5599</t>
  </si>
  <si>
    <t>FEVT5600</t>
  </si>
  <si>
    <t>FEVT5601</t>
  </si>
  <si>
    <t>FEVT5602</t>
  </si>
  <si>
    <t>FEVT5603</t>
  </si>
  <si>
    <t>FEVT5604</t>
  </si>
  <si>
    <t>FEVT5605</t>
  </si>
  <si>
    <t>FEVT5606</t>
  </si>
  <si>
    <t>FEVT5607</t>
  </si>
  <si>
    <t>FEVT5608</t>
  </si>
  <si>
    <t>FEVT5609</t>
  </si>
  <si>
    <t>FEVT5610</t>
  </si>
  <si>
    <t>FEVT5611</t>
  </si>
  <si>
    <t>FEVT5612</t>
  </si>
  <si>
    <t>FEVT5613</t>
  </si>
  <si>
    <t>FEVT5614</t>
  </si>
  <si>
    <t>FEVT5615</t>
  </si>
  <si>
    <t>FEVT5616</t>
  </si>
  <si>
    <t>FEVT5617</t>
  </si>
  <si>
    <t>FEVT5618</t>
  </si>
  <si>
    <t>FEVT5619</t>
  </si>
  <si>
    <t>FEVT5620</t>
  </si>
  <si>
    <t>FEVT5621</t>
  </si>
  <si>
    <t>FEVT5622</t>
  </si>
  <si>
    <t>FEVT5623</t>
  </si>
  <si>
    <t>FEVT5624</t>
  </si>
  <si>
    <t>FEVT5625</t>
  </si>
  <si>
    <t>FEVT5626</t>
  </si>
  <si>
    <t>FEVT5627</t>
  </si>
  <si>
    <t>FEVT5628</t>
  </si>
  <si>
    <t>FEVT5629</t>
  </si>
  <si>
    <t>FEVT5630</t>
  </si>
  <si>
    <t>FEVT5631</t>
  </si>
  <si>
    <t>FEVT5632</t>
  </si>
  <si>
    <t>FEVT5633</t>
  </si>
  <si>
    <t>FEVT5634</t>
  </si>
  <si>
    <t>FEVT5635</t>
  </si>
  <si>
    <t>FEVT5636</t>
  </si>
  <si>
    <t>FEVT5637</t>
  </si>
  <si>
    <t>FEVT5638</t>
  </si>
  <si>
    <t>FEVT5639</t>
  </si>
  <si>
    <t>FEVT5640</t>
  </si>
  <si>
    <t>FEVT5641</t>
  </si>
  <si>
    <t>FEVT5642</t>
  </si>
  <si>
    <t>FEVT5643</t>
  </si>
  <si>
    <t>FEVT5644</t>
  </si>
  <si>
    <t>FEVT5645</t>
  </si>
  <si>
    <t>FEVT5646</t>
  </si>
  <si>
    <t>FEVT5647</t>
  </si>
  <si>
    <t>FEVT5648</t>
  </si>
  <si>
    <t>FEVT5649</t>
  </si>
  <si>
    <t>FEVT5650</t>
  </si>
  <si>
    <t>FEVT5651</t>
  </si>
  <si>
    <t>FEVT5652</t>
  </si>
  <si>
    <t>FEVT5653</t>
  </si>
  <si>
    <t>FEVT5654</t>
  </si>
  <si>
    <t>FEVT5655</t>
  </si>
  <si>
    <t>FEVT5656</t>
  </si>
  <si>
    <t>FEVT5657</t>
  </si>
  <si>
    <t>FEVT5658</t>
  </si>
  <si>
    <t>FEVT5661</t>
  </si>
  <si>
    <t>FEVT5659</t>
  </si>
  <si>
    <t>FEVT5660</t>
  </si>
  <si>
    <t>FEVT5662</t>
  </si>
  <si>
    <t>FEVT5663</t>
  </si>
  <si>
    <t>FEVT5664</t>
  </si>
  <si>
    <t>FEVT5665</t>
  </si>
  <si>
    <t>FEVT5666</t>
  </si>
  <si>
    <t>FEVT5667</t>
  </si>
  <si>
    <t>FEVT5668</t>
  </si>
  <si>
    <t>FEVT5669</t>
  </si>
  <si>
    <t>FEVT5670</t>
  </si>
  <si>
    <t>FEVT5671</t>
  </si>
  <si>
    <t>FEVT5672</t>
  </si>
  <si>
    <t>FEVT5673</t>
  </si>
  <si>
    <t>FEVT5674</t>
  </si>
  <si>
    <t>FEVT5675</t>
  </si>
  <si>
    <t>FEVT5676</t>
  </si>
  <si>
    <t>FEVT5677</t>
  </si>
  <si>
    <t>FEVT5678</t>
  </si>
  <si>
    <t>FEVT5679</t>
  </si>
  <si>
    <t>FEVT5680</t>
  </si>
  <si>
    <t>FEVT5681</t>
  </si>
  <si>
    <t>FEVT5682</t>
  </si>
  <si>
    <t>FEVT5683</t>
  </si>
  <si>
    <t>FEVT5684</t>
  </si>
  <si>
    <t>FEVT5685</t>
  </si>
  <si>
    <t>FEVT5686</t>
  </si>
  <si>
    <t>FEVT5687</t>
  </si>
  <si>
    <t>FEVT5688</t>
  </si>
  <si>
    <t>FEVT5689</t>
  </si>
  <si>
    <t>FEVT5690</t>
  </si>
  <si>
    <t>FEVT5691</t>
  </si>
  <si>
    <t>FEVT5692</t>
  </si>
  <si>
    <t>FEVT5693</t>
  </si>
  <si>
    <t>FEVT5694</t>
  </si>
  <si>
    <t>FEVT5695</t>
  </si>
  <si>
    <t>FEVT5696</t>
  </si>
  <si>
    <t>FEVT5697</t>
  </si>
  <si>
    <t>FEVT5698</t>
  </si>
  <si>
    <t>FEVT5699</t>
  </si>
  <si>
    <t>FEVT5700</t>
  </si>
  <si>
    <t>FEVT5701</t>
  </si>
  <si>
    <t>FEVT5702</t>
  </si>
  <si>
    <t>FEVT5703</t>
  </si>
  <si>
    <t>FEVT5704</t>
  </si>
  <si>
    <t>FEVT5705</t>
  </si>
  <si>
    <t>FEVT5706</t>
  </si>
  <si>
    <t>FEVT5707</t>
  </si>
  <si>
    <t>FEVT5708</t>
  </si>
  <si>
    <t>FEVT5709</t>
  </si>
  <si>
    <t>FEVT5710</t>
  </si>
  <si>
    <t>FEVT5711</t>
  </si>
  <si>
    <t>FEVT5712</t>
  </si>
  <si>
    <t>FEVT5713</t>
  </si>
  <si>
    <t>FEVT5714</t>
  </si>
  <si>
    <t>FEVT5715</t>
  </si>
  <si>
    <t>FEVT5716</t>
  </si>
  <si>
    <t>FEVT5717</t>
  </si>
  <si>
    <t>FEVT5718</t>
  </si>
  <si>
    <t>FEVT5719</t>
  </si>
  <si>
    <t>FEVT5720</t>
  </si>
  <si>
    <t>FEVT5721</t>
  </si>
  <si>
    <t>FEVT5722</t>
  </si>
  <si>
    <t>FEVT5723</t>
  </si>
  <si>
    <t>FEVT5724</t>
  </si>
  <si>
    <t>FEVT5725</t>
  </si>
  <si>
    <t>FEVT5726</t>
  </si>
  <si>
    <t>FEVT5727</t>
  </si>
  <si>
    <t>FEVT5728</t>
  </si>
  <si>
    <t>FEVT5729</t>
  </si>
  <si>
    <t>FEVT5730</t>
  </si>
  <si>
    <t>FEVT5731</t>
  </si>
  <si>
    <t>FEVT5732</t>
  </si>
  <si>
    <t>FEVT5733</t>
  </si>
  <si>
    <t>FEVT5734</t>
  </si>
  <si>
    <t>FEVT5735</t>
  </si>
  <si>
    <t>FEVT5736</t>
  </si>
  <si>
    <t>FEVT5737</t>
  </si>
  <si>
    <t>FEVT5738</t>
  </si>
  <si>
    <t>FEVT5739</t>
  </si>
  <si>
    <t>FEVT5740</t>
  </si>
  <si>
    <t>FEVT5741</t>
  </si>
  <si>
    <t>FEVT5742</t>
  </si>
  <si>
    <t>FEVT5743</t>
  </si>
  <si>
    <t>FEVT5744</t>
  </si>
  <si>
    <t>FEVT5745</t>
  </si>
  <si>
    <t>FEVT5746</t>
  </si>
  <si>
    <t>FEVT5747</t>
  </si>
  <si>
    <t>FEVT5748</t>
  </si>
  <si>
    <t>FEVT5749</t>
  </si>
  <si>
    <t>FEVT5750</t>
  </si>
  <si>
    <t>FEVT5751</t>
  </si>
  <si>
    <t>FEVT5752</t>
  </si>
  <si>
    <t>FEVT5753</t>
  </si>
  <si>
    <t>FEVT5754</t>
  </si>
  <si>
    <t>FEVT5755</t>
  </si>
  <si>
    <t>FEVT5756</t>
  </si>
  <si>
    <t>FEVT5757</t>
  </si>
  <si>
    <t>FEVT5758</t>
  </si>
  <si>
    <t>FEVT5759</t>
  </si>
  <si>
    <t>FEVT5760</t>
  </si>
  <si>
    <t>FEVT5761</t>
  </si>
  <si>
    <t>FEVT5762</t>
  </si>
  <si>
    <t>FEVT5791</t>
  </si>
  <si>
    <t>FEVT5763</t>
  </si>
  <si>
    <t>FEVT5764</t>
  </si>
  <si>
    <t>FEVT5765</t>
  </si>
  <si>
    <t>FEVT5766</t>
  </si>
  <si>
    <t>FEVT5767</t>
  </si>
  <si>
    <t>FEVT5768</t>
  </si>
  <si>
    <t>FEVT5769</t>
  </si>
  <si>
    <t>FEVT5770</t>
  </si>
  <si>
    <t>FEVT5771</t>
  </si>
  <si>
    <t>FEVT5772</t>
  </si>
  <si>
    <t>FEVT5773</t>
  </si>
  <si>
    <t>FEVT5774</t>
  </si>
  <si>
    <t>FEVT5775</t>
  </si>
  <si>
    <t>FEVT5776</t>
  </si>
  <si>
    <t>FEVT5777</t>
  </si>
  <si>
    <t>FEVT5778</t>
  </si>
  <si>
    <t>FEVT5779</t>
  </si>
  <si>
    <t>FEVT5780</t>
  </si>
  <si>
    <t>FEVT5781</t>
  </si>
  <si>
    <t>FEVT5877</t>
  </si>
  <si>
    <t>FEVT5783</t>
  </si>
  <si>
    <t>FEVT5784</t>
  </si>
  <si>
    <t>FEVT5785</t>
  </si>
  <si>
    <t>FEVT5786</t>
  </si>
  <si>
    <t>FEVT5787 - FEVT5876</t>
  </si>
  <si>
    <t>FEVT5788</t>
  </si>
  <si>
    <t>FEVT5789</t>
  </si>
  <si>
    <t>FEVT5790</t>
  </si>
  <si>
    <t>MAVISOY</t>
  </si>
  <si>
    <t>JOAGIVIOY</t>
  </si>
  <si>
    <t>YUNDUN</t>
  </si>
  <si>
    <t>AGELA</t>
  </si>
  <si>
    <t>ADARME</t>
  </si>
  <si>
    <t>ALAN</t>
  </si>
  <si>
    <t>SHNAN</t>
  </si>
  <si>
    <t>FREDESMID</t>
  </si>
  <si>
    <t>JOHN</t>
  </si>
  <si>
    <t>AYNAN</t>
  </si>
  <si>
    <t>AGUILON</t>
  </si>
  <si>
    <t>ARTEAGA</t>
  </si>
  <si>
    <t>BRITNEYI</t>
  </si>
  <si>
    <t>ASHELEING</t>
  </si>
  <si>
    <t>ALARCON</t>
  </si>
  <si>
    <t>CARDONA</t>
  </si>
  <si>
    <t>ALMEIDA</t>
  </si>
  <si>
    <t>ROQUE</t>
  </si>
  <si>
    <t>INDALESIA</t>
  </si>
  <si>
    <t>KEINER</t>
  </si>
  <si>
    <t>EYMI</t>
  </si>
  <si>
    <t>AMALIA</t>
  </si>
  <si>
    <t>ANACONA</t>
  </si>
  <si>
    <t>ESNEIDER</t>
  </si>
  <si>
    <t>SOTELO</t>
  </si>
  <si>
    <t>EVER</t>
  </si>
  <si>
    <t>HERNEY</t>
  </si>
  <si>
    <t>ANDDRADE</t>
  </si>
  <si>
    <t>ILIA</t>
  </si>
  <si>
    <t>QUITERO</t>
  </si>
  <si>
    <t>GIOVANY</t>
  </si>
  <si>
    <t>AQUINO</t>
  </si>
  <si>
    <t>ARABALI</t>
  </si>
  <si>
    <t>ERZAIN</t>
  </si>
  <si>
    <t>BREYNER</t>
  </si>
  <si>
    <t>ARANGO</t>
  </si>
  <si>
    <t>ARAUJO</t>
  </si>
  <si>
    <t>SERVIO</t>
  </si>
  <si>
    <t>LISSETH</t>
  </si>
  <si>
    <t>ARCOS</t>
  </si>
  <si>
    <t>IMELDA</t>
  </si>
  <si>
    <t>AARON</t>
  </si>
  <si>
    <t>AYALA</t>
  </si>
  <si>
    <t>LESLY</t>
  </si>
  <si>
    <t>SARAI</t>
  </si>
  <si>
    <t>ERASO</t>
  </si>
  <si>
    <t>XIMENA</t>
  </si>
  <si>
    <t>HEIMMY</t>
  </si>
  <si>
    <t>PIEDRAHITA</t>
  </si>
  <si>
    <t>YUDY</t>
  </si>
  <si>
    <t>MAURA</t>
  </si>
  <si>
    <t>IDALBA</t>
  </si>
  <si>
    <t>FALCAO</t>
  </si>
  <si>
    <t>ADIELA</t>
  </si>
  <si>
    <t>GONZAGA</t>
  </si>
  <si>
    <t>BORJA</t>
  </si>
  <si>
    <t>GODOY</t>
  </si>
  <si>
    <t>ESNEDA</t>
  </si>
  <si>
    <t>JANSAJOY</t>
  </si>
  <si>
    <t>ELIANA</t>
  </si>
  <si>
    <t>LENOR</t>
  </si>
  <si>
    <t>NICAURIS</t>
  </si>
  <si>
    <t>OVIDIO</t>
  </si>
  <si>
    <t>CENAIDA</t>
  </si>
  <si>
    <t>ROSARIO</t>
  </si>
  <si>
    <t>FAVIOLA</t>
  </si>
  <si>
    <t>FELIX</t>
  </si>
  <si>
    <t>GENOVA</t>
  </si>
  <si>
    <t>CAMPAÑA</t>
  </si>
  <si>
    <t>CENELIA</t>
  </si>
  <si>
    <t>YULIANA</t>
  </si>
  <si>
    <t>CANTICUZ</t>
  </si>
  <si>
    <t>YORLEN</t>
  </si>
  <si>
    <t>YINETH</t>
  </si>
  <si>
    <t>CAÑAR</t>
  </si>
  <si>
    <t>ALBENIZ</t>
  </si>
  <si>
    <t>CAÑON</t>
  </si>
  <si>
    <t>CARRERA</t>
  </si>
  <si>
    <t>SAMILYTH</t>
  </si>
  <si>
    <t>JHOFRAN</t>
  </si>
  <si>
    <t>PEREGRINO</t>
  </si>
  <si>
    <t>HERMENCIA</t>
  </si>
  <si>
    <t>PAPAMIJA</t>
  </si>
  <si>
    <t>SLENDY</t>
  </si>
  <si>
    <t>CAROLINBA</t>
  </si>
  <si>
    <t>ADILYN</t>
  </si>
  <si>
    <t>ZAMARA</t>
  </si>
  <si>
    <t>CAVICHE</t>
  </si>
  <si>
    <t>VELASQUE</t>
  </si>
  <si>
    <t>ALANA</t>
  </si>
  <si>
    <t>MARIE</t>
  </si>
  <si>
    <t>CAYAPU</t>
  </si>
  <si>
    <t>CEBALOS</t>
  </si>
  <si>
    <t>CELIS</t>
  </si>
  <si>
    <t>EMPERATRIZ</t>
  </si>
  <si>
    <t>GARCES</t>
  </si>
  <si>
    <t>BERNARDO</t>
  </si>
  <si>
    <t>ONOFRE</t>
  </si>
  <si>
    <t>JHARY</t>
  </si>
  <si>
    <t>TATIANA</t>
  </si>
  <si>
    <t>CHAGUESA</t>
  </si>
  <si>
    <t>MISNAZA</t>
  </si>
  <si>
    <t>HEIDY</t>
  </si>
  <si>
    <t>CHAGUEZA</t>
  </si>
  <si>
    <t>YESICA</t>
  </si>
  <si>
    <t>EDISABETH</t>
  </si>
  <si>
    <t>GALVIZ</t>
  </si>
  <si>
    <t>ALBINA</t>
  </si>
  <si>
    <t>TEODORA</t>
  </si>
  <si>
    <t>CHAVES</t>
  </si>
  <si>
    <t>CHICANGANA</t>
  </si>
  <si>
    <t>NORALVA</t>
  </si>
  <si>
    <t>AHIDA</t>
  </si>
  <si>
    <t>NELY</t>
  </si>
  <si>
    <t>ELYFONZO</t>
  </si>
  <si>
    <t>RODRIGO</t>
  </si>
  <si>
    <t>HOYOS</t>
  </si>
  <si>
    <t>JHOAN</t>
  </si>
  <si>
    <t>DAYNER</t>
  </si>
  <si>
    <t>GUADALUPE</t>
  </si>
  <si>
    <t>CHIRAN</t>
  </si>
  <si>
    <t>EDILIA</t>
  </si>
  <si>
    <t>CIFUENTES</t>
  </si>
  <si>
    <t>ARNUBIA</t>
  </si>
  <si>
    <t>CIRO</t>
  </si>
  <si>
    <t>ZOILA</t>
  </si>
  <si>
    <t>SIERRA</t>
  </si>
  <si>
    <t>HEYLEN</t>
  </si>
  <si>
    <t>DAIA</t>
  </si>
  <si>
    <t>CONDA</t>
  </si>
  <si>
    <t>AHILIN</t>
  </si>
  <si>
    <t>PASU</t>
  </si>
  <si>
    <t>ALANN</t>
  </si>
  <si>
    <t>PUERTA</t>
  </si>
  <si>
    <t>ARANCIBIA</t>
  </si>
  <si>
    <t>IVANIA</t>
  </si>
  <si>
    <t>CORPUS</t>
  </si>
  <si>
    <t>CORREA</t>
  </si>
  <si>
    <t>SAMBRANO</t>
  </si>
  <si>
    <t>DIOGENES</t>
  </si>
  <si>
    <t>MELANY</t>
  </si>
  <si>
    <t>DAIRANY</t>
  </si>
  <si>
    <t>MARISELA</t>
  </si>
  <si>
    <t>SIMALES</t>
  </si>
  <si>
    <t>SEGUNDO</t>
  </si>
  <si>
    <t>LAURENCIO</t>
  </si>
  <si>
    <t>CUACES</t>
  </si>
  <si>
    <t>JENNY</t>
  </si>
  <si>
    <t>CUATIN</t>
  </si>
  <si>
    <t>JESUSA</t>
  </si>
  <si>
    <t>CUCHIMBA</t>
  </si>
  <si>
    <t>ANNY</t>
  </si>
  <si>
    <t>CUELTAN</t>
  </si>
  <si>
    <t>WALTER</t>
  </si>
  <si>
    <t>ALBEIRO</t>
  </si>
  <si>
    <t>CUNDA</t>
  </si>
  <si>
    <t>ILAMO</t>
  </si>
  <si>
    <t>JAZMIN</t>
  </si>
  <si>
    <t>BAICE</t>
  </si>
  <si>
    <t>JULICUE</t>
  </si>
  <si>
    <t>MAYERLI</t>
  </si>
  <si>
    <t>DARMASIS</t>
  </si>
  <si>
    <t>ALBORNOS</t>
  </si>
  <si>
    <t>FELISA</t>
  </si>
  <si>
    <t>REDELFA</t>
  </si>
  <si>
    <t>RUBI</t>
  </si>
  <si>
    <t>EUTIMA</t>
  </si>
  <si>
    <t>YONNY</t>
  </si>
  <si>
    <t>DANRIBER</t>
  </si>
  <si>
    <t>LEITON</t>
  </si>
  <si>
    <t>DIAS</t>
  </si>
  <si>
    <t>NOHEMI</t>
  </si>
  <si>
    <t>MONTENEGRO</t>
  </si>
  <si>
    <t>LEDY</t>
  </si>
  <si>
    <t>KENIDER</t>
  </si>
  <si>
    <t>IGNACIO</t>
  </si>
  <si>
    <t>EMMANUEL</t>
  </si>
  <si>
    <t>CECILIO</t>
  </si>
  <si>
    <t>BAYRON</t>
  </si>
  <si>
    <t>DAYRA</t>
  </si>
  <si>
    <t>MELIZA</t>
  </si>
  <si>
    <t>QUINISQUIN</t>
  </si>
  <si>
    <t>JHANET</t>
  </si>
  <si>
    <t>FIGUEROA</t>
  </si>
  <si>
    <t>SALOME</t>
  </si>
  <si>
    <t>JELLIN</t>
  </si>
  <si>
    <t>OBSENO</t>
  </si>
  <si>
    <t>FRANYELI</t>
  </si>
  <si>
    <t>GUTIERRES</t>
  </si>
  <si>
    <t>VANESSA</t>
  </si>
  <si>
    <t>PALMA</t>
  </si>
  <si>
    <t>TALIA</t>
  </si>
  <si>
    <t>BRIYITH</t>
  </si>
  <si>
    <t>BARRAGAN</t>
  </si>
  <si>
    <t>OMAR</t>
  </si>
  <si>
    <t>LOZANO</t>
  </si>
  <si>
    <t>LIBIA</t>
  </si>
  <si>
    <t>ELSY</t>
  </si>
  <si>
    <t>MARILU</t>
  </si>
  <si>
    <t>GARCEZ</t>
  </si>
  <si>
    <t>PIAMBA</t>
  </si>
  <si>
    <t>JEINSON</t>
  </si>
  <si>
    <t>FREIDER</t>
  </si>
  <si>
    <t>ALEX</t>
  </si>
  <si>
    <t>LOSADA</t>
  </si>
  <si>
    <t>SOR</t>
  </si>
  <si>
    <t>GARZON</t>
  </si>
  <si>
    <t>ANTHONY</t>
  </si>
  <si>
    <t>MYRIAN</t>
  </si>
  <si>
    <t>GATIAL</t>
  </si>
  <si>
    <t>ESPINOSA</t>
  </si>
  <si>
    <t>KEILY</t>
  </si>
  <si>
    <t>SALEM</t>
  </si>
  <si>
    <t>ERIK</t>
  </si>
  <si>
    <t>GHEISON</t>
  </si>
  <si>
    <t>RAMIRO</t>
  </si>
  <si>
    <t>HELLEN</t>
  </si>
  <si>
    <t>THALIANA</t>
  </si>
  <si>
    <t>ANYELA</t>
  </si>
  <si>
    <t>JEFERSON</t>
  </si>
  <si>
    <t>MAYER</t>
  </si>
  <si>
    <t>YULIZA</t>
  </si>
  <si>
    <t>YEPEZ</t>
  </si>
  <si>
    <t>FREDDY</t>
  </si>
  <si>
    <t>JAHIEL</t>
  </si>
  <si>
    <t>AYDA</t>
  </si>
  <si>
    <t>ORLANDO</t>
  </si>
  <si>
    <t>GREFFA</t>
  </si>
  <si>
    <t>JACKELINE</t>
  </si>
  <si>
    <t>GRIJALBA</t>
  </si>
  <si>
    <t>HERALDO</t>
  </si>
  <si>
    <t>GUATARILLA</t>
  </si>
  <si>
    <t>DANNY</t>
  </si>
  <si>
    <t>GARAVITO</t>
  </si>
  <si>
    <t>NORYS</t>
  </si>
  <si>
    <t>CANDELARIA</t>
  </si>
  <si>
    <t>GUERRON</t>
  </si>
  <si>
    <t>RUALEZ</t>
  </si>
  <si>
    <t>OCTAVIO</t>
  </si>
  <si>
    <t>ASCENCION</t>
  </si>
  <si>
    <t>EMERITA</t>
  </si>
  <si>
    <t>HERRERA</t>
  </si>
  <si>
    <t>CUELLAR</t>
  </si>
  <si>
    <t>YONATHAN</t>
  </si>
  <si>
    <t>SABI</t>
  </si>
  <si>
    <t>JEIDY</t>
  </si>
  <si>
    <t>ELIAS</t>
  </si>
  <si>
    <t>NAYITH</t>
  </si>
  <si>
    <t>YAMILE</t>
  </si>
  <si>
    <t>TOMBE</t>
  </si>
  <si>
    <t>ITER</t>
  </si>
  <si>
    <t>IVITO</t>
  </si>
  <si>
    <t>NOSCUE</t>
  </si>
  <si>
    <t>JACAMIJOY</t>
  </si>
  <si>
    <t>ANGELINA</t>
  </si>
  <si>
    <t>ROSALBINA</t>
  </si>
  <si>
    <t>SANTA</t>
  </si>
  <si>
    <t>DAYCI</t>
  </si>
  <si>
    <t>YULY</t>
  </si>
  <si>
    <t>MARIAN</t>
  </si>
  <si>
    <t>EMILIO</t>
  </si>
  <si>
    <t>MOISES</t>
  </si>
  <si>
    <t>CANCHALA</t>
  </si>
  <si>
    <t>SHEYRA</t>
  </si>
  <si>
    <t>STEPHANIA</t>
  </si>
  <si>
    <t>JIPA</t>
  </si>
  <si>
    <t>ORTEGON</t>
  </si>
  <si>
    <t>MILER</t>
  </si>
  <si>
    <t>DAMIAN</t>
  </si>
  <si>
    <t>SABINO</t>
  </si>
  <si>
    <t>AGUSTINA</t>
  </si>
  <si>
    <t>TREJOS</t>
  </si>
  <si>
    <t>CRISTIAM</t>
  </si>
  <si>
    <t>ANTINIO</t>
  </si>
  <si>
    <t>GAMBOA</t>
  </si>
  <si>
    <t>DANIA</t>
  </si>
  <si>
    <t>JEFFERSON</t>
  </si>
  <si>
    <t>LEBAZA</t>
  </si>
  <si>
    <t>LEON</t>
  </si>
  <si>
    <t>CASANOCA</t>
  </si>
  <si>
    <t>SEVILLANO</t>
  </si>
  <si>
    <t>LERMA</t>
  </si>
  <si>
    <t>BRAYAN</t>
  </si>
  <si>
    <t>ESTIVEN</t>
  </si>
  <si>
    <t>LEYTON</t>
  </si>
  <si>
    <t>BOLAÑOZ</t>
  </si>
  <si>
    <t>ANDRY</t>
  </si>
  <si>
    <t>MAYERLY</t>
  </si>
  <si>
    <t>NOE</t>
  </si>
  <si>
    <t>BREEN</t>
  </si>
  <si>
    <t>LEHANNA</t>
  </si>
  <si>
    <t>MILE</t>
  </si>
  <si>
    <t>YAENY</t>
  </si>
  <si>
    <t>HILDA</t>
  </si>
  <si>
    <t>GISSEL</t>
  </si>
  <si>
    <t>MARIAFELINA</t>
  </si>
  <si>
    <t>LUQUE</t>
  </si>
  <si>
    <t>ELIEZER</t>
  </si>
  <si>
    <t>ASLHY</t>
  </si>
  <si>
    <t>JARETH</t>
  </si>
  <si>
    <t>MADRIÑAN</t>
  </si>
  <si>
    <t>DEY</t>
  </si>
  <si>
    <t>VILLOTA</t>
  </si>
  <si>
    <t>FALVIO</t>
  </si>
  <si>
    <t>MAURO</t>
  </si>
  <si>
    <t>JHACOBO</t>
  </si>
  <si>
    <t>MALPU</t>
  </si>
  <si>
    <t>MALUA</t>
  </si>
  <si>
    <t>CATALINA</t>
  </si>
  <si>
    <t>MANZANO</t>
  </si>
  <si>
    <t>ROMELIA</t>
  </si>
  <si>
    <t>FABIAN</t>
  </si>
  <si>
    <t>ABAD</t>
  </si>
  <si>
    <t>BALERO</t>
  </si>
  <si>
    <t>PORFIRIO</t>
  </si>
  <si>
    <t>ISABELLAS</t>
  </si>
  <si>
    <t>MARYOLY</t>
  </si>
  <si>
    <t>NORELY</t>
  </si>
  <si>
    <t>MATABANCHOY</t>
  </si>
  <si>
    <t>JHONIER</t>
  </si>
  <si>
    <t>MATOS</t>
  </si>
  <si>
    <t>SILVANY</t>
  </si>
  <si>
    <t>MEDINA</t>
  </si>
  <si>
    <t>HEIDAN</t>
  </si>
  <si>
    <t>AXEL</t>
  </si>
  <si>
    <t>DELICA</t>
  </si>
  <si>
    <t>ELIF</t>
  </si>
  <si>
    <t>JHOAVANA</t>
  </si>
  <si>
    <t>LYAN</t>
  </si>
  <si>
    <t>GALVIS</t>
  </si>
  <si>
    <t>LINA</t>
  </si>
  <si>
    <t>JAIDY</t>
  </si>
  <si>
    <t>MERINO</t>
  </si>
  <si>
    <t>AUSTI</t>
  </si>
  <si>
    <t>VALENTIN</t>
  </si>
  <si>
    <t>GUGU</t>
  </si>
  <si>
    <t>MILCOLTA</t>
  </si>
  <si>
    <t>MISTICA</t>
  </si>
  <si>
    <t>CRISTANCHO</t>
  </si>
  <si>
    <t>EDUVIGES</t>
  </si>
  <si>
    <t>DOLLY</t>
  </si>
  <si>
    <t>CHARIT</t>
  </si>
  <si>
    <t>KARLA</t>
  </si>
  <si>
    <t>EVANGELINE</t>
  </si>
  <si>
    <t>MONTIEL</t>
  </si>
  <si>
    <t>SAMANTA</t>
  </si>
  <si>
    <t>STEFANIA</t>
  </si>
  <si>
    <t>MARIO</t>
  </si>
  <si>
    <t>ARMERO</t>
  </si>
  <si>
    <t>ESTIBEN</t>
  </si>
  <si>
    <t>CALBACHE</t>
  </si>
  <si>
    <t>CEROMECA</t>
  </si>
  <si>
    <t>GIANNI</t>
  </si>
  <si>
    <t>JHOSUA</t>
  </si>
  <si>
    <t>MERI</t>
  </si>
  <si>
    <t>CRAVAJAL</t>
  </si>
  <si>
    <t>LEYDI</t>
  </si>
  <si>
    <t>MORAN</t>
  </si>
  <si>
    <t>DIOMEDES</t>
  </si>
  <si>
    <t>IVANNA</t>
  </si>
  <si>
    <t>SHARITH</t>
  </si>
  <si>
    <t>ARMIDA</t>
  </si>
  <si>
    <t>FARNEY</t>
  </si>
  <si>
    <t>MORIANO</t>
  </si>
  <si>
    <t>RURY</t>
  </si>
  <si>
    <t>JOEL</t>
  </si>
  <si>
    <t>MUEPAZ</t>
  </si>
  <si>
    <t>MYLEIDI</t>
  </si>
  <si>
    <t>ANABELL</t>
  </si>
  <si>
    <t>GUALGUAN</t>
  </si>
  <si>
    <t>DANIELA</t>
  </si>
  <si>
    <t>LIBETH</t>
  </si>
  <si>
    <t>JOAJIBIOY</t>
  </si>
  <si>
    <t>NAZLY</t>
  </si>
  <si>
    <t>KATERINE</t>
  </si>
  <si>
    <t>ANATOLIA</t>
  </si>
  <si>
    <t>NASPIRAN</t>
  </si>
  <si>
    <t>YORIK</t>
  </si>
  <si>
    <t>JARED</t>
  </si>
  <si>
    <t>DREYCK</t>
  </si>
  <si>
    <t>NUÑEZ</t>
  </si>
  <si>
    <t>DARSIS</t>
  </si>
  <si>
    <t>VEALSQUEZ</t>
  </si>
  <si>
    <t>CINDY</t>
  </si>
  <si>
    <t>ÑUSCUE</t>
  </si>
  <si>
    <t>EDWARD</t>
  </si>
  <si>
    <t>OCANDO</t>
  </si>
  <si>
    <t>ODOÑEZ</t>
  </si>
  <si>
    <t>LUISA</t>
  </si>
  <si>
    <t>HECTOR</t>
  </si>
  <si>
    <t>ABUNDIO</t>
  </si>
  <si>
    <t>ESTRADA</t>
  </si>
  <si>
    <t>NIXON</t>
  </si>
  <si>
    <t>HERMAN</t>
  </si>
  <si>
    <t>ARIANA</t>
  </si>
  <si>
    <t>CATALEYA</t>
  </si>
  <si>
    <t>YOJANA</t>
  </si>
  <si>
    <t>MILA</t>
  </si>
  <si>
    <t>PAREJA</t>
  </si>
  <si>
    <t>MAYKEL</t>
  </si>
  <si>
    <t>OWEN</t>
  </si>
  <si>
    <t>OSORIO</t>
  </si>
  <si>
    <t>ELAINE</t>
  </si>
  <si>
    <t>YATZIRI</t>
  </si>
  <si>
    <t>OYOLA</t>
  </si>
  <si>
    <t>ESTEHER</t>
  </si>
  <si>
    <t>GUANCHA</t>
  </si>
  <si>
    <t>MEZU</t>
  </si>
  <si>
    <t>SAMMAY</t>
  </si>
  <si>
    <t>PARDO</t>
  </si>
  <si>
    <t>KERLI</t>
  </si>
  <si>
    <t>PATERNINA</t>
  </si>
  <si>
    <t>PAVA</t>
  </si>
  <si>
    <t>EDITH</t>
  </si>
  <si>
    <t>KERLY</t>
  </si>
  <si>
    <t>YURANNY</t>
  </si>
  <si>
    <t>GUAUÑA</t>
  </si>
  <si>
    <t>PEÑAFIEL</t>
  </si>
  <si>
    <t>YEINER</t>
  </si>
  <si>
    <t>NORBERTO</t>
  </si>
  <si>
    <t>ENEIDA</t>
  </si>
  <si>
    <t>PILLIMUE</t>
  </si>
  <si>
    <t>KATHERIN</t>
  </si>
  <si>
    <t>VICTORIANO</t>
  </si>
  <si>
    <t>EHIDER</t>
  </si>
  <si>
    <t>ILDA</t>
  </si>
  <si>
    <t>EDELMY</t>
  </si>
  <si>
    <t>YUBELY</t>
  </si>
  <si>
    <t>SARHAY</t>
  </si>
  <si>
    <t>SAMARA</t>
  </si>
  <si>
    <t>POTES</t>
  </si>
  <si>
    <t>JANNER</t>
  </si>
  <si>
    <t>GENNI</t>
  </si>
  <si>
    <t>PUPIALES</t>
  </si>
  <si>
    <t>QUINAYAZ</t>
  </si>
  <si>
    <t>JULIETH</t>
  </si>
  <si>
    <t>HERMES</t>
  </si>
  <si>
    <t>EMERSON</t>
  </si>
  <si>
    <t>QUISTAL</t>
  </si>
  <si>
    <t>VISITACION</t>
  </si>
  <si>
    <t>ERIC</t>
  </si>
  <si>
    <t>MATEO</t>
  </si>
  <si>
    <t>CARMONA</t>
  </si>
  <si>
    <t>EIDA</t>
  </si>
  <si>
    <t>YAZMIN</t>
  </si>
  <si>
    <t>MRIA</t>
  </si>
  <si>
    <t>RIVADENEIRA</t>
  </si>
  <si>
    <t>MOSTACILLA</t>
  </si>
  <si>
    <t>WILMER</t>
  </si>
  <si>
    <t>ROAS</t>
  </si>
  <si>
    <t>LUCY</t>
  </si>
  <si>
    <t>AYDE</t>
  </si>
  <si>
    <t>ROBIS</t>
  </si>
  <si>
    <t>FRANQUELINA</t>
  </si>
  <si>
    <t>RODIRGUEZ</t>
  </si>
  <si>
    <t>AVILA</t>
  </si>
  <si>
    <t>REINEL</t>
  </si>
  <si>
    <t>HUERTAS</t>
  </si>
  <si>
    <t>KARIN</t>
  </si>
  <si>
    <t>RODULFO</t>
  </si>
  <si>
    <t>CUBIDES</t>
  </si>
  <si>
    <t>STEVEN</t>
  </si>
  <si>
    <t>MUNEVAR</t>
  </si>
  <si>
    <t>ROMERO</t>
  </si>
  <si>
    <t>ARLEN</t>
  </si>
  <si>
    <t>YEZID</t>
  </si>
  <si>
    <t>ARGENI</t>
  </si>
  <si>
    <t>CUAJIBOY</t>
  </si>
  <si>
    <t>IRENE</t>
  </si>
  <si>
    <t>SONIA</t>
  </si>
  <si>
    <t>JEISSON</t>
  </si>
  <si>
    <t>RUANO</t>
  </si>
  <si>
    <t>KATHERYN</t>
  </si>
  <si>
    <t>ARMIN</t>
  </si>
  <si>
    <t>SALZAR</t>
  </si>
  <si>
    <t>SALDARRIAGA</t>
  </si>
  <si>
    <t>LONDOÑO</t>
  </si>
  <si>
    <t>SILER</t>
  </si>
  <si>
    <t>SALON</t>
  </si>
  <si>
    <t>HAREN</t>
  </si>
  <si>
    <t>SAGRARIO</t>
  </si>
  <si>
    <t>HELIA</t>
  </si>
  <si>
    <t>COICUE</t>
  </si>
  <si>
    <t>MILCIADES</t>
  </si>
  <si>
    <t>SIEGAMO</t>
  </si>
  <si>
    <t>SIERA</t>
  </si>
  <si>
    <t>CHALA</t>
  </si>
  <si>
    <t>ABIGAIL</t>
  </si>
  <si>
    <t>DOMENICA</t>
  </si>
  <si>
    <t>SOSA</t>
  </si>
  <si>
    <t>JOAN</t>
  </si>
  <si>
    <t>ELUTERIA</t>
  </si>
  <si>
    <t>TARAPUES</t>
  </si>
  <si>
    <t>ASCUNTAR</t>
  </si>
  <si>
    <t>JEREMI</t>
  </si>
  <si>
    <t>YAHIR</t>
  </si>
  <si>
    <t>JERETZY</t>
  </si>
  <si>
    <t>YAHIRLIN</t>
  </si>
  <si>
    <t>LUDY</t>
  </si>
  <si>
    <t>MIRLEY</t>
  </si>
  <si>
    <t>FRANYI</t>
  </si>
  <si>
    <t>TROMPETA</t>
  </si>
  <si>
    <t>CALIZ</t>
  </si>
  <si>
    <t>UNIGARRO</t>
  </si>
  <si>
    <t>UYAQUE</t>
  </si>
  <si>
    <t>ARCESIO</t>
  </si>
  <si>
    <t>UYAUQUE</t>
  </si>
  <si>
    <t>VALDERRAMA</t>
  </si>
  <si>
    <t>VELANDIA</t>
  </si>
  <si>
    <t>NINFA</t>
  </si>
  <si>
    <t>VALLEJOS</t>
  </si>
  <si>
    <t>JESMAN</t>
  </si>
  <si>
    <t>LOGHAN</t>
  </si>
  <si>
    <t>JAMBUEL</t>
  </si>
  <si>
    <t>VALERY</t>
  </si>
  <si>
    <t>VASQUEZ</t>
  </si>
  <si>
    <t>HERMELINDA</t>
  </si>
  <si>
    <t>VEGA</t>
  </si>
  <si>
    <t>MAILEN</t>
  </si>
  <si>
    <t>VELEZ</t>
  </si>
  <si>
    <t>GAITAN</t>
  </si>
  <si>
    <t>INDARA</t>
  </si>
  <si>
    <t>YAKELINE</t>
  </si>
  <si>
    <t>VERNAZA</t>
  </si>
  <si>
    <t>PALOMINO</t>
  </si>
  <si>
    <t>LUCENA</t>
  </si>
  <si>
    <t>PAYAGUAJE</t>
  </si>
  <si>
    <t>YAJAIRA</t>
  </si>
  <si>
    <t>FREDA</t>
  </si>
  <si>
    <t>YEPES</t>
  </si>
  <si>
    <t>DARLYN</t>
  </si>
  <si>
    <t>NELSA</t>
  </si>
  <si>
    <t>DE RIVERA</t>
  </si>
  <si>
    <t>DE MUÑOZ</t>
  </si>
  <si>
    <t>DE MOJOMBOY</t>
  </si>
  <si>
    <t>DE GUEVARA</t>
  </si>
  <si>
    <t>DE GALINDEZ</t>
  </si>
  <si>
    <t>DE MARTINEZ</t>
  </si>
  <si>
    <t>DE CAICEDO</t>
  </si>
  <si>
    <t>DE NAVARRO</t>
  </si>
  <si>
    <t>DE VALLEJO</t>
  </si>
  <si>
    <t>DE LOPEZ</t>
  </si>
  <si>
    <t>DE LINARES</t>
  </si>
  <si>
    <t>DE VIVEROS</t>
  </si>
  <si>
    <t>DE OSPINA</t>
  </si>
  <si>
    <t>DE ANGULO</t>
  </si>
  <si>
    <t>DE POPAYAN</t>
  </si>
  <si>
    <t>DE MAVISOY</t>
  </si>
  <si>
    <t>DE ARCINIEGAS</t>
  </si>
  <si>
    <t>DEJESUS</t>
  </si>
  <si>
    <t>DELCARMEN</t>
  </si>
  <si>
    <t>DELSOCORRO</t>
  </si>
  <si>
    <t>DEMARIA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</si>
</sst>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$&quot;\ * #,##0.00_-;\-&quot;$&quot;\ * #,##0.00_-;_-&quot;$&quot;\ * &quot;-&quot;??_-;_-@_-"/>
    <numFmt numFmtId="164" formatCode="dd/mm/yyyy;@"/>
    <numFmt numFmtId="165" formatCode="000"/>
    <numFmt numFmtId="166" formatCode="_-&quot;$&quot;\ * #,##0_-;\-&quot;$&quot;\ * #,##0_-;_-&quot;$&quot;\ 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8"/>
      <name val="Arial"/>
      <family val="2"/>
    </font>
    <font>
      <b/>
      <sz val="11"/>
      <color theme="8" tint="-0.49998474074526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8.5"/>
      <color rgb="FF000000"/>
      <name val="Arial MT"/>
      <family val="2"/>
    </font>
    <font>
      <sz val="8.5"/>
      <name val="Arial MT"/>
    </font>
    <font>
      <sz val="8.5"/>
      <name val="Arial MT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5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1" fontId="0" fillId="0" borderId="0" xfId="0" applyNumberFormat="1"/>
    <xf numFmtId="14" fontId="6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165" fontId="5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165" fontId="0" fillId="0" borderId="0" xfId="0" applyNumberFormat="1"/>
    <xf numFmtId="0" fontId="0" fillId="0" borderId="0" xfId="0" quotePrefix="1"/>
    <xf numFmtId="49" fontId="5" fillId="0" borderId="0" xfId="0" applyNumberFormat="1" applyFont="1" applyAlignment="1">
      <alignment horizontal="center" wrapText="1"/>
    </xf>
    <xf numFmtId="0" fontId="12" fillId="0" borderId="0" xfId="0" applyFont="1"/>
    <xf numFmtId="164" fontId="13" fillId="0" borderId="0" xfId="0" applyNumberFormat="1" applyFont="1"/>
    <xf numFmtId="0" fontId="0" fillId="0" borderId="2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" fontId="16" fillId="6" borderId="0" xfId="0" applyNumberFormat="1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164" fontId="16" fillId="6" borderId="0" xfId="0" applyNumberFormat="1" applyFont="1" applyFill="1" applyAlignment="1">
      <alignment horizontal="center" vertical="center" wrapText="1"/>
    </xf>
    <xf numFmtId="0" fontId="16" fillId="6" borderId="0" xfId="1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0" fillId="0" borderId="0" xfId="0" applyNumberFormat="1"/>
    <xf numFmtId="0" fontId="5" fillId="0" borderId="0" xfId="0" applyNumberFormat="1" applyFont="1" applyAlignment="1">
      <alignment horizontal="center" vertical="center" wrapText="1"/>
    </xf>
    <xf numFmtId="1" fontId="17" fillId="0" borderId="3" xfId="0" applyNumberFormat="1" applyFont="1" applyBorder="1" applyAlignment="1">
      <alignment horizontal="center" vertical="top" shrinkToFit="1"/>
    </xf>
    <xf numFmtId="0" fontId="18" fillId="0" borderId="3" xfId="0" applyFont="1" applyBorder="1" applyAlignment="1">
      <alignment horizontal="left" vertical="top" wrapText="1"/>
    </xf>
    <xf numFmtId="16" fontId="0" fillId="0" borderId="0" xfId="0" applyNumberFormat="1" applyAlignment="1">
      <alignment horizontal="center"/>
    </xf>
    <xf numFmtId="0" fontId="18" fillId="0" borderId="4" xfId="0" applyFont="1" applyFill="1" applyBorder="1" applyAlignment="1">
      <alignment horizontal="left" vertical="top" wrapText="1"/>
    </xf>
    <xf numFmtId="1" fontId="17" fillId="0" borderId="4" xfId="0" applyNumberFormat="1" applyFont="1" applyFill="1" applyBorder="1" applyAlignment="1">
      <alignment horizontal="center" vertical="top" shrinkToFit="1"/>
    </xf>
    <xf numFmtId="49" fontId="17" fillId="0" borderId="3" xfId="0" applyNumberFormat="1" applyFont="1" applyBorder="1" applyAlignment="1">
      <alignment horizontal="center" vertical="top" shrinkToFit="1"/>
    </xf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" fillId="0" borderId="2" xfId="5" applyBorder="1" applyAlignment="1">
      <alignment horizontal="center" vertical="center"/>
    </xf>
    <xf numFmtId="14" fontId="1" fillId="0" borderId="2" xfId="5" applyNumberFormat="1" applyBorder="1" applyAlignment="1">
      <alignment horizontal="center" vertical="center"/>
    </xf>
    <xf numFmtId="0" fontId="0" fillId="0" borderId="2" xfId="5" applyFont="1" applyBorder="1" applyAlignment="1">
      <alignment horizontal="center"/>
    </xf>
    <xf numFmtId="0" fontId="0" fillId="0" borderId="2" xfId="5" applyFont="1" applyBorder="1" applyAlignment="1">
      <alignment horizontal="center" vertical="center"/>
    </xf>
    <xf numFmtId="14" fontId="1" fillId="0" borderId="2" xfId="5" applyNumberFormat="1" applyBorder="1" applyAlignment="1">
      <alignment horizontal="center"/>
    </xf>
    <xf numFmtId="1" fontId="1" fillId="0" borderId="2" xfId="5" applyNumberFormat="1" applyBorder="1" applyAlignment="1">
      <alignment horizontal="center"/>
    </xf>
    <xf numFmtId="166" fontId="0" fillId="0" borderId="2" xfId="2" applyNumberFormat="1" applyFont="1" applyFill="1" applyBorder="1" applyAlignment="1">
      <alignment horizontal="center"/>
    </xf>
    <xf numFmtId="166" fontId="0" fillId="0" borderId="2" xfId="2" applyNumberFormat="1" applyFont="1" applyFill="1" applyBorder="1"/>
    <xf numFmtId="166" fontId="4" fillId="0" borderId="2" xfId="2" applyNumberFormat="1" applyFont="1" applyFill="1" applyBorder="1" applyAlignment="1">
      <alignment horizontal="center"/>
    </xf>
    <xf numFmtId="14" fontId="0" fillId="0" borderId="2" xfId="2" applyNumberFormat="1" applyFont="1" applyFill="1" applyBorder="1" applyAlignment="1">
      <alignment horizontal="center"/>
    </xf>
    <xf numFmtId="0" fontId="1" fillId="0" borderId="2" xfId="5" applyBorder="1" applyAlignment="1">
      <alignment horizontal="center"/>
    </xf>
    <xf numFmtId="14" fontId="0" fillId="0" borderId="2" xfId="3" applyNumberFormat="1" applyFont="1" applyBorder="1" applyAlignment="1">
      <alignment horizontal="center" vertical="center"/>
    </xf>
    <xf numFmtId="1" fontId="1" fillId="0" borderId="2" xfId="5" applyNumberFormat="1" applyBorder="1" applyAlignment="1">
      <alignment horizontal="center" vertical="center"/>
    </xf>
    <xf numFmtId="166" fontId="0" fillId="0" borderId="2" xfId="2" applyNumberFormat="1" applyFont="1" applyFill="1" applyBorder="1" applyAlignment="1">
      <alignment horizontal="center" vertical="center"/>
    </xf>
    <xf numFmtId="166" fontId="4" fillId="0" borderId="2" xfId="2" applyNumberFormat="1" applyFont="1" applyFill="1" applyBorder="1" applyAlignment="1">
      <alignment horizontal="center" vertical="center"/>
    </xf>
    <xf numFmtId="0" fontId="0" fillId="0" borderId="0" xfId="5" applyFont="1" applyAlignment="1">
      <alignment horizontal="center"/>
    </xf>
    <xf numFmtId="0" fontId="1" fillId="0" borderId="0" xfId="5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0" xfId="5" applyNumberFormat="1" applyAlignment="1">
      <alignment horizontal="center"/>
    </xf>
    <xf numFmtId="0" fontId="0" fillId="0" borderId="0" xfId="5" applyFont="1" applyAlignment="1">
      <alignment horizontal="center" vertical="center"/>
    </xf>
    <xf numFmtId="14" fontId="0" fillId="0" borderId="2" xfId="5" applyNumberFormat="1" applyFont="1" applyBorder="1" applyAlignment="1">
      <alignment horizontal="center" vertical="center"/>
    </xf>
    <xf numFmtId="14" fontId="0" fillId="0" borderId="2" xfId="2" applyNumberFormat="1" applyFont="1" applyFill="1" applyBorder="1" applyAlignment="1">
      <alignment horizontal="center" vertical="center"/>
    </xf>
    <xf numFmtId="0" fontId="1" fillId="0" borderId="2" xfId="5" applyBorder="1"/>
    <xf numFmtId="0" fontId="4" fillId="3" borderId="1" xfId="5" applyFont="1" applyFill="1" applyBorder="1" applyAlignment="1">
      <alignment horizontal="center" vertical="center"/>
    </xf>
    <xf numFmtId="0" fontId="4" fillId="4" borderId="1" xfId="5" applyFont="1" applyFill="1" applyBorder="1" applyAlignment="1">
      <alignment horizontal="center" vertical="center" wrapText="1"/>
    </xf>
    <xf numFmtId="14" fontId="4" fillId="3" borderId="1" xfId="5" applyNumberFormat="1" applyFont="1" applyFill="1" applyBorder="1" applyAlignment="1">
      <alignment horizontal="center" vertical="center" wrapText="1"/>
    </xf>
    <xf numFmtId="0" fontId="4" fillId="3" borderId="1" xfId="5" applyFont="1" applyFill="1" applyBorder="1" applyAlignment="1">
      <alignment horizontal="center" vertical="center" wrapText="1"/>
    </xf>
    <xf numFmtId="1" fontId="4" fillId="3" borderId="1" xfId="5" applyNumberFormat="1" applyFont="1" applyFill="1" applyBorder="1" applyAlignment="1">
      <alignment horizontal="center" vertical="center" wrapText="1"/>
    </xf>
    <xf numFmtId="166" fontId="4" fillId="4" borderId="1" xfId="2" applyNumberFormat="1" applyFont="1" applyFill="1" applyBorder="1" applyAlignment="1">
      <alignment horizontal="center" vertical="center" wrapText="1"/>
    </xf>
    <xf numFmtId="166" fontId="4" fillId="4" borderId="2" xfId="2" applyNumberFormat="1" applyFont="1" applyFill="1" applyBorder="1" applyAlignment="1">
      <alignment horizontal="center" vertical="center" wrapText="1"/>
    </xf>
    <xf numFmtId="14" fontId="4" fillId="4" borderId="2" xfId="2" applyNumberFormat="1" applyFont="1" applyFill="1" applyBorder="1" applyAlignment="1">
      <alignment horizontal="center" vertical="center" wrapText="1"/>
    </xf>
    <xf numFmtId="0" fontId="1" fillId="0" borderId="0" xfId="5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4" borderId="1" xfId="5" applyFont="1" applyFill="1" applyBorder="1" applyAlignment="1">
      <alignment horizontal="left" vertical="center" wrapText="1"/>
    </xf>
    <xf numFmtId="0" fontId="1" fillId="0" borderId="2" xfId="5" applyBorder="1" applyAlignment="1">
      <alignment horizontal="left" vertical="center" wrapText="1"/>
    </xf>
    <xf numFmtId="0" fontId="1" fillId="0" borderId="2" xfId="5" applyBorder="1" applyAlignment="1">
      <alignment horizontal="left"/>
    </xf>
    <xf numFmtId="0" fontId="11" fillId="0" borderId="0" xfId="0" applyFont="1" applyAlignment="1">
      <alignment horizontal="center"/>
    </xf>
  </cellXfs>
  <cellStyles count="6">
    <cellStyle name="Millares [0]" xfId="1" builtinId="6"/>
    <cellStyle name="Moneda" xfId="2" builtinId="4"/>
    <cellStyle name="Normal" xfId="0" builtinId="0"/>
    <cellStyle name="Normal 2" xfId="5" xr:uid="{672BBE13-2BF1-4B86-B6F8-92A1895266E2}"/>
    <cellStyle name="Normal 47" xfId="4" xr:uid="{BAC06A0F-6313-4B9B-9966-D2BF36EC355D}"/>
    <cellStyle name="Normal 48" xfId="3" xr:uid="{81354840-EC9D-4E3F-9E4C-D8B64904E2AA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%20nueva%20CoexportI%20A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"/>
      <sheetName val="Hoja5"/>
      <sheetName val="Hoja1"/>
      <sheetName val="datos"/>
      <sheetName val="TARIFAS"/>
      <sheetName val="AF"/>
      <sheetName val="AM"/>
      <sheetName val="AT"/>
      <sheetName val="US"/>
      <sheetName val="CT"/>
      <sheetName val="LISTA RIPS"/>
      <sheetName val="RELACION"/>
      <sheetName val="C.COBRO"/>
      <sheetName val="resumen"/>
      <sheetName val="CARATULA"/>
      <sheetName val="Dx"/>
      <sheetName val="SACADOS DE ARCHIVO"/>
      <sheetName val="RELACIÓN 006 (2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E1" t="str">
            <v>Número de autorización</v>
          </cell>
        </row>
        <row r="2">
          <cell r="E2" t="str">
            <v>IDTRAZAoNúmerodeautorización</v>
          </cell>
        </row>
        <row r="3">
          <cell r="E3">
            <v>44862898</v>
          </cell>
        </row>
        <row r="4">
          <cell r="E4">
            <v>45965952</v>
          </cell>
        </row>
      </sheetData>
      <sheetData sheetId="7">
        <row r="1">
          <cell r="E1" t="str">
            <v>Número de autorización</v>
          </cell>
        </row>
        <row r="2">
          <cell r="E2" t="str">
            <v>IDTRAZAoNúmerodeautorización</v>
          </cell>
        </row>
        <row r="4">
          <cell r="E4"/>
        </row>
        <row r="5">
          <cell r="E5"/>
        </row>
        <row r="6">
          <cell r="E6"/>
        </row>
        <row r="7">
          <cell r="E7"/>
        </row>
        <row r="8">
          <cell r="E8"/>
        </row>
        <row r="9">
          <cell r="E9"/>
        </row>
        <row r="10">
          <cell r="E10"/>
        </row>
        <row r="11">
          <cell r="E11"/>
        </row>
        <row r="12">
          <cell r="E12"/>
        </row>
        <row r="13">
          <cell r="E13"/>
        </row>
        <row r="14">
          <cell r="E14"/>
        </row>
        <row r="15">
          <cell r="E15"/>
        </row>
        <row r="16">
          <cell r="E16"/>
        </row>
        <row r="17">
          <cell r="E17"/>
        </row>
        <row r="18">
          <cell r="E18"/>
        </row>
        <row r="19">
          <cell r="E19"/>
        </row>
        <row r="20">
          <cell r="E20"/>
        </row>
        <row r="21">
          <cell r="E21"/>
        </row>
        <row r="22">
          <cell r="E22"/>
        </row>
        <row r="23">
          <cell r="E23"/>
        </row>
        <row r="24">
          <cell r="E24"/>
        </row>
        <row r="25">
          <cell r="E25"/>
        </row>
        <row r="26">
          <cell r="E26"/>
        </row>
        <row r="27">
          <cell r="E27"/>
        </row>
        <row r="28">
          <cell r="E28"/>
        </row>
        <row r="29">
          <cell r="E29"/>
        </row>
        <row r="30">
          <cell r="E30"/>
        </row>
        <row r="31">
          <cell r="E31"/>
        </row>
        <row r="32">
          <cell r="E32"/>
        </row>
        <row r="33">
          <cell r="E33"/>
        </row>
        <row r="34">
          <cell r="E34"/>
        </row>
        <row r="35">
          <cell r="E35"/>
        </row>
        <row r="36">
          <cell r="E36"/>
        </row>
        <row r="37">
          <cell r="E37"/>
        </row>
        <row r="38">
          <cell r="E38"/>
        </row>
        <row r="39">
          <cell r="E39"/>
        </row>
        <row r="40">
          <cell r="E40"/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  <row r="52">
          <cell r="E52"/>
        </row>
        <row r="53">
          <cell r="E53"/>
        </row>
        <row r="54">
          <cell r="E54"/>
        </row>
        <row r="55">
          <cell r="E55"/>
        </row>
        <row r="56">
          <cell r="E56"/>
        </row>
        <row r="57">
          <cell r="E57"/>
        </row>
        <row r="58">
          <cell r="E58"/>
        </row>
        <row r="59">
          <cell r="E59"/>
        </row>
        <row r="60">
          <cell r="E60"/>
        </row>
        <row r="61">
          <cell r="E61"/>
        </row>
        <row r="62">
          <cell r="E62"/>
        </row>
        <row r="63">
          <cell r="E63"/>
        </row>
        <row r="64">
          <cell r="E64"/>
        </row>
      </sheetData>
      <sheetData sheetId="8">
        <row r="1">
          <cell r="E1" t="str">
            <v>Primer Apellido del usuario</v>
          </cell>
        </row>
        <row r="2">
          <cell r="E2" t="str">
            <v>PrimerApellidodelusuario</v>
          </cell>
        </row>
        <row r="3">
          <cell r="E3" t="str">
            <v>QUILA</v>
          </cell>
        </row>
        <row r="4">
          <cell r="E4" t="str">
            <v>ARAGON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61C8-FB5A-4B84-A0D3-7026DC12701C}">
  <dimension ref="A1:AB1370"/>
  <sheetViews>
    <sheetView tabSelected="1" workbookViewId="0">
      <pane ySplit="2" topLeftCell="A773" activePane="bottomLeft" state="frozen"/>
      <selection activeCell="F212" sqref="F212"/>
      <selection pane="bottomLeft" activeCell="K782" sqref="K782"/>
    </sheetView>
  </sheetViews>
  <sheetFormatPr baseColWidth="10" defaultColWidth="11.44140625" defaultRowHeight="14.4"/>
  <cols>
    <col min="1" max="2" width="8" style="20" customWidth="1"/>
    <col min="3" max="3" width="6.33203125" style="22" customWidth="1"/>
    <col min="4" max="4" width="11.5546875" style="22" bestFit="1" customWidth="1"/>
    <col min="5" max="5" width="32.44140625" style="22" customWidth="1"/>
    <col min="6" max="6" width="6.44140625" style="22" customWidth="1"/>
    <col min="7" max="7" width="9" style="22" customWidth="1"/>
    <col min="8" max="8" width="12.21875" style="20" bestFit="1" customWidth="1"/>
    <col min="9" max="9" width="5.5546875" style="22" customWidth="1"/>
    <col min="10" max="11" width="10.77734375" style="75" customWidth="1"/>
    <col min="12" max="12" width="10.21875" style="22" customWidth="1"/>
    <col min="13" max="13" width="15.77734375" style="22" customWidth="1"/>
    <col min="14" max="14" width="11.5546875" style="22" customWidth="1"/>
    <col min="15" max="15" width="6.109375" style="22" hidden="1" customWidth="1"/>
    <col min="16" max="16" width="11.5546875" style="23" customWidth="1"/>
    <col min="17" max="17" width="9" style="20" customWidth="1"/>
    <col min="18" max="19" width="10.33203125" style="20" bestFit="1" customWidth="1"/>
    <col min="20" max="20" width="12.88671875" style="24" bestFit="1" customWidth="1"/>
    <col min="21" max="21" width="11.44140625" style="20" customWidth="1"/>
    <col min="22" max="22" width="14.44140625" style="20" customWidth="1"/>
    <col min="23" max="23" width="28.33203125" style="22" customWidth="1"/>
    <col min="24" max="16384" width="11.44140625" style="20"/>
  </cols>
  <sheetData>
    <row r="1" spans="1:28">
      <c r="B1" s="20">
        <v>1</v>
      </c>
      <c r="C1" s="22">
        <v>2</v>
      </c>
      <c r="D1" s="22">
        <v>3</v>
      </c>
      <c r="E1" s="20">
        <v>4</v>
      </c>
      <c r="F1" s="22">
        <v>5</v>
      </c>
      <c r="G1" s="22">
        <v>6</v>
      </c>
      <c r="H1" s="20">
        <v>7</v>
      </c>
      <c r="I1" s="22">
        <v>8</v>
      </c>
      <c r="J1" s="75">
        <v>9</v>
      </c>
      <c r="K1" s="75">
        <v>10</v>
      </c>
      <c r="L1" s="20">
        <v>11</v>
      </c>
      <c r="M1" s="22">
        <v>12</v>
      </c>
      <c r="N1" s="75">
        <v>13</v>
      </c>
      <c r="O1" s="20">
        <v>14</v>
      </c>
      <c r="P1" s="22">
        <v>15</v>
      </c>
      <c r="Q1" s="75">
        <v>16</v>
      </c>
      <c r="R1" s="20">
        <v>17</v>
      </c>
      <c r="S1" s="22">
        <v>18</v>
      </c>
      <c r="T1" s="75">
        <v>19</v>
      </c>
      <c r="U1" s="20">
        <v>20</v>
      </c>
      <c r="V1" s="22">
        <v>21</v>
      </c>
      <c r="W1" s="75">
        <v>22</v>
      </c>
    </row>
    <row r="2" spans="1:28" s="19" customFormat="1" ht="43.2">
      <c r="A2" s="66"/>
      <c r="B2" s="66" t="s">
        <v>56</v>
      </c>
      <c r="C2" s="67" t="s">
        <v>57</v>
      </c>
      <c r="D2" s="67" t="s">
        <v>58</v>
      </c>
      <c r="E2" s="67" t="s">
        <v>59</v>
      </c>
      <c r="F2" s="67" t="s">
        <v>60</v>
      </c>
      <c r="G2" s="67" t="s">
        <v>61</v>
      </c>
      <c r="H2" s="68" t="s">
        <v>62</v>
      </c>
      <c r="I2" s="67" t="s">
        <v>63</v>
      </c>
      <c r="J2" s="76" t="s">
        <v>64</v>
      </c>
      <c r="K2" s="76"/>
      <c r="L2" s="67" t="s">
        <v>65</v>
      </c>
      <c r="M2" s="69" t="s">
        <v>66</v>
      </c>
      <c r="N2" s="67" t="s">
        <v>67</v>
      </c>
      <c r="O2" s="69" t="s">
        <v>68</v>
      </c>
      <c r="P2" s="68" t="s">
        <v>668</v>
      </c>
      <c r="Q2" s="70" t="s">
        <v>669</v>
      </c>
      <c r="R2" s="71" t="s">
        <v>69</v>
      </c>
      <c r="S2" s="72" t="s">
        <v>70</v>
      </c>
      <c r="T2" s="72" t="s">
        <v>71</v>
      </c>
      <c r="U2" s="72" t="s">
        <v>4</v>
      </c>
      <c r="V2" s="73" t="s">
        <v>670</v>
      </c>
      <c r="W2" s="74" t="s">
        <v>72</v>
      </c>
    </row>
    <row r="3" spans="1:28">
      <c r="A3" s="48"/>
      <c r="B3" s="42">
        <v>4899</v>
      </c>
      <c r="C3" s="42" t="s">
        <v>41</v>
      </c>
      <c r="D3" s="42">
        <v>41958374</v>
      </c>
      <c r="E3" s="42" t="s">
        <v>907</v>
      </c>
      <c r="F3" s="42">
        <v>40</v>
      </c>
      <c r="G3" s="42">
        <v>1</v>
      </c>
      <c r="H3" s="43" t="s">
        <v>908</v>
      </c>
      <c r="I3" s="42" t="s">
        <v>44</v>
      </c>
      <c r="J3" s="77" t="s">
        <v>83</v>
      </c>
      <c r="K3" s="77" t="s">
        <v>559</v>
      </c>
      <c r="L3" s="44" t="s">
        <v>76</v>
      </c>
      <c r="M3" s="45" t="s">
        <v>909</v>
      </c>
      <c r="N3" s="42">
        <v>1</v>
      </c>
      <c r="O3" s="42">
        <v>3227377349</v>
      </c>
      <c r="P3" s="46">
        <v>45412</v>
      </c>
      <c r="Q3" s="47">
        <v>628144</v>
      </c>
      <c r="R3" s="48">
        <v>85000</v>
      </c>
      <c r="S3" s="49">
        <v>109200</v>
      </c>
      <c r="T3" s="50">
        <v>109200</v>
      </c>
      <c r="U3" s="48" t="s">
        <v>2250</v>
      </c>
      <c r="V3" s="51">
        <v>45491</v>
      </c>
      <c r="W3" s="52"/>
      <c r="X3" s="20" t="s">
        <v>910</v>
      </c>
    </row>
    <row r="4" spans="1:28">
      <c r="A4" s="48"/>
      <c r="B4" s="42">
        <v>4997</v>
      </c>
      <c r="C4" s="42" t="s">
        <v>86</v>
      </c>
      <c r="D4" s="42">
        <v>1123336665</v>
      </c>
      <c r="E4" s="42" t="s">
        <v>911</v>
      </c>
      <c r="F4" s="42">
        <v>3</v>
      </c>
      <c r="G4" s="52">
        <v>1</v>
      </c>
      <c r="H4" s="43" t="s">
        <v>912</v>
      </c>
      <c r="I4" s="42" t="s">
        <v>44</v>
      </c>
      <c r="J4" s="77" t="s">
        <v>78</v>
      </c>
      <c r="K4" s="77">
        <v>320</v>
      </c>
      <c r="L4" s="44" t="s">
        <v>76</v>
      </c>
      <c r="M4" s="45" t="s">
        <v>913</v>
      </c>
      <c r="N4" s="42">
        <v>1</v>
      </c>
      <c r="O4" s="42" t="s">
        <v>914</v>
      </c>
      <c r="P4" s="46">
        <v>45412</v>
      </c>
      <c r="Q4" s="47">
        <v>628060</v>
      </c>
      <c r="R4" s="48">
        <v>80000</v>
      </c>
      <c r="S4" s="49">
        <v>102544</v>
      </c>
      <c r="T4" s="50">
        <v>102544</v>
      </c>
      <c r="U4" s="48" t="s">
        <v>2251</v>
      </c>
      <c r="V4" s="51">
        <v>45491</v>
      </c>
      <c r="W4" s="52"/>
      <c r="X4" s="20" t="s">
        <v>910</v>
      </c>
    </row>
    <row r="5" spans="1:28">
      <c r="A5" s="48"/>
      <c r="B5" s="42">
        <v>5013</v>
      </c>
      <c r="C5" s="42" t="s">
        <v>86</v>
      </c>
      <c r="D5" s="42">
        <v>1080073819</v>
      </c>
      <c r="E5" s="42" t="s">
        <v>661</v>
      </c>
      <c r="F5" s="42">
        <v>10</v>
      </c>
      <c r="G5" s="42">
        <v>2</v>
      </c>
      <c r="H5" s="43" t="s">
        <v>662</v>
      </c>
      <c r="I5" s="42" t="s">
        <v>44</v>
      </c>
      <c r="J5" s="77" t="s">
        <v>81</v>
      </c>
      <c r="K5" s="77">
        <v>749</v>
      </c>
      <c r="L5" s="44" t="s">
        <v>76</v>
      </c>
      <c r="M5" s="42" t="s">
        <v>915</v>
      </c>
      <c r="N5" s="42">
        <v>1</v>
      </c>
      <c r="O5" s="42">
        <v>3115275306</v>
      </c>
      <c r="P5" s="46">
        <v>45412</v>
      </c>
      <c r="Q5" s="47">
        <v>124291</v>
      </c>
      <c r="R5" s="48">
        <v>50000</v>
      </c>
      <c r="S5" s="49">
        <v>93600</v>
      </c>
      <c r="T5" s="50">
        <v>93600</v>
      </c>
      <c r="U5" s="48" t="s">
        <v>2252</v>
      </c>
      <c r="V5" s="51">
        <v>45491</v>
      </c>
      <c r="W5" s="52"/>
      <c r="X5" s="20" t="s">
        <v>910</v>
      </c>
    </row>
    <row r="6" spans="1:28">
      <c r="A6" s="48"/>
      <c r="B6" s="42">
        <v>6524</v>
      </c>
      <c r="C6" s="42" t="s">
        <v>41</v>
      </c>
      <c r="D6" s="42">
        <v>1061087696</v>
      </c>
      <c r="E6" s="42" t="s">
        <v>916</v>
      </c>
      <c r="F6" s="42">
        <v>31</v>
      </c>
      <c r="G6" s="42">
        <v>1</v>
      </c>
      <c r="H6" s="43" t="s">
        <v>917</v>
      </c>
      <c r="I6" s="42" t="s">
        <v>44</v>
      </c>
      <c r="J6" s="77" t="s">
        <v>81</v>
      </c>
      <c r="K6" s="77">
        <v>749</v>
      </c>
      <c r="L6" s="44" t="s">
        <v>76</v>
      </c>
      <c r="M6" s="45" t="s">
        <v>918</v>
      </c>
      <c r="N6" s="42">
        <v>1</v>
      </c>
      <c r="O6" s="42">
        <v>3202068553</v>
      </c>
      <c r="P6" s="46">
        <v>45442</v>
      </c>
      <c r="Q6" s="47">
        <v>688427</v>
      </c>
      <c r="R6" s="48">
        <v>20000</v>
      </c>
      <c r="S6" s="49">
        <v>26000</v>
      </c>
      <c r="T6" s="50"/>
      <c r="U6" s="48" t="s">
        <v>2253</v>
      </c>
      <c r="V6" s="51">
        <v>45491</v>
      </c>
      <c r="W6" s="52"/>
    </row>
    <row r="7" spans="1:28">
      <c r="A7" s="48"/>
      <c r="B7" s="42">
        <v>6525</v>
      </c>
      <c r="C7" s="42" t="s">
        <v>41</v>
      </c>
      <c r="D7" s="42">
        <v>1061087696</v>
      </c>
      <c r="E7" s="42" t="s">
        <v>916</v>
      </c>
      <c r="F7" s="42">
        <v>31</v>
      </c>
      <c r="G7" s="42">
        <v>1</v>
      </c>
      <c r="H7" s="43" t="s">
        <v>917</v>
      </c>
      <c r="I7" s="42" t="s">
        <v>44</v>
      </c>
      <c r="J7" s="77" t="s">
        <v>81</v>
      </c>
      <c r="K7" s="77">
        <v>749</v>
      </c>
      <c r="L7" s="44" t="s">
        <v>76</v>
      </c>
      <c r="M7" s="45" t="s">
        <v>915</v>
      </c>
      <c r="N7" s="42">
        <v>1</v>
      </c>
      <c r="O7" s="42">
        <v>3223236732</v>
      </c>
      <c r="P7" s="46">
        <v>45441</v>
      </c>
      <c r="Q7" s="47" t="s">
        <v>919</v>
      </c>
      <c r="R7" s="48">
        <v>50000</v>
      </c>
      <c r="S7" s="49">
        <v>93600</v>
      </c>
      <c r="T7" s="50"/>
      <c r="U7" s="48" t="s">
        <v>2253</v>
      </c>
      <c r="V7" s="51">
        <v>45491</v>
      </c>
      <c r="W7" s="52"/>
      <c r="AB7" s="35"/>
    </row>
    <row r="8" spans="1:28">
      <c r="A8" s="48"/>
      <c r="B8" s="42">
        <v>6526</v>
      </c>
      <c r="C8" s="42" t="s">
        <v>41</v>
      </c>
      <c r="D8" s="42">
        <v>1061087696</v>
      </c>
      <c r="E8" s="42" t="s">
        <v>916</v>
      </c>
      <c r="F8" s="42">
        <v>31</v>
      </c>
      <c r="G8" s="52">
        <v>1</v>
      </c>
      <c r="H8" s="43" t="s">
        <v>917</v>
      </c>
      <c r="I8" s="42" t="s">
        <v>44</v>
      </c>
      <c r="J8" s="77" t="s">
        <v>81</v>
      </c>
      <c r="K8" s="77">
        <v>749</v>
      </c>
      <c r="L8" s="44" t="s">
        <v>76</v>
      </c>
      <c r="M8" s="45" t="s">
        <v>920</v>
      </c>
      <c r="N8" s="42">
        <v>1</v>
      </c>
      <c r="O8" s="42">
        <v>3202068553</v>
      </c>
      <c r="P8" s="46">
        <v>45443</v>
      </c>
      <c r="Q8" s="47" t="s">
        <v>921</v>
      </c>
      <c r="R8" s="48">
        <v>50000</v>
      </c>
      <c r="S8" s="49">
        <v>93600</v>
      </c>
      <c r="T8" s="50"/>
      <c r="U8" s="48" t="s">
        <v>2253</v>
      </c>
      <c r="V8" s="51">
        <v>45491</v>
      </c>
      <c r="W8" s="52"/>
    </row>
    <row r="9" spans="1:28">
      <c r="A9" s="48"/>
      <c r="B9" s="42">
        <v>6527</v>
      </c>
      <c r="C9" s="42" t="s">
        <v>41</v>
      </c>
      <c r="D9" s="42">
        <v>1061087696</v>
      </c>
      <c r="E9" s="42" t="s">
        <v>916</v>
      </c>
      <c r="F9" s="42">
        <v>31</v>
      </c>
      <c r="G9" s="42">
        <v>1</v>
      </c>
      <c r="H9" s="43" t="s">
        <v>917</v>
      </c>
      <c r="I9" s="42" t="s">
        <v>44</v>
      </c>
      <c r="J9" s="77" t="s">
        <v>81</v>
      </c>
      <c r="K9" s="77">
        <v>749</v>
      </c>
      <c r="L9" s="44" t="s">
        <v>76</v>
      </c>
      <c r="M9" s="18" t="s">
        <v>922</v>
      </c>
      <c r="N9" s="42">
        <v>1</v>
      </c>
      <c r="O9" s="42">
        <v>3223236732</v>
      </c>
      <c r="P9" s="46">
        <v>45443</v>
      </c>
      <c r="Q9" s="47">
        <v>692288</v>
      </c>
      <c r="R9" s="48">
        <v>20000</v>
      </c>
      <c r="S9" s="49">
        <v>26000</v>
      </c>
      <c r="T9" s="50">
        <v>239200</v>
      </c>
      <c r="U9" s="48" t="s">
        <v>2253</v>
      </c>
      <c r="V9" s="51">
        <v>45491</v>
      </c>
      <c r="W9" s="52"/>
    </row>
    <row r="10" spans="1:28" ht="28.8">
      <c r="A10" s="48"/>
      <c r="B10" s="42">
        <v>5918</v>
      </c>
      <c r="C10" s="42" t="s">
        <v>41</v>
      </c>
      <c r="D10" s="42">
        <v>69055091</v>
      </c>
      <c r="E10" s="42" t="s">
        <v>923</v>
      </c>
      <c r="F10" s="42">
        <v>50</v>
      </c>
      <c r="G10" s="42">
        <v>1</v>
      </c>
      <c r="H10" s="43" t="s">
        <v>924</v>
      </c>
      <c r="I10" s="42" t="s">
        <v>44</v>
      </c>
      <c r="J10" s="77" t="s">
        <v>555</v>
      </c>
      <c r="K10" s="77">
        <v>755</v>
      </c>
      <c r="L10" s="44" t="s">
        <v>76</v>
      </c>
      <c r="M10" s="45" t="s">
        <v>925</v>
      </c>
      <c r="N10" s="42">
        <v>1</v>
      </c>
      <c r="O10" s="42">
        <v>3127019336</v>
      </c>
      <c r="P10" s="46">
        <v>45433</v>
      </c>
      <c r="Q10" s="47">
        <v>670536</v>
      </c>
      <c r="R10" s="48">
        <v>20000</v>
      </c>
      <c r="S10" s="49">
        <v>29120</v>
      </c>
      <c r="T10" s="50"/>
      <c r="U10" s="48" t="s">
        <v>2254</v>
      </c>
      <c r="V10" s="51">
        <v>45491</v>
      </c>
      <c r="W10" s="52"/>
    </row>
    <row r="11" spans="1:28" ht="28.8">
      <c r="A11" s="48"/>
      <c r="B11" s="42">
        <v>5919</v>
      </c>
      <c r="C11" s="42" t="s">
        <v>41</v>
      </c>
      <c r="D11" s="42">
        <v>69055091</v>
      </c>
      <c r="E11" s="42" t="s">
        <v>923</v>
      </c>
      <c r="F11" s="42">
        <v>50</v>
      </c>
      <c r="G11" s="42">
        <v>1</v>
      </c>
      <c r="H11" s="43" t="s">
        <v>924</v>
      </c>
      <c r="I11" s="42" t="s">
        <v>44</v>
      </c>
      <c r="J11" s="77" t="s">
        <v>555</v>
      </c>
      <c r="K11" s="77">
        <v>755</v>
      </c>
      <c r="L11" s="44" t="s">
        <v>76</v>
      </c>
      <c r="M11" s="45" t="s">
        <v>926</v>
      </c>
      <c r="N11" s="42">
        <v>1</v>
      </c>
      <c r="O11" s="42">
        <v>3127019336</v>
      </c>
      <c r="P11" s="46">
        <v>45433</v>
      </c>
      <c r="Q11" s="47">
        <v>671939</v>
      </c>
      <c r="R11" s="48">
        <v>21000</v>
      </c>
      <c r="S11" s="49">
        <v>29120</v>
      </c>
      <c r="T11" s="50">
        <v>58240</v>
      </c>
      <c r="U11" s="48" t="s">
        <v>2254</v>
      </c>
      <c r="V11" s="51">
        <v>45491</v>
      </c>
      <c r="W11" s="52"/>
    </row>
    <row r="12" spans="1:28">
      <c r="A12" s="48"/>
      <c r="B12" s="42">
        <v>4901</v>
      </c>
      <c r="C12" s="42" t="s">
        <v>86</v>
      </c>
      <c r="D12" s="42">
        <v>1122787088</v>
      </c>
      <c r="E12" s="42" t="s">
        <v>927</v>
      </c>
      <c r="F12" s="42">
        <v>5</v>
      </c>
      <c r="G12" s="52">
        <v>1</v>
      </c>
      <c r="H12" s="43" t="s">
        <v>928</v>
      </c>
      <c r="I12" s="42" t="s">
        <v>77</v>
      </c>
      <c r="J12" s="78" t="s">
        <v>91</v>
      </c>
      <c r="K12" s="78">
        <v>219</v>
      </c>
      <c r="L12" s="44" t="s">
        <v>76</v>
      </c>
      <c r="M12" s="42" t="s">
        <v>929</v>
      </c>
      <c r="N12" s="42">
        <v>1</v>
      </c>
      <c r="O12" s="42">
        <v>3167358146</v>
      </c>
      <c r="P12" s="46">
        <v>45414</v>
      </c>
      <c r="Q12" s="47">
        <v>628650</v>
      </c>
      <c r="R12" s="48">
        <v>20000</v>
      </c>
      <c r="S12" s="49">
        <v>33800</v>
      </c>
      <c r="T12" s="50"/>
      <c r="U12" s="48" t="s">
        <v>2255</v>
      </c>
      <c r="V12" s="51">
        <v>45491</v>
      </c>
      <c r="W12" s="52"/>
    </row>
    <row r="13" spans="1:28">
      <c r="A13" s="48"/>
      <c r="B13" s="42">
        <v>4902</v>
      </c>
      <c r="C13" s="42" t="s">
        <v>86</v>
      </c>
      <c r="D13" s="42">
        <v>1122787088</v>
      </c>
      <c r="E13" s="42" t="s">
        <v>927</v>
      </c>
      <c r="F13" s="42">
        <v>5</v>
      </c>
      <c r="G13" s="52">
        <v>1</v>
      </c>
      <c r="H13" s="43" t="s">
        <v>928</v>
      </c>
      <c r="I13" s="42" t="s">
        <v>77</v>
      </c>
      <c r="J13" s="78" t="s">
        <v>91</v>
      </c>
      <c r="K13" s="78">
        <v>219</v>
      </c>
      <c r="L13" s="44" t="s">
        <v>76</v>
      </c>
      <c r="M13" s="45" t="s">
        <v>930</v>
      </c>
      <c r="N13" s="42">
        <v>1</v>
      </c>
      <c r="O13" s="42">
        <v>3167358146</v>
      </c>
      <c r="P13" s="46">
        <v>45414</v>
      </c>
      <c r="Q13" s="47">
        <v>631945</v>
      </c>
      <c r="R13" s="48">
        <v>20000</v>
      </c>
      <c r="S13" s="49">
        <v>33800</v>
      </c>
      <c r="T13" s="50">
        <v>67600</v>
      </c>
      <c r="U13" s="48" t="s">
        <v>2255</v>
      </c>
      <c r="V13" s="51">
        <v>45491</v>
      </c>
      <c r="W13" s="52"/>
    </row>
    <row r="14" spans="1:28" ht="28.8">
      <c r="A14" s="48"/>
      <c r="B14" s="52">
        <v>5333</v>
      </c>
      <c r="C14" s="52" t="s">
        <v>41</v>
      </c>
      <c r="D14" s="52">
        <v>16341258</v>
      </c>
      <c r="E14" s="52" t="s">
        <v>931</v>
      </c>
      <c r="F14" s="52">
        <v>74</v>
      </c>
      <c r="G14" s="52">
        <v>1</v>
      </c>
      <c r="H14" s="46" t="s">
        <v>932</v>
      </c>
      <c r="I14" s="52" t="s">
        <v>77</v>
      </c>
      <c r="J14" s="77" t="s">
        <v>557</v>
      </c>
      <c r="K14" s="77">
        <v>569</v>
      </c>
      <c r="L14" s="44" t="s">
        <v>76</v>
      </c>
      <c r="M14" s="44" t="s">
        <v>933</v>
      </c>
      <c r="N14" s="52">
        <v>1</v>
      </c>
      <c r="O14" s="52" t="s">
        <v>934</v>
      </c>
      <c r="P14" s="46">
        <v>45421</v>
      </c>
      <c r="Q14" s="47">
        <v>644206</v>
      </c>
      <c r="R14" s="48">
        <v>78000</v>
      </c>
      <c r="S14" s="49">
        <v>100131</v>
      </c>
      <c r="T14" s="50"/>
      <c r="U14" s="48" t="s">
        <v>2256</v>
      </c>
      <c r="V14" s="51">
        <v>45491</v>
      </c>
      <c r="W14" s="52"/>
    </row>
    <row r="15" spans="1:28">
      <c r="A15" s="48"/>
      <c r="B15" s="52">
        <v>6179</v>
      </c>
      <c r="C15" s="52" t="s">
        <v>41</v>
      </c>
      <c r="D15" s="52">
        <v>16341258</v>
      </c>
      <c r="E15" s="52" t="s">
        <v>931</v>
      </c>
      <c r="F15" s="52">
        <v>74</v>
      </c>
      <c r="G15" s="52">
        <v>1</v>
      </c>
      <c r="H15" s="46" t="s">
        <v>932</v>
      </c>
      <c r="I15" s="52" t="s">
        <v>77</v>
      </c>
      <c r="J15" s="78" t="s">
        <v>557</v>
      </c>
      <c r="K15" s="78">
        <v>569</v>
      </c>
      <c r="L15" s="44" t="s">
        <v>76</v>
      </c>
      <c r="M15" s="44" t="s">
        <v>933</v>
      </c>
      <c r="N15" s="52">
        <v>1</v>
      </c>
      <c r="O15" s="52" t="s">
        <v>935</v>
      </c>
      <c r="P15" s="46">
        <v>45439</v>
      </c>
      <c r="Q15" s="47">
        <v>677624</v>
      </c>
      <c r="R15" s="48">
        <v>78000</v>
      </c>
      <c r="S15" s="49">
        <v>100131</v>
      </c>
      <c r="T15" s="50"/>
      <c r="U15" s="48" t="s">
        <v>2256</v>
      </c>
      <c r="V15" s="51">
        <v>45491</v>
      </c>
      <c r="W15" s="52"/>
    </row>
    <row r="16" spans="1:28" ht="28.8">
      <c r="A16" s="48"/>
      <c r="B16" s="42">
        <v>5334</v>
      </c>
      <c r="C16" s="42" t="s">
        <v>41</v>
      </c>
      <c r="D16" s="42">
        <v>16341258</v>
      </c>
      <c r="E16" s="42" t="s">
        <v>931</v>
      </c>
      <c r="F16" s="42">
        <v>74</v>
      </c>
      <c r="G16" s="42">
        <v>1</v>
      </c>
      <c r="H16" s="43" t="s">
        <v>932</v>
      </c>
      <c r="I16" s="42" t="s">
        <v>77</v>
      </c>
      <c r="J16" s="77" t="s">
        <v>557</v>
      </c>
      <c r="K16" s="77">
        <v>569</v>
      </c>
      <c r="L16" s="44" t="s">
        <v>76</v>
      </c>
      <c r="M16" s="45" t="s">
        <v>936</v>
      </c>
      <c r="N16" s="42">
        <v>1</v>
      </c>
      <c r="O16" s="42" t="s">
        <v>934</v>
      </c>
      <c r="P16" s="46">
        <v>45422</v>
      </c>
      <c r="Q16" s="47">
        <v>649919</v>
      </c>
      <c r="R16" s="48">
        <v>78000</v>
      </c>
      <c r="S16" s="49">
        <v>100131</v>
      </c>
      <c r="T16" s="50"/>
      <c r="U16" s="48" t="s">
        <v>2256</v>
      </c>
      <c r="V16" s="51">
        <v>45491</v>
      </c>
      <c r="W16" s="52"/>
    </row>
    <row r="17" spans="1:23" ht="28.8">
      <c r="A17" s="48"/>
      <c r="B17" s="42">
        <v>6180</v>
      </c>
      <c r="C17" s="42" t="s">
        <v>41</v>
      </c>
      <c r="D17" s="42">
        <v>16341258</v>
      </c>
      <c r="E17" s="42" t="s">
        <v>931</v>
      </c>
      <c r="F17" s="42">
        <v>74</v>
      </c>
      <c r="G17" s="52">
        <v>1</v>
      </c>
      <c r="H17" s="43" t="s">
        <v>932</v>
      </c>
      <c r="I17" s="42" t="s">
        <v>77</v>
      </c>
      <c r="J17" s="77" t="s">
        <v>557</v>
      </c>
      <c r="K17" s="77">
        <v>569</v>
      </c>
      <c r="L17" s="44" t="s">
        <v>76</v>
      </c>
      <c r="M17" s="45" t="s">
        <v>936</v>
      </c>
      <c r="N17" s="42">
        <v>1</v>
      </c>
      <c r="O17" s="42" t="s">
        <v>935</v>
      </c>
      <c r="P17" s="46">
        <v>45441</v>
      </c>
      <c r="Q17" s="47">
        <v>688820</v>
      </c>
      <c r="R17" s="48">
        <v>78000</v>
      </c>
      <c r="S17" s="49">
        <v>100131</v>
      </c>
      <c r="T17" s="50">
        <v>400524</v>
      </c>
      <c r="U17" s="48" t="s">
        <v>2256</v>
      </c>
      <c r="V17" s="51">
        <v>45491</v>
      </c>
      <c r="W17" s="52"/>
    </row>
    <row r="18" spans="1:23">
      <c r="A18" s="55"/>
      <c r="B18" s="18">
        <v>4889</v>
      </c>
      <c r="C18" s="18" t="s">
        <v>41</v>
      </c>
      <c r="D18" s="18">
        <v>1122783982</v>
      </c>
      <c r="E18" s="18" t="s">
        <v>937</v>
      </c>
      <c r="F18" s="18">
        <v>31</v>
      </c>
      <c r="G18" s="52">
        <v>1</v>
      </c>
      <c r="H18" s="53">
        <v>33725</v>
      </c>
      <c r="I18" s="18" t="s">
        <v>77</v>
      </c>
      <c r="J18" s="78" t="s">
        <v>75</v>
      </c>
      <c r="K18" s="78">
        <v>568</v>
      </c>
      <c r="L18" s="44" t="s">
        <v>74</v>
      </c>
      <c r="M18" s="18" t="s">
        <v>938</v>
      </c>
      <c r="N18" s="18">
        <v>1</v>
      </c>
      <c r="O18" s="18">
        <v>3118849180</v>
      </c>
      <c r="P18" s="43">
        <v>45413</v>
      </c>
      <c r="Q18" s="54">
        <v>626262</v>
      </c>
      <c r="R18" s="55">
        <v>27000</v>
      </c>
      <c r="S18" s="55">
        <v>40040</v>
      </c>
      <c r="T18" s="56"/>
      <c r="U18" s="55" t="s">
        <v>2257</v>
      </c>
      <c r="V18" s="51">
        <v>45491</v>
      </c>
      <c r="W18" s="52"/>
    </row>
    <row r="19" spans="1:23" ht="28.8">
      <c r="A19" s="55"/>
      <c r="B19" s="18">
        <v>4890</v>
      </c>
      <c r="C19" s="18" t="s">
        <v>41</v>
      </c>
      <c r="D19" s="18">
        <v>1122783982</v>
      </c>
      <c r="E19" s="18" t="s">
        <v>937</v>
      </c>
      <c r="F19" s="18">
        <v>31</v>
      </c>
      <c r="G19" s="52">
        <v>1</v>
      </c>
      <c r="H19" s="53">
        <v>33725</v>
      </c>
      <c r="I19" s="18" t="s">
        <v>77</v>
      </c>
      <c r="J19" s="77" t="s">
        <v>75</v>
      </c>
      <c r="K19" s="77">
        <v>568</v>
      </c>
      <c r="L19" s="44" t="s">
        <v>74</v>
      </c>
      <c r="M19" s="45" t="s">
        <v>939</v>
      </c>
      <c r="N19" s="18">
        <v>1</v>
      </c>
      <c r="O19" s="18">
        <v>3118849180</v>
      </c>
      <c r="P19" s="53">
        <v>45414</v>
      </c>
      <c r="Q19" s="54">
        <v>632118</v>
      </c>
      <c r="R19" s="55">
        <v>27000</v>
      </c>
      <c r="S19" s="49">
        <v>40040</v>
      </c>
      <c r="T19" s="56">
        <v>80080</v>
      </c>
      <c r="U19" s="55" t="s">
        <v>2257</v>
      </c>
      <c r="V19" s="51">
        <v>45491</v>
      </c>
      <c r="W19" s="52"/>
    </row>
    <row r="20" spans="1:23">
      <c r="A20" s="55"/>
      <c r="B20" s="18">
        <v>5570</v>
      </c>
      <c r="C20" s="18" t="s">
        <v>86</v>
      </c>
      <c r="D20" s="18">
        <v>1124316814</v>
      </c>
      <c r="E20" s="18" t="s">
        <v>940</v>
      </c>
      <c r="F20" s="18">
        <v>4</v>
      </c>
      <c r="G20" s="52">
        <v>1</v>
      </c>
      <c r="H20" s="53">
        <v>43750</v>
      </c>
      <c r="I20" s="18" t="s">
        <v>77</v>
      </c>
      <c r="J20" s="77" t="s">
        <v>91</v>
      </c>
      <c r="K20" s="77">
        <v>219</v>
      </c>
      <c r="L20" s="44" t="s">
        <v>76</v>
      </c>
      <c r="M20" s="18" t="s">
        <v>929</v>
      </c>
      <c r="N20" s="18">
        <v>2</v>
      </c>
      <c r="O20" s="18">
        <v>3128949601</v>
      </c>
      <c r="P20" s="43">
        <v>45426</v>
      </c>
      <c r="Q20" s="54" t="s">
        <v>941</v>
      </c>
      <c r="R20" s="55">
        <v>40000</v>
      </c>
      <c r="S20" s="49">
        <v>33800</v>
      </c>
      <c r="T20" s="56"/>
      <c r="U20" s="55" t="s">
        <v>2258</v>
      </c>
      <c r="V20" s="51">
        <v>45491</v>
      </c>
      <c r="W20" s="52"/>
    </row>
    <row r="21" spans="1:23" s="21" customFormat="1">
      <c r="A21" s="55"/>
      <c r="B21" s="18">
        <v>5571</v>
      </c>
      <c r="C21" s="18" t="s">
        <v>86</v>
      </c>
      <c r="D21" s="18">
        <v>1124316814</v>
      </c>
      <c r="E21" s="18" t="s">
        <v>940</v>
      </c>
      <c r="F21" s="18">
        <v>4</v>
      </c>
      <c r="G21" s="52">
        <v>1</v>
      </c>
      <c r="H21" s="53">
        <v>43750</v>
      </c>
      <c r="I21" s="18" t="s">
        <v>77</v>
      </c>
      <c r="J21" s="77" t="s">
        <v>91</v>
      </c>
      <c r="K21" s="77">
        <v>219</v>
      </c>
      <c r="L21" s="44" t="s">
        <v>76</v>
      </c>
      <c r="M21" s="45" t="s">
        <v>915</v>
      </c>
      <c r="N21" s="18">
        <v>2</v>
      </c>
      <c r="O21" s="18">
        <v>3128949601</v>
      </c>
      <c r="P21" s="53">
        <v>45425</v>
      </c>
      <c r="Q21" s="54" t="s">
        <v>942</v>
      </c>
      <c r="R21" s="55">
        <v>120000</v>
      </c>
      <c r="S21" s="49">
        <v>93600</v>
      </c>
      <c r="T21" s="56">
        <v>254800</v>
      </c>
      <c r="U21" s="55" t="s">
        <v>2258</v>
      </c>
      <c r="V21" s="51">
        <v>45491</v>
      </c>
      <c r="W21" s="52"/>
    </row>
    <row r="22" spans="1:23">
      <c r="A22" s="55"/>
      <c r="B22" s="18">
        <v>5287</v>
      </c>
      <c r="C22" s="18" t="s">
        <v>79</v>
      </c>
      <c r="D22" s="18">
        <v>1124860773</v>
      </c>
      <c r="E22" s="18" t="s">
        <v>943</v>
      </c>
      <c r="F22" s="18">
        <v>11</v>
      </c>
      <c r="G22" s="52">
        <v>1</v>
      </c>
      <c r="H22" s="53" t="s">
        <v>944</v>
      </c>
      <c r="I22" s="18" t="s">
        <v>44</v>
      </c>
      <c r="J22" s="77" t="s">
        <v>83</v>
      </c>
      <c r="K22" s="77" t="s">
        <v>559</v>
      </c>
      <c r="L22" s="44" t="s">
        <v>76</v>
      </c>
      <c r="M22" s="18" t="s">
        <v>909</v>
      </c>
      <c r="N22" s="18">
        <v>2</v>
      </c>
      <c r="O22" s="18">
        <v>3202003387</v>
      </c>
      <c r="P22" s="43">
        <v>45419</v>
      </c>
      <c r="Q22" s="54" t="s">
        <v>945</v>
      </c>
      <c r="R22" s="55">
        <v>170000</v>
      </c>
      <c r="S22" s="49">
        <v>109200</v>
      </c>
      <c r="T22" s="56"/>
      <c r="U22" s="55" t="s">
        <v>2259</v>
      </c>
      <c r="V22" s="51">
        <v>45491</v>
      </c>
      <c r="W22" s="52"/>
    </row>
    <row r="23" spans="1:23">
      <c r="A23" s="55"/>
      <c r="B23" s="18">
        <v>5288</v>
      </c>
      <c r="C23" s="18" t="s">
        <v>79</v>
      </c>
      <c r="D23" s="18">
        <v>1124860773</v>
      </c>
      <c r="E23" s="18" t="s">
        <v>943</v>
      </c>
      <c r="F23" s="18">
        <v>11</v>
      </c>
      <c r="G23" s="52">
        <v>1</v>
      </c>
      <c r="H23" s="53" t="s">
        <v>944</v>
      </c>
      <c r="I23" s="18" t="s">
        <v>44</v>
      </c>
      <c r="J23" s="77" t="s">
        <v>83</v>
      </c>
      <c r="K23" s="77" t="s">
        <v>559</v>
      </c>
      <c r="L23" s="44" t="s">
        <v>76</v>
      </c>
      <c r="M23" s="18" t="s">
        <v>946</v>
      </c>
      <c r="N23" s="18">
        <v>1</v>
      </c>
      <c r="O23" s="18">
        <v>3202003387</v>
      </c>
      <c r="P23" s="53">
        <v>45420</v>
      </c>
      <c r="Q23" s="54">
        <v>644784</v>
      </c>
      <c r="R23" s="55">
        <v>85000</v>
      </c>
      <c r="S23" s="55">
        <v>109200</v>
      </c>
      <c r="T23" s="56">
        <v>327600</v>
      </c>
      <c r="U23" s="55" t="s">
        <v>2259</v>
      </c>
      <c r="V23" s="51">
        <v>45491</v>
      </c>
      <c r="W23" s="52"/>
    </row>
    <row r="24" spans="1:23">
      <c r="A24" s="55"/>
      <c r="B24" s="18">
        <v>5928</v>
      </c>
      <c r="C24" s="18" t="s">
        <v>41</v>
      </c>
      <c r="D24" s="18">
        <v>25023543</v>
      </c>
      <c r="E24" s="18" t="s">
        <v>947</v>
      </c>
      <c r="F24" s="18">
        <v>52</v>
      </c>
      <c r="G24" s="52">
        <v>1</v>
      </c>
      <c r="H24" s="53" t="s">
        <v>948</v>
      </c>
      <c r="I24" s="18" t="s">
        <v>44</v>
      </c>
      <c r="J24" s="78" t="s">
        <v>83</v>
      </c>
      <c r="K24" s="78" t="s">
        <v>559</v>
      </c>
      <c r="L24" s="44" t="s">
        <v>76</v>
      </c>
      <c r="M24" s="18" t="s">
        <v>949</v>
      </c>
      <c r="N24" s="18">
        <v>1</v>
      </c>
      <c r="O24" s="18">
        <v>3134279899</v>
      </c>
      <c r="P24" s="53">
        <v>45433</v>
      </c>
      <c r="Q24" s="54">
        <v>669763</v>
      </c>
      <c r="R24" s="55">
        <v>50000</v>
      </c>
      <c r="S24" s="49">
        <v>67600</v>
      </c>
      <c r="T24" s="56"/>
      <c r="U24" s="55" t="s">
        <v>2260</v>
      </c>
      <c r="V24" s="51">
        <v>45491</v>
      </c>
      <c r="W24" s="52"/>
    </row>
    <row r="25" spans="1:23">
      <c r="A25" s="55"/>
      <c r="B25" s="18">
        <v>5929</v>
      </c>
      <c r="C25" s="18" t="s">
        <v>41</v>
      </c>
      <c r="D25" s="18">
        <v>25023543</v>
      </c>
      <c r="E25" s="18" t="s">
        <v>947</v>
      </c>
      <c r="F25" s="18">
        <v>52</v>
      </c>
      <c r="G25" s="52">
        <v>1</v>
      </c>
      <c r="H25" s="53" t="s">
        <v>948</v>
      </c>
      <c r="I25" s="18" t="s">
        <v>44</v>
      </c>
      <c r="J25" s="77" t="s">
        <v>83</v>
      </c>
      <c r="K25" s="77" t="s">
        <v>559</v>
      </c>
      <c r="L25" s="44" t="s">
        <v>76</v>
      </c>
      <c r="M25" s="18" t="s">
        <v>950</v>
      </c>
      <c r="N25" s="18">
        <v>1</v>
      </c>
      <c r="O25" s="18">
        <v>3134279899</v>
      </c>
      <c r="P25" s="53">
        <v>45435</v>
      </c>
      <c r="Q25" s="54">
        <v>675259</v>
      </c>
      <c r="R25" s="55">
        <v>50000</v>
      </c>
      <c r="S25" s="49">
        <v>67600</v>
      </c>
      <c r="T25" s="56">
        <v>135200</v>
      </c>
      <c r="U25" s="55" t="s">
        <v>2260</v>
      </c>
      <c r="V25" s="51">
        <v>45491</v>
      </c>
      <c r="W25" s="52"/>
    </row>
    <row r="26" spans="1:23">
      <c r="A26" s="55"/>
      <c r="B26" s="18">
        <v>6528</v>
      </c>
      <c r="C26" s="18" t="s">
        <v>41</v>
      </c>
      <c r="D26" s="18">
        <v>27362827</v>
      </c>
      <c r="E26" s="18" t="s">
        <v>951</v>
      </c>
      <c r="F26" s="18">
        <v>66</v>
      </c>
      <c r="G26" s="52">
        <v>1</v>
      </c>
      <c r="H26" s="53">
        <v>21248</v>
      </c>
      <c r="I26" s="18" t="s">
        <v>44</v>
      </c>
      <c r="J26" s="77" t="s">
        <v>83</v>
      </c>
      <c r="K26" s="77" t="s">
        <v>559</v>
      </c>
      <c r="L26" s="44" t="s">
        <v>76</v>
      </c>
      <c r="M26" s="45" t="s">
        <v>949</v>
      </c>
      <c r="N26" s="18">
        <v>2</v>
      </c>
      <c r="O26" s="18">
        <v>3203402621</v>
      </c>
      <c r="P26" s="43">
        <v>45443</v>
      </c>
      <c r="Q26" s="54" t="s">
        <v>952</v>
      </c>
      <c r="R26" s="55">
        <v>100000</v>
      </c>
      <c r="S26" s="49">
        <v>67600</v>
      </c>
      <c r="T26" s="56">
        <v>135200</v>
      </c>
      <c r="U26" s="55" t="s">
        <v>2261</v>
      </c>
      <c r="V26" s="51">
        <v>45491</v>
      </c>
      <c r="W26" s="52"/>
    </row>
    <row r="27" spans="1:23" ht="28.8">
      <c r="A27" s="55"/>
      <c r="B27" s="18">
        <v>5850</v>
      </c>
      <c r="C27" s="18" t="s">
        <v>41</v>
      </c>
      <c r="D27" s="18">
        <v>27356844</v>
      </c>
      <c r="E27" s="18" t="s">
        <v>953</v>
      </c>
      <c r="F27" s="18">
        <v>83</v>
      </c>
      <c r="G27" s="52">
        <v>1</v>
      </c>
      <c r="H27" s="53" t="s">
        <v>82</v>
      </c>
      <c r="I27" s="18" t="s">
        <v>44</v>
      </c>
      <c r="J27" s="77" t="s">
        <v>84</v>
      </c>
      <c r="K27" s="77">
        <v>885</v>
      </c>
      <c r="L27" s="44" t="s">
        <v>74</v>
      </c>
      <c r="M27" s="45" t="s">
        <v>954</v>
      </c>
      <c r="N27" s="18">
        <v>1</v>
      </c>
      <c r="O27" s="18">
        <v>3103724125</v>
      </c>
      <c r="P27" s="53">
        <v>45432</v>
      </c>
      <c r="Q27" s="54">
        <v>665874</v>
      </c>
      <c r="R27" s="55">
        <v>24000</v>
      </c>
      <c r="S27" s="55">
        <v>35880</v>
      </c>
      <c r="T27" s="56"/>
      <c r="U27" s="55" t="s">
        <v>2262</v>
      </c>
      <c r="V27" s="51">
        <v>45491</v>
      </c>
      <c r="W27" s="52"/>
    </row>
    <row r="28" spans="1:23" ht="28.8">
      <c r="A28" s="55"/>
      <c r="B28" s="18">
        <v>5851</v>
      </c>
      <c r="C28" s="18" t="s">
        <v>41</v>
      </c>
      <c r="D28" s="18">
        <v>27356844</v>
      </c>
      <c r="E28" s="18" t="s">
        <v>953</v>
      </c>
      <c r="F28" s="18">
        <v>83</v>
      </c>
      <c r="G28" s="52">
        <v>1</v>
      </c>
      <c r="H28" s="53" t="s">
        <v>82</v>
      </c>
      <c r="I28" s="18" t="s">
        <v>44</v>
      </c>
      <c r="J28" s="77" t="s">
        <v>84</v>
      </c>
      <c r="K28" s="77">
        <v>885</v>
      </c>
      <c r="L28" s="44" t="s">
        <v>74</v>
      </c>
      <c r="M28" s="18" t="s">
        <v>955</v>
      </c>
      <c r="N28" s="18">
        <v>1</v>
      </c>
      <c r="O28" s="18">
        <v>3103724125</v>
      </c>
      <c r="P28" s="53">
        <v>45433</v>
      </c>
      <c r="Q28" s="54">
        <v>671922</v>
      </c>
      <c r="R28" s="55">
        <v>24000</v>
      </c>
      <c r="S28" s="49">
        <v>35880</v>
      </c>
      <c r="T28" s="56">
        <v>71760</v>
      </c>
      <c r="U28" s="55" t="s">
        <v>2262</v>
      </c>
      <c r="V28" s="51">
        <v>45491</v>
      </c>
      <c r="W28" s="52"/>
    </row>
    <row r="29" spans="1:23">
      <c r="A29" s="55"/>
      <c r="B29" s="18">
        <v>5193</v>
      </c>
      <c r="C29" s="18" t="s">
        <v>41</v>
      </c>
      <c r="D29" s="18">
        <v>69026839</v>
      </c>
      <c r="E29" s="18" t="s">
        <v>956</v>
      </c>
      <c r="F29" s="18">
        <v>55</v>
      </c>
      <c r="G29" s="52">
        <v>1</v>
      </c>
      <c r="H29" s="53" t="s">
        <v>957</v>
      </c>
      <c r="I29" s="18" t="s">
        <v>44</v>
      </c>
      <c r="J29" s="77" t="s">
        <v>78</v>
      </c>
      <c r="K29" s="77">
        <v>320</v>
      </c>
      <c r="L29" s="44" t="s">
        <v>74</v>
      </c>
      <c r="M29" s="45" t="s">
        <v>958</v>
      </c>
      <c r="N29" s="18">
        <v>1</v>
      </c>
      <c r="O29" s="18">
        <v>3235967370</v>
      </c>
      <c r="P29" s="43">
        <v>45415</v>
      </c>
      <c r="Q29" s="54">
        <v>632059</v>
      </c>
      <c r="R29" s="55">
        <v>17000</v>
      </c>
      <c r="S29" s="49">
        <v>26520</v>
      </c>
      <c r="T29" s="56"/>
      <c r="U29" s="55" t="s">
        <v>2263</v>
      </c>
      <c r="V29" s="51">
        <v>45491</v>
      </c>
      <c r="W29" s="52"/>
    </row>
    <row r="30" spans="1:23">
      <c r="A30" s="55"/>
      <c r="B30" s="18">
        <v>5194</v>
      </c>
      <c r="C30" s="18" t="s">
        <v>41</v>
      </c>
      <c r="D30" s="18">
        <v>69026839</v>
      </c>
      <c r="E30" s="18" t="s">
        <v>956</v>
      </c>
      <c r="F30" s="18">
        <v>55</v>
      </c>
      <c r="G30" s="52">
        <v>1</v>
      </c>
      <c r="H30" s="53" t="s">
        <v>957</v>
      </c>
      <c r="I30" s="18" t="s">
        <v>44</v>
      </c>
      <c r="J30" s="77" t="s">
        <v>78</v>
      </c>
      <c r="K30" s="77">
        <v>320</v>
      </c>
      <c r="L30" s="44" t="s">
        <v>74</v>
      </c>
      <c r="M30" s="45" t="s">
        <v>959</v>
      </c>
      <c r="N30" s="18">
        <v>1</v>
      </c>
      <c r="O30" s="18">
        <v>3235967370</v>
      </c>
      <c r="P30" s="53">
        <v>45415</v>
      </c>
      <c r="Q30" s="54">
        <v>634974</v>
      </c>
      <c r="R30" s="55">
        <v>17000</v>
      </c>
      <c r="S30" s="49">
        <v>26520</v>
      </c>
      <c r="T30" s="56"/>
      <c r="U30" s="55" t="s">
        <v>2263</v>
      </c>
      <c r="V30" s="51">
        <v>45491</v>
      </c>
      <c r="W30" s="52"/>
    </row>
    <row r="31" spans="1:23">
      <c r="A31" s="55"/>
      <c r="B31" s="18">
        <v>6440</v>
      </c>
      <c r="C31" s="18" t="s">
        <v>41</v>
      </c>
      <c r="D31" s="18">
        <v>69026839</v>
      </c>
      <c r="E31" s="18" t="s">
        <v>956</v>
      </c>
      <c r="F31" s="18">
        <v>55</v>
      </c>
      <c r="G31" s="52">
        <v>1</v>
      </c>
      <c r="H31" s="53" t="s">
        <v>957</v>
      </c>
      <c r="I31" s="18" t="s">
        <v>44</v>
      </c>
      <c r="J31" s="77" t="s">
        <v>78</v>
      </c>
      <c r="K31" s="77">
        <v>320</v>
      </c>
      <c r="L31" s="44" t="s">
        <v>74</v>
      </c>
      <c r="M31" s="18" t="s">
        <v>960</v>
      </c>
      <c r="N31" s="18">
        <v>1</v>
      </c>
      <c r="O31" s="18" t="s">
        <v>961</v>
      </c>
      <c r="P31" s="43">
        <v>45442</v>
      </c>
      <c r="Q31" s="54">
        <v>687614</v>
      </c>
      <c r="R31" s="55">
        <v>33000</v>
      </c>
      <c r="S31" s="49">
        <v>45240</v>
      </c>
      <c r="T31" s="56"/>
      <c r="U31" s="55" t="s">
        <v>2263</v>
      </c>
      <c r="V31" s="51">
        <v>45491</v>
      </c>
      <c r="W31" s="52"/>
    </row>
    <row r="32" spans="1:23">
      <c r="A32" s="55"/>
      <c r="B32" s="18">
        <v>6441</v>
      </c>
      <c r="C32" s="18" t="s">
        <v>41</v>
      </c>
      <c r="D32" s="18">
        <v>69026839</v>
      </c>
      <c r="E32" s="18" t="s">
        <v>956</v>
      </c>
      <c r="F32" s="18">
        <v>55</v>
      </c>
      <c r="G32" s="52">
        <v>1</v>
      </c>
      <c r="H32" s="53" t="s">
        <v>957</v>
      </c>
      <c r="I32" s="18" t="s">
        <v>44</v>
      </c>
      <c r="J32" s="77" t="s">
        <v>78</v>
      </c>
      <c r="K32" s="77">
        <v>320</v>
      </c>
      <c r="L32" s="44" t="s">
        <v>74</v>
      </c>
      <c r="M32" s="45" t="s">
        <v>962</v>
      </c>
      <c r="N32" s="18">
        <v>1</v>
      </c>
      <c r="O32" s="18" t="s">
        <v>961</v>
      </c>
      <c r="P32" s="53">
        <v>45442</v>
      </c>
      <c r="Q32" s="54">
        <v>689873</v>
      </c>
      <c r="R32" s="55">
        <v>33000</v>
      </c>
      <c r="S32" s="55">
        <v>45240</v>
      </c>
      <c r="T32" s="56">
        <v>143520</v>
      </c>
      <c r="U32" s="55" t="s">
        <v>2263</v>
      </c>
      <c r="V32" s="51">
        <v>45491</v>
      </c>
      <c r="W32" s="52"/>
    </row>
    <row r="33" spans="1:23">
      <c r="A33" s="55"/>
      <c r="B33" s="18">
        <v>6219</v>
      </c>
      <c r="C33" s="18" t="s">
        <v>86</v>
      </c>
      <c r="D33" s="18">
        <v>1123337528</v>
      </c>
      <c r="E33" s="18" t="s">
        <v>963</v>
      </c>
      <c r="F33" s="18">
        <v>2</v>
      </c>
      <c r="G33" s="52">
        <v>1</v>
      </c>
      <c r="H33" s="53" t="s">
        <v>964</v>
      </c>
      <c r="I33" s="18" t="s">
        <v>77</v>
      </c>
      <c r="J33" s="77" t="s">
        <v>78</v>
      </c>
      <c r="K33" s="77">
        <v>320</v>
      </c>
      <c r="L33" s="44" t="s">
        <v>74</v>
      </c>
      <c r="M33" s="18" t="s">
        <v>960</v>
      </c>
      <c r="N33" s="18">
        <v>1</v>
      </c>
      <c r="O33" s="18">
        <v>3024751305</v>
      </c>
      <c r="P33" s="43">
        <v>45439</v>
      </c>
      <c r="Q33" s="54">
        <v>678377</v>
      </c>
      <c r="R33" s="55">
        <v>33000</v>
      </c>
      <c r="S33" s="55">
        <v>45240</v>
      </c>
      <c r="T33" s="56"/>
      <c r="U33" s="55" t="s">
        <v>2264</v>
      </c>
      <c r="V33" s="51">
        <v>45491</v>
      </c>
      <c r="W33" s="52"/>
    </row>
    <row r="34" spans="1:23">
      <c r="A34" s="48"/>
      <c r="B34" s="18">
        <v>6220</v>
      </c>
      <c r="C34" s="18" t="s">
        <v>86</v>
      </c>
      <c r="D34" s="18">
        <v>1123337528</v>
      </c>
      <c r="E34" s="18" t="s">
        <v>963</v>
      </c>
      <c r="F34" s="18">
        <v>2</v>
      </c>
      <c r="G34" s="52">
        <v>1</v>
      </c>
      <c r="H34" s="53" t="s">
        <v>964</v>
      </c>
      <c r="I34" s="18" t="s">
        <v>77</v>
      </c>
      <c r="J34" s="77" t="s">
        <v>78</v>
      </c>
      <c r="K34" s="77">
        <v>320</v>
      </c>
      <c r="L34" s="44" t="s">
        <v>74</v>
      </c>
      <c r="M34" s="18" t="s">
        <v>962</v>
      </c>
      <c r="N34" s="18">
        <v>1</v>
      </c>
      <c r="O34" s="18">
        <v>3024751305</v>
      </c>
      <c r="P34" s="53">
        <v>45439</v>
      </c>
      <c r="Q34" s="54">
        <v>684393</v>
      </c>
      <c r="R34" s="55">
        <v>33000</v>
      </c>
      <c r="S34" s="55">
        <v>45240</v>
      </c>
      <c r="T34" s="56">
        <v>90480</v>
      </c>
      <c r="U34" s="48" t="s">
        <v>2264</v>
      </c>
      <c r="V34" s="51">
        <v>45491</v>
      </c>
      <c r="W34" s="52"/>
    </row>
    <row r="35" spans="1:23">
      <c r="A35" s="48"/>
      <c r="B35" s="18">
        <v>5477</v>
      </c>
      <c r="C35" s="18" t="s">
        <v>86</v>
      </c>
      <c r="D35" s="18">
        <v>1182713656</v>
      </c>
      <c r="E35" s="18" t="s">
        <v>965</v>
      </c>
      <c r="F35" s="18">
        <v>2</v>
      </c>
      <c r="G35" s="52">
        <v>1</v>
      </c>
      <c r="H35" s="53">
        <v>44571</v>
      </c>
      <c r="I35" s="18" t="s">
        <v>44</v>
      </c>
      <c r="J35" s="77" t="s">
        <v>78</v>
      </c>
      <c r="K35" s="77">
        <v>320</v>
      </c>
      <c r="L35" s="44" t="s">
        <v>76</v>
      </c>
      <c r="M35" s="42" t="s">
        <v>966</v>
      </c>
      <c r="N35" s="18">
        <v>1</v>
      </c>
      <c r="O35" s="18" t="s">
        <v>967</v>
      </c>
      <c r="P35" s="43">
        <v>45426</v>
      </c>
      <c r="Q35" s="54">
        <v>648925</v>
      </c>
      <c r="R35" s="55">
        <v>88000</v>
      </c>
      <c r="S35" s="55">
        <v>109200</v>
      </c>
      <c r="T35" s="56"/>
      <c r="U35" s="48" t="s">
        <v>2265</v>
      </c>
      <c r="V35" s="51">
        <v>45491</v>
      </c>
      <c r="W35" s="52"/>
    </row>
    <row r="36" spans="1:23">
      <c r="A36" s="48"/>
      <c r="B36" s="42">
        <v>5478</v>
      </c>
      <c r="C36" s="42" t="s">
        <v>86</v>
      </c>
      <c r="D36" s="42">
        <v>1182713656</v>
      </c>
      <c r="E36" s="42" t="s">
        <v>965</v>
      </c>
      <c r="F36" s="42">
        <v>2</v>
      </c>
      <c r="G36" s="52">
        <v>1</v>
      </c>
      <c r="H36" s="43">
        <v>44571</v>
      </c>
      <c r="I36" s="42" t="s">
        <v>44</v>
      </c>
      <c r="J36" s="77" t="s">
        <v>78</v>
      </c>
      <c r="K36" s="77">
        <v>320</v>
      </c>
      <c r="L36" s="44" t="s">
        <v>76</v>
      </c>
      <c r="M36" s="45" t="s">
        <v>968</v>
      </c>
      <c r="N36" s="42">
        <v>1</v>
      </c>
      <c r="O36" s="42" t="s">
        <v>967</v>
      </c>
      <c r="P36" s="43">
        <v>45428</v>
      </c>
      <c r="Q36" s="47">
        <v>661554</v>
      </c>
      <c r="R36" s="48">
        <v>88000</v>
      </c>
      <c r="S36" s="49">
        <v>109200</v>
      </c>
      <c r="T36" s="50"/>
      <c r="U36" s="48" t="s">
        <v>2265</v>
      </c>
      <c r="V36" s="51">
        <v>45491</v>
      </c>
      <c r="W36" s="52"/>
    </row>
    <row r="37" spans="1:23">
      <c r="A37" s="48"/>
      <c r="B37" s="42">
        <v>5924</v>
      </c>
      <c r="C37" s="42" t="s">
        <v>86</v>
      </c>
      <c r="D37" s="42">
        <v>1182713656</v>
      </c>
      <c r="E37" s="42" t="s">
        <v>965</v>
      </c>
      <c r="F37" s="42">
        <v>2</v>
      </c>
      <c r="G37" s="52">
        <v>1</v>
      </c>
      <c r="H37" s="43">
        <v>44571</v>
      </c>
      <c r="I37" s="42" t="s">
        <v>44</v>
      </c>
      <c r="J37" s="77" t="s">
        <v>78</v>
      </c>
      <c r="K37" s="77">
        <v>320</v>
      </c>
      <c r="L37" s="44" t="s">
        <v>76</v>
      </c>
      <c r="M37" s="45" t="s">
        <v>913</v>
      </c>
      <c r="N37" s="42">
        <v>1</v>
      </c>
      <c r="O37" s="42" t="s">
        <v>969</v>
      </c>
      <c r="P37" s="46">
        <v>45433</v>
      </c>
      <c r="Q37" s="47">
        <v>669770</v>
      </c>
      <c r="R37" s="48">
        <v>80000</v>
      </c>
      <c r="S37" s="49">
        <v>102544</v>
      </c>
      <c r="T37" s="50"/>
      <c r="U37" s="48" t="s">
        <v>2265</v>
      </c>
      <c r="V37" s="51">
        <v>45491</v>
      </c>
      <c r="W37" s="52"/>
    </row>
    <row r="38" spans="1:23">
      <c r="A38" s="48"/>
      <c r="B38" s="42">
        <v>5925</v>
      </c>
      <c r="C38" s="42" t="s">
        <v>86</v>
      </c>
      <c r="D38" s="42">
        <v>1182713656</v>
      </c>
      <c r="E38" s="42" t="s">
        <v>965</v>
      </c>
      <c r="F38" s="42">
        <v>2</v>
      </c>
      <c r="G38" s="52">
        <v>1</v>
      </c>
      <c r="H38" s="43">
        <v>44571</v>
      </c>
      <c r="I38" s="42" t="s">
        <v>44</v>
      </c>
      <c r="J38" s="77" t="s">
        <v>78</v>
      </c>
      <c r="K38" s="77">
        <v>320</v>
      </c>
      <c r="L38" s="44" t="s">
        <v>76</v>
      </c>
      <c r="M38" s="42" t="s">
        <v>970</v>
      </c>
      <c r="N38" s="42">
        <v>1</v>
      </c>
      <c r="O38" s="42" t="s">
        <v>969</v>
      </c>
      <c r="P38" s="43">
        <v>45434</v>
      </c>
      <c r="Q38" s="47">
        <v>674001</v>
      </c>
      <c r="R38" s="48">
        <v>88000</v>
      </c>
      <c r="S38" s="49">
        <v>102544</v>
      </c>
      <c r="T38" s="50"/>
      <c r="U38" s="48" t="s">
        <v>2265</v>
      </c>
      <c r="V38" s="51">
        <v>45491</v>
      </c>
      <c r="W38" s="52"/>
    </row>
    <row r="39" spans="1:23">
      <c r="A39" s="48"/>
      <c r="B39" s="42">
        <v>6271</v>
      </c>
      <c r="C39" s="42" t="s">
        <v>86</v>
      </c>
      <c r="D39" s="42">
        <v>1182713656</v>
      </c>
      <c r="E39" s="42" t="s">
        <v>965</v>
      </c>
      <c r="F39" s="42">
        <v>2</v>
      </c>
      <c r="G39" s="52">
        <v>1</v>
      </c>
      <c r="H39" s="43">
        <v>44571</v>
      </c>
      <c r="I39" s="42" t="s">
        <v>44</v>
      </c>
      <c r="J39" s="77" t="s">
        <v>78</v>
      </c>
      <c r="K39" s="77">
        <v>320</v>
      </c>
      <c r="L39" s="44" t="s">
        <v>76</v>
      </c>
      <c r="M39" s="42" t="s">
        <v>913</v>
      </c>
      <c r="N39" s="42">
        <v>1</v>
      </c>
      <c r="O39" s="42" t="s">
        <v>967</v>
      </c>
      <c r="P39" s="46">
        <v>45440</v>
      </c>
      <c r="Q39" s="47">
        <v>683454</v>
      </c>
      <c r="R39" s="48">
        <v>80000</v>
      </c>
      <c r="S39" s="49">
        <v>102544</v>
      </c>
      <c r="T39" s="50"/>
      <c r="U39" s="48" t="s">
        <v>2265</v>
      </c>
      <c r="V39" s="51">
        <v>45491</v>
      </c>
      <c r="W39" s="52"/>
    </row>
    <row r="40" spans="1:23">
      <c r="A40" s="48"/>
      <c r="B40" s="42">
        <v>6272</v>
      </c>
      <c r="C40" s="42" t="s">
        <v>86</v>
      </c>
      <c r="D40" s="42">
        <v>1182713656</v>
      </c>
      <c r="E40" s="42" t="s">
        <v>965</v>
      </c>
      <c r="F40" s="42">
        <v>2</v>
      </c>
      <c r="G40" s="52">
        <v>1</v>
      </c>
      <c r="H40" s="43">
        <v>44571</v>
      </c>
      <c r="I40" s="42" t="s">
        <v>44</v>
      </c>
      <c r="J40" s="78" t="s">
        <v>78</v>
      </c>
      <c r="K40" s="78">
        <v>320</v>
      </c>
      <c r="L40" s="44" t="s">
        <v>76</v>
      </c>
      <c r="M40" s="42" t="s">
        <v>970</v>
      </c>
      <c r="N40" s="42">
        <v>1</v>
      </c>
      <c r="O40" s="42" t="s">
        <v>967</v>
      </c>
      <c r="P40" s="46">
        <v>45442</v>
      </c>
      <c r="Q40" s="47">
        <v>688082</v>
      </c>
      <c r="R40" s="48">
        <v>80000</v>
      </c>
      <c r="S40" s="49">
        <v>102544</v>
      </c>
      <c r="T40" s="50">
        <v>628576</v>
      </c>
      <c r="U40" s="48" t="s">
        <v>2265</v>
      </c>
      <c r="V40" s="51">
        <v>45491</v>
      </c>
      <c r="W40" s="52"/>
    </row>
    <row r="41" spans="1:23">
      <c r="A41" s="48"/>
      <c r="B41" s="42">
        <v>5323</v>
      </c>
      <c r="C41" s="42" t="s">
        <v>41</v>
      </c>
      <c r="D41" s="42">
        <v>41106184</v>
      </c>
      <c r="E41" s="42" t="s">
        <v>971</v>
      </c>
      <c r="F41" s="42">
        <v>65</v>
      </c>
      <c r="G41" s="52">
        <v>1</v>
      </c>
      <c r="H41" s="43" t="s">
        <v>598</v>
      </c>
      <c r="I41" s="42" t="s">
        <v>44</v>
      </c>
      <c r="J41" s="77" t="s">
        <v>78</v>
      </c>
      <c r="K41" s="77">
        <v>320</v>
      </c>
      <c r="L41" s="44" t="s">
        <v>74</v>
      </c>
      <c r="M41" s="18" t="s">
        <v>960</v>
      </c>
      <c r="N41" s="42">
        <v>1</v>
      </c>
      <c r="O41" s="42">
        <v>3213464733</v>
      </c>
      <c r="P41" s="46">
        <v>45421</v>
      </c>
      <c r="Q41" s="47">
        <v>643129</v>
      </c>
      <c r="R41" s="48">
        <v>33000</v>
      </c>
      <c r="S41" s="49">
        <v>45240</v>
      </c>
      <c r="T41" s="50"/>
      <c r="U41" s="48" t="s">
        <v>2266</v>
      </c>
      <c r="V41" s="51">
        <v>45492</v>
      </c>
      <c r="W41" s="52"/>
    </row>
    <row r="42" spans="1:23">
      <c r="A42" s="48"/>
      <c r="B42" s="42">
        <v>5324</v>
      </c>
      <c r="C42" s="42" t="s">
        <v>41</v>
      </c>
      <c r="D42" s="42">
        <v>41106184</v>
      </c>
      <c r="E42" s="42" t="s">
        <v>971</v>
      </c>
      <c r="F42" s="42">
        <v>65</v>
      </c>
      <c r="G42" s="52">
        <v>1</v>
      </c>
      <c r="H42" s="43" t="s">
        <v>598</v>
      </c>
      <c r="I42" s="42" t="s">
        <v>44</v>
      </c>
      <c r="J42" s="77" t="s">
        <v>78</v>
      </c>
      <c r="K42" s="77">
        <v>320</v>
      </c>
      <c r="L42" s="44" t="s">
        <v>74</v>
      </c>
      <c r="M42" s="45" t="s">
        <v>962</v>
      </c>
      <c r="N42" s="42">
        <v>1</v>
      </c>
      <c r="O42" s="42">
        <v>3213464733</v>
      </c>
      <c r="P42" s="46">
        <v>45421</v>
      </c>
      <c r="Q42" s="47">
        <v>646835</v>
      </c>
      <c r="R42" s="48">
        <v>33000</v>
      </c>
      <c r="S42" s="49">
        <v>45240</v>
      </c>
      <c r="T42" s="50">
        <v>90480</v>
      </c>
      <c r="U42" s="48" t="s">
        <v>2266</v>
      </c>
      <c r="V42" s="51">
        <v>45492</v>
      </c>
      <c r="W42" s="52"/>
    </row>
    <row r="43" spans="1:23">
      <c r="A43" s="48"/>
      <c r="B43" s="42">
        <v>5998</v>
      </c>
      <c r="C43" s="42" t="s">
        <v>41</v>
      </c>
      <c r="D43" s="42">
        <v>69008500</v>
      </c>
      <c r="E43" s="42" t="s">
        <v>972</v>
      </c>
      <c r="F43" s="42">
        <v>43</v>
      </c>
      <c r="G43" s="52">
        <v>1</v>
      </c>
      <c r="H43" s="43" t="s">
        <v>973</v>
      </c>
      <c r="I43" s="42" t="s">
        <v>44</v>
      </c>
      <c r="J43" s="77" t="s">
        <v>83</v>
      </c>
      <c r="K43" s="77" t="s">
        <v>559</v>
      </c>
      <c r="L43" s="44" t="s">
        <v>76</v>
      </c>
      <c r="M43" s="18" t="s">
        <v>949</v>
      </c>
      <c r="N43" s="42">
        <v>1</v>
      </c>
      <c r="O43" s="42">
        <v>3125482012</v>
      </c>
      <c r="P43" s="46">
        <v>45434</v>
      </c>
      <c r="Q43" s="47">
        <v>671713</v>
      </c>
      <c r="R43" s="48">
        <v>50000</v>
      </c>
      <c r="S43" s="55">
        <v>67600</v>
      </c>
      <c r="T43" s="50"/>
      <c r="U43" s="48" t="s">
        <v>2267</v>
      </c>
      <c r="V43" s="51">
        <v>45492</v>
      </c>
      <c r="W43" s="52"/>
    </row>
    <row r="44" spans="1:23">
      <c r="A44" s="48"/>
      <c r="B44" s="42">
        <v>5999</v>
      </c>
      <c r="C44" s="42" t="s">
        <v>41</v>
      </c>
      <c r="D44" s="42">
        <v>69008500</v>
      </c>
      <c r="E44" s="42" t="s">
        <v>972</v>
      </c>
      <c r="F44" s="42">
        <v>43</v>
      </c>
      <c r="G44" s="52">
        <v>1</v>
      </c>
      <c r="H44" s="43" t="s">
        <v>973</v>
      </c>
      <c r="I44" s="42" t="s">
        <v>44</v>
      </c>
      <c r="J44" s="77" t="s">
        <v>83</v>
      </c>
      <c r="K44" s="77" t="s">
        <v>559</v>
      </c>
      <c r="L44" s="44" t="s">
        <v>76</v>
      </c>
      <c r="M44" s="42" t="s">
        <v>950</v>
      </c>
      <c r="N44" s="42">
        <v>1</v>
      </c>
      <c r="O44" s="42">
        <v>3125482012</v>
      </c>
      <c r="P44" s="46">
        <v>45436</v>
      </c>
      <c r="Q44" s="47">
        <v>677501</v>
      </c>
      <c r="R44" s="48">
        <v>50000</v>
      </c>
      <c r="S44" s="49">
        <v>67600</v>
      </c>
      <c r="T44" s="50">
        <v>135200</v>
      </c>
      <c r="U44" s="48" t="s">
        <v>2267</v>
      </c>
      <c r="V44" s="51">
        <v>45492</v>
      </c>
      <c r="W44" s="52"/>
    </row>
    <row r="45" spans="1:23">
      <c r="A45" s="48"/>
      <c r="B45" s="42">
        <v>6040</v>
      </c>
      <c r="C45" s="42" t="s">
        <v>79</v>
      </c>
      <c r="D45" s="42">
        <v>1123333710</v>
      </c>
      <c r="E45" s="42" t="s">
        <v>974</v>
      </c>
      <c r="F45" s="42">
        <v>8</v>
      </c>
      <c r="G45" s="52">
        <v>1</v>
      </c>
      <c r="H45" s="43">
        <v>42103</v>
      </c>
      <c r="I45" s="42" t="s">
        <v>77</v>
      </c>
      <c r="J45" s="77" t="s">
        <v>78</v>
      </c>
      <c r="K45" s="77">
        <v>320</v>
      </c>
      <c r="L45" s="44" t="s">
        <v>76</v>
      </c>
      <c r="M45" s="45" t="s">
        <v>913</v>
      </c>
      <c r="N45" s="42">
        <v>1</v>
      </c>
      <c r="O45" s="42" t="s">
        <v>975</v>
      </c>
      <c r="P45" s="46">
        <v>45434</v>
      </c>
      <c r="Q45" s="47">
        <v>672207</v>
      </c>
      <c r="R45" s="48">
        <v>80000</v>
      </c>
      <c r="S45" s="55">
        <v>102544</v>
      </c>
      <c r="T45" s="50">
        <v>102544</v>
      </c>
      <c r="U45" s="48" t="s">
        <v>2268</v>
      </c>
      <c r="V45" s="51">
        <v>45492</v>
      </c>
      <c r="W45" s="52"/>
    </row>
    <row r="46" spans="1:23">
      <c r="A46" s="48"/>
      <c r="B46" s="42">
        <v>5686</v>
      </c>
      <c r="C46" s="42" t="s">
        <v>41</v>
      </c>
      <c r="D46" s="42">
        <v>1007468860</v>
      </c>
      <c r="E46" s="42" t="s">
        <v>976</v>
      </c>
      <c r="F46" s="42">
        <v>24</v>
      </c>
      <c r="G46" s="52">
        <v>1</v>
      </c>
      <c r="H46" s="43">
        <v>36504</v>
      </c>
      <c r="I46" s="42" t="s">
        <v>77</v>
      </c>
      <c r="J46" s="77" t="s">
        <v>78</v>
      </c>
      <c r="K46" s="77">
        <v>320</v>
      </c>
      <c r="L46" s="44" t="s">
        <v>76</v>
      </c>
      <c r="M46" s="45" t="s">
        <v>913</v>
      </c>
      <c r="N46" s="42">
        <v>1</v>
      </c>
      <c r="O46" s="42" t="s">
        <v>977</v>
      </c>
      <c r="P46" s="46">
        <v>45427</v>
      </c>
      <c r="Q46" s="47">
        <v>657450</v>
      </c>
      <c r="R46" s="48">
        <v>80000</v>
      </c>
      <c r="S46" s="55">
        <v>102544</v>
      </c>
      <c r="T46" s="50">
        <v>102544</v>
      </c>
      <c r="U46" s="48" t="s">
        <v>2269</v>
      </c>
      <c r="V46" s="51">
        <v>45492</v>
      </c>
      <c r="W46" s="52"/>
    </row>
    <row r="47" spans="1:23" ht="28.8">
      <c r="A47" s="44"/>
      <c r="B47" s="42">
        <v>5952</v>
      </c>
      <c r="C47" s="42" t="s">
        <v>41</v>
      </c>
      <c r="D47" s="42">
        <v>41115472</v>
      </c>
      <c r="E47" s="42" t="s">
        <v>978</v>
      </c>
      <c r="F47" s="42">
        <v>61</v>
      </c>
      <c r="G47" s="52">
        <v>1</v>
      </c>
      <c r="H47" s="43">
        <v>22740</v>
      </c>
      <c r="I47" s="42" t="s">
        <v>44</v>
      </c>
      <c r="J47" s="77" t="s">
        <v>556</v>
      </c>
      <c r="K47" s="77">
        <v>865</v>
      </c>
      <c r="L47" s="44" t="s">
        <v>74</v>
      </c>
      <c r="M47" s="45" t="s">
        <v>979</v>
      </c>
      <c r="N47" s="42">
        <v>1</v>
      </c>
      <c r="O47" s="42" t="s">
        <v>980</v>
      </c>
      <c r="P47" s="46">
        <v>45433</v>
      </c>
      <c r="Q47" s="47">
        <v>39832</v>
      </c>
      <c r="R47" s="48">
        <v>33000</v>
      </c>
      <c r="S47" s="49">
        <v>40040</v>
      </c>
      <c r="T47" s="50"/>
      <c r="U47" s="44" t="s">
        <v>2270</v>
      </c>
      <c r="V47" s="51">
        <v>45492</v>
      </c>
      <c r="W47" s="52"/>
    </row>
    <row r="48" spans="1:23" ht="28.8">
      <c r="A48" s="44"/>
      <c r="B48" s="42">
        <v>5953</v>
      </c>
      <c r="C48" s="42" t="s">
        <v>41</v>
      </c>
      <c r="D48" s="42">
        <v>41115472</v>
      </c>
      <c r="E48" s="42" t="s">
        <v>978</v>
      </c>
      <c r="F48" s="42">
        <v>61</v>
      </c>
      <c r="G48" s="52">
        <v>1</v>
      </c>
      <c r="H48" s="43">
        <v>22740</v>
      </c>
      <c r="I48" s="42" t="s">
        <v>44</v>
      </c>
      <c r="J48" s="77" t="s">
        <v>556</v>
      </c>
      <c r="K48" s="77">
        <v>865</v>
      </c>
      <c r="L48" s="44" t="s">
        <v>74</v>
      </c>
      <c r="M48" s="45" t="s">
        <v>981</v>
      </c>
      <c r="N48" s="42">
        <v>1</v>
      </c>
      <c r="O48" s="42" t="s">
        <v>980</v>
      </c>
      <c r="P48" s="46">
        <v>45434</v>
      </c>
      <c r="Q48" s="47">
        <v>274822</v>
      </c>
      <c r="R48" s="48">
        <v>33000</v>
      </c>
      <c r="S48" s="49">
        <v>40040</v>
      </c>
      <c r="T48" s="50">
        <v>80080</v>
      </c>
      <c r="U48" s="44" t="s">
        <v>2270</v>
      </c>
      <c r="V48" s="51">
        <v>45492</v>
      </c>
      <c r="W48" s="52"/>
    </row>
    <row r="49" spans="1:23">
      <c r="A49" s="44"/>
      <c r="B49" s="42">
        <v>5171</v>
      </c>
      <c r="C49" s="42" t="s">
        <v>41</v>
      </c>
      <c r="D49" s="42">
        <v>41108822</v>
      </c>
      <c r="E49" s="42" t="s">
        <v>982</v>
      </c>
      <c r="F49" s="42">
        <v>48</v>
      </c>
      <c r="G49" s="52">
        <v>1</v>
      </c>
      <c r="H49" s="43">
        <v>27771</v>
      </c>
      <c r="I49" s="42" t="s">
        <v>44</v>
      </c>
      <c r="J49" s="77" t="s">
        <v>78</v>
      </c>
      <c r="K49" s="77">
        <v>320</v>
      </c>
      <c r="L49" s="44" t="s">
        <v>74</v>
      </c>
      <c r="M49" s="45" t="s">
        <v>960</v>
      </c>
      <c r="N49" s="42">
        <v>1</v>
      </c>
      <c r="O49" s="42" t="s">
        <v>983</v>
      </c>
      <c r="P49" s="46">
        <v>45414</v>
      </c>
      <c r="Q49" s="47">
        <v>630586</v>
      </c>
      <c r="R49" s="48">
        <v>33000</v>
      </c>
      <c r="S49" s="49">
        <v>45240</v>
      </c>
      <c r="T49" s="50"/>
      <c r="U49" s="44" t="s">
        <v>2271</v>
      </c>
      <c r="V49" s="51">
        <v>45492</v>
      </c>
      <c r="W49" s="52"/>
    </row>
    <row r="50" spans="1:23">
      <c r="A50" s="44"/>
      <c r="B50" s="42">
        <v>5172</v>
      </c>
      <c r="C50" s="42" t="s">
        <v>41</v>
      </c>
      <c r="D50" s="42">
        <v>41108822</v>
      </c>
      <c r="E50" s="42" t="s">
        <v>982</v>
      </c>
      <c r="F50" s="42">
        <v>48</v>
      </c>
      <c r="G50" s="52">
        <v>1</v>
      </c>
      <c r="H50" s="43">
        <v>27771</v>
      </c>
      <c r="I50" s="42" t="s">
        <v>44</v>
      </c>
      <c r="J50" s="77" t="s">
        <v>78</v>
      </c>
      <c r="K50" s="77">
        <v>320</v>
      </c>
      <c r="L50" s="44" t="s">
        <v>74</v>
      </c>
      <c r="M50" s="45" t="s">
        <v>962</v>
      </c>
      <c r="N50" s="42">
        <v>1</v>
      </c>
      <c r="O50" s="42" t="s">
        <v>983</v>
      </c>
      <c r="P50" s="46">
        <v>45415</v>
      </c>
      <c r="Q50" s="47">
        <v>635044</v>
      </c>
      <c r="R50" s="48">
        <v>33000</v>
      </c>
      <c r="S50" s="49">
        <v>45240</v>
      </c>
      <c r="T50" s="50"/>
      <c r="U50" s="44" t="s">
        <v>2271</v>
      </c>
      <c r="V50" s="51">
        <v>45492</v>
      </c>
      <c r="W50" s="52"/>
    </row>
    <row r="51" spans="1:23">
      <c r="A51" s="48"/>
      <c r="B51" s="42">
        <v>5767</v>
      </c>
      <c r="C51" s="42" t="s">
        <v>41</v>
      </c>
      <c r="D51" s="42">
        <v>41108822</v>
      </c>
      <c r="E51" s="42" t="s">
        <v>982</v>
      </c>
      <c r="F51" s="42">
        <v>48</v>
      </c>
      <c r="G51" s="52">
        <v>1</v>
      </c>
      <c r="H51" s="43">
        <v>27771</v>
      </c>
      <c r="I51" s="42" t="s">
        <v>44</v>
      </c>
      <c r="J51" s="78" t="s">
        <v>78</v>
      </c>
      <c r="K51" s="78">
        <v>320</v>
      </c>
      <c r="L51" s="44" t="s">
        <v>74</v>
      </c>
      <c r="M51" s="42" t="s">
        <v>958</v>
      </c>
      <c r="N51" s="42">
        <v>1</v>
      </c>
      <c r="O51" s="42" t="s">
        <v>984</v>
      </c>
      <c r="P51" s="46">
        <v>45429</v>
      </c>
      <c r="Q51" s="47">
        <v>661885</v>
      </c>
      <c r="R51" s="48">
        <v>17000</v>
      </c>
      <c r="S51" s="49">
        <v>26520</v>
      </c>
      <c r="T51" s="50"/>
      <c r="U51" s="48" t="s">
        <v>2271</v>
      </c>
      <c r="V51" s="51">
        <v>45492</v>
      </c>
      <c r="W51" s="52"/>
    </row>
    <row r="52" spans="1:23">
      <c r="A52" s="48"/>
      <c r="B52" s="42">
        <v>5768</v>
      </c>
      <c r="C52" s="42" t="s">
        <v>41</v>
      </c>
      <c r="D52" s="42">
        <v>41108822</v>
      </c>
      <c r="E52" s="42" t="s">
        <v>982</v>
      </c>
      <c r="F52" s="42">
        <v>48</v>
      </c>
      <c r="G52" s="52">
        <v>1</v>
      </c>
      <c r="H52" s="43">
        <v>27771</v>
      </c>
      <c r="I52" s="42" t="s">
        <v>44</v>
      </c>
      <c r="J52" s="78" t="s">
        <v>78</v>
      </c>
      <c r="K52" s="78">
        <v>320</v>
      </c>
      <c r="L52" s="44" t="s">
        <v>74</v>
      </c>
      <c r="M52" s="45" t="s">
        <v>959</v>
      </c>
      <c r="N52" s="42">
        <v>1</v>
      </c>
      <c r="O52" s="42" t="s">
        <v>984</v>
      </c>
      <c r="P52" s="46">
        <v>45429</v>
      </c>
      <c r="Q52" s="47">
        <v>664033</v>
      </c>
      <c r="R52" s="48">
        <v>17000</v>
      </c>
      <c r="S52" s="49">
        <v>26520</v>
      </c>
      <c r="T52" s="50">
        <v>143520</v>
      </c>
      <c r="U52" s="48" t="s">
        <v>2271</v>
      </c>
      <c r="V52" s="51">
        <v>45492</v>
      </c>
      <c r="W52" s="52"/>
    </row>
    <row r="53" spans="1:23" ht="28.8">
      <c r="A53" s="48"/>
      <c r="B53" s="42">
        <v>6299</v>
      </c>
      <c r="C53" s="42" t="s">
        <v>41</v>
      </c>
      <c r="D53" s="42">
        <v>1151950510</v>
      </c>
      <c r="E53" s="42" t="s">
        <v>605</v>
      </c>
      <c r="F53" s="42">
        <v>30</v>
      </c>
      <c r="G53" s="52">
        <v>1</v>
      </c>
      <c r="H53" s="43" t="s">
        <v>88</v>
      </c>
      <c r="I53" s="42" t="s">
        <v>44</v>
      </c>
      <c r="J53" s="77" t="s">
        <v>75</v>
      </c>
      <c r="K53" s="77">
        <v>568</v>
      </c>
      <c r="L53" s="44" t="s">
        <v>74</v>
      </c>
      <c r="M53" s="45" t="s">
        <v>938</v>
      </c>
      <c r="N53" s="42">
        <v>1</v>
      </c>
      <c r="O53" s="42">
        <v>3212505009</v>
      </c>
      <c r="P53" s="46">
        <v>45440</v>
      </c>
      <c r="Q53" s="47">
        <v>683606</v>
      </c>
      <c r="R53" s="48">
        <v>27000</v>
      </c>
      <c r="S53" s="49">
        <v>40040</v>
      </c>
      <c r="T53" s="50"/>
      <c r="U53" s="48" t="s">
        <v>2272</v>
      </c>
      <c r="V53" s="51">
        <v>45492</v>
      </c>
      <c r="W53" s="52"/>
    </row>
    <row r="54" spans="1:23" ht="28.8">
      <c r="A54" s="48"/>
      <c r="B54" s="42">
        <v>6300</v>
      </c>
      <c r="C54" s="42" t="s">
        <v>41</v>
      </c>
      <c r="D54" s="42">
        <v>1151950510</v>
      </c>
      <c r="E54" s="42" t="s">
        <v>605</v>
      </c>
      <c r="F54" s="42">
        <v>30</v>
      </c>
      <c r="G54" s="52">
        <v>1</v>
      </c>
      <c r="H54" s="43" t="s">
        <v>88</v>
      </c>
      <c r="I54" s="42" t="s">
        <v>44</v>
      </c>
      <c r="J54" s="77" t="s">
        <v>75</v>
      </c>
      <c r="K54" s="77">
        <v>568</v>
      </c>
      <c r="L54" s="44" t="s">
        <v>74</v>
      </c>
      <c r="M54" s="45" t="s">
        <v>939</v>
      </c>
      <c r="N54" s="42">
        <v>1</v>
      </c>
      <c r="O54" s="42">
        <v>3212505009</v>
      </c>
      <c r="P54" s="46">
        <v>45440</v>
      </c>
      <c r="Q54" s="47">
        <v>686594</v>
      </c>
      <c r="R54" s="48">
        <v>27000</v>
      </c>
      <c r="S54" s="49">
        <v>40040</v>
      </c>
      <c r="T54" s="50">
        <v>80080</v>
      </c>
      <c r="U54" s="48" t="s">
        <v>2272</v>
      </c>
      <c r="V54" s="51">
        <v>45492</v>
      </c>
      <c r="W54" s="52"/>
    </row>
    <row r="55" spans="1:23" ht="28.8">
      <c r="A55" s="48"/>
      <c r="B55" s="42">
        <v>5662</v>
      </c>
      <c r="C55" s="42" t="s">
        <v>41</v>
      </c>
      <c r="D55" s="42">
        <v>5222010</v>
      </c>
      <c r="E55" s="42" t="s">
        <v>985</v>
      </c>
      <c r="F55" s="42">
        <v>77</v>
      </c>
      <c r="G55" s="52">
        <v>1</v>
      </c>
      <c r="H55" s="43" t="s">
        <v>986</v>
      </c>
      <c r="I55" s="42" t="s">
        <v>77</v>
      </c>
      <c r="J55" s="77" t="s">
        <v>99</v>
      </c>
      <c r="K55" s="77">
        <v>571</v>
      </c>
      <c r="L55" s="44" t="s">
        <v>74</v>
      </c>
      <c r="M55" s="45" t="s">
        <v>987</v>
      </c>
      <c r="N55" s="42">
        <v>1</v>
      </c>
      <c r="O55" s="42">
        <v>3223137543</v>
      </c>
      <c r="P55" s="46">
        <v>45429</v>
      </c>
      <c r="Q55" s="47">
        <v>661740</v>
      </c>
      <c r="R55" s="48">
        <v>20000</v>
      </c>
      <c r="S55" s="49">
        <v>30680</v>
      </c>
      <c r="T55" s="50">
        <v>30680</v>
      </c>
      <c r="U55" s="48" t="s">
        <v>2273</v>
      </c>
      <c r="V55" s="51">
        <v>45492</v>
      </c>
      <c r="W55" s="52"/>
    </row>
    <row r="56" spans="1:23" ht="28.8">
      <c r="A56" s="48"/>
      <c r="B56" s="42">
        <v>5834</v>
      </c>
      <c r="C56" s="42" t="s">
        <v>41</v>
      </c>
      <c r="D56" s="42">
        <v>18129065</v>
      </c>
      <c r="E56" s="42" t="s">
        <v>988</v>
      </c>
      <c r="F56" s="42">
        <v>42</v>
      </c>
      <c r="G56" s="52">
        <v>1</v>
      </c>
      <c r="H56" s="43">
        <v>29830</v>
      </c>
      <c r="I56" s="42" t="s">
        <v>77</v>
      </c>
      <c r="J56" s="77" t="s">
        <v>99</v>
      </c>
      <c r="K56" s="77">
        <v>571</v>
      </c>
      <c r="L56" s="44" t="s">
        <v>74</v>
      </c>
      <c r="M56" s="45" t="s">
        <v>989</v>
      </c>
      <c r="N56" s="42">
        <v>1</v>
      </c>
      <c r="O56" s="42">
        <v>3125278323</v>
      </c>
      <c r="P56" s="46">
        <v>45431</v>
      </c>
      <c r="Q56" s="47">
        <v>663876</v>
      </c>
      <c r="R56" s="48">
        <v>18000</v>
      </c>
      <c r="S56" s="49">
        <v>29640</v>
      </c>
      <c r="T56" s="50"/>
      <c r="U56" s="48" t="s">
        <v>2274</v>
      </c>
      <c r="V56" s="51">
        <v>45492</v>
      </c>
      <c r="W56" s="52"/>
    </row>
    <row r="57" spans="1:23" ht="28.8">
      <c r="A57" s="48"/>
      <c r="B57" s="42">
        <v>5835</v>
      </c>
      <c r="C57" s="42" t="s">
        <v>41</v>
      </c>
      <c r="D57" s="42">
        <v>18129065</v>
      </c>
      <c r="E57" s="42" t="s">
        <v>988</v>
      </c>
      <c r="F57" s="42">
        <v>42</v>
      </c>
      <c r="G57" s="52">
        <v>1</v>
      </c>
      <c r="H57" s="43">
        <v>29830</v>
      </c>
      <c r="I57" s="42" t="s">
        <v>77</v>
      </c>
      <c r="J57" s="77" t="s">
        <v>99</v>
      </c>
      <c r="K57" s="77">
        <v>571</v>
      </c>
      <c r="L57" s="44" t="s">
        <v>76</v>
      </c>
      <c r="M57" s="45" t="s">
        <v>990</v>
      </c>
      <c r="N57" s="42">
        <v>1</v>
      </c>
      <c r="O57" s="42">
        <v>3125278323</v>
      </c>
      <c r="P57" s="46">
        <v>45431</v>
      </c>
      <c r="Q57" s="47">
        <v>663877</v>
      </c>
      <c r="R57" s="48">
        <v>55000</v>
      </c>
      <c r="S57" s="49">
        <v>72384</v>
      </c>
      <c r="T57" s="50"/>
      <c r="U57" s="48" t="s">
        <v>2274</v>
      </c>
      <c r="V57" s="51">
        <v>45492</v>
      </c>
      <c r="W57" s="52"/>
    </row>
    <row r="58" spans="1:23" ht="28.8">
      <c r="A58" s="48"/>
      <c r="B58" s="42">
        <v>5836</v>
      </c>
      <c r="C58" s="42" t="s">
        <v>41</v>
      </c>
      <c r="D58" s="42">
        <v>18129065</v>
      </c>
      <c r="E58" s="42" t="s">
        <v>988</v>
      </c>
      <c r="F58" s="42">
        <v>42</v>
      </c>
      <c r="G58" s="52">
        <v>1</v>
      </c>
      <c r="H58" s="43">
        <v>29830</v>
      </c>
      <c r="I58" s="42" t="s">
        <v>77</v>
      </c>
      <c r="J58" s="77" t="s">
        <v>99</v>
      </c>
      <c r="K58" s="77">
        <v>571</v>
      </c>
      <c r="L58" s="44" t="s">
        <v>76</v>
      </c>
      <c r="M58" s="45" t="s">
        <v>991</v>
      </c>
      <c r="N58" s="42">
        <v>1</v>
      </c>
      <c r="O58" s="42">
        <v>3125278323</v>
      </c>
      <c r="P58" s="46">
        <v>45432</v>
      </c>
      <c r="Q58" s="47">
        <v>670302</v>
      </c>
      <c r="R58" s="48">
        <v>55000</v>
      </c>
      <c r="S58" s="49">
        <v>72800</v>
      </c>
      <c r="T58" s="50"/>
      <c r="U58" s="48" t="s">
        <v>2274</v>
      </c>
      <c r="V58" s="51">
        <v>45492</v>
      </c>
      <c r="W58" s="52"/>
    </row>
    <row r="59" spans="1:23" ht="28.8">
      <c r="A59" s="48"/>
      <c r="B59" s="42">
        <v>5837</v>
      </c>
      <c r="C59" s="42" t="s">
        <v>41</v>
      </c>
      <c r="D59" s="42">
        <v>18129065</v>
      </c>
      <c r="E59" s="42" t="s">
        <v>988</v>
      </c>
      <c r="F59" s="42">
        <v>42</v>
      </c>
      <c r="G59" s="52">
        <v>1</v>
      </c>
      <c r="H59" s="43">
        <v>29830</v>
      </c>
      <c r="I59" s="42" t="s">
        <v>77</v>
      </c>
      <c r="J59" s="77" t="s">
        <v>99</v>
      </c>
      <c r="K59" s="77">
        <v>571</v>
      </c>
      <c r="L59" s="44" t="s">
        <v>74</v>
      </c>
      <c r="M59" s="42" t="s">
        <v>992</v>
      </c>
      <c r="N59" s="42">
        <v>1</v>
      </c>
      <c r="O59" s="42">
        <v>3125278323</v>
      </c>
      <c r="P59" s="46">
        <v>45433</v>
      </c>
      <c r="Q59" s="47">
        <v>670304</v>
      </c>
      <c r="R59" s="48">
        <v>18000</v>
      </c>
      <c r="S59" s="49">
        <v>29640</v>
      </c>
      <c r="T59" s="50">
        <v>247208</v>
      </c>
      <c r="U59" s="48" t="s">
        <v>2274</v>
      </c>
      <c r="V59" s="51">
        <v>45492</v>
      </c>
      <c r="W59" s="52"/>
    </row>
    <row r="60" spans="1:23">
      <c r="A60" s="48"/>
      <c r="B60" s="52">
        <v>5389</v>
      </c>
      <c r="C60" s="52" t="s">
        <v>41</v>
      </c>
      <c r="D60" s="52">
        <v>1123324438</v>
      </c>
      <c r="E60" s="52" t="s">
        <v>993</v>
      </c>
      <c r="F60" s="52">
        <v>34</v>
      </c>
      <c r="G60" s="52">
        <v>1</v>
      </c>
      <c r="H60" s="46">
        <v>32761</v>
      </c>
      <c r="I60" s="52" t="s">
        <v>44</v>
      </c>
      <c r="J60" s="77" t="s">
        <v>78</v>
      </c>
      <c r="K60" s="77">
        <v>320</v>
      </c>
      <c r="L60" s="44" t="s">
        <v>74</v>
      </c>
      <c r="M60" s="45" t="s">
        <v>960</v>
      </c>
      <c r="N60" s="52">
        <v>1</v>
      </c>
      <c r="O60" s="52">
        <v>3148721978</v>
      </c>
      <c r="P60" s="46">
        <v>45422</v>
      </c>
      <c r="Q60" s="47">
        <v>646491</v>
      </c>
      <c r="R60" s="48">
        <v>33000</v>
      </c>
      <c r="S60" s="55">
        <v>45240</v>
      </c>
      <c r="T60" s="50"/>
      <c r="U60" s="48" t="s">
        <v>2275</v>
      </c>
      <c r="V60" s="51">
        <v>45492</v>
      </c>
      <c r="W60" s="52"/>
    </row>
    <row r="61" spans="1:23">
      <c r="A61" s="48"/>
      <c r="B61" s="52">
        <v>5390</v>
      </c>
      <c r="C61" s="52" t="s">
        <v>41</v>
      </c>
      <c r="D61" s="52">
        <v>1123324438</v>
      </c>
      <c r="E61" s="52" t="s">
        <v>993</v>
      </c>
      <c r="F61" s="52">
        <v>34</v>
      </c>
      <c r="G61" s="52">
        <v>1</v>
      </c>
      <c r="H61" s="46">
        <v>32761</v>
      </c>
      <c r="I61" s="52" t="s">
        <v>44</v>
      </c>
      <c r="J61" s="77" t="s">
        <v>78</v>
      </c>
      <c r="K61" s="77">
        <v>320</v>
      </c>
      <c r="L61" s="44" t="s">
        <v>74</v>
      </c>
      <c r="M61" s="45" t="s">
        <v>962</v>
      </c>
      <c r="N61" s="52">
        <v>1</v>
      </c>
      <c r="O61" s="52">
        <v>3148721978</v>
      </c>
      <c r="P61" s="46">
        <v>45422</v>
      </c>
      <c r="Q61" s="47">
        <v>648874</v>
      </c>
      <c r="R61" s="48">
        <v>33000</v>
      </c>
      <c r="S61" s="55">
        <v>45240</v>
      </c>
      <c r="T61" s="50">
        <v>90480</v>
      </c>
      <c r="U61" s="48" t="s">
        <v>2275</v>
      </c>
      <c r="V61" s="51">
        <v>45492</v>
      </c>
      <c r="W61" s="52"/>
    </row>
    <row r="62" spans="1:23" ht="28.8">
      <c r="A62" s="48"/>
      <c r="B62" s="52">
        <v>6096</v>
      </c>
      <c r="C62" s="52" t="s">
        <v>41</v>
      </c>
      <c r="D62" s="52">
        <v>15570325</v>
      </c>
      <c r="E62" s="52" t="s">
        <v>994</v>
      </c>
      <c r="F62" s="52">
        <v>76</v>
      </c>
      <c r="G62" s="52">
        <v>1</v>
      </c>
      <c r="H62" s="46" t="s">
        <v>995</v>
      </c>
      <c r="I62" s="52" t="s">
        <v>77</v>
      </c>
      <c r="J62" s="77" t="s">
        <v>557</v>
      </c>
      <c r="K62" s="77">
        <v>569</v>
      </c>
      <c r="L62" s="44" t="s">
        <v>74</v>
      </c>
      <c r="M62" s="45" t="s">
        <v>996</v>
      </c>
      <c r="N62" s="52">
        <v>1</v>
      </c>
      <c r="O62" s="52">
        <v>3134107811</v>
      </c>
      <c r="P62" s="46">
        <v>45434</v>
      </c>
      <c r="Q62" s="47">
        <v>674451</v>
      </c>
      <c r="R62" s="48">
        <v>22000</v>
      </c>
      <c r="S62" s="55">
        <v>31720</v>
      </c>
      <c r="T62" s="50">
        <v>31720</v>
      </c>
      <c r="U62" s="48" t="s">
        <v>2276</v>
      </c>
      <c r="V62" s="51">
        <v>45492</v>
      </c>
      <c r="W62" s="52"/>
    </row>
    <row r="63" spans="1:23">
      <c r="A63" s="48"/>
      <c r="B63" s="52">
        <v>5628</v>
      </c>
      <c r="C63" s="52" t="s">
        <v>79</v>
      </c>
      <c r="D63" s="52">
        <v>1123324635</v>
      </c>
      <c r="E63" s="52" t="s">
        <v>997</v>
      </c>
      <c r="F63" s="52">
        <v>16</v>
      </c>
      <c r="G63" s="52">
        <v>1</v>
      </c>
      <c r="H63" s="46">
        <v>39389</v>
      </c>
      <c r="I63" s="52" t="s">
        <v>77</v>
      </c>
      <c r="J63" s="77" t="s">
        <v>78</v>
      </c>
      <c r="K63" s="77">
        <v>320</v>
      </c>
      <c r="L63" s="44" t="s">
        <v>74</v>
      </c>
      <c r="M63" s="45" t="s">
        <v>958</v>
      </c>
      <c r="N63" s="52">
        <v>1</v>
      </c>
      <c r="O63" s="52" t="s">
        <v>998</v>
      </c>
      <c r="P63" s="46">
        <v>45427</v>
      </c>
      <c r="Q63" s="47">
        <v>657807</v>
      </c>
      <c r="R63" s="48">
        <v>17000</v>
      </c>
      <c r="S63" s="55">
        <v>26520</v>
      </c>
      <c r="T63" s="50"/>
      <c r="U63" s="48" t="s">
        <v>2277</v>
      </c>
      <c r="V63" s="51">
        <v>45492</v>
      </c>
      <c r="W63" s="52"/>
    </row>
    <row r="64" spans="1:23">
      <c r="A64" s="48"/>
      <c r="B64" s="52">
        <v>5629</v>
      </c>
      <c r="C64" s="52" t="s">
        <v>79</v>
      </c>
      <c r="D64" s="52">
        <v>1123324635</v>
      </c>
      <c r="E64" s="52" t="s">
        <v>997</v>
      </c>
      <c r="F64" s="52">
        <v>16</v>
      </c>
      <c r="G64" s="52">
        <v>1</v>
      </c>
      <c r="H64" s="46">
        <v>39389</v>
      </c>
      <c r="I64" s="52" t="s">
        <v>77</v>
      </c>
      <c r="J64" s="77" t="s">
        <v>78</v>
      </c>
      <c r="K64" s="77">
        <v>320</v>
      </c>
      <c r="L64" s="44" t="s">
        <v>74</v>
      </c>
      <c r="M64" s="45" t="s">
        <v>959</v>
      </c>
      <c r="N64" s="52">
        <v>1</v>
      </c>
      <c r="O64" s="52" t="s">
        <v>998</v>
      </c>
      <c r="P64" s="46">
        <v>45427</v>
      </c>
      <c r="Q64" s="47">
        <v>659710</v>
      </c>
      <c r="R64" s="48">
        <v>17000</v>
      </c>
      <c r="S64" s="55">
        <v>26520</v>
      </c>
      <c r="T64" s="50">
        <v>53040</v>
      </c>
      <c r="U64" s="48" t="s">
        <v>2277</v>
      </c>
      <c r="V64" s="51">
        <v>45492</v>
      </c>
      <c r="W64" s="52"/>
    </row>
    <row r="65" spans="1:23" ht="28.8">
      <c r="A65" s="48"/>
      <c r="B65" s="52">
        <v>5293</v>
      </c>
      <c r="C65" s="52" t="s">
        <v>41</v>
      </c>
      <c r="D65" s="52">
        <v>1007756947</v>
      </c>
      <c r="E65" s="52" t="s">
        <v>999</v>
      </c>
      <c r="F65" s="52">
        <v>23</v>
      </c>
      <c r="G65" s="52">
        <v>1</v>
      </c>
      <c r="H65" s="46" t="s">
        <v>1000</v>
      </c>
      <c r="I65" s="52" t="s">
        <v>77</v>
      </c>
      <c r="J65" s="77" t="s">
        <v>75</v>
      </c>
      <c r="K65" s="77">
        <v>568</v>
      </c>
      <c r="L65" s="44" t="s">
        <v>76</v>
      </c>
      <c r="M65" s="45" t="s">
        <v>1001</v>
      </c>
      <c r="N65" s="52">
        <v>1</v>
      </c>
      <c r="O65" s="52">
        <v>3208213272</v>
      </c>
      <c r="P65" s="46">
        <v>45419</v>
      </c>
      <c r="Q65" s="47">
        <v>639876</v>
      </c>
      <c r="R65" s="48">
        <v>75000</v>
      </c>
      <c r="S65" s="55">
        <v>96512</v>
      </c>
      <c r="T65" s="50"/>
      <c r="U65" s="48" t="s">
        <v>2278</v>
      </c>
      <c r="V65" s="51">
        <v>45492</v>
      </c>
      <c r="W65" s="52"/>
    </row>
    <row r="66" spans="1:23" ht="28.8">
      <c r="A66" s="48"/>
      <c r="B66" s="52">
        <v>5294</v>
      </c>
      <c r="C66" s="52" t="s">
        <v>41</v>
      </c>
      <c r="D66" s="52">
        <v>1007756947</v>
      </c>
      <c r="E66" s="52" t="s">
        <v>999</v>
      </c>
      <c r="F66" s="52">
        <v>23</v>
      </c>
      <c r="G66" s="52">
        <v>1</v>
      </c>
      <c r="H66" s="46" t="s">
        <v>1000</v>
      </c>
      <c r="I66" s="52" t="s">
        <v>77</v>
      </c>
      <c r="J66" s="77" t="s">
        <v>75</v>
      </c>
      <c r="K66" s="77">
        <v>568</v>
      </c>
      <c r="L66" s="44" t="s">
        <v>76</v>
      </c>
      <c r="M66" s="45" t="s">
        <v>1002</v>
      </c>
      <c r="N66" s="52">
        <v>1</v>
      </c>
      <c r="O66" s="52">
        <v>3208213272</v>
      </c>
      <c r="P66" s="46">
        <v>45420</v>
      </c>
      <c r="Q66" s="47">
        <v>645192</v>
      </c>
      <c r="R66" s="48">
        <v>75000</v>
      </c>
      <c r="S66" s="55">
        <v>96512</v>
      </c>
      <c r="T66" s="50">
        <v>193024</v>
      </c>
      <c r="U66" s="48" t="s">
        <v>2278</v>
      </c>
      <c r="V66" s="51">
        <v>45492</v>
      </c>
      <c r="W66" s="52"/>
    </row>
    <row r="67" spans="1:23">
      <c r="A67" s="48"/>
      <c r="B67" s="52">
        <v>6415</v>
      </c>
      <c r="C67" s="52" t="s">
        <v>41</v>
      </c>
      <c r="D67" s="52">
        <v>18126905</v>
      </c>
      <c r="E67" s="52" t="s">
        <v>1003</v>
      </c>
      <c r="F67" s="52">
        <v>48</v>
      </c>
      <c r="G67" s="52">
        <v>1</v>
      </c>
      <c r="H67" s="46" t="s">
        <v>1004</v>
      </c>
      <c r="I67" s="52" t="s">
        <v>77</v>
      </c>
      <c r="J67" s="77" t="s">
        <v>83</v>
      </c>
      <c r="K67" s="77" t="s">
        <v>559</v>
      </c>
      <c r="L67" s="44" t="s">
        <v>74</v>
      </c>
      <c r="M67" s="45" t="s">
        <v>939</v>
      </c>
      <c r="N67" s="52">
        <v>2</v>
      </c>
      <c r="O67" s="52">
        <v>3176600989</v>
      </c>
      <c r="P67" s="46">
        <v>45440</v>
      </c>
      <c r="Q67" s="47" t="s">
        <v>1005</v>
      </c>
      <c r="R67" s="48">
        <v>54000</v>
      </c>
      <c r="S67" s="55">
        <v>40040</v>
      </c>
      <c r="T67" s="50"/>
      <c r="U67" s="48" t="s">
        <v>2279</v>
      </c>
      <c r="V67" s="51">
        <v>45492</v>
      </c>
      <c r="W67" s="52"/>
    </row>
    <row r="68" spans="1:23">
      <c r="A68" s="48"/>
      <c r="B68" s="52">
        <v>6416</v>
      </c>
      <c r="C68" s="52" t="s">
        <v>41</v>
      </c>
      <c r="D68" s="52">
        <v>18126905</v>
      </c>
      <c r="E68" s="52" t="s">
        <v>1003</v>
      </c>
      <c r="F68" s="52">
        <v>48</v>
      </c>
      <c r="G68" s="52">
        <v>1</v>
      </c>
      <c r="H68" s="46" t="s">
        <v>1004</v>
      </c>
      <c r="I68" s="52" t="s">
        <v>77</v>
      </c>
      <c r="J68" s="77" t="s">
        <v>83</v>
      </c>
      <c r="K68" s="77" t="s">
        <v>559</v>
      </c>
      <c r="L68" s="44" t="s">
        <v>74</v>
      </c>
      <c r="M68" s="45" t="s">
        <v>938</v>
      </c>
      <c r="N68" s="52">
        <v>2</v>
      </c>
      <c r="O68" s="52">
        <v>3176600989</v>
      </c>
      <c r="P68" s="46">
        <v>45440</v>
      </c>
      <c r="Q68" s="47" t="s">
        <v>1006</v>
      </c>
      <c r="R68" s="48">
        <v>54000</v>
      </c>
      <c r="S68" s="55">
        <v>40040</v>
      </c>
      <c r="T68" s="50">
        <v>160160</v>
      </c>
      <c r="U68" s="48" t="s">
        <v>2279</v>
      </c>
      <c r="V68" s="51">
        <v>45492</v>
      </c>
      <c r="W68" s="52"/>
    </row>
    <row r="69" spans="1:23" ht="28.8">
      <c r="A69" s="48"/>
      <c r="B69" s="52">
        <v>6149</v>
      </c>
      <c r="C69" s="52" t="s">
        <v>41</v>
      </c>
      <c r="D69" s="52">
        <v>13078390</v>
      </c>
      <c r="E69" s="52" t="s">
        <v>1007</v>
      </c>
      <c r="F69" s="52">
        <v>58</v>
      </c>
      <c r="G69" s="52">
        <v>1</v>
      </c>
      <c r="H69" s="46">
        <v>24080</v>
      </c>
      <c r="I69" s="52" t="s">
        <v>77</v>
      </c>
      <c r="J69" s="77" t="s">
        <v>99</v>
      </c>
      <c r="K69" s="77">
        <v>571</v>
      </c>
      <c r="L69" s="44" t="s">
        <v>74</v>
      </c>
      <c r="M69" s="45" t="s">
        <v>987</v>
      </c>
      <c r="N69" s="52">
        <v>1</v>
      </c>
      <c r="O69" s="52">
        <v>3114978212</v>
      </c>
      <c r="P69" s="46">
        <v>45437</v>
      </c>
      <c r="Q69" s="47">
        <v>677682</v>
      </c>
      <c r="R69" s="48">
        <v>20000</v>
      </c>
      <c r="S69" s="55">
        <v>30680</v>
      </c>
      <c r="T69" s="50">
        <v>30680</v>
      </c>
      <c r="U69" s="48" t="s">
        <v>2280</v>
      </c>
      <c r="V69" s="51">
        <v>45492</v>
      </c>
      <c r="W69" s="52"/>
    </row>
    <row r="70" spans="1:23" ht="28.8">
      <c r="A70" s="48"/>
      <c r="B70" s="52">
        <v>5614</v>
      </c>
      <c r="C70" s="52" t="s">
        <v>41</v>
      </c>
      <c r="D70" s="52">
        <v>69010507</v>
      </c>
      <c r="E70" s="52" t="s">
        <v>1008</v>
      </c>
      <c r="F70" s="52">
        <v>55</v>
      </c>
      <c r="G70" s="52">
        <v>1</v>
      </c>
      <c r="H70" s="46">
        <v>24992</v>
      </c>
      <c r="I70" s="52" t="s">
        <v>44</v>
      </c>
      <c r="J70" s="77" t="s">
        <v>99</v>
      </c>
      <c r="K70" s="77">
        <v>571</v>
      </c>
      <c r="L70" s="44" t="s">
        <v>74</v>
      </c>
      <c r="M70" s="45" t="s">
        <v>987</v>
      </c>
      <c r="N70" s="52">
        <v>1</v>
      </c>
      <c r="O70" s="52">
        <v>3224604773</v>
      </c>
      <c r="P70" s="46">
        <v>45427</v>
      </c>
      <c r="Q70" s="47">
        <v>657914</v>
      </c>
      <c r="R70" s="48">
        <v>20000</v>
      </c>
      <c r="S70" s="55">
        <v>30680</v>
      </c>
      <c r="T70" s="50"/>
      <c r="U70" s="48" t="s">
        <v>2281</v>
      </c>
      <c r="V70" s="51">
        <v>45492</v>
      </c>
      <c r="W70" s="52"/>
    </row>
    <row r="71" spans="1:23" ht="28.8">
      <c r="A71" s="48"/>
      <c r="B71" s="52">
        <v>5615</v>
      </c>
      <c r="C71" s="52" t="s">
        <v>41</v>
      </c>
      <c r="D71" s="52">
        <v>69010507</v>
      </c>
      <c r="E71" s="52" t="s">
        <v>1008</v>
      </c>
      <c r="F71" s="52">
        <v>55</v>
      </c>
      <c r="G71" s="52">
        <v>1</v>
      </c>
      <c r="H71" s="46">
        <v>24992</v>
      </c>
      <c r="I71" s="52" t="s">
        <v>44</v>
      </c>
      <c r="J71" s="77" t="s">
        <v>99</v>
      </c>
      <c r="K71" s="77">
        <v>571</v>
      </c>
      <c r="L71" s="44" t="s">
        <v>74</v>
      </c>
      <c r="M71" s="45" t="s">
        <v>1009</v>
      </c>
      <c r="N71" s="52">
        <v>1</v>
      </c>
      <c r="O71" s="52">
        <v>3224604773</v>
      </c>
      <c r="P71" s="46">
        <v>45427</v>
      </c>
      <c r="Q71" s="47">
        <v>660580</v>
      </c>
      <c r="R71" s="48">
        <v>20000</v>
      </c>
      <c r="S71" s="55">
        <v>30680</v>
      </c>
      <c r="T71" s="50">
        <v>61360</v>
      </c>
      <c r="U71" s="48" t="s">
        <v>2281</v>
      </c>
      <c r="V71" s="51">
        <v>45492</v>
      </c>
      <c r="W71" s="52"/>
    </row>
    <row r="72" spans="1:23">
      <c r="A72" s="48"/>
      <c r="B72" s="52">
        <v>6050</v>
      </c>
      <c r="C72" s="52" t="s">
        <v>41</v>
      </c>
      <c r="D72" s="52">
        <v>1124858305</v>
      </c>
      <c r="E72" s="52" t="s">
        <v>1010</v>
      </c>
      <c r="F72" s="52">
        <v>31</v>
      </c>
      <c r="G72" s="52">
        <v>1</v>
      </c>
      <c r="H72" s="46">
        <v>33940</v>
      </c>
      <c r="I72" s="52" t="s">
        <v>44</v>
      </c>
      <c r="J72" s="77" t="s">
        <v>83</v>
      </c>
      <c r="K72" s="77" t="s">
        <v>559</v>
      </c>
      <c r="L72" s="44" t="s">
        <v>76</v>
      </c>
      <c r="M72" s="45" t="s">
        <v>909</v>
      </c>
      <c r="N72" s="52">
        <v>1</v>
      </c>
      <c r="O72" s="52">
        <v>3185142697</v>
      </c>
      <c r="P72" s="46">
        <v>45435</v>
      </c>
      <c r="Q72" s="47">
        <v>673810</v>
      </c>
      <c r="R72" s="48">
        <v>85000</v>
      </c>
      <c r="S72" s="55">
        <v>109200</v>
      </c>
      <c r="T72" s="50"/>
      <c r="U72" s="48" t="s">
        <v>2282</v>
      </c>
      <c r="V72" s="51">
        <v>45492</v>
      </c>
      <c r="W72" s="52"/>
    </row>
    <row r="73" spans="1:23">
      <c r="A73" s="48"/>
      <c r="B73" s="52">
        <v>6051</v>
      </c>
      <c r="C73" s="52" t="s">
        <v>41</v>
      </c>
      <c r="D73" s="52">
        <v>1124858305</v>
      </c>
      <c r="E73" s="52" t="s">
        <v>1010</v>
      </c>
      <c r="F73" s="52">
        <v>31</v>
      </c>
      <c r="G73" s="52">
        <v>1</v>
      </c>
      <c r="H73" s="46">
        <v>33940</v>
      </c>
      <c r="I73" s="52" t="s">
        <v>44</v>
      </c>
      <c r="J73" s="77" t="s">
        <v>83</v>
      </c>
      <c r="K73" s="77" t="s">
        <v>559</v>
      </c>
      <c r="L73" s="44" t="s">
        <v>76</v>
      </c>
      <c r="M73" s="18" t="s">
        <v>946</v>
      </c>
      <c r="N73" s="52">
        <v>1</v>
      </c>
      <c r="O73" s="52">
        <v>3185142697</v>
      </c>
      <c r="P73" s="46">
        <v>45437</v>
      </c>
      <c r="Q73" s="47">
        <v>678495</v>
      </c>
      <c r="R73" s="48">
        <v>85000</v>
      </c>
      <c r="S73" s="55">
        <v>109200</v>
      </c>
      <c r="T73" s="50">
        <v>218400</v>
      </c>
      <c r="U73" s="48" t="s">
        <v>2282</v>
      </c>
      <c r="V73" s="51">
        <v>45492</v>
      </c>
      <c r="W73" s="52"/>
    </row>
    <row r="74" spans="1:23">
      <c r="A74" s="48"/>
      <c r="B74" s="52">
        <v>5007</v>
      </c>
      <c r="C74" s="52" t="s">
        <v>41</v>
      </c>
      <c r="D74" s="52">
        <v>27353980</v>
      </c>
      <c r="E74" s="52" t="s">
        <v>1011</v>
      </c>
      <c r="F74" s="52">
        <v>65</v>
      </c>
      <c r="G74" s="52">
        <v>1</v>
      </c>
      <c r="H74" s="46" t="s">
        <v>1012</v>
      </c>
      <c r="I74" s="52" t="s">
        <v>44</v>
      </c>
      <c r="J74" s="77" t="s">
        <v>83</v>
      </c>
      <c r="K74" s="77" t="s">
        <v>559</v>
      </c>
      <c r="L74" s="44" t="s">
        <v>76</v>
      </c>
      <c r="M74" s="18" t="s">
        <v>949</v>
      </c>
      <c r="N74" s="52">
        <v>1</v>
      </c>
      <c r="O74" s="52">
        <v>3143978360</v>
      </c>
      <c r="P74" s="46">
        <v>45413</v>
      </c>
      <c r="Q74" s="47">
        <v>628171</v>
      </c>
      <c r="R74" s="48">
        <v>50000</v>
      </c>
      <c r="S74" s="55">
        <v>67600</v>
      </c>
      <c r="T74" s="50"/>
      <c r="U74" s="48" t="s">
        <v>2283</v>
      </c>
      <c r="V74" s="51">
        <v>45492</v>
      </c>
      <c r="W74" s="52"/>
    </row>
    <row r="75" spans="1:23">
      <c r="A75" s="48"/>
      <c r="B75" s="52">
        <v>5008</v>
      </c>
      <c r="C75" s="52" t="s">
        <v>41</v>
      </c>
      <c r="D75" s="52">
        <v>27353980</v>
      </c>
      <c r="E75" s="52" t="s">
        <v>1011</v>
      </c>
      <c r="F75" s="52">
        <v>65</v>
      </c>
      <c r="G75" s="52">
        <v>1</v>
      </c>
      <c r="H75" s="46" t="s">
        <v>1012</v>
      </c>
      <c r="I75" s="52" t="s">
        <v>44</v>
      </c>
      <c r="J75" s="77" t="s">
        <v>83</v>
      </c>
      <c r="K75" s="77" t="s">
        <v>559</v>
      </c>
      <c r="L75" s="44" t="s">
        <v>76</v>
      </c>
      <c r="M75" s="18" t="s">
        <v>950</v>
      </c>
      <c r="N75" s="52">
        <v>1</v>
      </c>
      <c r="O75" s="52">
        <v>3143978360</v>
      </c>
      <c r="P75" s="46">
        <v>45415</v>
      </c>
      <c r="Q75" s="47">
        <v>632806</v>
      </c>
      <c r="R75" s="48">
        <v>50000</v>
      </c>
      <c r="S75" s="55">
        <v>67600</v>
      </c>
      <c r="T75" s="50">
        <v>135200</v>
      </c>
      <c r="U75" s="48" t="s">
        <v>2283</v>
      </c>
      <c r="V75" s="51">
        <v>45492</v>
      </c>
      <c r="W75" s="52"/>
    </row>
    <row r="76" spans="1:23" ht="28.8">
      <c r="A76" s="48"/>
      <c r="B76" s="52">
        <v>5761</v>
      </c>
      <c r="C76" s="52" t="s">
        <v>41</v>
      </c>
      <c r="D76" s="52">
        <v>19092505</v>
      </c>
      <c r="E76" s="52" t="s">
        <v>562</v>
      </c>
      <c r="F76" s="52">
        <v>74</v>
      </c>
      <c r="G76" s="52">
        <v>1</v>
      </c>
      <c r="H76" s="46" t="s">
        <v>563</v>
      </c>
      <c r="I76" s="52" t="s">
        <v>77</v>
      </c>
      <c r="J76" s="77" t="s">
        <v>556</v>
      </c>
      <c r="K76" s="77">
        <v>865</v>
      </c>
      <c r="L76" s="44" t="s">
        <v>74</v>
      </c>
      <c r="M76" s="18" t="s">
        <v>979</v>
      </c>
      <c r="N76" s="52">
        <v>1</v>
      </c>
      <c r="O76" s="52" t="s">
        <v>564</v>
      </c>
      <c r="P76" s="46">
        <v>45429</v>
      </c>
      <c r="Q76" s="47">
        <v>32698</v>
      </c>
      <c r="R76" s="48">
        <v>33000</v>
      </c>
      <c r="S76" s="55">
        <v>40040</v>
      </c>
      <c r="T76" s="50"/>
      <c r="U76" s="48" t="s">
        <v>2284</v>
      </c>
      <c r="V76" s="51">
        <v>45492</v>
      </c>
      <c r="W76" s="52"/>
    </row>
    <row r="77" spans="1:23" ht="28.8">
      <c r="A77" s="48"/>
      <c r="B77" s="52">
        <v>5762</v>
      </c>
      <c r="C77" s="52" t="s">
        <v>41</v>
      </c>
      <c r="D77" s="52">
        <v>19092505</v>
      </c>
      <c r="E77" s="52" t="s">
        <v>562</v>
      </c>
      <c r="F77" s="52">
        <v>74</v>
      </c>
      <c r="G77" s="52">
        <v>1</v>
      </c>
      <c r="H77" s="46" t="s">
        <v>563</v>
      </c>
      <c r="I77" s="52" t="s">
        <v>77</v>
      </c>
      <c r="J77" s="77" t="s">
        <v>556</v>
      </c>
      <c r="K77" s="77">
        <v>865</v>
      </c>
      <c r="L77" s="44" t="s">
        <v>74</v>
      </c>
      <c r="M77" s="18" t="s">
        <v>981</v>
      </c>
      <c r="N77" s="52">
        <v>1</v>
      </c>
      <c r="O77" s="52" t="s">
        <v>564</v>
      </c>
      <c r="P77" s="46">
        <v>45429</v>
      </c>
      <c r="Q77" s="47">
        <v>24654</v>
      </c>
      <c r="R77" s="48">
        <v>33000</v>
      </c>
      <c r="S77" s="55">
        <v>40040</v>
      </c>
      <c r="T77" s="50">
        <v>80080</v>
      </c>
      <c r="U77" s="48" t="s">
        <v>2284</v>
      </c>
      <c r="V77" s="51">
        <v>45492</v>
      </c>
      <c r="W77" s="52"/>
    </row>
    <row r="78" spans="1:23">
      <c r="A78" s="48"/>
      <c r="B78" s="52">
        <v>5984</v>
      </c>
      <c r="C78" s="52" t="s">
        <v>41</v>
      </c>
      <c r="D78" s="52">
        <v>1004233476</v>
      </c>
      <c r="E78" s="52" t="s">
        <v>1013</v>
      </c>
      <c r="F78" s="52">
        <v>21</v>
      </c>
      <c r="G78" s="52">
        <v>1</v>
      </c>
      <c r="H78" s="46" t="s">
        <v>602</v>
      </c>
      <c r="I78" s="52" t="s">
        <v>44</v>
      </c>
      <c r="J78" s="77" t="s">
        <v>91</v>
      </c>
      <c r="K78" s="77">
        <v>219</v>
      </c>
      <c r="L78" s="44" t="s">
        <v>76</v>
      </c>
      <c r="M78" s="18" t="s">
        <v>929</v>
      </c>
      <c r="N78" s="52">
        <v>1</v>
      </c>
      <c r="O78" s="52">
        <v>3185486657</v>
      </c>
      <c r="P78" s="46">
        <v>45434</v>
      </c>
      <c r="Q78" s="47">
        <v>671474</v>
      </c>
      <c r="R78" s="48">
        <v>20000</v>
      </c>
      <c r="S78" s="55">
        <v>33800</v>
      </c>
      <c r="T78" s="50"/>
      <c r="U78" s="48" t="s">
        <v>2285</v>
      </c>
      <c r="V78" s="51">
        <v>45492</v>
      </c>
      <c r="W78" s="52"/>
    </row>
    <row r="79" spans="1:23">
      <c r="A79" s="48"/>
      <c r="B79" s="52">
        <v>5985</v>
      </c>
      <c r="C79" s="52" t="s">
        <v>41</v>
      </c>
      <c r="D79" s="52">
        <v>1004233476</v>
      </c>
      <c r="E79" s="52" t="s">
        <v>1013</v>
      </c>
      <c r="F79" s="52">
        <v>21</v>
      </c>
      <c r="G79" s="52">
        <v>1</v>
      </c>
      <c r="H79" s="46" t="s">
        <v>602</v>
      </c>
      <c r="I79" s="52" t="s">
        <v>44</v>
      </c>
      <c r="J79" s="77" t="s">
        <v>91</v>
      </c>
      <c r="K79" s="77">
        <v>219</v>
      </c>
      <c r="L79" s="44" t="s">
        <v>76</v>
      </c>
      <c r="M79" s="18" t="s">
        <v>930</v>
      </c>
      <c r="N79" s="52">
        <v>1</v>
      </c>
      <c r="O79" s="52">
        <v>3185486657</v>
      </c>
      <c r="P79" s="46">
        <v>45435</v>
      </c>
      <c r="Q79" s="47">
        <v>675954</v>
      </c>
      <c r="R79" s="48">
        <v>20000</v>
      </c>
      <c r="S79" s="55">
        <v>33800</v>
      </c>
      <c r="T79" s="50">
        <v>67600</v>
      </c>
      <c r="U79" s="48" t="s">
        <v>2285</v>
      </c>
      <c r="V79" s="51">
        <v>45492</v>
      </c>
      <c r="W79" s="52"/>
    </row>
    <row r="80" spans="1:23" ht="28.8">
      <c r="A80" s="48"/>
      <c r="B80" s="52">
        <v>5221</v>
      </c>
      <c r="C80" s="52" t="s">
        <v>79</v>
      </c>
      <c r="D80" s="52">
        <v>1123315391</v>
      </c>
      <c r="E80" s="52" t="s">
        <v>89</v>
      </c>
      <c r="F80" s="52">
        <v>8</v>
      </c>
      <c r="G80" s="52">
        <v>1</v>
      </c>
      <c r="H80" s="46" t="s">
        <v>90</v>
      </c>
      <c r="I80" s="52" t="s">
        <v>44</v>
      </c>
      <c r="J80" s="77" t="s">
        <v>75</v>
      </c>
      <c r="K80" s="77">
        <v>568</v>
      </c>
      <c r="L80" s="44" t="s">
        <v>76</v>
      </c>
      <c r="M80" s="18" t="s">
        <v>1014</v>
      </c>
      <c r="N80" s="52">
        <v>2</v>
      </c>
      <c r="O80" s="52">
        <v>3144765751</v>
      </c>
      <c r="P80" s="46">
        <v>45417</v>
      </c>
      <c r="Q80" s="47" t="s">
        <v>1015</v>
      </c>
      <c r="R80" s="48">
        <v>180000</v>
      </c>
      <c r="S80" s="55">
        <v>124800</v>
      </c>
      <c r="T80" s="50"/>
      <c r="U80" s="48" t="s">
        <v>2286</v>
      </c>
      <c r="V80" s="51">
        <v>45492</v>
      </c>
      <c r="W80" s="52"/>
    </row>
    <row r="81" spans="1:23" s="21" customFormat="1" ht="28.8">
      <c r="A81" s="48"/>
      <c r="B81" s="52">
        <v>5222</v>
      </c>
      <c r="C81" s="52" t="s">
        <v>79</v>
      </c>
      <c r="D81" s="52">
        <v>1123315391</v>
      </c>
      <c r="E81" s="52" t="s">
        <v>89</v>
      </c>
      <c r="F81" s="52">
        <v>8</v>
      </c>
      <c r="G81" s="52">
        <v>1</v>
      </c>
      <c r="H81" s="46" t="s">
        <v>90</v>
      </c>
      <c r="I81" s="52" t="s">
        <v>44</v>
      </c>
      <c r="J81" s="77" t="s">
        <v>75</v>
      </c>
      <c r="K81" s="77">
        <v>568</v>
      </c>
      <c r="L81" s="44" t="s">
        <v>76</v>
      </c>
      <c r="M81" s="18" t="s">
        <v>1016</v>
      </c>
      <c r="N81" s="52">
        <v>1</v>
      </c>
      <c r="O81" s="52">
        <v>3144765751</v>
      </c>
      <c r="P81" s="46">
        <v>45418</v>
      </c>
      <c r="Q81" s="47">
        <v>640549</v>
      </c>
      <c r="R81" s="48">
        <v>90000</v>
      </c>
      <c r="S81" s="55">
        <v>124800</v>
      </c>
      <c r="T81" s="50"/>
      <c r="U81" s="48" t="s">
        <v>2286</v>
      </c>
      <c r="V81" s="51">
        <v>45492</v>
      </c>
      <c r="W81" s="52"/>
    </row>
    <row r="82" spans="1:23" ht="28.8">
      <c r="A82" s="48"/>
      <c r="B82" s="52">
        <v>6333</v>
      </c>
      <c r="C82" s="52" t="s">
        <v>79</v>
      </c>
      <c r="D82" s="52">
        <v>1123315391</v>
      </c>
      <c r="E82" s="52" t="s">
        <v>89</v>
      </c>
      <c r="F82" s="52">
        <v>8</v>
      </c>
      <c r="G82" s="52">
        <v>1</v>
      </c>
      <c r="H82" s="46" t="s">
        <v>90</v>
      </c>
      <c r="I82" s="52" t="s">
        <v>44</v>
      </c>
      <c r="J82" s="77" t="s">
        <v>75</v>
      </c>
      <c r="K82" s="77">
        <v>568</v>
      </c>
      <c r="L82" s="44" t="s">
        <v>76</v>
      </c>
      <c r="M82" s="18" t="s">
        <v>1014</v>
      </c>
      <c r="N82" s="52">
        <v>2</v>
      </c>
      <c r="O82" s="52">
        <v>3144765751</v>
      </c>
      <c r="P82" s="46">
        <v>45441</v>
      </c>
      <c r="Q82" s="47" t="s">
        <v>1017</v>
      </c>
      <c r="R82" s="48">
        <v>180000</v>
      </c>
      <c r="S82" s="55">
        <v>124800</v>
      </c>
      <c r="T82" s="50"/>
      <c r="U82" s="48" t="s">
        <v>2286</v>
      </c>
      <c r="V82" s="51">
        <v>45492</v>
      </c>
      <c r="W82" s="52"/>
    </row>
    <row r="83" spans="1:23" ht="28.8">
      <c r="A83" s="48"/>
      <c r="B83" s="52">
        <v>6334</v>
      </c>
      <c r="C83" s="52" t="s">
        <v>79</v>
      </c>
      <c r="D83" s="52">
        <v>1123315391</v>
      </c>
      <c r="E83" s="52" t="s">
        <v>89</v>
      </c>
      <c r="F83" s="52">
        <v>8</v>
      </c>
      <c r="G83" s="52">
        <v>1</v>
      </c>
      <c r="H83" s="46" t="s">
        <v>90</v>
      </c>
      <c r="I83" s="52" t="s">
        <v>44</v>
      </c>
      <c r="J83" s="77" t="s">
        <v>75</v>
      </c>
      <c r="K83" s="77">
        <v>568</v>
      </c>
      <c r="L83" s="44" t="s">
        <v>76</v>
      </c>
      <c r="M83" s="18" t="s">
        <v>1016</v>
      </c>
      <c r="N83" s="52">
        <v>1</v>
      </c>
      <c r="O83" s="52">
        <v>3144765751</v>
      </c>
      <c r="P83" s="46">
        <v>45443</v>
      </c>
      <c r="Q83" s="47">
        <v>692284</v>
      </c>
      <c r="R83" s="48">
        <v>90000</v>
      </c>
      <c r="S83" s="55">
        <v>124800</v>
      </c>
      <c r="T83" s="50">
        <v>748800</v>
      </c>
      <c r="U83" s="48" t="s">
        <v>2286</v>
      </c>
      <c r="V83" s="51">
        <v>45492</v>
      </c>
      <c r="W83" s="52"/>
    </row>
    <row r="84" spans="1:23">
      <c r="A84" s="48"/>
      <c r="B84" s="52">
        <v>5055</v>
      </c>
      <c r="C84" s="52" t="s">
        <v>41</v>
      </c>
      <c r="D84" s="52">
        <v>1006908521</v>
      </c>
      <c r="E84" s="52" t="s">
        <v>1018</v>
      </c>
      <c r="F84" s="52">
        <v>22</v>
      </c>
      <c r="G84" s="52">
        <v>1</v>
      </c>
      <c r="H84" s="46">
        <v>36951</v>
      </c>
      <c r="I84" s="52" t="s">
        <v>44</v>
      </c>
      <c r="J84" s="77" t="s">
        <v>91</v>
      </c>
      <c r="K84" s="77">
        <v>219</v>
      </c>
      <c r="L84" s="44" t="s">
        <v>76</v>
      </c>
      <c r="M84" s="18" t="s">
        <v>929</v>
      </c>
      <c r="N84" s="52">
        <v>1</v>
      </c>
      <c r="O84" s="52">
        <v>3105713352</v>
      </c>
      <c r="P84" s="46">
        <v>45420</v>
      </c>
      <c r="Q84" s="47">
        <v>642679</v>
      </c>
      <c r="R84" s="48">
        <v>20000</v>
      </c>
      <c r="S84" s="55">
        <v>33800</v>
      </c>
      <c r="T84" s="50"/>
      <c r="U84" s="48" t="s">
        <v>2287</v>
      </c>
      <c r="V84" s="51">
        <v>45492</v>
      </c>
      <c r="W84" s="52"/>
    </row>
    <row r="85" spans="1:23">
      <c r="A85" s="48"/>
      <c r="B85" s="52">
        <v>5056</v>
      </c>
      <c r="C85" s="52" t="s">
        <v>41</v>
      </c>
      <c r="D85" s="52">
        <v>1006908521</v>
      </c>
      <c r="E85" s="52" t="s">
        <v>1018</v>
      </c>
      <c r="F85" s="52">
        <v>22</v>
      </c>
      <c r="G85" s="52">
        <v>1</v>
      </c>
      <c r="H85" s="46">
        <v>36951</v>
      </c>
      <c r="I85" s="52" t="s">
        <v>44</v>
      </c>
      <c r="J85" s="77" t="s">
        <v>91</v>
      </c>
      <c r="K85" s="77">
        <v>219</v>
      </c>
      <c r="L85" s="44" t="s">
        <v>76</v>
      </c>
      <c r="M85" s="18" t="s">
        <v>930</v>
      </c>
      <c r="N85" s="52">
        <v>1</v>
      </c>
      <c r="O85" s="52">
        <v>3105713352</v>
      </c>
      <c r="P85" s="46">
        <v>45422</v>
      </c>
      <c r="Q85" s="47">
        <v>649938</v>
      </c>
      <c r="R85" s="48">
        <v>20000</v>
      </c>
      <c r="S85" s="55">
        <v>33800</v>
      </c>
      <c r="T85" s="50">
        <v>67600</v>
      </c>
      <c r="U85" s="48" t="s">
        <v>2287</v>
      </c>
      <c r="V85" s="51">
        <v>45492</v>
      </c>
      <c r="W85" s="52"/>
    </row>
    <row r="86" spans="1:23" ht="28.8">
      <c r="A86" s="48"/>
      <c r="B86" s="42">
        <v>6522</v>
      </c>
      <c r="C86" s="42" t="s">
        <v>86</v>
      </c>
      <c r="D86" s="42">
        <v>1120072984</v>
      </c>
      <c r="E86" s="42" t="s">
        <v>1019</v>
      </c>
      <c r="F86" s="42">
        <v>1</v>
      </c>
      <c r="G86" s="42">
        <v>2</v>
      </c>
      <c r="H86" s="43">
        <v>45383</v>
      </c>
      <c r="I86" s="42" t="s">
        <v>77</v>
      </c>
      <c r="J86" s="77" t="s">
        <v>84</v>
      </c>
      <c r="K86" s="77">
        <v>885</v>
      </c>
      <c r="L86" s="44" t="s">
        <v>76</v>
      </c>
      <c r="M86" s="45" t="s">
        <v>990</v>
      </c>
      <c r="N86" s="42">
        <v>1</v>
      </c>
      <c r="O86" s="42">
        <v>3229582984</v>
      </c>
      <c r="P86" s="43">
        <v>45442</v>
      </c>
      <c r="Q86" s="47">
        <v>688233</v>
      </c>
      <c r="R86" s="48">
        <v>55000</v>
      </c>
      <c r="S86" s="49">
        <v>72384</v>
      </c>
      <c r="T86" s="50"/>
      <c r="U86" s="48" t="s">
        <v>2288</v>
      </c>
      <c r="V86" s="51">
        <v>45492</v>
      </c>
      <c r="W86" s="52"/>
    </row>
    <row r="87" spans="1:23" ht="28.8">
      <c r="A87" s="48"/>
      <c r="B87" s="42">
        <v>6523</v>
      </c>
      <c r="C87" s="42" t="s">
        <v>86</v>
      </c>
      <c r="D87" s="42">
        <v>1120072984</v>
      </c>
      <c r="E87" s="42" t="s">
        <v>1019</v>
      </c>
      <c r="F87" s="42">
        <v>1</v>
      </c>
      <c r="G87" s="42">
        <v>2</v>
      </c>
      <c r="H87" s="43">
        <v>45383</v>
      </c>
      <c r="I87" s="42" t="s">
        <v>77</v>
      </c>
      <c r="J87" s="77" t="s">
        <v>84</v>
      </c>
      <c r="K87" s="77">
        <v>885</v>
      </c>
      <c r="L87" s="44" t="s">
        <v>76</v>
      </c>
      <c r="M87" s="45" t="s">
        <v>991</v>
      </c>
      <c r="N87" s="42">
        <v>1</v>
      </c>
      <c r="O87" s="42">
        <v>3229582984</v>
      </c>
      <c r="P87" s="46">
        <v>45443</v>
      </c>
      <c r="Q87" s="47">
        <v>693071</v>
      </c>
      <c r="R87" s="48">
        <v>55000</v>
      </c>
      <c r="S87" s="49">
        <v>72800</v>
      </c>
      <c r="T87" s="50">
        <v>145184</v>
      </c>
      <c r="U87" s="48" t="s">
        <v>2288</v>
      </c>
      <c r="V87" s="51">
        <v>45492</v>
      </c>
      <c r="W87" s="52"/>
    </row>
    <row r="88" spans="1:23">
      <c r="A88" s="48"/>
      <c r="B88" s="42">
        <v>5966</v>
      </c>
      <c r="C88" s="42" t="s">
        <v>41</v>
      </c>
      <c r="D88" s="42">
        <v>38443328</v>
      </c>
      <c r="E88" s="42" t="s">
        <v>606</v>
      </c>
      <c r="F88" s="42">
        <v>84</v>
      </c>
      <c r="G88" s="42">
        <v>1</v>
      </c>
      <c r="H88" s="43">
        <v>14712</v>
      </c>
      <c r="I88" s="42" t="s">
        <v>44</v>
      </c>
      <c r="J88" s="77" t="s">
        <v>78</v>
      </c>
      <c r="K88" s="77">
        <v>320</v>
      </c>
      <c r="L88" s="44" t="s">
        <v>74</v>
      </c>
      <c r="M88" s="42" t="s">
        <v>958</v>
      </c>
      <c r="N88" s="42">
        <v>2</v>
      </c>
      <c r="O88" s="42" t="s">
        <v>1020</v>
      </c>
      <c r="P88" s="43">
        <v>45432</v>
      </c>
      <c r="Q88" s="47" t="s">
        <v>1021</v>
      </c>
      <c r="R88" s="48">
        <v>34000</v>
      </c>
      <c r="S88" s="49">
        <v>26520</v>
      </c>
      <c r="T88" s="50"/>
      <c r="U88" s="48" t="s">
        <v>2289</v>
      </c>
      <c r="V88" s="51">
        <v>45492</v>
      </c>
      <c r="W88" s="52"/>
    </row>
    <row r="89" spans="1:23">
      <c r="A89" s="48"/>
      <c r="B89" s="42">
        <v>5967</v>
      </c>
      <c r="C89" s="42" t="s">
        <v>41</v>
      </c>
      <c r="D89" s="42">
        <v>38443328</v>
      </c>
      <c r="E89" s="42" t="s">
        <v>606</v>
      </c>
      <c r="F89" s="42">
        <v>84</v>
      </c>
      <c r="G89" s="42">
        <v>1</v>
      </c>
      <c r="H89" s="43">
        <v>14712</v>
      </c>
      <c r="I89" s="42" t="s">
        <v>44</v>
      </c>
      <c r="J89" s="77" t="s">
        <v>78</v>
      </c>
      <c r="K89" s="77">
        <v>320</v>
      </c>
      <c r="L89" s="44" t="s">
        <v>74</v>
      </c>
      <c r="M89" s="42" t="s">
        <v>959</v>
      </c>
      <c r="N89" s="42">
        <v>1</v>
      </c>
      <c r="O89" s="42" t="s">
        <v>1020</v>
      </c>
      <c r="P89" s="46">
        <v>45432</v>
      </c>
      <c r="Q89" s="47">
        <v>699681</v>
      </c>
      <c r="R89" s="48">
        <v>17000</v>
      </c>
      <c r="S89" s="49">
        <v>26520</v>
      </c>
      <c r="T89" s="50">
        <v>79560</v>
      </c>
      <c r="U89" s="48" t="s">
        <v>2289</v>
      </c>
      <c r="V89" s="51">
        <v>45492</v>
      </c>
      <c r="W89" s="52"/>
    </row>
    <row r="90" spans="1:23">
      <c r="A90" s="48"/>
      <c r="B90" s="42">
        <v>6175</v>
      </c>
      <c r="C90" s="42" t="s">
        <v>86</v>
      </c>
      <c r="D90" s="42">
        <v>1123212704</v>
      </c>
      <c r="E90" s="42" t="s">
        <v>1022</v>
      </c>
      <c r="F90" s="42">
        <v>2</v>
      </c>
      <c r="G90" s="42">
        <v>1</v>
      </c>
      <c r="H90" s="43">
        <v>44660</v>
      </c>
      <c r="I90" s="42" t="s">
        <v>44</v>
      </c>
      <c r="J90" s="78" t="s">
        <v>75</v>
      </c>
      <c r="K90" s="78">
        <v>568</v>
      </c>
      <c r="L90" s="44" t="s">
        <v>76</v>
      </c>
      <c r="M90" s="42" t="s">
        <v>1023</v>
      </c>
      <c r="N90" s="42">
        <v>1</v>
      </c>
      <c r="O90" s="42" t="s">
        <v>1024</v>
      </c>
      <c r="P90" s="46">
        <v>45438</v>
      </c>
      <c r="Q90" s="47">
        <v>677590</v>
      </c>
      <c r="R90" s="48">
        <v>100000</v>
      </c>
      <c r="S90" s="49">
        <v>135200</v>
      </c>
      <c r="T90" s="50"/>
      <c r="U90" s="48" t="s">
        <v>2290</v>
      </c>
      <c r="V90" s="51">
        <v>45492</v>
      </c>
      <c r="W90" s="52"/>
    </row>
    <row r="91" spans="1:23">
      <c r="A91" s="48"/>
      <c r="B91" s="42">
        <v>6176</v>
      </c>
      <c r="C91" s="42" t="s">
        <v>86</v>
      </c>
      <c r="D91" s="42">
        <v>1123212704</v>
      </c>
      <c r="E91" s="42" t="s">
        <v>1022</v>
      </c>
      <c r="F91" s="42">
        <v>2</v>
      </c>
      <c r="G91" s="42">
        <v>1</v>
      </c>
      <c r="H91" s="43">
        <v>44660</v>
      </c>
      <c r="I91" s="42" t="s">
        <v>44</v>
      </c>
      <c r="J91" s="78" t="s">
        <v>75</v>
      </c>
      <c r="K91" s="78">
        <v>568</v>
      </c>
      <c r="L91" s="44" t="s">
        <v>76</v>
      </c>
      <c r="M91" s="45" t="s">
        <v>1025</v>
      </c>
      <c r="N91" s="42">
        <v>1</v>
      </c>
      <c r="O91" s="42" t="s">
        <v>1024</v>
      </c>
      <c r="P91" s="46">
        <v>45439</v>
      </c>
      <c r="Q91" s="47">
        <v>684631</v>
      </c>
      <c r="R91" s="48">
        <v>100000</v>
      </c>
      <c r="S91" s="49">
        <v>135200</v>
      </c>
      <c r="T91" s="50">
        <v>270400</v>
      </c>
      <c r="U91" s="48" t="s">
        <v>2290</v>
      </c>
      <c r="V91" s="51">
        <v>45492</v>
      </c>
      <c r="W91" s="52"/>
    </row>
    <row r="92" spans="1:23">
      <c r="A92" s="48"/>
      <c r="B92" s="42">
        <v>6345</v>
      </c>
      <c r="C92" s="42" t="s">
        <v>86</v>
      </c>
      <c r="D92" s="42">
        <v>1123338479</v>
      </c>
      <c r="E92" s="42" t="s">
        <v>1026</v>
      </c>
      <c r="F92" s="42">
        <v>1</v>
      </c>
      <c r="G92" s="42">
        <v>2</v>
      </c>
      <c r="H92" s="43" t="s">
        <v>1027</v>
      </c>
      <c r="I92" s="42" t="s">
        <v>44</v>
      </c>
      <c r="J92" s="77" t="s">
        <v>78</v>
      </c>
      <c r="K92" s="77">
        <v>320</v>
      </c>
      <c r="L92" s="44" t="s">
        <v>76</v>
      </c>
      <c r="M92" s="18" t="s">
        <v>913</v>
      </c>
      <c r="N92" s="42">
        <v>1</v>
      </c>
      <c r="O92" s="42" t="s">
        <v>1028</v>
      </c>
      <c r="P92" s="46">
        <v>45441</v>
      </c>
      <c r="Q92" s="47">
        <v>685584</v>
      </c>
      <c r="R92" s="48">
        <v>80000</v>
      </c>
      <c r="S92" s="49">
        <v>102544</v>
      </c>
      <c r="T92" s="50"/>
      <c r="U92" s="48" t="s">
        <v>2291</v>
      </c>
      <c r="V92" s="51">
        <v>45492</v>
      </c>
      <c r="W92" s="52"/>
    </row>
    <row r="93" spans="1:23">
      <c r="A93" s="48"/>
      <c r="B93" s="42">
        <v>6346</v>
      </c>
      <c r="C93" s="42" t="s">
        <v>86</v>
      </c>
      <c r="D93" s="42">
        <v>1123338479</v>
      </c>
      <c r="E93" s="42" t="s">
        <v>1026</v>
      </c>
      <c r="F93" s="42">
        <v>1</v>
      </c>
      <c r="G93" s="42">
        <v>2</v>
      </c>
      <c r="H93" s="43" t="s">
        <v>1027</v>
      </c>
      <c r="I93" s="42" t="s">
        <v>44</v>
      </c>
      <c r="J93" s="77" t="s">
        <v>78</v>
      </c>
      <c r="K93" s="77">
        <v>320</v>
      </c>
      <c r="L93" s="44" t="s">
        <v>76</v>
      </c>
      <c r="M93" s="45" t="s">
        <v>970</v>
      </c>
      <c r="N93" s="42">
        <v>1</v>
      </c>
      <c r="O93" s="42" t="s">
        <v>1028</v>
      </c>
      <c r="P93" s="46">
        <v>45442</v>
      </c>
      <c r="Q93" s="47">
        <v>689845</v>
      </c>
      <c r="R93" s="48">
        <v>80000</v>
      </c>
      <c r="S93" s="49">
        <v>102544</v>
      </c>
      <c r="T93" s="50">
        <v>205088</v>
      </c>
      <c r="U93" s="48" t="s">
        <v>2291</v>
      </c>
      <c r="V93" s="51">
        <v>45492</v>
      </c>
      <c r="W93" s="52"/>
    </row>
    <row r="94" spans="1:23" ht="28.8">
      <c r="A94" s="48"/>
      <c r="B94" s="42">
        <v>5245</v>
      </c>
      <c r="C94" s="42" t="s">
        <v>41</v>
      </c>
      <c r="D94" s="42">
        <v>1123330062</v>
      </c>
      <c r="E94" s="42" t="s">
        <v>698</v>
      </c>
      <c r="F94" s="42">
        <v>29</v>
      </c>
      <c r="G94" s="42">
        <v>1</v>
      </c>
      <c r="H94" s="43">
        <v>34588</v>
      </c>
      <c r="I94" s="42" t="s">
        <v>44</v>
      </c>
      <c r="J94" s="77" t="s">
        <v>556</v>
      </c>
      <c r="K94" s="77">
        <v>865</v>
      </c>
      <c r="L94" s="44" t="s">
        <v>76</v>
      </c>
      <c r="M94" s="18" t="s">
        <v>1029</v>
      </c>
      <c r="N94" s="42">
        <v>1</v>
      </c>
      <c r="O94" s="42" t="s">
        <v>1030</v>
      </c>
      <c r="P94" s="46">
        <v>45418</v>
      </c>
      <c r="Q94" s="47">
        <v>634433</v>
      </c>
      <c r="R94" s="48">
        <v>85000</v>
      </c>
      <c r="S94" s="49">
        <v>108576</v>
      </c>
      <c r="T94" s="50"/>
      <c r="U94" s="48" t="s">
        <v>2292</v>
      </c>
      <c r="V94" s="51">
        <v>45492</v>
      </c>
      <c r="W94" s="52"/>
    </row>
    <row r="95" spans="1:23" ht="28.8">
      <c r="A95" s="48"/>
      <c r="B95" s="42">
        <v>5246</v>
      </c>
      <c r="C95" s="42" t="s">
        <v>41</v>
      </c>
      <c r="D95" s="42">
        <v>1123330062</v>
      </c>
      <c r="E95" s="42" t="s">
        <v>698</v>
      </c>
      <c r="F95" s="42">
        <v>29</v>
      </c>
      <c r="G95" s="42">
        <v>1</v>
      </c>
      <c r="H95" s="43">
        <v>34588</v>
      </c>
      <c r="I95" s="42" t="s">
        <v>44</v>
      </c>
      <c r="J95" s="77" t="s">
        <v>556</v>
      </c>
      <c r="K95" s="77">
        <v>865</v>
      </c>
      <c r="L95" s="44" t="s">
        <v>76</v>
      </c>
      <c r="M95" s="45" t="s">
        <v>1031</v>
      </c>
      <c r="N95" s="42">
        <v>1</v>
      </c>
      <c r="O95" s="42" t="s">
        <v>1030</v>
      </c>
      <c r="P95" s="46">
        <v>45419</v>
      </c>
      <c r="Q95" s="47">
        <v>643018</v>
      </c>
      <c r="R95" s="48">
        <v>85000</v>
      </c>
      <c r="S95" s="49">
        <v>108576</v>
      </c>
      <c r="T95" s="50">
        <v>217152</v>
      </c>
      <c r="U95" s="48" t="s">
        <v>2292</v>
      </c>
      <c r="V95" s="51">
        <v>45492</v>
      </c>
      <c r="W95" s="52"/>
    </row>
    <row r="96" spans="1:23" ht="28.8">
      <c r="A96" s="48"/>
      <c r="B96" s="42">
        <v>5725</v>
      </c>
      <c r="C96" s="42" t="s">
        <v>41</v>
      </c>
      <c r="D96" s="42">
        <v>39835079</v>
      </c>
      <c r="E96" s="42" t="s">
        <v>1032</v>
      </c>
      <c r="F96" s="42">
        <v>79</v>
      </c>
      <c r="G96" s="42">
        <v>1</v>
      </c>
      <c r="H96" s="43" t="s">
        <v>1033</v>
      </c>
      <c r="I96" s="42" t="s">
        <v>44</v>
      </c>
      <c r="J96" s="77" t="s">
        <v>84</v>
      </c>
      <c r="K96" s="77">
        <v>885</v>
      </c>
      <c r="L96" s="44" t="s">
        <v>76</v>
      </c>
      <c r="M96" s="45" t="s">
        <v>991</v>
      </c>
      <c r="N96" s="42">
        <v>2</v>
      </c>
      <c r="O96" s="42">
        <v>3213874324</v>
      </c>
      <c r="P96" s="46">
        <v>45427</v>
      </c>
      <c r="Q96" s="47" t="s">
        <v>1034</v>
      </c>
      <c r="R96" s="48">
        <v>110000</v>
      </c>
      <c r="S96" s="49">
        <v>72800</v>
      </c>
      <c r="T96" s="50">
        <v>145600</v>
      </c>
      <c r="U96" s="48" t="s">
        <v>2293</v>
      </c>
      <c r="V96" s="51">
        <v>45492</v>
      </c>
      <c r="W96" s="52"/>
    </row>
    <row r="97" spans="1:23">
      <c r="A97" s="48"/>
      <c r="B97" s="42">
        <v>5419</v>
      </c>
      <c r="C97" s="42" t="s">
        <v>41</v>
      </c>
      <c r="D97" s="42">
        <v>5348966</v>
      </c>
      <c r="E97" s="42" t="s">
        <v>1035</v>
      </c>
      <c r="F97" s="42">
        <v>47</v>
      </c>
      <c r="G97" s="42">
        <v>1</v>
      </c>
      <c r="H97" s="43">
        <v>28284</v>
      </c>
      <c r="I97" s="42" t="s">
        <v>77</v>
      </c>
      <c r="J97" s="77" t="s">
        <v>91</v>
      </c>
      <c r="K97" s="77">
        <v>219</v>
      </c>
      <c r="L97" s="44" t="s">
        <v>74</v>
      </c>
      <c r="M97" s="45" t="s">
        <v>1036</v>
      </c>
      <c r="N97" s="42">
        <v>1</v>
      </c>
      <c r="O97" s="42">
        <v>3133824604</v>
      </c>
      <c r="P97" s="46">
        <v>45421</v>
      </c>
      <c r="Q97" s="47">
        <v>644446</v>
      </c>
      <c r="R97" s="48">
        <v>35000</v>
      </c>
      <c r="S97" s="55">
        <v>50669</v>
      </c>
      <c r="T97" s="50"/>
      <c r="U97" s="48" t="s">
        <v>2294</v>
      </c>
      <c r="V97" s="51">
        <v>45492</v>
      </c>
      <c r="W97" s="52"/>
    </row>
    <row r="98" spans="1:23">
      <c r="A98" s="48"/>
      <c r="B98" s="42">
        <v>5420</v>
      </c>
      <c r="C98" s="42" t="s">
        <v>41</v>
      </c>
      <c r="D98" s="42">
        <v>5348966</v>
      </c>
      <c r="E98" s="42" t="s">
        <v>1035</v>
      </c>
      <c r="F98" s="42">
        <v>47</v>
      </c>
      <c r="G98" s="42">
        <v>1</v>
      </c>
      <c r="H98" s="43">
        <v>28284</v>
      </c>
      <c r="I98" s="42" t="s">
        <v>77</v>
      </c>
      <c r="J98" s="77" t="s">
        <v>91</v>
      </c>
      <c r="K98" s="77">
        <v>219</v>
      </c>
      <c r="L98" s="44" t="s">
        <v>74</v>
      </c>
      <c r="M98" s="45" t="s">
        <v>1037</v>
      </c>
      <c r="N98" s="42">
        <v>1</v>
      </c>
      <c r="O98" s="42">
        <v>3133824604</v>
      </c>
      <c r="P98" s="46">
        <v>45427</v>
      </c>
      <c r="Q98" s="47">
        <v>657635</v>
      </c>
      <c r="R98" s="48">
        <v>37000</v>
      </c>
      <c r="S98" s="55">
        <v>50669</v>
      </c>
      <c r="T98" s="50"/>
      <c r="U98" s="48" t="s">
        <v>2294</v>
      </c>
      <c r="V98" s="51">
        <v>45492</v>
      </c>
      <c r="W98" s="52"/>
    </row>
    <row r="99" spans="1:23">
      <c r="A99" s="48"/>
      <c r="B99" s="42">
        <v>5618</v>
      </c>
      <c r="C99" s="42" t="s">
        <v>41</v>
      </c>
      <c r="D99" s="42">
        <v>5348966</v>
      </c>
      <c r="E99" s="42" t="s">
        <v>1035</v>
      </c>
      <c r="F99" s="42">
        <v>47</v>
      </c>
      <c r="G99" s="42">
        <v>1</v>
      </c>
      <c r="H99" s="43">
        <v>28284</v>
      </c>
      <c r="I99" s="42" t="s">
        <v>77</v>
      </c>
      <c r="J99" s="77" t="s">
        <v>91</v>
      </c>
      <c r="K99" s="77">
        <v>219</v>
      </c>
      <c r="L99" s="44" t="s">
        <v>76</v>
      </c>
      <c r="M99" s="45" t="s">
        <v>929</v>
      </c>
      <c r="N99" s="42">
        <v>1</v>
      </c>
      <c r="O99" s="42">
        <v>3133824604</v>
      </c>
      <c r="P99" s="46">
        <v>45426</v>
      </c>
      <c r="Q99" s="47">
        <v>657086</v>
      </c>
      <c r="R99" s="48">
        <v>20000</v>
      </c>
      <c r="S99" s="55">
        <v>33800</v>
      </c>
      <c r="T99" s="50"/>
      <c r="U99" s="48" t="s">
        <v>2294</v>
      </c>
      <c r="V99" s="51">
        <v>45492</v>
      </c>
      <c r="W99" s="52"/>
    </row>
    <row r="100" spans="1:23">
      <c r="A100" s="48"/>
      <c r="B100" s="42">
        <v>5619</v>
      </c>
      <c r="C100" s="42" t="s">
        <v>41</v>
      </c>
      <c r="D100" s="42">
        <v>5348966</v>
      </c>
      <c r="E100" s="42" t="s">
        <v>1035</v>
      </c>
      <c r="F100" s="42">
        <v>47</v>
      </c>
      <c r="G100" s="42">
        <v>1</v>
      </c>
      <c r="H100" s="43">
        <v>28284</v>
      </c>
      <c r="I100" s="42" t="s">
        <v>77</v>
      </c>
      <c r="J100" s="77" t="s">
        <v>91</v>
      </c>
      <c r="K100" s="77">
        <v>219</v>
      </c>
      <c r="L100" s="44" t="s">
        <v>76</v>
      </c>
      <c r="M100" s="45" t="s">
        <v>930</v>
      </c>
      <c r="N100" s="42">
        <v>1</v>
      </c>
      <c r="O100" s="42">
        <v>3133824604</v>
      </c>
      <c r="P100" s="46">
        <v>45427</v>
      </c>
      <c r="Q100" s="47">
        <v>660336</v>
      </c>
      <c r="R100" s="48">
        <v>20000</v>
      </c>
      <c r="S100" s="55">
        <v>33800</v>
      </c>
      <c r="T100" s="50">
        <v>168938</v>
      </c>
      <c r="U100" s="48" t="s">
        <v>2294</v>
      </c>
      <c r="V100" s="51">
        <v>45492</v>
      </c>
      <c r="W100" s="52"/>
    </row>
    <row r="101" spans="1:23" ht="28.8">
      <c r="A101" s="48"/>
      <c r="B101" s="42">
        <v>5666</v>
      </c>
      <c r="C101" s="42" t="s">
        <v>41</v>
      </c>
      <c r="D101" s="42">
        <v>1126444687</v>
      </c>
      <c r="E101" s="42" t="s">
        <v>1038</v>
      </c>
      <c r="F101" s="42">
        <v>39</v>
      </c>
      <c r="G101" s="42">
        <v>1</v>
      </c>
      <c r="H101" s="43" t="s">
        <v>1039</v>
      </c>
      <c r="I101" s="42" t="s">
        <v>44</v>
      </c>
      <c r="J101" s="77" t="s">
        <v>556</v>
      </c>
      <c r="K101" s="77">
        <v>865</v>
      </c>
      <c r="L101" s="44" t="s">
        <v>74</v>
      </c>
      <c r="M101" s="45" t="s">
        <v>979</v>
      </c>
      <c r="N101" s="42">
        <v>1</v>
      </c>
      <c r="O101" s="42" t="s">
        <v>1040</v>
      </c>
      <c r="P101" s="46">
        <v>45430</v>
      </c>
      <c r="Q101" s="47">
        <v>39805</v>
      </c>
      <c r="R101" s="48">
        <v>33000</v>
      </c>
      <c r="S101" s="55">
        <v>40040</v>
      </c>
      <c r="T101" s="50"/>
      <c r="U101" s="48" t="s">
        <v>2295</v>
      </c>
      <c r="V101" s="51">
        <v>45492</v>
      </c>
      <c r="W101" s="52"/>
    </row>
    <row r="102" spans="1:23" ht="28.8">
      <c r="A102" s="48"/>
      <c r="B102" s="42">
        <v>5667</v>
      </c>
      <c r="C102" s="42" t="s">
        <v>41</v>
      </c>
      <c r="D102" s="42">
        <v>1126444687</v>
      </c>
      <c r="E102" s="42" t="s">
        <v>1038</v>
      </c>
      <c r="F102" s="42">
        <v>39</v>
      </c>
      <c r="G102" s="42">
        <v>1</v>
      </c>
      <c r="H102" s="43" t="s">
        <v>1039</v>
      </c>
      <c r="I102" s="42" t="s">
        <v>44</v>
      </c>
      <c r="J102" s="77" t="s">
        <v>556</v>
      </c>
      <c r="K102" s="77">
        <v>865</v>
      </c>
      <c r="L102" s="44" t="s">
        <v>74</v>
      </c>
      <c r="M102" s="45" t="s">
        <v>981</v>
      </c>
      <c r="N102" s="42">
        <v>1</v>
      </c>
      <c r="O102" s="42" t="s">
        <v>1040</v>
      </c>
      <c r="P102" s="46">
        <v>45430</v>
      </c>
      <c r="Q102" s="47">
        <v>31475</v>
      </c>
      <c r="R102" s="48">
        <v>33000</v>
      </c>
      <c r="S102" s="55">
        <v>40040</v>
      </c>
      <c r="T102" s="50">
        <v>80080</v>
      </c>
      <c r="U102" s="48" t="s">
        <v>2295</v>
      </c>
      <c r="V102" s="51">
        <v>45492</v>
      </c>
      <c r="W102" s="52"/>
    </row>
    <row r="103" spans="1:23" ht="28.8">
      <c r="A103" s="48"/>
      <c r="B103" s="42">
        <v>4993</v>
      </c>
      <c r="C103" s="42" t="s">
        <v>79</v>
      </c>
      <c r="D103" s="42">
        <v>1120067835</v>
      </c>
      <c r="E103" s="42" t="s">
        <v>1041</v>
      </c>
      <c r="F103" s="42">
        <v>16</v>
      </c>
      <c r="G103" s="42">
        <v>1</v>
      </c>
      <c r="H103" s="43" t="s">
        <v>570</v>
      </c>
      <c r="I103" s="42" t="s">
        <v>44</v>
      </c>
      <c r="J103" s="77" t="s">
        <v>99</v>
      </c>
      <c r="K103" s="77">
        <v>571</v>
      </c>
      <c r="L103" s="44" t="s">
        <v>74</v>
      </c>
      <c r="M103" s="45" t="s">
        <v>989</v>
      </c>
      <c r="N103" s="42">
        <v>2</v>
      </c>
      <c r="O103" s="42">
        <v>3123274274</v>
      </c>
      <c r="P103" s="46">
        <v>45416</v>
      </c>
      <c r="Q103" s="47" t="s">
        <v>1042</v>
      </c>
      <c r="R103" s="48">
        <v>36000</v>
      </c>
      <c r="S103" s="55">
        <v>29640</v>
      </c>
      <c r="T103" s="50"/>
      <c r="U103" s="48" t="s">
        <v>2296</v>
      </c>
      <c r="V103" s="51">
        <v>45492</v>
      </c>
      <c r="W103" s="52"/>
    </row>
    <row r="104" spans="1:23" ht="28.8">
      <c r="A104" s="48"/>
      <c r="B104" s="42">
        <v>5205</v>
      </c>
      <c r="C104" s="42" t="s">
        <v>79</v>
      </c>
      <c r="D104" s="42">
        <v>1120067835</v>
      </c>
      <c r="E104" s="42" t="s">
        <v>1041</v>
      </c>
      <c r="F104" s="42">
        <v>16</v>
      </c>
      <c r="G104" s="42">
        <v>1</v>
      </c>
      <c r="H104" s="43" t="s">
        <v>570</v>
      </c>
      <c r="I104" s="42" t="s">
        <v>44</v>
      </c>
      <c r="J104" s="77" t="s">
        <v>99</v>
      </c>
      <c r="K104" s="77">
        <v>571</v>
      </c>
      <c r="L104" s="44" t="s">
        <v>74</v>
      </c>
      <c r="M104" s="45" t="s">
        <v>987</v>
      </c>
      <c r="N104" s="42">
        <v>2</v>
      </c>
      <c r="O104" s="42">
        <v>3123274274</v>
      </c>
      <c r="P104" s="46">
        <v>45415</v>
      </c>
      <c r="Q104" s="47" t="s">
        <v>1043</v>
      </c>
      <c r="R104" s="48">
        <v>40000</v>
      </c>
      <c r="S104" s="55">
        <v>30680</v>
      </c>
      <c r="T104" s="50"/>
      <c r="U104" s="48" t="s">
        <v>2296</v>
      </c>
      <c r="V104" s="51">
        <v>45492</v>
      </c>
      <c r="W104" s="52"/>
    </row>
    <row r="105" spans="1:23" ht="28.8">
      <c r="A105" s="48"/>
      <c r="B105" s="42">
        <v>4994</v>
      </c>
      <c r="C105" s="42" t="s">
        <v>79</v>
      </c>
      <c r="D105" s="42">
        <v>1120067835</v>
      </c>
      <c r="E105" s="42" t="s">
        <v>1041</v>
      </c>
      <c r="F105" s="42">
        <v>16</v>
      </c>
      <c r="G105" s="42">
        <v>1</v>
      </c>
      <c r="H105" s="43" t="s">
        <v>570</v>
      </c>
      <c r="I105" s="42" t="s">
        <v>44</v>
      </c>
      <c r="J105" s="77" t="s">
        <v>99</v>
      </c>
      <c r="K105" s="77">
        <v>571</v>
      </c>
      <c r="L105" s="44" t="s">
        <v>74</v>
      </c>
      <c r="M105" s="45" t="s">
        <v>992</v>
      </c>
      <c r="N105" s="42">
        <v>2</v>
      </c>
      <c r="O105" s="42">
        <v>3123274274</v>
      </c>
      <c r="P105" s="46">
        <v>45418</v>
      </c>
      <c r="Q105" s="47" t="s">
        <v>1044</v>
      </c>
      <c r="R105" s="48">
        <v>36000</v>
      </c>
      <c r="S105" s="55">
        <v>29640</v>
      </c>
      <c r="T105" s="50"/>
      <c r="U105" s="48" t="s">
        <v>2296</v>
      </c>
      <c r="V105" s="51">
        <v>45492</v>
      </c>
      <c r="W105" s="52"/>
    </row>
    <row r="106" spans="1:23" ht="28.8">
      <c r="A106" s="48"/>
      <c r="B106" s="42">
        <v>5206</v>
      </c>
      <c r="C106" s="42" t="s">
        <v>79</v>
      </c>
      <c r="D106" s="42">
        <v>1120067835</v>
      </c>
      <c r="E106" s="42" t="s">
        <v>1041</v>
      </c>
      <c r="F106" s="42">
        <v>16</v>
      </c>
      <c r="G106" s="42">
        <v>1</v>
      </c>
      <c r="H106" s="43" t="s">
        <v>570</v>
      </c>
      <c r="I106" s="42" t="s">
        <v>44</v>
      </c>
      <c r="J106" s="77" t="s">
        <v>99</v>
      </c>
      <c r="K106" s="77">
        <v>571</v>
      </c>
      <c r="L106" s="44" t="s">
        <v>74</v>
      </c>
      <c r="M106" s="45" t="s">
        <v>1009</v>
      </c>
      <c r="N106" s="42">
        <v>2</v>
      </c>
      <c r="O106" s="42">
        <v>3123274274</v>
      </c>
      <c r="P106" s="46">
        <v>45415</v>
      </c>
      <c r="Q106" s="47" t="s">
        <v>1045</v>
      </c>
      <c r="R106" s="48">
        <v>40000</v>
      </c>
      <c r="S106" s="55">
        <v>30680</v>
      </c>
      <c r="T106" s="50"/>
      <c r="U106" s="48" t="s">
        <v>2296</v>
      </c>
      <c r="V106" s="51">
        <v>45492</v>
      </c>
      <c r="W106" s="52"/>
    </row>
    <row r="107" spans="1:23" ht="28.8">
      <c r="A107" s="48"/>
      <c r="B107" s="42">
        <v>4995</v>
      </c>
      <c r="C107" s="42" t="s">
        <v>79</v>
      </c>
      <c r="D107" s="42">
        <v>1120067835</v>
      </c>
      <c r="E107" s="42" t="s">
        <v>1041</v>
      </c>
      <c r="F107" s="42">
        <v>16</v>
      </c>
      <c r="G107" s="42">
        <v>1</v>
      </c>
      <c r="H107" s="43" t="s">
        <v>570</v>
      </c>
      <c r="I107" s="42" t="s">
        <v>44</v>
      </c>
      <c r="J107" s="77" t="s">
        <v>99</v>
      </c>
      <c r="K107" s="77">
        <v>571</v>
      </c>
      <c r="L107" s="44" t="s">
        <v>76</v>
      </c>
      <c r="M107" s="45" t="s">
        <v>1046</v>
      </c>
      <c r="N107" s="42">
        <v>2</v>
      </c>
      <c r="O107" s="42">
        <v>3123274274</v>
      </c>
      <c r="P107" s="46">
        <v>45416</v>
      </c>
      <c r="Q107" s="47" t="s">
        <v>1047</v>
      </c>
      <c r="R107" s="48">
        <v>176000</v>
      </c>
      <c r="S107" s="55">
        <v>114400</v>
      </c>
      <c r="T107" s="50"/>
      <c r="U107" s="48" t="s">
        <v>2296</v>
      </c>
      <c r="V107" s="51">
        <v>45492</v>
      </c>
      <c r="W107" s="52"/>
    </row>
    <row r="108" spans="1:23" ht="28.8">
      <c r="A108" s="48"/>
      <c r="B108" s="42">
        <v>4996</v>
      </c>
      <c r="C108" s="42" t="s">
        <v>79</v>
      </c>
      <c r="D108" s="42">
        <v>1120067835</v>
      </c>
      <c r="E108" s="42" t="s">
        <v>1041</v>
      </c>
      <c r="F108" s="42">
        <v>16</v>
      </c>
      <c r="G108" s="42">
        <v>1</v>
      </c>
      <c r="H108" s="43" t="s">
        <v>570</v>
      </c>
      <c r="I108" s="42" t="s">
        <v>44</v>
      </c>
      <c r="J108" s="77" t="s">
        <v>99</v>
      </c>
      <c r="K108" s="77">
        <v>571</v>
      </c>
      <c r="L108" s="44" t="s">
        <v>76</v>
      </c>
      <c r="M108" s="45" t="s">
        <v>1048</v>
      </c>
      <c r="N108" s="42">
        <v>2</v>
      </c>
      <c r="O108" s="42">
        <v>3123274274</v>
      </c>
      <c r="P108" s="46">
        <v>45418</v>
      </c>
      <c r="Q108" s="47" t="s">
        <v>1049</v>
      </c>
      <c r="R108" s="48">
        <v>176000</v>
      </c>
      <c r="S108" s="55">
        <v>114400</v>
      </c>
      <c r="T108" s="50">
        <v>696800</v>
      </c>
      <c r="U108" s="48" t="s">
        <v>2296</v>
      </c>
      <c r="V108" s="51">
        <v>45492</v>
      </c>
      <c r="W108" s="52"/>
    </row>
    <row r="109" spans="1:23" ht="28.8">
      <c r="A109" s="48"/>
      <c r="B109" s="42">
        <v>5347</v>
      </c>
      <c r="C109" s="42" t="s">
        <v>41</v>
      </c>
      <c r="D109" s="42">
        <v>1002859124</v>
      </c>
      <c r="E109" s="42" t="s">
        <v>593</v>
      </c>
      <c r="F109" s="42">
        <v>20</v>
      </c>
      <c r="G109" s="42">
        <v>1</v>
      </c>
      <c r="H109" s="43" t="s">
        <v>594</v>
      </c>
      <c r="I109" s="42" t="s">
        <v>44</v>
      </c>
      <c r="J109" s="77" t="s">
        <v>75</v>
      </c>
      <c r="K109" s="77">
        <v>568</v>
      </c>
      <c r="L109" s="44" t="s">
        <v>74</v>
      </c>
      <c r="M109" s="45" t="s">
        <v>938</v>
      </c>
      <c r="N109" s="42">
        <v>1</v>
      </c>
      <c r="O109" s="42">
        <v>3133123605</v>
      </c>
      <c r="P109" s="46">
        <v>45420</v>
      </c>
      <c r="Q109" s="47">
        <v>642616</v>
      </c>
      <c r="R109" s="48">
        <v>27000</v>
      </c>
      <c r="S109" s="55">
        <v>40040</v>
      </c>
      <c r="T109" s="50"/>
      <c r="U109" s="48" t="s">
        <v>2297</v>
      </c>
      <c r="V109" s="51">
        <v>45492</v>
      </c>
      <c r="W109" s="52"/>
    </row>
    <row r="110" spans="1:23" ht="28.8">
      <c r="A110" s="48"/>
      <c r="B110" s="42">
        <v>5348</v>
      </c>
      <c r="C110" s="42" t="s">
        <v>41</v>
      </c>
      <c r="D110" s="42">
        <v>1002859124</v>
      </c>
      <c r="E110" s="42" t="s">
        <v>593</v>
      </c>
      <c r="F110" s="42">
        <v>20</v>
      </c>
      <c r="G110" s="42">
        <v>1</v>
      </c>
      <c r="H110" s="43" t="s">
        <v>594</v>
      </c>
      <c r="I110" s="42" t="s">
        <v>44</v>
      </c>
      <c r="J110" s="77" t="s">
        <v>75</v>
      </c>
      <c r="K110" s="77">
        <v>568</v>
      </c>
      <c r="L110" s="44" t="s">
        <v>74</v>
      </c>
      <c r="M110" s="18" t="s">
        <v>939</v>
      </c>
      <c r="N110" s="42">
        <v>1</v>
      </c>
      <c r="O110" s="42">
        <v>3133123605</v>
      </c>
      <c r="P110" s="46">
        <v>45420</v>
      </c>
      <c r="Q110" s="47">
        <v>644452</v>
      </c>
      <c r="R110" s="48">
        <v>27000</v>
      </c>
      <c r="S110" s="55">
        <v>40040</v>
      </c>
      <c r="T110" s="50">
        <v>80080</v>
      </c>
      <c r="U110" s="48" t="s">
        <v>2297</v>
      </c>
      <c r="V110" s="51">
        <v>45492</v>
      </c>
      <c r="W110" s="52"/>
    </row>
    <row r="111" spans="1:23" ht="28.8">
      <c r="A111" s="48"/>
      <c r="B111" s="42">
        <v>5600</v>
      </c>
      <c r="C111" s="42" t="s">
        <v>41</v>
      </c>
      <c r="D111" s="42">
        <v>27476251</v>
      </c>
      <c r="E111" s="42" t="s">
        <v>1050</v>
      </c>
      <c r="F111" s="42">
        <v>72</v>
      </c>
      <c r="G111" s="42">
        <v>1</v>
      </c>
      <c r="H111" s="43" t="s">
        <v>1051</v>
      </c>
      <c r="I111" s="42" t="s">
        <v>44</v>
      </c>
      <c r="J111" s="77" t="s">
        <v>555</v>
      </c>
      <c r="K111" s="77">
        <v>755</v>
      </c>
      <c r="L111" s="44" t="s">
        <v>76</v>
      </c>
      <c r="M111" s="18" t="s">
        <v>925</v>
      </c>
      <c r="N111" s="42">
        <v>1</v>
      </c>
      <c r="O111" s="42">
        <v>3117816402</v>
      </c>
      <c r="P111" s="46">
        <v>45426</v>
      </c>
      <c r="Q111" s="47">
        <v>650147</v>
      </c>
      <c r="R111" s="48">
        <v>20000</v>
      </c>
      <c r="S111" s="55">
        <v>29120</v>
      </c>
      <c r="T111" s="50"/>
      <c r="U111" s="48" t="s">
        <v>2298</v>
      </c>
      <c r="V111" s="51">
        <v>45492</v>
      </c>
      <c r="W111" s="52"/>
    </row>
    <row r="112" spans="1:23" ht="28.8">
      <c r="A112" s="48"/>
      <c r="B112" s="42">
        <v>5601</v>
      </c>
      <c r="C112" s="42" t="s">
        <v>41</v>
      </c>
      <c r="D112" s="42">
        <v>27476251</v>
      </c>
      <c r="E112" s="42" t="s">
        <v>1050</v>
      </c>
      <c r="F112" s="42">
        <v>72</v>
      </c>
      <c r="G112" s="42">
        <v>1</v>
      </c>
      <c r="H112" s="43" t="s">
        <v>1051</v>
      </c>
      <c r="I112" s="42" t="s">
        <v>44</v>
      </c>
      <c r="J112" s="77" t="s">
        <v>555</v>
      </c>
      <c r="K112" s="77">
        <v>755</v>
      </c>
      <c r="L112" s="44" t="s">
        <v>76</v>
      </c>
      <c r="M112" s="18" t="s">
        <v>926</v>
      </c>
      <c r="N112" s="42">
        <v>1</v>
      </c>
      <c r="O112" s="42">
        <v>3117816402</v>
      </c>
      <c r="P112" s="46">
        <v>45426</v>
      </c>
      <c r="Q112" s="47">
        <v>658440</v>
      </c>
      <c r="R112" s="48">
        <v>21000</v>
      </c>
      <c r="S112" s="55">
        <v>29120</v>
      </c>
      <c r="T112" s="50">
        <v>58240</v>
      </c>
      <c r="U112" s="48" t="s">
        <v>2298</v>
      </c>
      <c r="V112" s="51">
        <v>45492</v>
      </c>
      <c r="W112" s="52"/>
    </row>
    <row r="113" spans="1:23" ht="28.8">
      <c r="A113" s="48"/>
      <c r="B113" s="42">
        <v>5315</v>
      </c>
      <c r="C113" s="42" t="s">
        <v>41</v>
      </c>
      <c r="D113" s="42">
        <v>1123314136</v>
      </c>
      <c r="E113" s="42" t="s">
        <v>1052</v>
      </c>
      <c r="F113" s="42">
        <v>27</v>
      </c>
      <c r="G113" s="42">
        <v>1</v>
      </c>
      <c r="H113" s="43" t="s">
        <v>1053</v>
      </c>
      <c r="I113" s="42" t="s">
        <v>44</v>
      </c>
      <c r="J113" s="77" t="s">
        <v>556</v>
      </c>
      <c r="K113" s="77">
        <v>865</v>
      </c>
      <c r="L113" s="44" t="s">
        <v>76</v>
      </c>
      <c r="M113" s="18" t="s">
        <v>1054</v>
      </c>
      <c r="N113" s="42">
        <v>1</v>
      </c>
      <c r="O113" s="42" t="s">
        <v>1055</v>
      </c>
      <c r="P113" s="46">
        <v>45420</v>
      </c>
      <c r="Q113" s="47">
        <v>642194</v>
      </c>
      <c r="R113" s="48">
        <v>105000</v>
      </c>
      <c r="S113" s="55">
        <v>124800</v>
      </c>
      <c r="T113" s="50"/>
      <c r="U113" s="48" t="s">
        <v>2299</v>
      </c>
      <c r="V113" s="51">
        <v>45492</v>
      </c>
      <c r="W113" s="52"/>
    </row>
    <row r="114" spans="1:23" ht="28.8">
      <c r="A114" s="48"/>
      <c r="B114" s="42">
        <v>5316</v>
      </c>
      <c r="C114" s="42" t="s">
        <v>41</v>
      </c>
      <c r="D114" s="42">
        <v>1123314136</v>
      </c>
      <c r="E114" s="42" t="s">
        <v>1052</v>
      </c>
      <c r="F114" s="42">
        <v>27</v>
      </c>
      <c r="G114" s="42">
        <v>1</v>
      </c>
      <c r="H114" s="43" t="s">
        <v>1053</v>
      </c>
      <c r="I114" s="42" t="s">
        <v>44</v>
      </c>
      <c r="J114" s="77" t="s">
        <v>556</v>
      </c>
      <c r="K114" s="77">
        <v>865</v>
      </c>
      <c r="L114" s="44" t="s">
        <v>76</v>
      </c>
      <c r="M114" s="18" t="s">
        <v>1056</v>
      </c>
      <c r="N114" s="42">
        <v>1</v>
      </c>
      <c r="O114" s="42" t="s">
        <v>1055</v>
      </c>
      <c r="P114" s="46">
        <v>45421</v>
      </c>
      <c r="Q114" s="47">
        <v>646802</v>
      </c>
      <c r="R114" s="48">
        <v>105000</v>
      </c>
      <c r="S114" s="55">
        <v>124800</v>
      </c>
      <c r="T114" s="50">
        <v>249600</v>
      </c>
      <c r="U114" s="48" t="s">
        <v>2299</v>
      </c>
      <c r="V114" s="51">
        <v>45492</v>
      </c>
      <c r="W114" s="52"/>
    </row>
    <row r="115" spans="1:23" ht="28.8">
      <c r="A115" s="48"/>
      <c r="B115" s="42">
        <v>5716</v>
      </c>
      <c r="C115" s="42" t="s">
        <v>41</v>
      </c>
      <c r="D115" s="42">
        <v>15565148</v>
      </c>
      <c r="E115" s="42" t="s">
        <v>608</v>
      </c>
      <c r="F115" s="42">
        <v>76</v>
      </c>
      <c r="G115" s="42">
        <v>1</v>
      </c>
      <c r="H115" s="43" t="s">
        <v>609</v>
      </c>
      <c r="I115" s="42" t="s">
        <v>77</v>
      </c>
      <c r="J115" s="77" t="s">
        <v>99</v>
      </c>
      <c r="K115" s="77">
        <v>571</v>
      </c>
      <c r="L115" s="44" t="s">
        <v>74</v>
      </c>
      <c r="M115" s="18" t="s">
        <v>989</v>
      </c>
      <c r="N115" s="42">
        <v>1</v>
      </c>
      <c r="O115" s="42">
        <v>3132037051</v>
      </c>
      <c r="P115" s="46">
        <v>45428</v>
      </c>
      <c r="Q115" s="47">
        <v>660213</v>
      </c>
      <c r="R115" s="48">
        <v>18000</v>
      </c>
      <c r="S115" s="55">
        <v>29640</v>
      </c>
      <c r="T115" s="50"/>
      <c r="U115" s="48" t="s">
        <v>2300</v>
      </c>
      <c r="V115" s="51">
        <v>45492</v>
      </c>
      <c r="W115" s="52"/>
    </row>
    <row r="116" spans="1:23" ht="28.8">
      <c r="A116" s="48"/>
      <c r="B116" s="42">
        <v>5717</v>
      </c>
      <c r="C116" s="42" t="s">
        <v>41</v>
      </c>
      <c r="D116" s="42">
        <v>15565148</v>
      </c>
      <c r="E116" s="42" t="s">
        <v>608</v>
      </c>
      <c r="F116" s="42">
        <v>76</v>
      </c>
      <c r="G116" s="42">
        <v>1</v>
      </c>
      <c r="H116" s="43" t="s">
        <v>609</v>
      </c>
      <c r="I116" s="42" t="s">
        <v>77</v>
      </c>
      <c r="J116" s="77" t="s">
        <v>99</v>
      </c>
      <c r="K116" s="77">
        <v>571</v>
      </c>
      <c r="L116" s="44" t="s">
        <v>74</v>
      </c>
      <c r="M116" s="18" t="s">
        <v>992</v>
      </c>
      <c r="N116" s="42">
        <v>1</v>
      </c>
      <c r="O116" s="42">
        <v>3132037051</v>
      </c>
      <c r="P116" s="46">
        <v>45428</v>
      </c>
      <c r="Q116" s="47">
        <v>660573</v>
      </c>
      <c r="R116" s="48">
        <v>18000</v>
      </c>
      <c r="S116" s="55">
        <v>29640</v>
      </c>
      <c r="T116" s="50">
        <v>59280</v>
      </c>
      <c r="U116" s="48" t="s">
        <v>2300</v>
      </c>
      <c r="V116" s="51">
        <v>45492</v>
      </c>
      <c r="W116" s="52"/>
    </row>
    <row r="117" spans="1:23" ht="28.8">
      <c r="A117" s="48"/>
      <c r="B117" s="42">
        <v>5754</v>
      </c>
      <c r="C117" s="42" t="s">
        <v>41</v>
      </c>
      <c r="D117" s="42">
        <v>1086696084</v>
      </c>
      <c r="E117" s="42" t="s">
        <v>1057</v>
      </c>
      <c r="F117" s="42">
        <v>20</v>
      </c>
      <c r="G117" s="42">
        <v>1</v>
      </c>
      <c r="H117" s="43" t="s">
        <v>1058</v>
      </c>
      <c r="I117" s="42" t="s">
        <v>77</v>
      </c>
      <c r="J117" s="77" t="s">
        <v>75</v>
      </c>
      <c r="K117" s="77">
        <v>568</v>
      </c>
      <c r="L117" s="44" t="s">
        <v>76</v>
      </c>
      <c r="M117" s="18" t="s">
        <v>1001</v>
      </c>
      <c r="N117" s="42">
        <v>1</v>
      </c>
      <c r="O117" s="42">
        <v>3116661265</v>
      </c>
      <c r="P117" s="46">
        <v>45427</v>
      </c>
      <c r="Q117" s="47">
        <v>659902</v>
      </c>
      <c r="R117" s="48">
        <v>75000</v>
      </c>
      <c r="S117" s="55">
        <v>96512</v>
      </c>
      <c r="T117" s="50"/>
      <c r="U117" s="48" t="s">
        <v>2301</v>
      </c>
      <c r="V117" s="51">
        <v>45492</v>
      </c>
      <c r="W117" s="52"/>
    </row>
    <row r="118" spans="1:23" ht="28.8">
      <c r="A118" s="48"/>
      <c r="B118" s="42">
        <v>5755</v>
      </c>
      <c r="C118" s="42" t="s">
        <v>41</v>
      </c>
      <c r="D118" s="42">
        <v>1086696084</v>
      </c>
      <c r="E118" s="42" t="s">
        <v>1057</v>
      </c>
      <c r="F118" s="42">
        <v>20</v>
      </c>
      <c r="G118" s="42">
        <v>1</v>
      </c>
      <c r="H118" s="43" t="s">
        <v>1058</v>
      </c>
      <c r="I118" s="42" t="s">
        <v>77</v>
      </c>
      <c r="J118" s="77" t="s">
        <v>75</v>
      </c>
      <c r="K118" s="77">
        <v>568</v>
      </c>
      <c r="L118" s="44" t="s">
        <v>76</v>
      </c>
      <c r="M118" s="18" t="s">
        <v>1002</v>
      </c>
      <c r="N118" s="42">
        <v>1</v>
      </c>
      <c r="O118" s="42">
        <v>3116661265</v>
      </c>
      <c r="P118" s="46">
        <v>45429</v>
      </c>
      <c r="Q118" s="47">
        <v>662014</v>
      </c>
      <c r="R118" s="48">
        <v>75000</v>
      </c>
      <c r="S118" s="55">
        <v>96512</v>
      </c>
      <c r="T118" s="50"/>
      <c r="U118" s="48" t="s">
        <v>2301</v>
      </c>
      <c r="V118" s="51">
        <v>45492</v>
      </c>
      <c r="W118" s="52"/>
    </row>
    <row r="119" spans="1:23" ht="28.8">
      <c r="A119" s="48"/>
      <c r="B119" s="42">
        <v>6191</v>
      </c>
      <c r="C119" s="42" t="s">
        <v>41</v>
      </c>
      <c r="D119" s="42">
        <v>1086696084</v>
      </c>
      <c r="E119" s="42" t="s">
        <v>1057</v>
      </c>
      <c r="F119" s="42">
        <v>20</v>
      </c>
      <c r="G119" s="42">
        <v>1</v>
      </c>
      <c r="H119" s="43" t="s">
        <v>1058</v>
      </c>
      <c r="I119" s="42" t="s">
        <v>77</v>
      </c>
      <c r="J119" s="77" t="s">
        <v>75</v>
      </c>
      <c r="K119" s="77">
        <v>568</v>
      </c>
      <c r="L119" s="44" t="s">
        <v>76</v>
      </c>
      <c r="M119" s="18" t="s">
        <v>1001</v>
      </c>
      <c r="N119" s="42">
        <v>1</v>
      </c>
      <c r="O119" s="42">
        <v>3116661265</v>
      </c>
      <c r="P119" s="46">
        <v>45438</v>
      </c>
      <c r="Q119" s="47">
        <v>677739</v>
      </c>
      <c r="R119" s="48">
        <v>75000</v>
      </c>
      <c r="S119" s="55">
        <v>96512</v>
      </c>
      <c r="T119" s="50"/>
      <c r="U119" s="48" t="s">
        <v>2301</v>
      </c>
      <c r="V119" s="51">
        <v>45492</v>
      </c>
      <c r="W119" s="52"/>
    </row>
    <row r="120" spans="1:23" ht="28.8">
      <c r="A120" s="48"/>
      <c r="B120" s="42">
        <v>6192</v>
      </c>
      <c r="C120" s="42" t="s">
        <v>41</v>
      </c>
      <c r="D120" s="42">
        <v>1086696084</v>
      </c>
      <c r="E120" s="42" t="s">
        <v>1057</v>
      </c>
      <c r="F120" s="42">
        <v>20</v>
      </c>
      <c r="G120" s="42">
        <v>1</v>
      </c>
      <c r="H120" s="43" t="s">
        <v>1058</v>
      </c>
      <c r="I120" s="42" t="s">
        <v>77</v>
      </c>
      <c r="J120" s="77" t="s">
        <v>75</v>
      </c>
      <c r="K120" s="77">
        <v>568</v>
      </c>
      <c r="L120" s="44" t="s">
        <v>76</v>
      </c>
      <c r="M120" s="18" t="s">
        <v>1002</v>
      </c>
      <c r="N120" s="42">
        <v>1</v>
      </c>
      <c r="O120" s="42">
        <v>3116661265</v>
      </c>
      <c r="P120" s="46">
        <v>45440</v>
      </c>
      <c r="Q120" s="47">
        <v>685582</v>
      </c>
      <c r="R120" s="48">
        <v>75000</v>
      </c>
      <c r="S120" s="55">
        <v>96512</v>
      </c>
      <c r="T120" s="50">
        <v>386048</v>
      </c>
      <c r="U120" s="48" t="s">
        <v>2301</v>
      </c>
      <c r="V120" s="51">
        <v>45492</v>
      </c>
      <c r="W120" s="52"/>
    </row>
    <row r="121" spans="1:23">
      <c r="A121" s="48"/>
      <c r="B121" s="42">
        <v>6084</v>
      </c>
      <c r="C121" s="42" t="s">
        <v>41</v>
      </c>
      <c r="D121" s="42">
        <v>41106200</v>
      </c>
      <c r="E121" s="42" t="s">
        <v>1059</v>
      </c>
      <c r="F121" s="42">
        <v>59</v>
      </c>
      <c r="G121" s="42">
        <v>1</v>
      </c>
      <c r="H121" s="43" t="s">
        <v>1060</v>
      </c>
      <c r="I121" s="42" t="s">
        <v>44</v>
      </c>
      <c r="J121" s="77" t="s">
        <v>78</v>
      </c>
      <c r="K121" s="77">
        <v>320</v>
      </c>
      <c r="L121" s="44" t="s">
        <v>74</v>
      </c>
      <c r="M121" s="18" t="s">
        <v>960</v>
      </c>
      <c r="N121" s="42">
        <v>1</v>
      </c>
      <c r="O121" s="42" t="s">
        <v>1061</v>
      </c>
      <c r="P121" s="46">
        <v>45435</v>
      </c>
      <c r="Q121" s="47">
        <v>673958</v>
      </c>
      <c r="R121" s="48">
        <v>33000</v>
      </c>
      <c r="S121" s="55">
        <v>45240</v>
      </c>
      <c r="T121" s="50"/>
      <c r="U121" s="48" t="s">
        <v>2302</v>
      </c>
      <c r="V121" s="51">
        <v>45492</v>
      </c>
      <c r="W121" s="52"/>
    </row>
    <row r="122" spans="1:23">
      <c r="A122" s="48"/>
      <c r="B122" s="42">
        <v>6085</v>
      </c>
      <c r="C122" s="42" t="s">
        <v>41</v>
      </c>
      <c r="D122" s="42">
        <v>41106200</v>
      </c>
      <c r="E122" s="42" t="s">
        <v>1059</v>
      </c>
      <c r="F122" s="42">
        <v>59</v>
      </c>
      <c r="G122" s="42">
        <v>1</v>
      </c>
      <c r="H122" s="43" t="s">
        <v>1060</v>
      </c>
      <c r="I122" s="42" t="s">
        <v>44</v>
      </c>
      <c r="J122" s="77" t="s">
        <v>78</v>
      </c>
      <c r="K122" s="77">
        <v>320</v>
      </c>
      <c r="L122" s="44" t="s">
        <v>74</v>
      </c>
      <c r="M122" s="18" t="s">
        <v>962</v>
      </c>
      <c r="N122" s="42">
        <v>1</v>
      </c>
      <c r="O122" s="42" t="s">
        <v>1061</v>
      </c>
      <c r="P122" s="46">
        <v>45436</v>
      </c>
      <c r="Q122" s="47">
        <v>677790</v>
      </c>
      <c r="R122" s="48">
        <v>33000</v>
      </c>
      <c r="S122" s="55">
        <v>45240</v>
      </c>
      <c r="T122" s="50">
        <v>90480</v>
      </c>
      <c r="U122" s="48" t="s">
        <v>2302</v>
      </c>
      <c r="V122" s="51">
        <v>45492</v>
      </c>
      <c r="W122" s="52"/>
    </row>
    <row r="123" spans="1:23" ht="28.8">
      <c r="A123" s="48"/>
      <c r="B123" s="42">
        <v>5668</v>
      </c>
      <c r="C123" s="42" t="s">
        <v>41</v>
      </c>
      <c r="D123" s="42">
        <v>69026357</v>
      </c>
      <c r="E123" s="42" t="s">
        <v>1062</v>
      </c>
      <c r="F123" s="42">
        <v>59</v>
      </c>
      <c r="G123" s="42">
        <v>1</v>
      </c>
      <c r="H123" s="43">
        <v>23964</v>
      </c>
      <c r="I123" s="42" t="s">
        <v>44</v>
      </c>
      <c r="J123" s="77" t="s">
        <v>75</v>
      </c>
      <c r="K123" s="77">
        <v>568</v>
      </c>
      <c r="L123" s="44" t="s">
        <v>74</v>
      </c>
      <c r="M123" s="42" t="s">
        <v>938</v>
      </c>
      <c r="N123" s="42">
        <v>1</v>
      </c>
      <c r="O123" s="42" t="s">
        <v>1063</v>
      </c>
      <c r="P123" s="46">
        <v>45429</v>
      </c>
      <c r="Q123" s="47"/>
      <c r="R123" s="48">
        <v>27000</v>
      </c>
      <c r="S123" s="49">
        <v>40040</v>
      </c>
      <c r="T123" s="50"/>
      <c r="U123" s="48" t="s">
        <v>2303</v>
      </c>
      <c r="V123" s="51">
        <v>45492</v>
      </c>
      <c r="W123" s="52"/>
    </row>
    <row r="124" spans="1:23" ht="28.8">
      <c r="A124" s="48"/>
      <c r="B124" s="42">
        <v>5669</v>
      </c>
      <c r="C124" s="42" t="s">
        <v>41</v>
      </c>
      <c r="D124" s="42">
        <v>69026357</v>
      </c>
      <c r="E124" s="42" t="s">
        <v>1062</v>
      </c>
      <c r="F124" s="42">
        <v>59</v>
      </c>
      <c r="G124" s="42">
        <v>1</v>
      </c>
      <c r="H124" s="43">
        <v>23964</v>
      </c>
      <c r="I124" s="42" t="s">
        <v>44</v>
      </c>
      <c r="J124" s="77" t="s">
        <v>75</v>
      </c>
      <c r="K124" s="77">
        <v>568</v>
      </c>
      <c r="L124" s="44" t="s">
        <v>74</v>
      </c>
      <c r="M124" s="42" t="s">
        <v>939</v>
      </c>
      <c r="N124" s="42">
        <v>1</v>
      </c>
      <c r="O124" s="42" t="s">
        <v>1063</v>
      </c>
      <c r="P124" s="46">
        <v>45430</v>
      </c>
      <c r="Q124" s="47">
        <v>665932</v>
      </c>
      <c r="R124" s="48">
        <v>27000</v>
      </c>
      <c r="S124" s="49">
        <v>40040</v>
      </c>
      <c r="T124" s="50"/>
      <c r="U124" s="48" t="s">
        <v>2303</v>
      </c>
      <c r="V124" s="51">
        <v>45492</v>
      </c>
      <c r="W124" s="52"/>
    </row>
    <row r="125" spans="1:23" ht="28.8">
      <c r="A125" s="48"/>
      <c r="B125" s="42">
        <v>6560</v>
      </c>
      <c r="C125" s="42" t="s">
        <v>41</v>
      </c>
      <c r="D125" s="42">
        <v>69026357</v>
      </c>
      <c r="E125" s="42" t="s">
        <v>1062</v>
      </c>
      <c r="F125" s="42">
        <v>59</v>
      </c>
      <c r="G125" s="42">
        <v>1</v>
      </c>
      <c r="H125" s="43">
        <v>24023</v>
      </c>
      <c r="I125" s="42" t="s">
        <v>44</v>
      </c>
      <c r="J125" s="77" t="s">
        <v>75</v>
      </c>
      <c r="K125" s="77">
        <v>568</v>
      </c>
      <c r="L125" s="44" t="s">
        <v>74</v>
      </c>
      <c r="M125" s="45" t="s">
        <v>938</v>
      </c>
      <c r="N125" s="42">
        <v>1</v>
      </c>
      <c r="O125" s="42" t="s">
        <v>1064</v>
      </c>
      <c r="P125" s="46">
        <v>45443</v>
      </c>
      <c r="Q125" s="47">
        <v>689738</v>
      </c>
      <c r="R125" s="48">
        <v>27000</v>
      </c>
      <c r="S125" s="49">
        <v>40040</v>
      </c>
      <c r="T125" s="50"/>
      <c r="U125" s="48" t="s">
        <v>2303</v>
      </c>
      <c r="V125" s="51">
        <v>45492</v>
      </c>
      <c r="W125" s="52"/>
    </row>
    <row r="126" spans="1:23" ht="28.8">
      <c r="A126" s="48"/>
      <c r="B126" s="42">
        <v>6561</v>
      </c>
      <c r="C126" s="42" t="s">
        <v>41</v>
      </c>
      <c r="D126" s="42">
        <v>69026357</v>
      </c>
      <c r="E126" s="42" t="s">
        <v>1062</v>
      </c>
      <c r="F126" s="42">
        <v>59</v>
      </c>
      <c r="G126" s="42">
        <v>1</v>
      </c>
      <c r="H126" s="43">
        <v>24023</v>
      </c>
      <c r="I126" s="42" t="s">
        <v>44</v>
      </c>
      <c r="J126" s="77" t="s">
        <v>75</v>
      </c>
      <c r="K126" s="77">
        <v>568</v>
      </c>
      <c r="L126" s="44" t="s">
        <v>74</v>
      </c>
      <c r="M126" s="45" t="s">
        <v>939</v>
      </c>
      <c r="N126" s="42">
        <v>1</v>
      </c>
      <c r="O126" s="42" t="s">
        <v>1064</v>
      </c>
      <c r="P126" s="46">
        <v>45443</v>
      </c>
      <c r="Q126" s="47">
        <v>693046</v>
      </c>
      <c r="R126" s="48">
        <v>27000</v>
      </c>
      <c r="S126" s="49">
        <v>40040</v>
      </c>
      <c r="T126" s="50">
        <v>160160</v>
      </c>
      <c r="U126" s="48" t="s">
        <v>2303</v>
      </c>
      <c r="V126" s="51">
        <v>45492</v>
      </c>
      <c r="W126" s="52"/>
    </row>
    <row r="127" spans="1:23" ht="28.8">
      <c r="A127" s="48"/>
      <c r="B127" s="42">
        <v>6409</v>
      </c>
      <c r="C127" s="42" t="s">
        <v>79</v>
      </c>
      <c r="D127" s="42">
        <v>1126455318</v>
      </c>
      <c r="E127" s="42" t="s">
        <v>1065</v>
      </c>
      <c r="F127" s="42">
        <v>11</v>
      </c>
      <c r="G127" s="42">
        <v>1</v>
      </c>
      <c r="H127" s="43">
        <v>41311</v>
      </c>
      <c r="I127" s="42" t="s">
        <v>77</v>
      </c>
      <c r="J127" s="77" t="s">
        <v>556</v>
      </c>
      <c r="K127" s="77">
        <v>865</v>
      </c>
      <c r="L127" s="44" t="s">
        <v>76</v>
      </c>
      <c r="M127" s="45" t="s">
        <v>1029</v>
      </c>
      <c r="N127" s="42">
        <v>1</v>
      </c>
      <c r="O127" s="42" t="s">
        <v>1066</v>
      </c>
      <c r="P127" s="46">
        <v>45442</v>
      </c>
      <c r="Q127" s="47">
        <v>685955</v>
      </c>
      <c r="R127" s="48">
        <v>85000</v>
      </c>
      <c r="S127" s="49">
        <v>108576</v>
      </c>
      <c r="T127" s="50">
        <v>108576</v>
      </c>
      <c r="U127" s="48" t="s">
        <v>2304</v>
      </c>
      <c r="V127" s="51">
        <v>45492</v>
      </c>
      <c r="W127" s="52"/>
    </row>
    <row r="128" spans="1:23" ht="28.8">
      <c r="A128" s="48"/>
      <c r="B128" s="42">
        <v>5491</v>
      </c>
      <c r="C128" s="42" t="s">
        <v>41</v>
      </c>
      <c r="D128" s="42">
        <v>40620442</v>
      </c>
      <c r="E128" s="42" t="s">
        <v>1067</v>
      </c>
      <c r="F128" s="42">
        <v>56</v>
      </c>
      <c r="G128" s="42">
        <v>1</v>
      </c>
      <c r="H128" s="43" t="s">
        <v>1068</v>
      </c>
      <c r="I128" s="42" t="s">
        <v>44</v>
      </c>
      <c r="J128" s="77" t="s">
        <v>99</v>
      </c>
      <c r="K128" s="77">
        <v>571</v>
      </c>
      <c r="L128" s="44" t="s">
        <v>74</v>
      </c>
      <c r="M128" s="45" t="s">
        <v>989</v>
      </c>
      <c r="N128" s="42">
        <v>1</v>
      </c>
      <c r="O128" s="42">
        <v>3144628916</v>
      </c>
      <c r="P128" s="46">
        <v>45428</v>
      </c>
      <c r="Q128" s="47">
        <v>658321</v>
      </c>
      <c r="R128" s="48">
        <v>18000</v>
      </c>
      <c r="S128" s="49">
        <v>29640</v>
      </c>
      <c r="T128" s="50"/>
      <c r="U128" s="48" t="s">
        <v>2305</v>
      </c>
      <c r="V128" s="51">
        <v>45492</v>
      </c>
      <c r="W128" s="52"/>
    </row>
    <row r="129" spans="1:23" ht="28.8">
      <c r="A129" s="48"/>
      <c r="B129" s="42">
        <v>5492</v>
      </c>
      <c r="C129" s="42" t="s">
        <v>41</v>
      </c>
      <c r="D129" s="42">
        <v>40620442</v>
      </c>
      <c r="E129" s="42" t="s">
        <v>1067</v>
      </c>
      <c r="F129" s="42">
        <v>56</v>
      </c>
      <c r="G129" s="42">
        <v>1</v>
      </c>
      <c r="H129" s="43" t="s">
        <v>1068</v>
      </c>
      <c r="I129" s="42" t="s">
        <v>44</v>
      </c>
      <c r="J129" s="77" t="s">
        <v>99</v>
      </c>
      <c r="K129" s="77">
        <v>571</v>
      </c>
      <c r="L129" s="44" t="s">
        <v>74</v>
      </c>
      <c r="M129" s="18" t="s">
        <v>992</v>
      </c>
      <c r="N129" s="42">
        <v>1</v>
      </c>
      <c r="O129" s="42">
        <v>3144628916</v>
      </c>
      <c r="P129" s="46">
        <v>45428</v>
      </c>
      <c r="Q129" s="47">
        <v>662379</v>
      </c>
      <c r="R129" s="48">
        <v>18000</v>
      </c>
      <c r="S129" s="49">
        <v>29640</v>
      </c>
      <c r="T129" s="50">
        <v>59280</v>
      </c>
      <c r="U129" s="48" t="s">
        <v>2305</v>
      </c>
      <c r="V129" s="51">
        <v>45492</v>
      </c>
      <c r="W129" s="52"/>
    </row>
    <row r="130" spans="1:23">
      <c r="A130" s="48"/>
      <c r="B130" s="42">
        <v>5562</v>
      </c>
      <c r="C130" s="42" t="s">
        <v>41</v>
      </c>
      <c r="D130" s="42">
        <v>18123411</v>
      </c>
      <c r="E130" s="42" t="s">
        <v>1069</v>
      </c>
      <c r="F130" s="42">
        <v>63</v>
      </c>
      <c r="G130" s="42">
        <v>1</v>
      </c>
      <c r="H130" s="43" t="s">
        <v>1070</v>
      </c>
      <c r="I130" s="42" t="s">
        <v>77</v>
      </c>
      <c r="J130" s="77" t="s">
        <v>83</v>
      </c>
      <c r="K130" s="77" t="s">
        <v>559</v>
      </c>
      <c r="L130" s="44" t="s">
        <v>74</v>
      </c>
      <c r="M130" s="45" t="s">
        <v>939</v>
      </c>
      <c r="N130" s="42">
        <v>1</v>
      </c>
      <c r="O130" s="42">
        <v>3197116411</v>
      </c>
      <c r="P130" s="46">
        <v>45426</v>
      </c>
      <c r="Q130" s="47">
        <v>651788</v>
      </c>
      <c r="R130" s="48">
        <v>27000</v>
      </c>
      <c r="S130" s="49">
        <v>40040</v>
      </c>
      <c r="T130" s="50"/>
      <c r="U130" s="48" t="s">
        <v>2306</v>
      </c>
      <c r="V130" s="51">
        <v>45492</v>
      </c>
      <c r="W130" s="52"/>
    </row>
    <row r="131" spans="1:23">
      <c r="A131" s="48"/>
      <c r="B131" s="42">
        <v>5563</v>
      </c>
      <c r="C131" s="42" t="s">
        <v>41</v>
      </c>
      <c r="D131" s="42">
        <v>18123411</v>
      </c>
      <c r="E131" s="42" t="s">
        <v>1069</v>
      </c>
      <c r="F131" s="42">
        <v>63</v>
      </c>
      <c r="G131" s="42">
        <v>1</v>
      </c>
      <c r="H131" s="43" t="s">
        <v>1070</v>
      </c>
      <c r="I131" s="42" t="s">
        <v>77</v>
      </c>
      <c r="J131" s="78" t="s">
        <v>83</v>
      </c>
      <c r="K131" s="78" t="s">
        <v>559</v>
      </c>
      <c r="L131" s="44" t="s">
        <v>74</v>
      </c>
      <c r="M131" s="18" t="s">
        <v>938</v>
      </c>
      <c r="N131" s="42">
        <v>1</v>
      </c>
      <c r="O131" s="42">
        <v>3197116411</v>
      </c>
      <c r="P131" s="43">
        <v>45426</v>
      </c>
      <c r="Q131" s="47">
        <v>657976</v>
      </c>
      <c r="R131" s="48">
        <v>27000</v>
      </c>
      <c r="S131" s="49">
        <v>40040</v>
      </c>
      <c r="T131" s="50">
        <v>80080</v>
      </c>
      <c r="U131" s="48" t="s">
        <v>2306</v>
      </c>
      <c r="V131" s="51">
        <v>45492</v>
      </c>
      <c r="W131" s="52"/>
    </row>
    <row r="132" spans="1:23">
      <c r="A132" s="48"/>
      <c r="B132" s="42">
        <v>6147</v>
      </c>
      <c r="C132" s="42" t="s">
        <v>41</v>
      </c>
      <c r="D132" s="42">
        <v>17668957</v>
      </c>
      <c r="E132" s="42" t="s">
        <v>1071</v>
      </c>
      <c r="F132" s="42">
        <v>62</v>
      </c>
      <c r="G132" s="42">
        <v>1</v>
      </c>
      <c r="H132" s="43">
        <v>22623</v>
      </c>
      <c r="I132" s="42" t="s">
        <v>77</v>
      </c>
      <c r="J132" s="78" t="s">
        <v>99</v>
      </c>
      <c r="K132" s="78">
        <v>571</v>
      </c>
      <c r="L132" s="44" t="s">
        <v>74</v>
      </c>
      <c r="M132" s="18" t="s">
        <v>987</v>
      </c>
      <c r="N132" s="42">
        <v>1</v>
      </c>
      <c r="O132" s="42">
        <v>3102243061</v>
      </c>
      <c r="P132" s="43">
        <v>45437</v>
      </c>
      <c r="Q132" s="47">
        <v>676469</v>
      </c>
      <c r="R132" s="48">
        <v>20000</v>
      </c>
      <c r="S132" s="49">
        <v>30680</v>
      </c>
      <c r="T132" s="50"/>
      <c r="U132" s="48" t="s">
        <v>2307</v>
      </c>
      <c r="V132" s="51">
        <v>45492</v>
      </c>
      <c r="W132" s="52"/>
    </row>
    <row r="133" spans="1:23">
      <c r="A133" s="48"/>
      <c r="B133" s="42">
        <v>6148</v>
      </c>
      <c r="C133" s="42" t="s">
        <v>41</v>
      </c>
      <c r="D133" s="42">
        <v>17668957</v>
      </c>
      <c r="E133" s="42" t="s">
        <v>1071</v>
      </c>
      <c r="F133" s="42">
        <v>62</v>
      </c>
      <c r="G133" s="42">
        <v>1</v>
      </c>
      <c r="H133" s="43">
        <v>22623</v>
      </c>
      <c r="I133" s="42" t="s">
        <v>77</v>
      </c>
      <c r="J133" s="78" t="s">
        <v>99</v>
      </c>
      <c r="K133" s="78">
        <v>571</v>
      </c>
      <c r="L133" s="44" t="s">
        <v>74</v>
      </c>
      <c r="M133" s="18" t="s">
        <v>1009</v>
      </c>
      <c r="N133" s="42">
        <v>1</v>
      </c>
      <c r="O133" s="42">
        <v>3102243061</v>
      </c>
      <c r="P133" s="43">
        <v>45437</v>
      </c>
      <c r="Q133" s="47">
        <v>680029</v>
      </c>
      <c r="R133" s="48">
        <v>20000</v>
      </c>
      <c r="S133" s="49">
        <v>30680</v>
      </c>
      <c r="T133" s="50">
        <v>61360</v>
      </c>
      <c r="U133" s="48" t="s">
        <v>2307</v>
      </c>
      <c r="V133" s="51">
        <v>45492</v>
      </c>
      <c r="W133" s="52"/>
    </row>
    <row r="134" spans="1:23">
      <c r="A134" s="48"/>
      <c r="B134" s="42">
        <v>4917</v>
      </c>
      <c r="C134" s="42" t="s">
        <v>41</v>
      </c>
      <c r="D134" s="42">
        <v>18145162</v>
      </c>
      <c r="E134" s="42" t="s">
        <v>1072</v>
      </c>
      <c r="F134" s="42">
        <v>48</v>
      </c>
      <c r="G134" s="42">
        <v>1</v>
      </c>
      <c r="H134" s="43">
        <v>27709</v>
      </c>
      <c r="I134" s="42" t="s">
        <v>77</v>
      </c>
      <c r="J134" s="78" t="s">
        <v>78</v>
      </c>
      <c r="K134" s="78">
        <v>320</v>
      </c>
      <c r="L134" s="44" t="s">
        <v>74</v>
      </c>
      <c r="M134" s="18" t="s">
        <v>960</v>
      </c>
      <c r="N134" s="42">
        <v>1</v>
      </c>
      <c r="O134" s="42">
        <v>3143132462</v>
      </c>
      <c r="P134" s="43">
        <v>45414</v>
      </c>
      <c r="Q134" s="47">
        <v>629062</v>
      </c>
      <c r="R134" s="48">
        <v>33000</v>
      </c>
      <c r="S134" s="49">
        <v>45240</v>
      </c>
      <c r="T134" s="50"/>
      <c r="U134" s="48" t="s">
        <v>2308</v>
      </c>
      <c r="V134" s="51">
        <v>45492</v>
      </c>
      <c r="W134" s="52"/>
    </row>
    <row r="135" spans="1:23">
      <c r="A135" s="48"/>
      <c r="B135" s="42">
        <v>4918</v>
      </c>
      <c r="C135" s="42" t="s">
        <v>41</v>
      </c>
      <c r="D135" s="42">
        <v>18145162</v>
      </c>
      <c r="E135" s="42" t="s">
        <v>1072</v>
      </c>
      <c r="F135" s="42">
        <v>48</v>
      </c>
      <c r="G135" s="42">
        <v>1</v>
      </c>
      <c r="H135" s="43">
        <v>27709</v>
      </c>
      <c r="I135" s="42" t="s">
        <v>77</v>
      </c>
      <c r="J135" s="78" t="s">
        <v>78</v>
      </c>
      <c r="K135" s="78">
        <v>320</v>
      </c>
      <c r="L135" s="44" t="s">
        <v>74</v>
      </c>
      <c r="M135" s="18" t="s">
        <v>962</v>
      </c>
      <c r="N135" s="42">
        <v>1</v>
      </c>
      <c r="O135" s="42">
        <v>3143132462</v>
      </c>
      <c r="P135" s="43">
        <v>45415</v>
      </c>
      <c r="Q135" s="47">
        <v>39456</v>
      </c>
      <c r="R135" s="48">
        <v>30000</v>
      </c>
      <c r="S135" s="49">
        <v>45240</v>
      </c>
      <c r="T135" s="50">
        <v>90480</v>
      </c>
      <c r="U135" s="48" t="s">
        <v>2308</v>
      </c>
      <c r="V135" s="51">
        <v>45492</v>
      </c>
      <c r="W135" s="52"/>
    </row>
    <row r="136" spans="1:23">
      <c r="A136" s="48"/>
      <c r="B136" s="42">
        <v>6052</v>
      </c>
      <c r="C136" s="42" t="s">
        <v>41</v>
      </c>
      <c r="D136" s="42">
        <v>27354166</v>
      </c>
      <c r="E136" s="42" t="s">
        <v>1073</v>
      </c>
      <c r="F136" s="42">
        <v>69</v>
      </c>
      <c r="G136" s="42">
        <v>1</v>
      </c>
      <c r="H136" s="43" t="s">
        <v>1074</v>
      </c>
      <c r="I136" s="42" t="s">
        <v>44</v>
      </c>
      <c r="J136" s="78" t="s">
        <v>557</v>
      </c>
      <c r="K136" s="78">
        <v>569</v>
      </c>
      <c r="L136" s="44" t="s">
        <v>76</v>
      </c>
      <c r="M136" s="18" t="s">
        <v>1075</v>
      </c>
      <c r="N136" s="42">
        <v>1</v>
      </c>
      <c r="O136" s="42" t="s">
        <v>1076</v>
      </c>
      <c r="P136" s="43">
        <v>45435</v>
      </c>
      <c r="Q136" s="47">
        <v>673552</v>
      </c>
      <c r="R136" s="48">
        <v>70000</v>
      </c>
      <c r="S136" s="49">
        <v>92040</v>
      </c>
      <c r="T136" s="50"/>
      <c r="U136" s="48" t="s">
        <v>2309</v>
      </c>
      <c r="V136" s="51">
        <v>45492</v>
      </c>
      <c r="W136" s="52"/>
    </row>
    <row r="137" spans="1:23">
      <c r="A137" s="48"/>
      <c r="B137" s="42">
        <v>6053</v>
      </c>
      <c r="C137" s="42" t="s">
        <v>41</v>
      </c>
      <c r="D137" s="42">
        <v>27354166</v>
      </c>
      <c r="E137" s="42" t="s">
        <v>1073</v>
      </c>
      <c r="F137" s="42">
        <v>69</v>
      </c>
      <c r="G137" s="42">
        <v>1</v>
      </c>
      <c r="H137" s="43" t="s">
        <v>1074</v>
      </c>
      <c r="I137" s="42" t="s">
        <v>44</v>
      </c>
      <c r="J137" s="78" t="s">
        <v>557</v>
      </c>
      <c r="K137" s="78">
        <v>569</v>
      </c>
      <c r="L137" s="44" t="s">
        <v>76</v>
      </c>
      <c r="M137" s="18" t="s">
        <v>1077</v>
      </c>
      <c r="N137" s="42">
        <v>1</v>
      </c>
      <c r="O137" s="42" t="s">
        <v>1078</v>
      </c>
      <c r="P137" s="43">
        <v>45436</v>
      </c>
      <c r="Q137" s="47">
        <v>677842</v>
      </c>
      <c r="R137" s="48">
        <v>70000</v>
      </c>
      <c r="S137" s="49">
        <v>83200</v>
      </c>
      <c r="T137" s="50">
        <v>175240</v>
      </c>
      <c r="U137" s="48" t="s">
        <v>2309</v>
      </c>
      <c r="V137" s="51">
        <v>45492</v>
      </c>
      <c r="W137" s="52"/>
    </row>
    <row r="138" spans="1:23">
      <c r="A138" s="48"/>
      <c r="B138" s="42">
        <v>5771</v>
      </c>
      <c r="C138" s="42" t="s">
        <v>41</v>
      </c>
      <c r="D138" s="42">
        <v>36276534</v>
      </c>
      <c r="E138" s="42" t="s">
        <v>1079</v>
      </c>
      <c r="F138" s="42">
        <v>59</v>
      </c>
      <c r="G138" s="42">
        <v>1</v>
      </c>
      <c r="H138" s="43">
        <v>23837</v>
      </c>
      <c r="I138" s="42" t="s">
        <v>44</v>
      </c>
      <c r="J138" s="78" t="s">
        <v>556</v>
      </c>
      <c r="K138" s="78">
        <v>865</v>
      </c>
      <c r="L138" s="44" t="s">
        <v>74</v>
      </c>
      <c r="M138" s="18" t="s">
        <v>1080</v>
      </c>
      <c r="N138" s="42">
        <v>1</v>
      </c>
      <c r="O138" s="42" t="s">
        <v>1081</v>
      </c>
      <c r="P138" s="43">
        <v>45430</v>
      </c>
      <c r="Q138" s="47">
        <v>257251</v>
      </c>
      <c r="R138" s="48">
        <v>17000</v>
      </c>
      <c r="S138" s="49">
        <v>26000</v>
      </c>
      <c r="T138" s="50"/>
      <c r="U138" s="48" t="s">
        <v>2310</v>
      </c>
      <c r="V138" s="51">
        <v>45492</v>
      </c>
      <c r="W138" s="52"/>
    </row>
    <row r="139" spans="1:23">
      <c r="A139" s="48"/>
      <c r="B139" s="42">
        <v>5772</v>
      </c>
      <c r="C139" s="42" t="s">
        <v>41</v>
      </c>
      <c r="D139" s="42">
        <v>36276534</v>
      </c>
      <c r="E139" s="42" t="s">
        <v>1079</v>
      </c>
      <c r="F139" s="42">
        <v>59</v>
      </c>
      <c r="G139" s="42">
        <v>1</v>
      </c>
      <c r="H139" s="43">
        <v>23837</v>
      </c>
      <c r="I139" s="42" t="s">
        <v>44</v>
      </c>
      <c r="J139" s="78" t="s">
        <v>556</v>
      </c>
      <c r="K139" s="78">
        <v>865</v>
      </c>
      <c r="L139" s="44" t="s">
        <v>74</v>
      </c>
      <c r="M139" s="18" t="s">
        <v>1082</v>
      </c>
      <c r="N139" s="42">
        <v>1</v>
      </c>
      <c r="O139" s="42" t="s">
        <v>1081</v>
      </c>
      <c r="P139" s="43">
        <v>45430</v>
      </c>
      <c r="Q139" s="47">
        <v>7270</v>
      </c>
      <c r="R139" s="48">
        <v>17000</v>
      </c>
      <c r="S139" s="49">
        <v>26000</v>
      </c>
      <c r="T139" s="50">
        <v>52000</v>
      </c>
      <c r="U139" s="48" t="s">
        <v>2310</v>
      </c>
      <c r="V139" s="51">
        <v>45492</v>
      </c>
      <c r="W139" s="52"/>
    </row>
    <row r="140" spans="1:23">
      <c r="A140" s="48"/>
      <c r="B140" s="42">
        <v>5283</v>
      </c>
      <c r="C140" s="42" t="s">
        <v>86</v>
      </c>
      <c r="D140" s="42">
        <v>1124317102</v>
      </c>
      <c r="E140" s="42" t="s">
        <v>1083</v>
      </c>
      <c r="F140" s="42">
        <v>8</v>
      </c>
      <c r="G140" s="42">
        <v>2</v>
      </c>
      <c r="H140" s="43" t="s">
        <v>1084</v>
      </c>
      <c r="I140" s="42" t="s">
        <v>77</v>
      </c>
      <c r="J140" s="78" t="s">
        <v>91</v>
      </c>
      <c r="K140" s="78">
        <v>219</v>
      </c>
      <c r="L140" s="44" t="s">
        <v>76</v>
      </c>
      <c r="M140" s="18" t="s">
        <v>929</v>
      </c>
      <c r="N140" s="42">
        <v>1</v>
      </c>
      <c r="O140" s="42">
        <v>3105502289</v>
      </c>
      <c r="P140" s="43">
        <v>45419</v>
      </c>
      <c r="Q140" s="47">
        <v>639862</v>
      </c>
      <c r="R140" s="48">
        <v>20000</v>
      </c>
      <c r="S140" s="49">
        <v>33800</v>
      </c>
      <c r="T140" s="50">
        <v>33800</v>
      </c>
      <c r="U140" s="48" t="s">
        <v>2311</v>
      </c>
      <c r="V140" s="51">
        <v>45492</v>
      </c>
      <c r="W140" s="52"/>
    </row>
    <row r="141" spans="1:23">
      <c r="A141" s="48"/>
      <c r="B141" s="42">
        <v>6403</v>
      </c>
      <c r="C141" s="42" t="s">
        <v>41</v>
      </c>
      <c r="D141" s="42">
        <v>27470289</v>
      </c>
      <c r="E141" s="42" t="s">
        <v>1085</v>
      </c>
      <c r="F141" s="42">
        <v>54</v>
      </c>
      <c r="G141" s="42">
        <v>1</v>
      </c>
      <c r="H141" s="43" t="s">
        <v>1086</v>
      </c>
      <c r="I141" s="42" t="s">
        <v>44</v>
      </c>
      <c r="J141" s="78" t="s">
        <v>87</v>
      </c>
      <c r="K141" s="78">
        <v>760</v>
      </c>
      <c r="L141" s="44" t="s">
        <v>76</v>
      </c>
      <c r="M141" s="18" t="s">
        <v>1087</v>
      </c>
      <c r="N141" s="42">
        <v>1</v>
      </c>
      <c r="O141" s="42">
        <v>3206049765</v>
      </c>
      <c r="P141" s="43">
        <v>45441</v>
      </c>
      <c r="Q141" s="47">
        <v>68604</v>
      </c>
      <c r="R141" s="48">
        <v>20000</v>
      </c>
      <c r="S141" s="49">
        <v>22880</v>
      </c>
      <c r="T141" s="50"/>
      <c r="U141" s="48" t="s">
        <v>2312</v>
      </c>
      <c r="V141" s="51">
        <v>45492</v>
      </c>
      <c r="W141" s="52"/>
    </row>
    <row r="142" spans="1:23">
      <c r="A142" s="48"/>
      <c r="B142" s="42">
        <v>6404</v>
      </c>
      <c r="C142" s="42" t="s">
        <v>41</v>
      </c>
      <c r="D142" s="42">
        <v>27470289</v>
      </c>
      <c r="E142" s="42" t="s">
        <v>1085</v>
      </c>
      <c r="F142" s="42">
        <v>54</v>
      </c>
      <c r="G142" s="42">
        <v>1</v>
      </c>
      <c r="H142" s="43" t="s">
        <v>1086</v>
      </c>
      <c r="I142" s="42" t="s">
        <v>44</v>
      </c>
      <c r="J142" s="78" t="s">
        <v>87</v>
      </c>
      <c r="K142" s="78">
        <v>760</v>
      </c>
      <c r="L142" s="44" t="s">
        <v>76</v>
      </c>
      <c r="M142" s="18" t="s">
        <v>1088</v>
      </c>
      <c r="N142" s="42">
        <v>1</v>
      </c>
      <c r="O142" s="42">
        <v>3206049765</v>
      </c>
      <c r="P142" s="43">
        <v>45441</v>
      </c>
      <c r="Q142" s="47">
        <v>687749</v>
      </c>
      <c r="R142" s="48">
        <v>20000</v>
      </c>
      <c r="S142" s="49">
        <v>22880</v>
      </c>
      <c r="T142" s="50">
        <v>45760</v>
      </c>
      <c r="U142" s="48" t="s">
        <v>2312</v>
      </c>
      <c r="V142" s="51">
        <v>45492</v>
      </c>
      <c r="W142" s="52"/>
    </row>
    <row r="143" spans="1:23">
      <c r="A143" s="48"/>
      <c r="B143" s="42">
        <v>5842</v>
      </c>
      <c r="C143" s="42" t="s">
        <v>41</v>
      </c>
      <c r="D143" s="42">
        <v>1121508683</v>
      </c>
      <c r="E143" s="42" t="s">
        <v>1089</v>
      </c>
      <c r="F143" s="42">
        <v>26</v>
      </c>
      <c r="G143" s="42">
        <v>1</v>
      </c>
      <c r="H143" s="43" t="s">
        <v>1090</v>
      </c>
      <c r="I143" s="42" t="s">
        <v>44</v>
      </c>
      <c r="J143" s="78" t="s">
        <v>87</v>
      </c>
      <c r="K143" s="78">
        <v>760</v>
      </c>
      <c r="L143" s="44" t="s">
        <v>76</v>
      </c>
      <c r="M143" s="44" t="s">
        <v>1091</v>
      </c>
      <c r="N143" s="42">
        <v>1</v>
      </c>
      <c r="O143" s="42">
        <v>3137913535</v>
      </c>
      <c r="P143" s="46">
        <v>45432</v>
      </c>
      <c r="Q143" s="47">
        <v>664840</v>
      </c>
      <c r="R143" s="48">
        <v>35000</v>
      </c>
      <c r="S143" s="49">
        <v>56680</v>
      </c>
      <c r="T143" s="50"/>
      <c r="U143" s="48" t="s">
        <v>2313</v>
      </c>
      <c r="V143" s="51">
        <v>45492</v>
      </c>
      <c r="W143" s="52"/>
    </row>
    <row r="144" spans="1:23">
      <c r="A144" s="48"/>
      <c r="B144" s="42">
        <v>5843</v>
      </c>
      <c r="C144" s="42" t="s">
        <v>41</v>
      </c>
      <c r="D144" s="42">
        <v>1121508683</v>
      </c>
      <c r="E144" s="42" t="s">
        <v>1089</v>
      </c>
      <c r="F144" s="42">
        <v>26</v>
      </c>
      <c r="G144" s="42">
        <v>1</v>
      </c>
      <c r="H144" s="43" t="s">
        <v>1090</v>
      </c>
      <c r="I144" s="42" t="s">
        <v>44</v>
      </c>
      <c r="J144" s="78" t="s">
        <v>87</v>
      </c>
      <c r="K144" s="78">
        <v>760</v>
      </c>
      <c r="L144" s="44" t="s">
        <v>76</v>
      </c>
      <c r="M144" s="44" t="s">
        <v>1092</v>
      </c>
      <c r="N144" s="42">
        <v>1</v>
      </c>
      <c r="O144" s="42">
        <v>3137913535</v>
      </c>
      <c r="P144" s="46">
        <v>45440</v>
      </c>
      <c r="Q144" s="47">
        <v>685959</v>
      </c>
      <c r="R144" s="48">
        <v>39000</v>
      </c>
      <c r="S144" s="49">
        <v>56680</v>
      </c>
      <c r="T144" s="50">
        <v>113360</v>
      </c>
      <c r="U144" s="48" t="s">
        <v>2313</v>
      </c>
      <c r="V144" s="51">
        <v>45492</v>
      </c>
      <c r="W144" s="52"/>
    </row>
    <row r="145" spans="1:23">
      <c r="A145" s="48"/>
      <c r="B145" s="42">
        <v>5638</v>
      </c>
      <c r="C145" s="42" t="s">
        <v>41</v>
      </c>
      <c r="D145" s="42">
        <v>1130144409</v>
      </c>
      <c r="E145" s="42" t="s">
        <v>1093</v>
      </c>
      <c r="F145" s="42">
        <v>19</v>
      </c>
      <c r="G145" s="42">
        <v>1</v>
      </c>
      <c r="H145" s="43" t="s">
        <v>1094</v>
      </c>
      <c r="I145" s="42" t="s">
        <v>77</v>
      </c>
      <c r="J145" s="78" t="s">
        <v>78</v>
      </c>
      <c r="K145" s="78">
        <v>320</v>
      </c>
      <c r="L145" s="44" t="s">
        <v>74</v>
      </c>
      <c r="M145" s="44" t="s">
        <v>960</v>
      </c>
      <c r="N145" s="42">
        <v>1</v>
      </c>
      <c r="O145" s="42" t="s">
        <v>1095</v>
      </c>
      <c r="P145" s="46">
        <v>45427</v>
      </c>
      <c r="Q145" s="47">
        <v>657289</v>
      </c>
      <c r="R145" s="48">
        <v>33000</v>
      </c>
      <c r="S145" s="49">
        <v>45240</v>
      </c>
      <c r="T145" s="50"/>
      <c r="U145" s="48" t="s">
        <v>2314</v>
      </c>
      <c r="V145" s="51">
        <v>45492</v>
      </c>
      <c r="W145" s="52"/>
    </row>
    <row r="146" spans="1:23">
      <c r="A146" s="48"/>
      <c r="B146" s="42">
        <v>5639</v>
      </c>
      <c r="C146" s="42" t="s">
        <v>41</v>
      </c>
      <c r="D146" s="42">
        <v>1130144409</v>
      </c>
      <c r="E146" s="42" t="s">
        <v>1093</v>
      </c>
      <c r="F146" s="42">
        <v>19</v>
      </c>
      <c r="G146" s="42">
        <v>1</v>
      </c>
      <c r="H146" s="43" t="s">
        <v>1094</v>
      </c>
      <c r="I146" s="42" t="s">
        <v>77</v>
      </c>
      <c r="J146" s="78" t="s">
        <v>78</v>
      </c>
      <c r="K146" s="78">
        <v>320</v>
      </c>
      <c r="L146" s="44" t="s">
        <v>74</v>
      </c>
      <c r="M146" s="44" t="s">
        <v>962</v>
      </c>
      <c r="N146" s="42">
        <v>1</v>
      </c>
      <c r="O146" s="42" t="s">
        <v>1095</v>
      </c>
      <c r="P146" s="46">
        <v>45428</v>
      </c>
      <c r="Q146" s="47">
        <v>30866</v>
      </c>
      <c r="R146" s="48">
        <v>33000</v>
      </c>
      <c r="S146" s="49">
        <v>45240</v>
      </c>
      <c r="T146" s="50">
        <v>90480</v>
      </c>
      <c r="U146" s="48" t="s">
        <v>2314</v>
      </c>
      <c r="V146" s="51">
        <v>45492</v>
      </c>
      <c r="W146" s="52"/>
    </row>
    <row r="147" spans="1:23">
      <c r="A147" s="48"/>
      <c r="B147" s="42">
        <v>5856</v>
      </c>
      <c r="C147" s="42" t="s">
        <v>41</v>
      </c>
      <c r="D147" s="42">
        <v>30701353</v>
      </c>
      <c r="E147" s="42" t="s">
        <v>610</v>
      </c>
      <c r="F147" s="42">
        <v>72</v>
      </c>
      <c r="G147" s="42">
        <v>1</v>
      </c>
      <c r="H147" s="43" t="s">
        <v>611</v>
      </c>
      <c r="I147" s="42" t="s">
        <v>44</v>
      </c>
      <c r="J147" s="78" t="s">
        <v>91</v>
      </c>
      <c r="K147" s="78">
        <v>219</v>
      </c>
      <c r="L147" s="44" t="s">
        <v>76</v>
      </c>
      <c r="M147" s="44" t="s">
        <v>929</v>
      </c>
      <c r="N147" s="42">
        <v>1</v>
      </c>
      <c r="O147" s="42">
        <v>3209029748</v>
      </c>
      <c r="P147" s="46">
        <v>45432</v>
      </c>
      <c r="Q147" s="47">
        <v>664523</v>
      </c>
      <c r="R147" s="48">
        <v>20000</v>
      </c>
      <c r="S147" s="49">
        <v>33800</v>
      </c>
      <c r="T147" s="50">
        <v>33800</v>
      </c>
      <c r="U147" s="48" t="s">
        <v>2315</v>
      </c>
      <c r="V147" s="51">
        <v>45492</v>
      </c>
      <c r="W147" s="52"/>
    </row>
    <row r="148" spans="1:23">
      <c r="A148" s="48"/>
      <c r="B148" s="42">
        <v>6325</v>
      </c>
      <c r="C148" s="42" t="s">
        <v>86</v>
      </c>
      <c r="D148" s="42">
        <v>1120219131</v>
      </c>
      <c r="E148" s="42" t="s">
        <v>1096</v>
      </c>
      <c r="F148" s="42">
        <v>6</v>
      </c>
      <c r="G148" s="42">
        <v>2</v>
      </c>
      <c r="H148" s="43" t="s">
        <v>612</v>
      </c>
      <c r="I148" s="42" t="s">
        <v>77</v>
      </c>
      <c r="J148" s="78" t="s">
        <v>555</v>
      </c>
      <c r="K148" s="78">
        <v>755</v>
      </c>
      <c r="L148" s="44" t="s">
        <v>76</v>
      </c>
      <c r="M148" s="44" t="s">
        <v>925</v>
      </c>
      <c r="N148" s="42">
        <v>1</v>
      </c>
      <c r="O148" s="42">
        <v>3170667940</v>
      </c>
      <c r="P148" s="46">
        <v>45439</v>
      </c>
      <c r="Q148" s="47">
        <v>684403</v>
      </c>
      <c r="R148" s="48">
        <v>20000</v>
      </c>
      <c r="S148" s="49">
        <v>29120</v>
      </c>
      <c r="T148" s="50"/>
      <c r="U148" s="48" t="s">
        <v>2316</v>
      </c>
      <c r="V148" s="51">
        <v>45492</v>
      </c>
      <c r="W148" s="52"/>
    </row>
    <row r="149" spans="1:23">
      <c r="A149" s="48"/>
      <c r="B149" s="42">
        <v>6326</v>
      </c>
      <c r="C149" s="42" t="s">
        <v>86</v>
      </c>
      <c r="D149" s="42">
        <v>1120219131</v>
      </c>
      <c r="E149" s="42" t="s">
        <v>1096</v>
      </c>
      <c r="F149" s="42">
        <v>6</v>
      </c>
      <c r="G149" s="42">
        <v>2</v>
      </c>
      <c r="H149" s="43" t="s">
        <v>612</v>
      </c>
      <c r="I149" s="42" t="s">
        <v>77</v>
      </c>
      <c r="J149" s="78" t="s">
        <v>555</v>
      </c>
      <c r="K149" s="78">
        <v>755</v>
      </c>
      <c r="L149" s="44" t="s">
        <v>76</v>
      </c>
      <c r="M149" s="44" t="s">
        <v>926</v>
      </c>
      <c r="N149" s="42">
        <v>1</v>
      </c>
      <c r="O149" s="42">
        <v>3170667940</v>
      </c>
      <c r="P149" s="46">
        <v>45440</v>
      </c>
      <c r="Q149" s="47">
        <v>686235</v>
      </c>
      <c r="R149" s="48">
        <v>21000</v>
      </c>
      <c r="S149" s="49">
        <v>29120</v>
      </c>
      <c r="T149" s="50">
        <v>58240</v>
      </c>
      <c r="U149" s="48" t="s">
        <v>2316</v>
      </c>
      <c r="V149" s="51">
        <v>45492</v>
      </c>
      <c r="W149" s="52"/>
    </row>
    <row r="150" spans="1:23">
      <c r="A150" s="48"/>
      <c r="B150" s="42">
        <v>6458</v>
      </c>
      <c r="C150" s="42" t="s">
        <v>41</v>
      </c>
      <c r="D150" s="42">
        <v>41104711</v>
      </c>
      <c r="E150" s="42" t="s">
        <v>1097</v>
      </c>
      <c r="F150" s="42">
        <v>72</v>
      </c>
      <c r="G150" s="42">
        <v>1</v>
      </c>
      <c r="H150" s="43">
        <v>18970</v>
      </c>
      <c r="I150" s="42" t="s">
        <v>44</v>
      </c>
      <c r="J150" s="78" t="s">
        <v>557</v>
      </c>
      <c r="K150" s="78">
        <v>569</v>
      </c>
      <c r="L150" s="44" t="s">
        <v>76</v>
      </c>
      <c r="M150" s="44" t="s">
        <v>933</v>
      </c>
      <c r="N150" s="42">
        <v>1</v>
      </c>
      <c r="O150" s="42" t="s">
        <v>1098</v>
      </c>
      <c r="P150" s="46">
        <v>45442</v>
      </c>
      <c r="Q150" s="47">
        <v>687873</v>
      </c>
      <c r="R150" s="48">
        <v>78000</v>
      </c>
      <c r="S150" s="49">
        <v>100131</v>
      </c>
      <c r="T150" s="50"/>
      <c r="U150" s="48" t="s">
        <v>2317</v>
      </c>
      <c r="V150" s="51">
        <v>45492</v>
      </c>
      <c r="W150" s="52"/>
    </row>
    <row r="151" spans="1:23">
      <c r="A151" s="48"/>
      <c r="B151" s="42">
        <v>6459</v>
      </c>
      <c r="C151" s="42" t="s">
        <v>41</v>
      </c>
      <c r="D151" s="42">
        <v>41104711</v>
      </c>
      <c r="E151" s="42" t="s">
        <v>1097</v>
      </c>
      <c r="F151" s="42">
        <v>72</v>
      </c>
      <c r="G151" s="42">
        <v>1</v>
      </c>
      <c r="H151" s="43">
        <v>18970</v>
      </c>
      <c r="I151" s="42" t="s">
        <v>44</v>
      </c>
      <c r="J151" s="78" t="s">
        <v>557</v>
      </c>
      <c r="K151" s="78">
        <v>569</v>
      </c>
      <c r="L151" s="44" t="s">
        <v>76</v>
      </c>
      <c r="M151" s="44" t="s">
        <v>936</v>
      </c>
      <c r="N151" s="42">
        <v>1</v>
      </c>
      <c r="O151" s="42" t="s">
        <v>1098</v>
      </c>
      <c r="P151" s="46">
        <v>45443</v>
      </c>
      <c r="Q151" s="47">
        <v>692137</v>
      </c>
      <c r="R151" s="48">
        <v>78000</v>
      </c>
      <c r="S151" s="49">
        <v>100131</v>
      </c>
      <c r="T151" s="50">
        <v>200262</v>
      </c>
      <c r="U151" s="48" t="s">
        <v>2317</v>
      </c>
      <c r="V151" s="51">
        <v>45492</v>
      </c>
      <c r="W151" s="52"/>
    </row>
    <row r="152" spans="1:23">
      <c r="A152" s="48"/>
      <c r="B152" s="42">
        <v>5654</v>
      </c>
      <c r="C152" s="42" t="s">
        <v>79</v>
      </c>
      <c r="D152" s="42">
        <v>1125183631</v>
      </c>
      <c r="E152" s="42" t="s">
        <v>1099</v>
      </c>
      <c r="F152" s="42">
        <v>11</v>
      </c>
      <c r="G152" s="42">
        <v>1</v>
      </c>
      <c r="H152" s="43" t="s">
        <v>1100</v>
      </c>
      <c r="I152" s="42" t="s">
        <v>77</v>
      </c>
      <c r="J152" s="78" t="s">
        <v>99</v>
      </c>
      <c r="K152" s="78">
        <v>571</v>
      </c>
      <c r="L152" s="44" t="s">
        <v>74</v>
      </c>
      <c r="M152" s="44" t="s">
        <v>987</v>
      </c>
      <c r="N152" s="42">
        <v>1</v>
      </c>
      <c r="O152" s="42">
        <v>3143901134</v>
      </c>
      <c r="P152" s="46">
        <v>45429</v>
      </c>
      <c r="Q152" s="47">
        <v>659411</v>
      </c>
      <c r="R152" s="48">
        <v>20000</v>
      </c>
      <c r="S152" s="49">
        <v>30680</v>
      </c>
      <c r="T152" s="50"/>
      <c r="U152" s="48" t="s">
        <v>2318</v>
      </c>
      <c r="V152" s="51">
        <v>45492</v>
      </c>
      <c r="W152" s="52"/>
    </row>
    <row r="153" spans="1:23">
      <c r="A153" s="48"/>
      <c r="B153" s="42">
        <v>5655</v>
      </c>
      <c r="C153" s="42" t="s">
        <v>79</v>
      </c>
      <c r="D153" s="42">
        <v>1125183631</v>
      </c>
      <c r="E153" s="42" t="s">
        <v>1099</v>
      </c>
      <c r="F153" s="42">
        <v>11</v>
      </c>
      <c r="G153" s="42">
        <v>1</v>
      </c>
      <c r="H153" s="43" t="s">
        <v>1100</v>
      </c>
      <c r="I153" s="42" t="s">
        <v>77</v>
      </c>
      <c r="J153" s="78" t="s">
        <v>99</v>
      </c>
      <c r="K153" s="78">
        <v>571</v>
      </c>
      <c r="L153" s="44" t="s">
        <v>74</v>
      </c>
      <c r="M153" s="44" t="s">
        <v>1009</v>
      </c>
      <c r="N153" s="42">
        <v>1</v>
      </c>
      <c r="O153" s="42">
        <v>3143901134</v>
      </c>
      <c r="P153" s="46">
        <v>45430</v>
      </c>
      <c r="Q153" s="47">
        <v>664740</v>
      </c>
      <c r="R153" s="48">
        <v>20000</v>
      </c>
      <c r="S153" s="49">
        <v>30680</v>
      </c>
      <c r="T153" s="50">
        <v>61360</v>
      </c>
      <c r="U153" s="48" t="s">
        <v>2318</v>
      </c>
      <c r="V153" s="51">
        <v>45492</v>
      </c>
      <c r="W153" s="52"/>
    </row>
    <row r="154" spans="1:23">
      <c r="A154" s="48"/>
      <c r="B154" s="42">
        <v>5612</v>
      </c>
      <c r="C154" s="42" t="s">
        <v>41</v>
      </c>
      <c r="D154" s="42">
        <v>12999268</v>
      </c>
      <c r="E154" s="42" t="s">
        <v>1101</v>
      </c>
      <c r="F154" s="42">
        <v>53</v>
      </c>
      <c r="G154" s="42">
        <v>1</v>
      </c>
      <c r="H154" s="43" t="s">
        <v>613</v>
      </c>
      <c r="I154" s="42" t="s">
        <v>77</v>
      </c>
      <c r="J154" s="78" t="s">
        <v>84</v>
      </c>
      <c r="K154" s="78">
        <v>885</v>
      </c>
      <c r="L154" s="44" t="s">
        <v>74</v>
      </c>
      <c r="M154" s="44" t="s">
        <v>954</v>
      </c>
      <c r="N154" s="42">
        <v>1</v>
      </c>
      <c r="O154" s="42" t="s">
        <v>614</v>
      </c>
      <c r="P154" s="46">
        <v>45427</v>
      </c>
      <c r="Q154" s="47">
        <v>657051</v>
      </c>
      <c r="R154" s="48">
        <v>24000</v>
      </c>
      <c r="S154" s="49">
        <v>35880</v>
      </c>
      <c r="T154" s="50"/>
      <c r="U154" s="48" t="s">
        <v>2319</v>
      </c>
      <c r="V154" s="51">
        <v>45492</v>
      </c>
      <c r="W154" s="52"/>
    </row>
    <row r="155" spans="1:23">
      <c r="A155" s="48"/>
      <c r="B155" s="42">
        <v>5613</v>
      </c>
      <c r="C155" s="42" t="s">
        <v>41</v>
      </c>
      <c r="D155" s="42">
        <v>12999268</v>
      </c>
      <c r="E155" s="42" t="s">
        <v>1101</v>
      </c>
      <c r="F155" s="42">
        <v>53</v>
      </c>
      <c r="G155" s="42">
        <v>1</v>
      </c>
      <c r="H155" s="43" t="s">
        <v>613</v>
      </c>
      <c r="I155" s="42" t="s">
        <v>77</v>
      </c>
      <c r="J155" s="78" t="s">
        <v>84</v>
      </c>
      <c r="K155" s="78">
        <v>885</v>
      </c>
      <c r="L155" s="44" t="s">
        <v>74</v>
      </c>
      <c r="M155" s="45" t="s">
        <v>955</v>
      </c>
      <c r="N155" s="42">
        <v>1</v>
      </c>
      <c r="O155" s="42" t="s">
        <v>614</v>
      </c>
      <c r="P155" s="46">
        <v>45427</v>
      </c>
      <c r="Q155" s="47">
        <v>659694</v>
      </c>
      <c r="R155" s="48">
        <v>24000</v>
      </c>
      <c r="S155" s="55">
        <v>35880</v>
      </c>
      <c r="T155" s="50">
        <v>71760</v>
      </c>
      <c r="U155" s="48" t="s">
        <v>2319</v>
      </c>
      <c r="V155" s="51">
        <v>45492</v>
      </c>
      <c r="W155" s="52"/>
    </row>
    <row r="156" spans="1:23">
      <c r="A156" s="48"/>
      <c r="B156" s="42">
        <v>6000</v>
      </c>
      <c r="C156" s="42" t="s">
        <v>41</v>
      </c>
      <c r="D156" s="42">
        <v>39842240</v>
      </c>
      <c r="E156" s="42" t="s">
        <v>1102</v>
      </c>
      <c r="F156" s="42">
        <v>39</v>
      </c>
      <c r="G156" s="42">
        <v>1</v>
      </c>
      <c r="H156" s="43">
        <v>30906</v>
      </c>
      <c r="I156" s="42" t="s">
        <v>44</v>
      </c>
      <c r="J156" s="78" t="s">
        <v>75</v>
      </c>
      <c r="K156" s="78">
        <v>568</v>
      </c>
      <c r="L156" s="44" t="s">
        <v>74</v>
      </c>
      <c r="M156" s="18" t="s">
        <v>938</v>
      </c>
      <c r="N156" s="42">
        <v>1</v>
      </c>
      <c r="O156" s="42">
        <v>3228697151</v>
      </c>
      <c r="P156" s="46">
        <v>45434</v>
      </c>
      <c r="Q156" s="47">
        <v>671720</v>
      </c>
      <c r="R156" s="48">
        <v>27000</v>
      </c>
      <c r="S156" s="55">
        <v>40040</v>
      </c>
      <c r="T156" s="50"/>
      <c r="U156" s="48" t="s">
        <v>2320</v>
      </c>
      <c r="V156" s="51">
        <v>45492</v>
      </c>
      <c r="W156" s="52"/>
    </row>
    <row r="157" spans="1:23" ht="28.8">
      <c r="A157" s="48"/>
      <c r="B157" s="42">
        <v>6001</v>
      </c>
      <c r="C157" s="42" t="s">
        <v>41</v>
      </c>
      <c r="D157" s="42">
        <v>39842240</v>
      </c>
      <c r="E157" s="42" t="s">
        <v>1102</v>
      </c>
      <c r="F157" s="42">
        <v>39</v>
      </c>
      <c r="G157" s="42">
        <v>1</v>
      </c>
      <c r="H157" s="43">
        <v>30906</v>
      </c>
      <c r="I157" s="42" t="s">
        <v>44</v>
      </c>
      <c r="J157" s="77" t="s">
        <v>75</v>
      </c>
      <c r="K157" s="77">
        <v>568</v>
      </c>
      <c r="L157" s="44" t="s">
        <v>74</v>
      </c>
      <c r="M157" s="45" t="s">
        <v>939</v>
      </c>
      <c r="N157" s="42">
        <v>1</v>
      </c>
      <c r="O157" s="42">
        <v>3228697151</v>
      </c>
      <c r="P157" s="46">
        <v>45434</v>
      </c>
      <c r="Q157" s="47">
        <v>674408</v>
      </c>
      <c r="R157" s="48">
        <v>27000</v>
      </c>
      <c r="S157" s="49">
        <v>40040</v>
      </c>
      <c r="T157" s="50"/>
      <c r="U157" s="48" t="s">
        <v>2320</v>
      </c>
      <c r="V157" s="51">
        <v>45492</v>
      </c>
      <c r="W157" s="52"/>
    </row>
    <row r="158" spans="1:23" ht="28.8">
      <c r="A158" s="48"/>
      <c r="B158" s="42">
        <v>6401</v>
      </c>
      <c r="C158" s="42" t="s">
        <v>41</v>
      </c>
      <c r="D158" s="42">
        <v>39842240</v>
      </c>
      <c r="E158" s="42" t="s">
        <v>1102</v>
      </c>
      <c r="F158" s="42">
        <v>39</v>
      </c>
      <c r="G158" s="42">
        <v>1</v>
      </c>
      <c r="H158" s="43">
        <v>30906</v>
      </c>
      <c r="I158" s="42" t="s">
        <v>44</v>
      </c>
      <c r="J158" s="77" t="s">
        <v>75</v>
      </c>
      <c r="K158" s="77">
        <v>568</v>
      </c>
      <c r="L158" s="44" t="s">
        <v>76</v>
      </c>
      <c r="M158" s="45" t="s">
        <v>1001</v>
      </c>
      <c r="N158" s="42">
        <v>1</v>
      </c>
      <c r="O158" s="42">
        <v>3228697151</v>
      </c>
      <c r="P158" s="46">
        <v>45441</v>
      </c>
      <c r="Q158" s="47">
        <v>686027</v>
      </c>
      <c r="R158" s="48">
        <v>75000</v>
      </c>
      <c r="S158" s="49">
        <v>96512</v>
      </c>
      <c r="T158" s="50"/>
      <c r="U158" s="48" t="s">
        <v>2320</v>
      </c>
      <c r="V158" s="51">
        <v>45492</v>
      </c>
      <c r="W158" s="52"/>
    </row>
    <row r="159" spans="1:23" ht="28.8">
      <c r="A159" s="48"/>
      <c r="B159" s="42">
        <v>6402</v>
      </c>
      <c r="C159" s="42" t="s">
        <v>41</v>
      </c>
      <c r="D159" s="42">
        <v>39842240</v>
      </c>
      <c r="E159" s="42" t="s">
        <v>1102</v>
      </c>
      <c r="F159" s="42">
        <v>39</v>
      </c>
      <c r="G159" s="42">
        <v>1</v>
      </c>
      <c r="H159" s="43">
        <v>30906</v>
      </c>
      <c r="I159" s="42" t="s">
        <v>44</v>
      </c>
      <c r="J159" s="77" t="s">
        <v>75</v>
      </c>
      <c r="K159" s="77">
        <v>568</v>
      </c>
      <c r="L159" s="44" t="s">
        <v>76</v>
      </c>
      <c r="M159" s="18" t="s">
        <v>1002</v>
      </c>
      <c r="N159" s="42">
        <v>1</v>
      </c>
      <c r="O159" s="42">
        <v>3228697151</v>
      </c>
      <c r="P159" s="43">
        <v>45442</v>
      </c>
      <c r="Q159" s="47">
        <v>689916</v>
      </c>
      <c r="R159" s="48">
        <v>75000</v>
      </c>
      <c r="S159" s="49">
        <v>96512</v>
      </c>
      <c r="T159" s="50">
        <v>273104</v>
      </c>
      <c r="U159" s="48" t="s">
        <v>2320</v>
      </c>
      <c r="V159" s="51">
        <v>45492</v>
      </c>
      <c r="W159" s="52"/>
    </row>
    <row r="160" spans="1:23">
      <c r="A160" s="48"/>
      <c r="B160" s="42">
        <v>5443</v>
      </c>
      <c r="C160" s="42" t="s">
        <v>41</v>
      </c>
      <c r="D160" s="42">
        <v>41170934</v>
      </c>
      <c r="E160" s="42" t="s">
        <v>1103</v>
      </c>
      <c r="F160" s="42">
        <v>58</v>
      </c>
      <c r="G160" s="42">
        <v>1</v>
      </c>
      <c r="H160" s="43" t="s">
        <v>1104</v>
      </c>
      <c r="I160" s="42" t="s">
        <v>44</v>
      </c>
      <c r="J160" s="77" t="s">
        <v>83</v>
      </c>
      <c r="K160" s="77" t="s">
        <v>559</v>
      </c>
      <c r="L160" s="44" t="s">
        <v>76</v>
      </c>
      <c r="M160" s="45" t="s">
        <v>1105</v>
      </c>
      <c r="N160" s="42">
        <v>1</v>
      </c>
      <c r="O160" s="42">
        <v>3223078210</v>
      </c>
      <c r="P160" s="46">
        <v>45421</v>
      </c>
      <c r="Q160" s="47">
        <v>644704</v>
      </c>
      <c r="R160" s="48">
        <v>63000</v>
      </c>
      <c r="S160" s="49">
        <v>81120</v>
      </c>
      <c r="T160" s="50"/>
      <c r="U160" s="48" t="s">
        <v>2321</v>
      </c>
      <c r="V160" s="51">
        <v>45492</v>
      </c>
      <c r="W160" s="52"/>
    </row>
    <row r="161" spans="1:23">
      <c r="A161" s="48"/>
      <c r="B161" s="42">
        <v>5444</v>
      </c>
      <c r="C161" s="42" t="s">
        <v>41</v>
      </c>
      <c r="D161" s="42">
        <v>41170934</v>
      </c>
      <c r="E161" s="42" t="s">
        <v>1103</v>
      </c>
      <c r="F161" s="42">
        <v>58</v>
      </c>
      <c r="G161" s="42">
        <v>1</v>
      </c>
      <c r="H161" s="43" t="s">
        <v>1104</v>
      </c>
      <c r="I161" s="42" t="s">
        <v>44</v>
      </c>
      <c r="J161" s="77" t="s">
        <v>83</v>
      </c>
      <c r="K161" s="77" t="s">
        <v>559</v>
      </c>
      <c r="L161" s="44" t="s">
        <v>76</v>
      </c>
      <c r="M161" s="42" t="s">
        <v>1106</v>
      </c>
      <c r="N161" s="42">
        <v>1</v>
      </c>
      <c r="O161" s="42">
        <v>3223078210</v>
      </c>
      <c r="P161" s="46">
        <v>45422</v>
      </c>
      <c r="Q161" s="47">
        <v>649687</v>
      </c>
      <c r="R161" s="48">
        <v>63000</v>
      </c>
      <c r="S161" s="49">
        <v>81120</v>
      </c>
      <c r="T161" s="50">
        <v>162240</v>
      </c>
      <c r="U161" s="48" t="s">
        <v>2321</v>
      </c>
      <c r="V161" s="51">
        <v>45492</v>
      </c>
      <c r="W161" s="52"/>
    </row>
    <row r="162" spans="1:23" ht="28.8">
      <c r="A162" s="48"/>
      <c r="B162" s="42">
        <v>5946</v>
      </c>
      <c r="C162" s="42" t="s">
        <v>41</v>
      </c>
      <c r="D162" s="42">
        <v>97450034</v>
      </c>
      <c r="E162" s="42" t="s">
        <v>1107</v>
      </c>
      <c r="F162" s="42">
        <v>60</v>
      </c>
      <c r="G162" s="42">
        <v>1</v>
      </c>
      <c r="H162" s="43">
        <v>22926</v>
      </c>
      <c r="I162" s="42" t="s">
        <v>77</v>
      </c>
      <c r="J162" s="77" t="s">
        <v>557</v>
      </c>
      <c r="K162" s="77">
        <v>569</v>
      </c>
      <c r="L162" s="44" t="s">
        <v>76</v>
      </c>
      <c r="M162" s="42" t="s">
        <v>1075</v>
      </c>
      <c r="N162" s="42">
        <v>1</v>
      </c>
      <c r="O162" s="42" t="s">
        <v>1108</v>
      </c>
      <c r="P162" s="46">
        <v>45433</v>
      </c>
      <c r="Q162" s="47">
        <v>670330</v>
      </c>
      <c r="R162" s="48">
        <v>70000</v>
      </c>
      <c r="S162" s="49">
        <v>92040</v>
      </c>
      <c r="T162" s="50"/>
      <c r="U162" s="48" t="s">
        <v>2322</v>
      </c>
      <c r="V162" s="51">
        <v>45492</v>
      </c>
      <c r="W162" s="52"/>
    </row>
    <row r="163" spans="1:23" ht="28.8">
      <c r="A163" s="48"/>
      <c r="B163" s="42">
        <v>5947</v>
      </c>
      <c r="C163" s="42" t="s">
        <v>41</v>
      </c>
      <c r="D163" s="42">
        <v>97450034</v>
      </c>
      <c r="E163" s="42" t="s">
        <v>1107</v>
      </c>
      <c r="F163" s="42">
        <v>60</v>
      </c>
      <c r="G163" s="42">
        <v>1</v>
      </c>
      <c r="H163" s="43">
        <v>22926</v>
      </c>
      <c r="I163" s="42" t="s">
        <v>77</v>
      </c>
      <c r="J163" s="77" t="s">
        <v>557</v>
      </c>
      <c r="K163" s="77">
        <v>569</v>
      </c>
      <c r="L163" s="44" t="s">
        <v>76</v>
      </c>
      <c r="M163" s="42" t="s">
        <v>1077</v>
      </c>
      <c r="N163" s="42">
        <v>1</v>
      </c>
      <c r="O163" s="42" t="s">
        <v>1108</v>
      </c>
      <c r="P163" s="46">
        <v>45436</v>
      </c>
      <c r="Q163" s="47">
        <v>675820</v>
      </c>
      <c r="R163" s="48">
        <v>70000</v>
      </c>
      <c r="S163" s="49">
        <v>83200</v>
      </c>
      <c r="T163" s="50">
        <v>175240</v>
      </c>
      <c r="U163" s="48" t="s">
        <v>2322</v>
      </c>
      <c r="V163" s="51">
        <v>45492</v>
      </c>
      <c r="W163" s="52"/>
    </row>
    <row r="164" spans="1:23">
      <c r="A164" s="48"/>
      <c r="B164" s="42">
        <v>5003</v>
      </c>
      <c r="C164" s="42" t="s">
        <v>41</v>
      </c>
      <c r="D164" s="42">
        <v>69009332</v>
      </c>
      <c r="E164" s="42" t="s">
        <v>1109</v>
      </c>
      <c r="F164" s="42">
        <v>41</v>
      </c>
      <c r="G164" s="42">
        <v>1</v>
      </c>
      <c r="H164" s="43" t="s">
        <v>1110</v>
      </c>
      <c r="I164" s="42" t="s">
        <v>44</v>
      </c>
      <c r="J164" s="77" t="s">
        <v>83</v>
      </c>
      <c r="K164" s="77" t="s">
        <v>559</v>
      </c>
      <c r="L164" s="44" t="s">
        <v>76</v>
      </c>
      <c r="M164" s="42" t="s">
        <v>949</v>
      </c>
      <c r="N164" s="42">
        <v>1</v>
      </c>
      <c r="O164" s="42">
        <v>3124731138</v>
      </c>
      <c r="P164" s="46">
        <v>45413</v>
      </c>
      <c r="Q164" s="47">
        <v>628360</v>
      </c>
      <c r="R164" s="48">
        <v>50000</v>
      </c>
      <c r="S164" s="49">
        <v>67600</v>
      </c>
      <c r="T164" s="50"/>
      <c r="U164" s="48" t="s">
        <v>2323</v>
      </c>
      <c r="V164" s="51">
        <v>45492</v>
      </c>
      <c r="W164" s="52"/>
    </row>
    <row r="165" spans="1:23">
      <c r="A165" s="48"/>
      <c r="B165" s="42">
        <v>5004</v>
      </c>
      <c r="C165" s="42" t="s">
        <v>41</v>
      </c>
      <c r="D165" s="42">
        <v>69009332</v>
      </c>
      <c r="E165" s="42" t="s">
        <v>1109</v>
      </c>
      <c r="F165" s="42">
        <v>41</v>
      </c>
      <c r="G165" s="42">
        <v>1</v>
      </c>
      <c r="H165" s="43" t="s">
        <v>1110</v>
      </c>
      <c r="I165" s="42" t="s">
        <v>44</v>
      </c>
      <c r="J165" s="77" t="s">
        <v>83</v>
      </c>
      <c r="K165" s="77" t="s">
        <v>559</v>
      </c>
      <c r="L165" s="44" t="s">
        <v>76</v>
      </c>
      <c r="M165" s="45" t="s">
        <v>950</v>
      </c>
      <c r="N165" s="42">
        <v>1</v>
      </c>
      <c r="O165" s="42">
        <v>3124731138</v>
      </c>
      <c r="P165" s="46">
        <v>45415</v>
      </c>
      <c r="Q165" s="47">
        <v>633113</v>
      </c>
      <c r="R165" s="48">
        <v>50000</v>
      </c>
      <c r="S165" s="49">
        <v>67600</v>
      </c>
      <c r="T165" s="50">
        <v>135200</v>
      </c>
      <c r="U165" s="48" t="s">
        <v>2323</v>
      </c>
      <c r="V165" s="51">
        <v>45492</v>
      </c>
      <c r="W165" s="52"/>
    </row>
    <row r="166" spans="1:23" ht="28.8">
      <c r="A166" s="48"/>
      <c r="B166" s="42">
        <v>5588</v>
      </c>
      <c r="C166" s="42" t="s">
        <v>41</v>
      </c>
      <c r="D166" s="42">
        <v>69035003</v>
      </c>
      <c r="E166" s="42" t="s">
        <v>1111</v>
      </c>
      <c r="F166" s="42">
        <v>66</v>
      </c>
      <c r="G166" s="42">
        <v>1</v>
      </c>
      <c r="H166" s="43">
        <v>20952</v>
      </c>
      <c r="I166" s="42" t="s">
        <v>44</v>
      </c>
      <c r="J166" s="77" t="s">
        <v>557</v>
      </c>
      <c r="K166" s="77">
        <v>569</v>
      </c>
      <c r="L166" s="44" t="s">
        <v>76</v>
      </c>
      <c r="M166" s="45" t="s">
        <v>1075</v>
      </c>
      <c r="N166" s="42">
        <v>1</v>
      </c>
      <c r="O166" s="42" t="s">
        <v>1112</v>
      </c>
      <c r="P166" s="46">
        <v>45428</v>
      </c>
      <c r="Q166" s="47">
        <v>659243</v>
      </c>
      <c r="R166" s="48">
        <v>70000</v>
      </c>
      <c r="S166" s="49">
        <v>92040</v>
      </c>
      <c r="T166" s="50"/>
      <c r="U166" s="48" t="s">
        <v>2324</v>
      </c>
      <c r="V166" s="51">
        <v>45492</v>
      </c>
      <c r="W166" s="52"/>
    </row>
    <row r="167" spans="1:23" ht="28.8">
      <c r="A167" s="48"/>
      <c r="B167" s="42">
        <v>5589</v>
      </c>
      <c r="C167" s="42" t="s">
        <v>41</v>
      </c>
      <c r="D167" s="42">
        <v>69035003</v>
      </c>
      <c r="E167" s="42" t="s">
        <v>1111</v>
      </c>
      <c r="F167" s="42">
        <v>66</v>
      </c>
      <c r="G167" s="42">
        <v>1</v>
      </c>
      <c r="H167" s="43">
        <v>20952</v>
      </c>
      <c r="I167" s="42" t="s">
        <v>44</v>
      </c>
      <c r="J167" s="77" t="s">
        <v>557</v>
      </c>
      <c r="K167" s="77">
        <v>569</v>
      </c>
      <c r="L167" s="44" t="s">
        <v>76</v>
      </c>
      <c r="M167" s="45" t="s">
        <v>1077</v>
      </c>
      <c r="N167" s="42">
        <v>1</v>
      </c>
      <c r="O167" s="42" t="s">
        <v>1113</v>
      </c>
      <c r="P167" s="46">
        <v>45429</v>
      </c>
      <c r="Q167" s="47">
        <v>664859</v>
      </c>
      <c r="R167" s="48">
        <v>70000</v>
      </c>
      <c r="S167" s="49">
        <v>83200</v>
      </c>
      <c r="T167" s="50">
        <v>175240</v>
      </c>
      <c r="U167" s="48" t="s">
        <v>2324</v>
      </c>
      <c r="V167" s="51">
        <v>45492</v>
      </c>
      <c r="W167" s="52"/>
    </row>
    <row r="168" spans="1:23" ht="28.8">
      <c r="A168" s="48"/>
      <c r="B168" s="42">
        <v>6209</v>
      </c>
      <c r="C168" s="42" t="s">
        <v>41</v>
      </c>
      <c r="D168" s="42">
        <v>17693085</v>
      </c>
      <c r="E168" s="42" t="s">
        <v>92</v>
      </c>
      <c r="F168" s="42">
        <v>65</v>
      </c>
      <c r="G168" s="42">
        <v>1</v>
      </c>
      <c r="H168" s="43" t="s">
        <v>93</v>
      </c>
      <c r="I168" s="42" t="s">
        <v>77</v>
      </c>
      <c r="J168" s="77" t="s">
        <v>99</v>
      </c>
      <c r="K168" s="77">
        <v>571</v>
      </c>
      <c r="L168" s="44" t="s">
        <v>74</v>
      </c>
      <c r="M168" s="45" t="s">
        <v>987</v>
      </c>
      <c r="N168" s="42">
        <v>1</v>
      </c>
      <c r="O168" s="42">
        <v>3202188024</v>
      </c>
      <c r="P168" s="46">
        <v>45439</v>
      </c>
      <c r="Q168" s="47">
        <v>678672</v>
      </c>
      <c r="R168" s="48">
        <v>20000</v>
      </c>
      <c r="S168" s="49">
        <v>30680</v>
      </c>
      <c r="T168" s="50"/>
      <c r="U168" s="48" t="s">
        <v>2325</v>
      </c>
      <c r="V168" s="51">
        <v>45492</v>
      </c>
      <c r="W168" s="52"/>
    </row>
    <row r="169" spans="1:23" ht="28.8">
      <c r="A169" s="48"/>
      <c r="B169" s="42">
        <v>6210</v>
      </c>
      <c r="C169" s="42" t="s">
        <v>41</v>
      </c>
      <c r="D169" s="42">
        <v>17693085</v>
      </c>
      <c r="E169" s="42" t="s">
        <v>92</v>
      </c>
      <c r="F169" s="42">
        <v>65</v>
      </c>
      <c r="G169" s="42">
        <v>1</v>
      </c>
      <c r="H169" s="43" t="s">
        <v>93</v>
      </c>
      <c r="I169" s="42" t="s">
        <v>77</v>
      </c>
      <c r="J169" s="77" t="s">
        <v>99</v>
      </c>
      <c r="K169" s="77">
        <v>571</v>
      </c>
      <c r="L169" s="44" t="s">
        <v>74</v>
      </c>
      <c r="M169" s="45" t="s">
        <v>1009</v>
      </c>
      <c r="N169" s="42">
        <v>1</v>
      </c>
      <c r="O169" s="42">
        <v>3202188024</v>
      </c>
      <c r="P169" s="46">
        <v>45439</v>
      </c>
      <c r="Q169" s="47">
        <v>683835</v>
      </c>
      <c r="R169" s="48">
        <v>20000</v>
      </c>
      <c r="S169" s="55">
        <v>30680</v>
      </c>
      <c r="T169" s="50">
        <v>61360</v>
      </c>
      <c r="U169" s="48" t="s">
        <v>2325</v>
      </c>
      <c r="V169" s="51">
        <v>45492</v>
      </c>
      <c r="W169" s="52"/>
    </row>
    <row r="170" spans="1:23" ht="28.8">
      <c r="A170" s="48"/>
      <c r="B170" s="42">
        <v>5795</v>
      </c>
      <c r="C170" s="42" t="s">
        <v>86</v>
      </c>
      <c r="D170" s="42">
        <v>1030084316</v>
      </c>
      <c r="E170" s="42" t="s">
        <v>615</v>
      </c>
      <c r="F170" s="42">
        <v>3</v>
      </c>
      <c r="G170" s="42">
        <v>2</v>
      </c>
      <c r="H170" s="43">
        <v>45325</v>
      </c>
      <c r="I170" s="42" t="s">
        <v>77</v>
      </c>
      <c r="J170" s="77" t="s">
        <v>556</v>
      </c>
      <c r="K170" s="77">
        <v>865</v>
      </c>
      <c r="L170" s="44" t="s">
        <v>74</v>
      </c>
      <c r="M170" s="45" t="s">
        <v>1114</v>
      </c>
      <c r="N170" s="42">
        <v>1</v>
      </c>
      <c r="O170" s="42" t="s">
        <v>1115</v>
      </c>
      <c r="P170" s="46">
        <v>45432</v>
      </c>
      <c r="Q170" s="47">
        <v>41319</v>
      </c>
      <c r="R170" s="48">
        <v>45000</v>
      </c>
      <c r="S170" s="55">
        <v>50336</v>
      </c>
      <c r="T170" s="50"/>
      <c r="U170" s="48" t="s">
        <v>2326</v>
      </c>
      <c r="V170" s="51">
        <v>45492</v>
      </c>
      <c r="W170" s="52"/>
    </row>
    <row r="171" spans="1:23" ht="28.8">
      <c r="A171" s="48"/>
      <c r="B171" s="42">
        <v>5796</v>
      </c>
      <c r="C171" s="42" t="s">
        <v>86</v>
      </c>
      <c r="D171" s="42">
        <v>1030084316</v>
      </c>
      <c r="E171" s="42" t="s">
        <v>615</v>
      </c>
      <c r="F171" s="42">
        <v>3</v>
      </c>
      <c r="G171" s="42">
        <v>2</v>
      </c>
      <c r="H171" s="43">
        <v>45325</v>
      </c>
      <c r="I171" s="42" t="s">
        <v>77</v>
      </c>
      <c r="J171" s="77" t="s">
        <v>556</v>
      </c>
      <c r="K171" s="77">
        <v>865</v>
      </c>
      <c r="L171" s="44" t="s">
        <v>74</v>
      </c>
      <c r="M171" s="45" t="s">
        <v>1116</v>
      </c>
      <c r="N171" s="42">
        <v>1</v>
      </c>
      <c r="O171" s="42" t="s">
        <v>1115</v>
      </c>
      <c r="P171" s="46">
        <v>45432</v>
      </c>
      <c r="Q171" s="47">
        <v>236302</v>
      </c>
      <c r="R171" s="48">
        <v>45000</v>
      </c>
      <c r="S171" s="49">
        <v>50336</v>
      </c>
      <c r="T171" s="50">
        <v>100672</v>
      </c>
      <c r="U171" s="48" t="s">
        <v>2326</v>
      </c>
      <c r="V171" s="51">
        <v>45492</v>
      </c>
      <c r="W171" s="52"/>
    </row>
    <row r="172" spans="1:23">
      <c r="A172" s="48"/>
      <c r="B172" s="42">
        <v>6193</v>
      </c>
      <c r="C172" s="42" t="s">
        <v>41</v>
      </c>
      <c r="D172" s="42">
        <v>27354215</v>
      </c>
      <c r="E172" s="42" t="s">
        <v>1117</v>
      </c>
      <c r="F172" s="42">
        <v>70</v>
      </c>
      <c r="G172" s="42">
        <v>1</v>
      </c>
      <c r="H172" s="43" t="s">
        <v>1118</v>
      </c>
      <c r="I172" s="42" t="s">
        <v>44</v>
      </c>
      <c r="J172" s="77" t="s">
        <v>83</v>
      </c>
      <c r="K172" s="77" t="s">
        <v>559</v>
      </c>
      <c r="L172" s="44" t="s">
        <v>76</v>
      </c>
      <c r="M172" s="18" t="s">
        <v>949</v>
      </c>
      <c r="N172" s="42">
        <v>1</v>
      </c>
      <c r="O172" s="42">
        <v>3152094089</v>
      </c>
      <c r="P172" s="46">
        <v>45438</v>
      </c>
      <c r="Q172" s="47">
        <v>678472</v>
      </c>
      <c r="R172" s="48">
        <v>50000</v>
      </c>
      <c r="S172" s="49">
        <v>67600</v>
      </c>
      <c r="T172" s="50"/>
      <c r="U172" s="48" t="s">
        <v>2327</v>
      </c>
      <c r="V172" s="51">
        <v>45492</v>
      </c>
      <c r="W172" s="52"/>
    </row>
    <row r="173" spans="1:23">
      <c r="A173" s="48"/>
      <c r="B173" s="42">
        <v>6194</v>
      </c>
      <c r="C173" s="42" t="s">
        <v>41</v>
      </c>
      <c r="D173" s="42">
        <v>27354215</v>
      </c>
      <c r="E173" s="42" t="s">
        <v>1117</v>
      </c>
      <c r="F173" s="42">
        <v>70</v>
      </c>
      <c r="G173" s="42">
        <v>1</v>
      </c>
      <c r="H173" s="43" t="s">
        <v>1118</v>
      </c>
      <c r="I173" s="42" t="s">
        <v>44</v>
      </c>
      <c r="J173" s="77" t="s">
        <v>83</v>
      </c>
      <c r="K173" s="77" t="s">
        <v>559</v>
      </c>
      <c r="L173" s="44" t="s">
        <v>76</v>
      </c>
      <c r="M173" s="45" t="s">
        <v>950</v>
      </c>
      <c r="N173" s="42">
        <v>1</v>
      </c>
      <c r="O173" s="42">
        <v>3152094089</v>
      </c>
      <c r="P173" s="46">
        <v>45439</v>
      </c>
      <c r="Q173" s="47">
        <v>683808</v>
      </c>
      <c r="R173" s="48">
        <v>50000</v>
      </c>
      <c r="S173" s="49">
        <v>67600</v>
      </c>
      <c r="T173" s="50">
        <v>135200</v>
      </c>
      <c r="U173" s="48" t="s">
        <v>2327</v>
      </c>
      <c r="V173" s="51">
        <v>45492</v>
      </c>
      <c r="W173" s="52"/>
    </row>
    <row r="174" spans="1:23">
      <c r="A174" s="48"/>
      <c r="B174" s="42">
        <v>5846</v>
      </c>
      <c r="C174" s="42" t="s">
        <v>41</v>
      </c>
      <c r="D174" s="42">
        <v>41117809</v>
      </c>
      <c r="E174" s="42" t="s">
        <v>1119</v>
      </c>
      <c r="F174" s="42">
        <v>48</v>
      </c>
      <c r="G174" s="42">
        <v>1</v>
      </c>
      <c r="H174" s="43" t="s">
        <v>1120</v>
      </c>
      <c r="I174" s="42" t="s">
        <v>44</v>
      </c>
      <c r="J174" s="78" t="s">
        <v>556</v>
      </c>
      <c r="K174" s="78">
        <v>865</v>
      </c>
      <c r="L174" s="44" t="s">
        <v>74</v>
      </c>
      <c r="M174" s="45" t="s">
        <v>1114</v>
      </c>
      <c r="N174" s="42">
        <v>1</v>
      </c>
      <c r="O174" s="42" t="s">
        <v>1121</v>
      </c>
      <c r="P174" s="46">
        <v>45432</v>
      </c>
      <c r="Q174" s="47">
        <v>37619</v>
      </c>
      <c r="R174" s="48">
        <v>45000</v>
      </c>
      <c r="S174" s="49">
        <v>50336</v>
      </c>
      <c r="T174" s="50"/>
      <c r="U174" s="48" t="s">
        <v>2328</v>
      </c>
      <c r="V174" s="51">
        <v>45492</v>
      </c>
      <c r="W174" s="52"/>
    </row>
    <row r="175" spans="1:23" ht="28.8">
      <c r="A175" s="48"/>
      <c r="B175" s="42">
        <v>5847</v>
      </c>
      <c r="C175" s="42" t="s">
        <v>41</v>
      </c>
      <c r="D175" s="42">
        <v>41117809</v>
      </c>
      <c r="E175" s="42" t="s">
        <v>1119</v>
      </c>
      <c r="F175" s="42">
        <v>48</v>
      </c>
      <c r="G175" s="42">
        <v>1</v>
      </c>
      <c r="H175" s="43" t="s">
        <v>1120</v>
      </c>
      <c r="I175" s="42" t="s">
        <v>44</v>
      </c>
      <c r="J175" s="77" t="s">
        <v>556</v>
      </c>
      <c r="K175" s="77">
        <v>865</v>
      </c>
      <c r="L175" s="44" t="s">
        <v>74</v>
      </c>
      <c r="M175" s="18" t="s">
        <v>1116</v>
      </c>
      <c r="N175" s="42">
        <v>1</v>
      </c>
      <c r="O175" s="42" t="s">
        <v>1121</v>
      </c>
      <c r="P175" s="46">
        <v>45433</v>
      </c>
      <c r="Q175" s="47">
        <v>236304</v>
      </c>
      <c r="R175" s="48">
        <v>45000</v>
      </c>
      <c r="S175" s="55">
        <v>50336</v>
      </c>
      <c r="T175" s="50">
        <v>100672</v>
      </c>
      <c r="U175" s="48" t="s">
        <v>2328</v>
      </c>
      <c r="V175" s="51">
        <v>45492</v>
      </c>
      <c r="W175" s="52"/>
    </row>
    <row r="176" spans="1:23" ht="28.8">
      <c r="A176" s="48"/>
      <c r="B176" s="42">
        <v>5479</v>
      </c>
      <c r="C176" s="42" t="s">
        <v>41</v>
      </c>
      <c r="D176" s="42">
        <v>15570943</v>
      </c>
      <c r="E176" s="42" t="s">
        <v>1122</v>
      </c>
      <c r="F176" s="42">
        <v>61</v>
      </c>
      <c r="G176" s="42">
        <v>1</v>
      </c>
      <c r="H176" s="43">
        <v>22684</v>
      </c>
      <c r="I176" s="42" t="s">
        <v>77</v>
      </c>
      <c r="J176" s="77" t="s">
        <v>557</v>
      </c>
      <c r="K176" s="77">
        <v>569</v>
      </c>
      <c r="L176" s="44" t="s">
        <v>76</v>
      </c>
      <c r="M176" s="42" t="s">
        <v>1075</v>
      </c>
      <c r="N176" s="42">
        <v>1</v>
      </c>
      <c r="O176" s="42">
        <v>3108089104</v>
      </c>
      <c r="P176" s="46">
        <v>45426</v>
      </c>
      <c r="Q176" s="47">
        <v>648835</v>
      </c>
      <c r="R176" s="48">
        <v>70000</v>
      </c>
      <c r="S176" s="55">
        <v>92040</v>
      </c>
      <c r="T176" s="50"/>
      <c r="U176" s="48" t="s">
        <v>2329</v>
      </c>
      <c r="V176" s="51">
        <v>45492</v>
      </c>
      <c r="W176" s="52"/>
    </row>
    <row r="177" spans="1:23" ht="28.8">
      <c r="A177" s="48"/>
      <c r="B177" s="42">
        <v>5480</v>
      </c>
      <c r="C177" s="42" t="s">
        <v>41</v>
      </c>
      <c r="D177" s="42">
        <v>15570943</v>
      </c>
      <c r="E177" s="42" t="s">
        <v>1122</v>
      </c>
      <c r="F177" s="42">
        <v>61</v>
      </c>
      <c r="G177" s="42">
        <v>1</v>
      </c>
      <c r="H177" s="43">
        <v>22684</v>
      </c>
      <c r="I177" s="42" t="s">
        <v>77</v>
      </c>
      <c r="J177" s="77" t="s">
        <v>557</v>
      </c>
      <c r="K177" s="77">
        <v>569</v>
      </c>
      <c r="L177" s="44" t="s">
        <v>76</v>
      </c>
      <c r="M177" s="18" t="s">
        <v>1077</v>
      </c>
      <c r="N177" s="42">
        <v>1</v>
      </c>
      <c r="O177" s="42">
        <v>3108089104</v>
      </c>
      <c r="P177" s="43">
        <v>45427</v>
      </c>
      <c r="Q177" s="47">
        <v>659900</v>
      </c>
      <c r="R177" s="48">
        <v>70000</v>
      </c>
      <c r="S177" s="49">
        <v>83200</v>
      </c>
      <c r="T177" s="50">
        <v>175240</v>
      </c>
      <c r="U177" s="48" t="s">
        <v>2329</v>
      </c>
      <c r="V177" s="51">
        <v>45492</v>
      </c>
      <c r="W177" s="52"/>
    </row>
    <row r="178" spans="1:23">
      <c r="A178" s="48"/>
      <c r="B178" s="42">
        <v>6381</v>
      </c>
      <c r="C178" s="42" t="s">
        <v>41</v>
      </c>
      <c r="D178" s="42">
        <v>27525914</v>
      </c>
      <c r="E178" s="42" t="s">
        <v>616</v>
      </c>
      <c r="F178" s="42">
        <v>61</v>
      </c>
      <c r="G178" s="42">
        <v>1</v>
      </c>
      <c r="H178" s="43" t="s">
        <v>617</v>
      </c>
      <c r="I178" s="42" t="s">
        <v>44</v>
      </c>
      <c r="J178" s="77" t="s">
        <v>78</v>
      </c>
      <c r="K178" s="77">
        <v>320</v>
      </c>
      <c r="L178" s="44" t="s">
        <v>76</v>
      </c>
      <c r="M178" s="45" t="s">
        <v>966</v>
      </c>
      <c r="N178" s="42">
        <v>1</v>
      </c>
      <c r="O178" s="42" t="s">
        <v>1123</v>
      </c>
      <c r="P178" s="46">
        <v>45440</v>
      </c>
      <c r="Q178" s="47">
        <v>685855</v>
      </c>
      <c r="R178" s="48">
        <v>88000</v>
      </c>
      <c r="S178" s="49">
        <v>109200</v>
      </c>
      <c r="T178" s="50"/>
      <c r="U178" s="48" t="s">
        <v>2330</v>
      </c>
      <c r="V178" s="51">
        <v>45492</v>
      </c>
      <c r="W178" s="52"/>
    </row>
    <row r="179" spans="1:23">
      <c r="A179" s="48"/>
      <c r="B179" s="42">
        <v>6382</v>
      </c>
      <c r="C179" s="42" t="s">
        <v>41</v>
      </c>
      <c r="D179" s="42">
        <v>27525914</v>
      </c>
      <c r="E179" s="42" t="s">
        <v>616</v>
      </c>
      <c r="F179" s="42">
        <v>61</v>
      </c>
      <c r="G179" s="42">
        <v>1</v>
      </c>
      <c r="H179" s="43" t="s">
        <v>617</v>
      </c>
      <c r="I179" s="42" t="s">
        <v>44</v>
      </c>
      <c r="J179" s="77" t="s">
        <v>78</v>
      </c>
      <c r="K179" s="77">
        <v>320</v>
      </c>
      <c r="L179" s="44" t="s">
        <v>76</v>
      </c>
      <c r="M179" s="18" t="s">
        <v>968</v>
      </c>
      <c r="N179" s="42">
        <v>1</v>
      </c>
      <c r="O179" s="42" t="s">
        <v>1123</v>
      </c>
      <c r="P179" s="43">
        <v>45442</v>
      </c>
      <c r="Q179" s="47">
        <v>690019</v>
      </c>
      <c r="R179" s="48">
        <v>88000</v>
      </c>
      <c r="S179" s="49">
        <v>109200</v>
      </c>
      <c r="T179" s="50">
        <v>218400</v>
      </c>
      <c r="U179" s="48" t="s">
        <v>2330</v>
      </c>
      <c r="V179" s="51">
        <v>45492</v>
      </c>
      <c r="W179" s="52"/>
    </row>
    <row r="180" spans="1:23" ht="28.8">
      <c r="A180" s="48"/>
      <c r="B180" s="42">
        <v>6172</v>
      </c>
      <c r="C180" s="42" t="s">
        <v>41</v>
      </c>
      <c r="D180" s="42">
        <v>26571700</v>
      </c>
      <c r="E180" s="42" t="s">
        <v>1124</v>
      </c>
      <c r="F180" s="42">
        <v>53</v>
      </c>
      <c r="G180" s="42">
        <v>1</v>
      </c>
      <c r="H180" s="43" t="s">
        <v>1125</v>
      </c>
      <c r="I180" s="42" t="s">
        <v>44</v>
      </c>
      <c r="J180" s="77" t="s">
        <v>84</v>
      </c>
      <c r="K180" s="77">
        <v>885</v>
      </c>
      <c r="L180" s="44" t="s">
        <v>76</v>
      </c>
      <c r="M180" s="45" t="s">
        <v>991</v>
      </c>
      <c r="N180" s="42">
        <v>1</v>
      </c>
      <c r="O180" s="42">
        <v>3103300965</v>
      </c>
      <c r="P180" s="46">
        <v>45439</v>
      </c>
      <c r="Q180" s="47">
        <v>683783</v>
      </c>
      <c r="R180" s="48">
        <v>55000</v>
      </c>
      <c r="S180" s="49">
        <v>72800</v>
      </c>
      <c r="T180" s="50"/>
      <c r="U180" s="48" t="s">
        <v>2331</v>
      </c>
      <c r="V180" s="51">
        <v>45492</v>
      </c>
      <c r="W180" s="52"/>
    </row>
    <row r="181" spans="1:23" ht="28.8">
      <c r="A181" s="48"/>
      <c r="B181" s="42">
        <v>6171</v>
      </c>
      <c r="C181" s="42" t="s">
        <v>41</v>
      </c>
      <c r="D181" s="42">
        <v>26571700</v>
      </c>
      <c r="E181" s="42" t="s">
        <v>1126</v>
      </c>
      <c r="F181" s="42">
        <v>53</v>
      </c>
      <c r="G181" s="42">
        <v>1</v>
      </c>
      <c r="H181" s="43" t="s">
        <v>1125</v>
      </c>
      <c r="I181" s="42" t="s">
        <v>44</v>
      </c>
      <c r="J181" s="77" t="s">
        <v>84</v>
      </c>
      <c r="K181" s="77">
        <v>885</v>
      </c>
      <c r="L181" s="44" t="s">
        <v>76</v>
      </c>
      <c r="M181" s="45" t="s">
        <v>990</v>
      </c>
      <c r="N181" s="42">
        <v>1</v>
      </c>
      <c r="O181" s="42">
        <v>3103300965</v>
      </c>
      <c r="P181" s="46">
        <v>45438</v>
      </c>
      <c r="Q181" s="47">
        <v>677531</v>
      </c>
      <c r="R181" s="48">
        <v>55000</v>
      </c>
      <c r="S181" s="49">
        <v>72384</v>
      </c>
      <c r="T181" s="50">
        <v>145184</v>
      </c>
      <c r="U181" s="48" t="s">
        <v>2331</v>
      </c>
      <c r="V181" s="51">
        <v>45492</v>
      </c>
      <c r="W181" s="52"/>
    </row>
    <row r="182" spans="1:23">
      <c r="A182" s="48"/>
      <c r="B182" s="42">
        <v>6279</v>
      </c>
      <c r="C182" s="42" t="s">
        <v>41</v>
      </c>
      <c r="D182" s="42">
        <v>27472433</v>
      </c>
      <c r="E182" s="42" t="s">
        <v>1127</v>
      </c>
      <c r="F182" s="42">
        <v>70</v>
      </c>
      <c r="G182" s="42">
        <v>1</v>
      </c>
      <c r="H182" s="43">
        <v>19699</v>
      </c>
      <c r="I182" s="42" t="s">
        <v>44</v>
      </c>
      <c r="J182" s="77" t="s">
        <v>81</v>
      </c>
      <c r="K182" s="77">
        <v>749</v>
      </c>
      <c r="L182" s="44" t="s">
        <v>76</v>
      </c>
      <c r="M182" s="45" t="s">
        <v>918</v>
      </c>
      <c r="N182" s="42">
        <v>1</v>
      </c>
      <c r="O182" s="42">
        <v>3186854566</v>
      </c>
      <c r="P182" s="46">
        <v>45440</v>
      </c>
      <c r="Q182" s="47">
        <v>683406</v>
      </c>
      <c r="R182" s="48">
        <v>20000</v>
      </c>
      <c r="S182" s="49">
        <v>26000</v>
      </c>
      <c r="T182" s="50"/>
      <c r="U182" s="48" t="s">
        <v>2332</v>
      </c>
      <c r="V182" s="51">
        <v>45492</v>
      </c>
      <c r="W182" s="52"/>
    </row>
    <row r="183" spans="1:23">
      <c r="A183" s="48"/>
      <c r="B183" s="42">
        <v>6280</v>
      </c>
      <c r="C183" s="42" t="s">
        <v>41</v>
      </c>
      <c r="D183" s="42">
        <v>27472433</v>
      </c>
      <c r="E183" s="42" t="s">
        <v>1127</v>
      </c>
      <c r="F183" s="42">
        <v>70</v>
      </c>
      <c r="G183" s="42">
        <v>1</v>
      </c>
      <c r="H183" s="43">
        <v>19699</v>
      </c>
      <c r="I183" s="42" t="s">
        <v>44</v>
      </c>
      <c r="J183" s="77" t="s">
        <v>81</v>
      </c>
      <c r="K183" s="77">
        <v>749</v>
      </c>
      <c r="L183" s="44" t="s">
        <v>76</v>
      </c>
      <c r="M183" s="45" t="s">
        <v>922</v>
      </c>
      <c r="N183" s="42">
        <v>1</v>
      </c>
      <c r="O183" s="42">
        <v>3186854566</v>
      </c>
      <c r="P183" s="46">
        <v>45440</v>
      </c>
      <c r="Q183" s="47">
        <v>683452</v>
      </c>
      <c r="R183" s="48">
        <v>20000</v>
      </c>
      <c r="S183" s="49">
        <v>26000</v>
      </c>
      <c r="T183" s="50">
        <v>52000</v>
      </c>
      <c r="U183" s="48" t="s">
        <v>2332</v>
      </c>
      <c r="V183" s="51">
        <v>45492</v>
      </c>
      <c r="W183" s="52"/>
    </row>
    <row r="184" spans="1:23">
      <c r="A184" s="48"/>
      <c r="B184" s="42">
        <v>6237</v>
      </c>
      <c r="C184" s="45" t="s">
        <v>41</v>
      </c>
      <c r="D184" s="42">
        <v>1062278511</v>
      </c>
      <c r="E184" s="42" t="s">
        <v>618</v>
      </c>
      <c r="F184" s="42">
        <v>20</v>
      </c>
      <c r="G184" s="42">
        <v>1</v>
      </c>
      <c r="H184" s="43">
        <v>38323</v>
      </c>
      <c r="I184" s="42" t="s">
        <v>44</v>
      </c>
      <c r="J184" s="77" t="s">
        <v>78</v>
      </c>
      <c r="K184" s="77">
        <v>320</v>
      </c>
      <c r="L184" s="44" t="s">
        <v>74</v>
      </c>
      <c r="M184" s="45" t="s">
        <v>960</v>
      </c>
      <c r="N184" s="42">
        <v>1</v>
      </c>
      <c r="O184" s="42">
        <v>3238640624</v>
      </c>
      <c r="P184" s="46">
        <v>45439</v>
      </c>
      <c r="Q184" s="47">
        <v>678432</v>
      </c>
      <c r="R184" s="48">
        <v>33000</v>
      </c>
      <c r="S184" s="49">
        <v>45240</v>
      </c>
      <c r="T184" s="50"/>
      <c r="U184" s="48" t="s">
        <v>2333</v>
      </c>
      <c r="V184" s="51">
        <v>45492</v>
      </c>
      <c r="W184" s="52"/>
    </row>
    <row r="185" spans="1:23">
      <c r="A185" s="48"/>
      <c r="B185" s="42">
        <v>6238</v>
      </c>
      <c r="C185" s="42" t="s">
        <v>41</v>
      </c>
      <c r="D185" s="42">
        <v>1062278511</v>
      </c>
      <c r="E185" s="42" t="s">
        <v>618</v>
      </c>
      <c r="F185" s="42">
        <v>20</v>
      </c>
      <c r="G185" s="42">
        <v>1</v>
      </c>
      <c r="H185" s="43">
        <v>38323</v>
      </c>
      <c r="I185" s="42" t="s">
        <v>44</v>
      </c>
      <c r="J185" s="77" t="s">
        <v>78</v>
      </c>
      <c r="K185" s="77">
        <v>320</v>
      </c>
      <c r="L185" s="44" t="s">
        <v>74</v>
      </c>
      <c r="M185" s="45" t="s">
        <v>962</v>
      </c>
      <c r="N185" s="42">
        <v>1</v>
      </c>
      <c r="O185" s="42">
        <v>3238640624</v>
      </c>
      <c r="P185" s="46">
        <v>45439</v>
      </c>
      <c r="Q185" s="47">
        <v>683942</v>
      </c>
      <c r="R185" s="48">
        <v>33000</v>
      </c>
      <c r="S185" s="49">
        <v>45240</v>
      </c>
      <c r="T185" s="50">
        <v>90480</v>
      </c>
      <c r="U185" s="48" t="s">
        <v>2333</v>
      </c>
      <c r="V185" s="51">
        <v>45492</v>
      </c>
      <c r="W185" s="52"/>
    </row>
    <row r="186" spans="1:23" ht="28.8">
      <c r="A186" s="48"/>
      <c r="B186" s="42">
        <v>6245</v>
      </c>
      <c r="C186" s="42" t="s">
        <v>41</v>
      </c>
      <c r="D186" s="42">
        <v>26388324</v>
      </c>
      <c r="E186" s="42" t="s">
        <v>1128</v>
      </c>
      <c r="F186" s="42">
        <v>63</v>
      </c>
      <c r="G186" s="42">
        <v>1</v>
      </c>
      <c r="H186" s="43" t="s">
        <v>604</v>
      </c>
      <c r="I186" s="42" t="s">
        <v>44</v>
      </c>
      <c r="J186" s="77" t="s">
        <v>556</v>
      </c>
      <c r="K186" s="77">
        <v>865</v>
      </c>
      <c r="L186" s="44" t="s">
        <v>74</v>
      </c>
      <c r="M186" s="18" t="s">
        <v>1080</v>
      </c>
      <c r="N186" s="42">
        <v>1</v>
      </c>
      <c r="O186" s="42" t="s">
        <v>1129</v>
      </c>
      <c r="P186" s="46">
        <v>45439</v>
      </c>
      <c r="Q186" s="47">
        <v>276269</v>
      </c>
      <c r="R186" s="48">
        <v>17000</v>
      </c>
      <c r="S186" s="49">
        <v>26000</v>
      </c>
      <c r="T186" s="50"/>
      <c r="U186" s="48" t="s">
        <v>2334</v>
      </c>
      <c r="V186" s="51">
        <v>45492</v>
      </c>
      <c r="W186" s="52"/>
    </row>
    <row r="187" spans="1:23" ht="28.8">
      <c r="A187" s="48"/>
      <c r="B187" s="42">
        <v>6246</v>
      </c>
      <c r="C187" s="42" t="s">
        <v>41</v>
      </c>
      <c r="D187" s="42">
        <v>26388324</v>
      </c>
      <c r="E187" s="42" t="s">
        <v>1128</v>
      </c>
      <c r="F187" s="42">
        <v>63</v>
      </c>
      <c r="G187" s="42">
        <v>1</v>
      </c>
      <c r="H187" s="43" t="s">
        <v>604</v>
      </c>
      <c r="I187" s="42" t="s">
        <v>44</v>
      </c>
      <c r="J187" s="77" t="s">
        <v>556</v>
      </c>
      <c r="K187" s="77">
        <v>865</v>
      </c>
      <c r="L187" s="44" t="s">
        <v>74</v>
      </c>
      <c r="M187" s="45" t="s">
        <v>1082</v>
      </c>
      <c r="N187" s="42">
        <v>1</v>
      </c>
      <c r="O187" s="42" t="s">
        <v>1129</v>
      </c>
      <c r="P187" s="46">
        <v>45439</v>
      </c>
      <c r="Q187" s="47">
        <v>1089521</v>
      </c>
      <c r="R187" s="48">
        <v>17000</v>
      </c>
      <c r="S187" s="49">
        <v>26000</v>
      </c>
      <c r="T187" s="50">
        <v>52000</v>
      </c>
      <c r="U187" s="48" t="s">
        <v>2334</v>
      </c>
      <c r="V187" s="51">
        <v>45492</v>
      </c>
      <c r="W187" s="52"/>
    </row>
    <row r="188" spans="1:23">
      <c r="A188" s="48"/>
      <c r="B188" s="42">
        <v>5682</v>
      </c>
      <c r="C188" s="42" t="s">
        <v>41</v>
      </c>
      <c r="D188" s="42">
        <v>41107821</v>
      </c>
      <c r="E188" s="42" t="s">
        <v>1130</v>
      </c>
      <c r="F188" s="42">
        <v>50</v>
      </c>
      <c r="G188" s="42">
        <v>1</v>
      </c>
      <c r="H188" s="43" t="s">
        <v>1131</v>
      </c>
      <c r="I188" s="42" t="s">
        <v>44</v>
      </c>
      <c r="J188" s="77" t="s">
        <v>78</v>
      </c>
      <c r="K188" s="77">
        <v>320</v>
      </c>
      <c r="L188" s="44" t="s">
        <v>74</v>
      </c>
      <c r="M188" s="45" t="s">
        <v>960</v>
      </c>
      <c r="N188" s="42">
        <v>1</v>
      </c>
      <c r="O188" s="42" t="s">
        <v>1132</v>
      </c>
      <c r="P188" s="46">
        <v>45434</v>
      </c>
      <c r="Q188" s="47">
        <v>7276</v>
      </c>
      <c r="R188" s="48">
        <v>33000</v>
      </c>
      <c r="S188" s="49">
        <v>45240</v>
      </c>
      <c r="T188" s="50"/>
      <c r="U188" s="48" t="s">
        <v>2335</v>
      </c>
      <c r="V188" s="51">
        <v>45492</v>
      </c>
      <c r="W188" s="52"/>
    </row>
    <row r="189" spans="1:23">
      <c r="A189" s="48"/>
      <c r="B189" s="42">
        <v>5683</v>
      </c>
      <c r="C189" s="42" t="s">
        <v>41</v>
      </c>
      <c r="D189" s="42">
        <v>41107821</v>
      </c>
      <c r="E189" s="42" t="s">
        <v>1130</v>
      </c>
      <c r="F189" s="42">
        <v>50</v>
      </c>
      <c r="G189" s="42">
        <v>1</v>
      </c>
      <c r="H189" s="43" t="s">
        <v>1131</v>
      </c>
      <c r="I189" s="42" t="s">
        <v>44</v>
      </c>
      <c r="J189" s="77" t="s">
        <v>78</v>
      </c>
      <c r="K189" s="77">
        <v>320</v>
      </c>
      <c r="L189" s="44" t="s">
        <v>74</v>
      </c>
      <c r="M189" s="45" t="s">
        <v>962</v>
      </c>
      <c r="N189" s="42">
        <v>1</v>
      </c>
      <c r="O189" s="42" t="s">
        <v>1132</v>
      </c>
      <c r="P189" s="46">
        <v>45434</v>
      </c>
      <c r="Q189" s="47">
        <v>30888</v>
      </c>
      <c r="R189" s="48">
        <v>33000</v>
      </c>
      <c r="S189" s="49">
        <v>45240</v>
      </c>
      <c r="T189" s="50">
        <v>90480</v>
      </c>
      <c r="U189" s="48" t="s">
        <v>2335</v>
      </c>
      <c r="V189" s="51">
        <v>45492</v>
      </c>
      <c r="W189" s="52"/>
    </row>
    <row r="190" spans="1:23">
      <c r="A190" s="48"/>
      <c r="B190" s="42">
        <v>5528</v>
      </c>
      <c r="C190" s="42" t="s">
        <v>41</v>
      </c>
      <c r="D190" s="42">
        <v>1120218263</v>
      </c>
      <c r="E190" s="42" t="s">
        <v>1133</v>
      </c>
      <c r="F190" s="42">
        <v>27</v>
      </c>
      <c r="G190" s="42">
        <v>1</v>
      </c>
      <c r="H190" s="43" t="s">
        <v>1134</v>
      </c>
      <c r="I190" s="42" t="s">
        <v>44</v>
      </c>
      <c r="J190" s="77" t="s">
        <v>78</v>
      </c>
      <c r="K190" s="77">
        <v>320</v>
      </c>
      <c r="L190" s="44" t="s">
        <v>74</v>
      </c>
      <c r="M190" s="45" t="s">
        <v>958</v>
      </c>
      <c r="N190" s="42">
        <v>1</v>
      </c>
      <c r="O190" s="42">
        <v>3124115172</v>
      </c>
      <c r="P190" s="46">
        <v>45423</v>
      </c>
      <c r="Q190" s="47">
        <v>650177</v>
      </c>
      <c r="R190" s="48">
        <v>17000</v>
      </c>
      <c r="S190" s="49">
        <v>26520</v>
      </c>
      <c r="T190" s="50">
        <v>26520</v>
      </c>
      <c r="U190" s="48" t="s">
        <v>2336</v>
      </c>
      <c r="V190" s="51">
        <v>45492</v>
      </c>
      <c r="W190" s="52"/>
    </row>
    <row r="191" spans="1:23" ht="28.8">
      <c r="A191" s="48"/>
      <c r="B191" s="42">
        <v>6339</v>
      </c>
      <c r="C191" s="42" t="s">
        <v>41</v>
      </c>
      <c r="D191" s="42">
        <v>5204154</v>
      </c>
      <c r="E191" s="42" t="s">
        <v>1135</v>
      </c>
      <c r="F191" s="42">
        <v>46</v>
      </c>
      <c r="G191" s="42">
        <v>1</v>
      </c>
      <c r="H191" s="43">
        <v>28440</v>
      </c>
      <c r="I191" s="42" t="s">
        <v>77</v>
      </c>
      <c r="J191" s="77" t="s">
        <v>75</v>
      </c>
      <c r="K191" s="77">
        <v>568</v>
      </c>
      <c r="L191" s="44" t="s">
        <v>74</v>
      </c>
      <c r="M191" s="45" t="s">
        <v>938</v>
      </c>
      <c r="N191" s="42">
        <v>1</v>
      </c>
      <c r="O191" s="42" t="s">
        <v>1136</v>
      </c>
      <c r="P191" s="46">
        <v>45441</v>
      </c>
      <c r="Q191" s="47">
        <v>686638</v>
      </c>
      <c r="R191" s="48">
        <v>27000</v>
      </c>
      <c r="S191" s="49">
        <v>40040</v>
      </c>
      <c r="T191" s="50"/>
      <c r="U191" s="48" t="s">
        <v>2337</v>
      </c>
      <c r="V191" s="51">
        <v>45492</v>
      </c>
      <c r="W191" s="52"/>
    </row>
    <row r="192" spans="1:23" ht="28.8">
      <c r="A192" s="48"/>
      <c r="B192" s="42">
        <v>6340</v>
      </c>
      <c r="C192" s="42" t="s">
        <v>41</v>
      </c>
      <c r="D192" s="42">
        <v>5204154</v>
      </c>
      <c r="E192" s="42" t="s">
        <v>1135</v>
      </c>
      <c r="F192" s="42">
        <v>46</v>
      </c>
      <c r="G192" s="42">
        <v>1</v>
      </c>
      <c r="H192" s="43">
        <v>28440</v>
      </c>
      <c r="I192" s="42" t="s">
        <v>77</v>
      </c>
      <c r="J192" s="77" t="s">
        <v>75</v>
      </c>
      <c r="K192" s="77">
        <v>568</v>
      </c>
      <c r="L192" s="44" t="s">
        <v>74</v>
      </c>
      <c r="M192" s="18" t="s">
        <v>939</v>
      </c>
      <c r="N192" s="42">
        <v>1</v>
      </c>
      <c r="O192" s="42" t="s">
        <v>1136</v>
      </c>
      <c r="P192" s="46">
        <v>45441</v>
      </c>
      <c r="Q192" s="47">
        <v>688454</v>
      </c>
      <c r="R192" s="48">
        <v>27000</v>
      </c>
      <c r="S192" s="49">
        <v>40040</v>
      </c>
      <c r="T192" s="50">
        <v>80080</v>
      </c>
      <c r="U192" s="48" t="s">
        <v>2337</v>
      </c>
      <c r="V192" s="51">
        <v>45492</v>
      </c>
      <c r="W192" s="52"/>
    </row>
    <row r="193" spans="1:23">
      <c r="A193" s="48"/>
      <c r="B193" s="42">
        <v>5441</v>
      </c>
      <c r="C193" s="42" t="s">
        <v>41</v>
      </c>
      <c r="D193" s="42">
        <v>41180241</v>
      </c>
      <c r="E193" s="42" t="s">
        <v>1137</v>
      </c>
      <c r="F193" s="42">
        <v>68</v>
      </c>
      <c r="G193" s="42">
        <v>1</v>
      </c>
      <c r="H193" s="43" t="s">
        <v>1138</v>
      </c>
      <c r="I193" s="42" t="s">
        <v>44</v>
      </c>
      <c r="J193" s="77" t="s">
        <v>91</v>
      </c>
      <c r="K193" s="77">
        <v>219</v>
      </c>
      <c r="L193" s="44" t="s">
        <v>76</v>
      </c>
      <c r="M193" s="18" t="s">
        <v>929</v>
      </c>
      <c r="N193" s="42">
        <v>1</v>
      </c>
      <c r="O193" s="42">
        <v>3116378447</v>
      </c>
      <c r="P193" s="46">
        <v>45422</v>
      </c>
      <c r="Q193" s="47">
        <v>646857</v>
      </c>
      <c r="R193" s="48">
        <v>20000</v>
      </c>
      <c r="S193" s="55">
        <v>33800</v>
      </c>
      <c r="T193" s="50"/>
      <c r="U193" s="48" t="s">
        <v>2338</v>
      </c>
      <c r="V193" s="51">
        <v>45492</v>
      </c>
      <c r="W193" s="52"/>
    </row>
    <row r="194" spans="1:23">
      <c r="A194" s="48"/>
      <c r="B194" s="42">
        <v>5442</v>
      </c>
      <c r="C194" s="42" t="s">
        <v>41</v>
      </c>
      <c r="D194" s="42">
        <v>41180241</v>
      </c>
      <c r="E194" s="42" t="s">
        <v>1137</v>
      </c>
      <c r="F194" s="42">
        <v>68</v>
      </c>
      <c r="G194" s="42">
        <v>1</v>
      </c>
      <c r="H194" s="43" t="s">
        <v>1138</v>
      </c>
      <c r="I194" s="42" t="s">
        <v>44</v>
      </c>
      <c r="J194" s="78" t="s">
        <v>91</v>
      </c>
      <c r="K194" s="78">
        <v>219</v>
      </c>
      <c r="L194" s="44" t="s">
        <v>76</v>
      </c>
      <c r="M194" s="42" t="s">
        <v>930</v>
      </c>
      <c r="N194" s="42">
        <v>1</v>
      </c>
      <c r="O194" s="42">
        <v>3116378447</v>
      </c>
      <c r="P194" s="46">
        <v>45422</v>
      </c>
      <c r="Q194" s="47">
        <v>648683</v>
      </c>
      <c r="R194" s="48">
        <v>20000</v>
      </c>
      <c r="S194" s="49">
        <v>33800</v>
      </c>
      <c r="T194" s="50">
        <v>67600</v>
      </c>
      <c r="U194" s="48" t="s">
        <v>2338</v>
      </c>
      <c r="V194" s="51">
        <v>45492</v>
      </c>
      <c r="W194" s="52"/>
    </row>
    <row r="195" spans="1:23" ht="28.8">
      <c r="A195" s="48"/>
      <c r="B195" s="42">
        <v>5031</v>
      </c>
      <c r="C195" s="42" t="s">
        <v>41</v>
      </c>
      <c r="D195" s="42">
        <v>18108160</v>
      </c>
      <c r="E195" s="42" t="s">
        <v>619</v>
      </c>
      <c r="F195" s="42">
        <v>67</v>
      </c>
      <c r="G195" s="42">
        <v>1</v>
      </c>
      <c r="H195" s="43" t="s">
        <v>95</v>
      </c>
      <c r="I195" s="42" t="s">
        <v>77</v>
      </c>
      <c r="J195" s="77" t="s">
        <v>557</v>
      </c>
      <c r="K195" s="77">
        <v>569</v>
      </c>
      <c r="L195" s="44" t="s">
        <v>76</v>
      </c>
      <c r="M195" s="45" t="s">
        <v>933</v>
      </c>
      <c r="N195" s="42">
        <v>1</v>
      </c>
      <c r="O195" s="42" t="s">
        <v>1139</v>
      </c>
      <c r="P195" s="46">
        <v>45414</v>
      </c>
      <c r="Q195" s="47">
        <v>629354</v>
      </c>
      <c r="R195" s="48">
        <v>78000</v>
      </c>
      <c r="S195" s="49">
        <v>100131</v>
      </c>
      <c r="T195" s="50"/>
      <c r="U195" s="48" t="s">
        <v>2339</v>
      </c>
      <c r="V195" s="51">
        <v>45492</v>
      </c>
      <c r="W195" s="52"/>
    </row>
    <row r="196" spans="1:23" ht="28.8">
      <c r="A196" s="48"/>
      <c r="B196" s="42">
        <v>5032</v>
      </c>
      <c r="C196" s="42" t="s">
        <v>41</v>
      </c>
      <c r="D196" s="42">
        <v>18108160</v>
      </c>
      <c r="E196" s="42" t="s">
        <v>619</v>
      </c>
      <c r="F196" s="42">
        <v>67</v>
      </c>
      <c r="G196" s="42">
        <v>1</v>
      </c>
      <c r="H196" s="43" t="s">
        <v>95</v>
      </c>
      <c r="I196" s="42" t="s">
        <v>77</v>
      </c>
      <c r="J196" s="77" t="s">
        <v>557</v>
      </c>
      <c r="K196" s="77">
        <v>569</v>
      </c>
      <c r="L196" s="44" t="s">
        <v>76</v>
      </c>
      <c r="M196" s="42" t="s">
        <v>936</v>
      </c>
      <c r="N196" s="42">
        <v>1</v>
      </c>
      <c r="O196" s="42" t="s">
        <v>1139</v>
      </c>
      <c r="P196" s="46">
        <v>45418</v>
      </c>
      <c r="Q196" s="47">
        <v>635220</v>
      </c>
      <c r="R196" s="48">
        <v>78000</v>
      </c>
      <c r="S196" s="49">
        <v>100131</v>
      </c>
      <c r="T196" s="50"/>
      <c r="U196" s="48" t="s">
        <v>2339</v>
      </c>
      <c r="V196" s="51">
        <v>45492</v>
      </c>
      <c r="W196" s="52"/>
    </row>
    <row r="197" spans="1:23" ht="28.8">
      <c r="A197" s="48"/>
      <c r="B197" s="42">
        <v>6046</v>
      </c>
      <c r="C197" s="42" t="s">
        <v>41</v>
      </c>
      <c r="D197" s="42">
        <v>18108160</v>
      </c>
      <c r="E197" s="42" t="s">
        <v>619</v>
      </c>
      <c r="F197" s="42">
        <v>67</v>
      </c>
      <c r="G197" s="42">
        <v>1</v>
      </c>
      <c r="H197" s="43" t="s">
        <v>95</v>
      </c>
      <c r="I197" s="42" t="s">
        <v>77</v>
      </c>
      <c r="J197" s="77" t="s">
        <v>557</v>
      </c>
      <c r="K197" s="77">
        <v>569</v>
      </c>
      <c r="L197" s="44" t="s">
        <v>76</v>
      </c>
      <c r="M197" s="18" t="s">
        <v>933</v>
      </c>
      <c r="N197" s="42">
        <v>1</v>
      </c>
      <c r="O197" s="42" t="s">
        <v>1140</v>
      </c>
      <c r="P197" s="43">
        <v>45435</v>
      </c>
      <c r="Q197" s="47">
        <v>673533</v>
      </c>
      <c r="R197" s="48">
        <v>78000</v>
      </c>
      <c r="S197" s="49">
        <v>100131</v>
      </c>
      <c r="T197" s="50"/>
      <c r="U197" s="48" t="s">
        <v>2339</v>
      </c>
      <c r="V197" s="51">
        <v>45492</v>
      </c>
      <c r="W197" s="52"/>
    </row>
    <row r="198" spans="1:23" ht="28.8">
      <c r="A198" s="48"/>
      <c r="B198" s="42">
        <v>6047</v>
      </c>
      <c r="C198" s="42" t="s">
        <v>41</v>
      </c>
      <c r="D198" s="42">
        <v>18108160</v>
      </c>
      <c r="E198" s="42" t="s">
        <v>619</v>
      </c>
      <c r="F198" s="42">
        <v>67</v>
      </c>
      <c r="G198" s="42">
        <v>1</v>
      </c>
      <c r="H198" s="43" t="s">
        <v>95</v>
      </c>
      <c r="I198" s="42" t="s">
        <v>77</v>
      </c>
      <c r="J198" s="77" t="s">
        <v>557</v>
      </c>
      <c r="K198" s="77">
        <v>569</v>
      </c>
      <c r="L198" s="44" t="s">
        <v>76</v>
      </c>
      <c r="M198" s="45" t="s">
        <v>936</v>
      </c>
      <c r="N198" s="42">
        <v>1</v>
      </c>
      <c r="O198" s="42" t="s">
        <v>1141</v>
      </c>
      <c r="P198" s="43">
        <v>45436</v>
      </c>
      <c r="Q198" s="47">
        <v>677882</v>
      </c>
      <c r="R198" s="48">
        <v>78000</v>
      </c>
      <c r="S198" s="49">
        <v>100131</v>
      </c>
      <c r="T198" s="50">
        <v>400524</v>
      </c>
      <c r="U198" s="48" t="s">
        <v>2339</v>
      </c>
      <c r="V198" s="51">
        <v>45492</v>
      </c>
      <c r="W198" s="52"/>
    </row>
    <row r="199" spans="1:23">
      <c r="A199" s="48"/>
      <c r="B199" s="42">
        <v>6205</v>
      </c>
      <c r="C199" s="42" t="s">
        <v>41</v>
      </c>
      <c r="D199" s="42">
        <v>27433290</v>
      </c>
      <c r="E199" s="42" t="s">
        <v>1142</v>
      </c>
      <c r="F199" s="42">
        <v>57</v>
      </c>
      <c r="G199" s="42">
        <v>1</v>
      </c>
      <c r="H199" s="43" t="s">
        <v>1143</v>
      </c>
      <c r="I199" s="42" t="s">
        <v>44</v>
      </c>
      <c r="J199" s="77" t="s">
        <v>78</v>
      </c>
      <c r="K199" s="77">
        <v>320</v>
      </c>
      <c r="L199" s="44" t="s">
        <v>74</v>
      </c>
      <c r="M199" s="42" t="s">
        <v>958</v>
      </c>
      <c r="N199" s="42">
        <v>1</v>
      </c>
      <c r="O199" s="42">
        <v>3209706096</v>
      </c>
      <c r="P199" s="43">
        <v>45439</v>
      </c>
      <c r="Q199" s="47">
        <v>679823</v>
      </c>
      <c r="R199" s="48">
        <v>17000</v>
      </c>
      <c r="S199" s="49">
        <v>26520</v>
      </c>
      <c r="T199" s="50"/>
      <c r="U199" s="48" t="s">
        <v>2340</v>
      </c>
      <c r="V199" s="51">
        <v>45492</v>
      </c>
      <c r="W199" s="52"/>
    </row>
    <row r="200" spans="1:23">
      <c r="A200" s="48"/>
      <c r="B200" s="42">
        <v>6206</v>
      </c>
      <c r="C200" s="42" t="s">
        <v>41</v>
      </c>
      <c r="D200" s="42">
        <v>27433290</v>
      </c>
      <c r="E200" s="42" t="s">
        <v>1142</v>
      </c>
      <c r="F200" s="42">
        <v>57</v>
      </c>
      <c r="G200" s="42">
        <v>1</v>
      </c>
      <c r="H200" s="43" t="s">
        <v>1143</v>
      </c>
      <c r="I200" s="42" t="s">
        <v>44</v>
      </c>
      <c r="J200" s="77" t="s">
        <v>78</v>
      </c>
      <c r="K200" s="77">
        <v>320</v>
      </c>
      <c r="L200" s="44" t="s">
        <v>74</v>
      </c>
      <c r="M200" s="45" t="s">
        <v>959</v>
      </c>
      <c r="N200" s="42">
        <v>1</v>
      </c>
      <c r="O200" s="42">
        <v>3209706096</v>
      </c>
      <c r="P200" s="43">
        <v>45440</v>
      </c>
      <c r="Q200" s="47">
        <v>686640</v>
      </c>
      <c r="R200" s="48">
        <v>17000</v>
      </c>
      <c r="S200" s="49">
        <v>26520</v>
      </c>
      <c r="T200" s="50">
        <v>53040</v>
      </c>
      <c r="U200" s="48" t="s">
        <v>2340</v>
      </c>
      <c r="V200" s="51">
        <v>45492</v>
      </c>
      <c r="W200" s="52"/>
    </row>
    <row r="201" spans="1:23">
      <c r="A201" s="48"/>
      <c r="B201" s="42">
        <v>6265</v>
      </c>
      <c r="C201" s="42" t="s">
        <v>41</v>
      </c>
      <c r="D201" s="42">
        <v>30741204</v>
      </c>
      <c r="E201" s="42" t="s">
        <v>1144</v>
      </c>
      <c r="F201" s="42">
        <v>55</v>
      </c>
      <c r="G201" s="42">
        <v>1</v>
      </c>
      <c r="H201" s="43" t="s">
        <v>1145</v>
      </c>
      <c r="I201" s="42" t="s">
        <v>44</v>
      </c>
      <c r="J201" s="77" t="s">
        <v>78</v>
      </c>
      <c r="K201" s="77">
        <v>320</v>
      </c>
      <c r="L201" s="44" t="s">
        <v>74</v>
      </c>
      <c r="M201" s="45" t="s">
        <v>1146</v>
      </c>
      <c r="N201" s="42">
        <v>1</v>
      </c>
      <c r="O201" s="42" t="s">
        <v>1147</v>
      </c>
      <c r="P201" s="46">
        <v>45440</v>
      </c>
      <c r="Q201" s="47">
        <v>683421</v>
      </c>
      <c r="R201" s="48">
        <v>67000</v>
      </c>
      <c r="S201" s="49">
        <v>88920</v>
      </c>
      <c r="T201" s="50"/>
      <c r="U201" s="48" t="s">
        <v>2341</v>
      </c>
      <c r="V201" s="51">
        <v>45492</v>
      </c>
      <c r="W201" s="52"/>
    </row>
    <row r="202" spans="1:23">
      <c r="A202" s="48"/>
      <c r="B202" s="42">
        <v>6266</v>
      </c>
      <c r="C202" s="42" t="s">
        <v>41</v>
      </c>
      <c r="D202" s="42">
        <v>30741204</v>
      </c>
      <c r="E202" s="42" t="s">
        <v>1144</v>
      </c>
      <c r="F202" s="42">
        <v>55</v>
      </c>
      <c r="G202" s="42">
        <v>1</v>
      </c>
      <c r="H202" s="43" t="s">
        <v>1145</v>
      </c>
      <c r="I202" s="42" t="s">
        <v>44</v>
      </c>
      <c r="J202" s="77" t="s">
        <v>78</v>
      </c>
      <c r="K202" s="77">
        <v>320</v>
      </c>
      <c r="L202" s="44" t="s">
        <v>74</v>
      </c>
      <c r="M202" s="45" t="s">
        <v>1148</v>
      </c>
      <c r="N202" s="42">
        <v>1</v>
      </c>
      <c r="O202" s="42" t="s">
        <v>1147</v>
      </c>
      <c r="P202" s="43">
        <v>45442</v>
      </c>
      <c r="Q202" s="47">
        <v>688695</v>
      </c>
      <c r="R202" s="48">
        <v>65000</v>
      </c>
      <c r="S202" s="49">
        <v>88920</v>
      </c>
      <c r="T202" s="50">
        <v>177840</v>
      </c>
      <c r="U202" s="48" t="s">
        <v>2341</v>
      </c>
      <c r="V202" s="51">
        <v>45492</v>
      </c>
      <c r="W202" s="52"/>
    </row>
    <row r="203" spans="1:23">
      <c r="A203" s="48"/>
      <c r="B203" s="42">
        <v>5622</v>
      </c>
      <c r="C203" s="42" t="s">
        <v>86</v>
      </c>
      <c r="D203" s="42">
        <v>1124869366</v>
      </c>
      <c r="E203" s="42" t="s">
        <v>1149</v>
      </c>
      <c r="F203" s="42">
        <v>3</v>
      </c>
      <c r="G203" s="42">
        <v>1</v>
      </c>
      <c r="H203" s="43" t="s">
        <v>1150</v>
      </c>
      <c r="I203" s="42" t="s">
        <v>77</v>
      </c>
      <c r="J203" s="77" t="s">
        <v>83</v>
      </c>
      <c r="K203" s="77" t="s">
        <v>559</v>
      </c>
      <c r="L203" s="44" t="s">
        <v>76</v>
      </c>
      <c r="M203" s="45" t="s">
        <v>909</v>
      </c>
      <c r="N203" s="42">
        <v>1</v>
      </c>
      <c r="O203" s="42">
        <v>3239856387</v>
      </c>
      <c r="P203" s="46">
        <v>45427</v>
      </c>
      <c r="Q203" s="47">
        <v>657075</v>
      </c>
      <c r="R203" s="48">
        <v>85000</v>
      </c>
      <c r="S203" s="49">
        <v>109200</v>
      </c>
      <c r="T203" s="50"/>
      <c r="U203" s="48" t="s">
        <v>2342</v>
      </c>
      <c r="V203" s="51">
        <v>45492</v>
      </c>
      <c r="W203" s="52"/>
    </row>
    <row r="204" spans="1:23">
      <c r="A204" s="48"/>
      <c r="B204" s="42">
        <v>5623</v>
      </c>
      <c r="C204" s="42" t="s">
        <v>86</v>
      </c>
      <c r="D204" s="42">
        <v>1124869366</v>
      </c>
      <c r="E204" s="42" t="s">
        <v>1149</v>
      </c>
      <c r="F204" s="42">
        <v>3</v>
      </c>
      <c r="G204" s="42">
        <v>1</v>
      </c>
      <c r="H204" s="43" t="s">
        <v>1150</v>
      </c>
      <c r="I204" s="42" t="s">
        <v>77</v>
      </c>
      <c r="J204" s="77" t="s">
        <v>83</v>
      </c>
      <c r="K204" s="77" t="s">
        <v>559</v>
      </c>
      <c r="L204" s="44" t="s">
        <v>76</v>
      </c>
      <c r="M204" s="42" t="s">
        <v>946</v>
      </c>
      <c r="N204" s="42">
        <v>1</v>
      </c>
      <c r="O204" s="42">
        <v>3239856387</v>
      </c>
      <c r="P204" s="43">
        <v>45429</v>
      </c>
      <c r="Q204" s="47">
        <v>662285</v>
      </c>
      <c r="R204" s="48">
        <v>85000</v>
      </c>
      <c r="S204" s="49">
        <v>109200</v>
      </c>
      <c r="T204" s="50">
        <v>218400</v>
      </c>
      <c r="U204" s="48" t="s">
        <v>2342</v>
      </c>
      <c r="V204" s="51">
        <v>45492</v>
      </c>
      <c r="W204" s="52"/>
    </row>
    <row r="205" spans="1:23" ht="28.8">
      <c r="A205" s="48"/>
      <c r="B205" s="42">
        <v>4923</v>
      </c>
      <c r="C205" s="42" t="s">
        <v>79</v>
      </c>
      <c r="D205" s="42">
        <v>1125184449</v>
      </c>
      <c r="E205" s="42" t="s">
        <v>1151</v>
      </c>
      <c r="F205" s="42">
        <v>9</v>
      </c>
      <c r="G205" s="42">
        <v>1</v>
      </c>
      <c r="H205" s="43">
        <v>41974</v>
      </c>
      <c r="I205" s="42" t="s">
        <v>44</v>
      </c>
      <c r="J205" s="77" t="s">
        <v>99</v>
      </c>
      <c r="K205" s="77">
        <v>571</v>
      </c>
      <c r="L205" s="44" t="s">
        <v>74</v>
      </c>
      <c r="M205" s="42" t="s">
        <v>989</v>
      </c>
      <c r="N205" s="42">
        <v>1</v>
      </c>
      <c r="O205" s="42">
        <v>3127460223</v>
      </c>
      <c r="P205" s="46">
        <v>45414</v>
      </c>
      <c r="Q205" s="47">
        <v>629075</v>
      </c>
      <c r="R205" s="48">
        <v>18000</v>
      </c>
      <c r="S205" s="49">
        <v>29640</v>
      </c>
      <c r="T205" s="50"/>
      <c r="U205" s="48" t="s">
        <v>2343</v>
      </c>
      <c r="V205" s="51">
        <v>45492</v>
      </c>
      <c r="W205" s="52"/>
    </row>
    <row r="206" spans="1:23">
      <c r="A206" s="48"/>
      <c r="B206" s="42">
        <v>4924</v>
      </c>
      <c r="C206" s="42" t="s">
        <v>79</v>
      </c>
      <c r="D206" s="42">
        <v>1125184449</v>
      </c>
      <c r="E206" s="42" t="s">
        <v>1151</v>
      </c>
      <c r="F206" s="42">
        <v>9</v>
      </c>
      <c r="G206" s="42">
        <v>1</v>
      </c>
      <c r="H206" s="43">
        <v>41974</v>
      </c>
      <c r="I206" s="42" t="s">
        <v>44</v>
      </c>
      <c r="J206" s="78" t="s">
        <v>99</v>
      </c>
      <c r="K206" s="78">
        <v>571</v>
      </c>
      <c r="L206" s="44" t="s">
        <v>74</v>
      </c>
      <c r="M206" s="45" t="s">
        <v>992</v>
      </c>
      <c r="N206" s="42">
        <v>1</v>
      </c>
      <c r="O206" s="42">
        <v>3127460223</v>
      </c>
      <c r="P206" s="43">
        <v>45414</v>
      </c>
      <c r="Q206" s="47">
        <v>632254</v>
      </c>
      <c r="R206" s="48">
        <v>18000</v>
      </c>
      <c r="S206" s="49">
        <v>29640</v>
      </c>
      <c r="T206" s="50">
        <v>59280</v>
      </c>
      <c r="U206" s="48" t="s">
        <v>2343</v>
      </c>
      <c r="V206" s="51">
        <v>45492</v>
      </c>
      <c r="W206" s="52"/>
    </row>
    <row r="207" spans="1:23">
      <c r="A207" s="48"/>
      <c r="B207" s="42">
        <v>5830</v>
      </c>
      <c r="C207" s="42" t="s">
        <v>79</v>
      </c>
      <c r="D207" s="42">
        <v>1077228013</v>
      </c>
      <c r="E207" s="42" t="s">
        <v>1152</v>
      </c>
      <c r="F207" s="42">
        <v>17</v>
      </c>
      <c r="G207" s="42">
        <v>1</v>
      </c>
      <c r="H207" s="43">
        <v>39033</v>
      </c>
      <c r="I207" s="42" t="s">
        <v>77</v>
      </c>
      <c r="J207" s="78" t="s">
        <v>78</v>
      </c>
      <c r="K207" s="78">
        <v>320</v>
      </c>
      <c r="L207" s="44" t="s">
        <v>76</v>
      </c>
      <c r="M207" s="45" t="s">
        <v>966</v>
      </c>
      <c r="N207" s="42">
        <v>1</v>
      </c>
      <c r="O207" s="42" t="s">
        <v>1153</v>
      </c>
      <c r="P207" s="46">
        <v>45432</v>
      </c>
      <c r="Q207" s="47">
        <v>664895</v>
      </c>
      <c r="R207" s="48">
        <v>88000</v>
      </c>
      <c r="S207" s="49">
        <v>109200</v>
      </c>
      <c r="T207" s="50"/>
      <c r="U207" s="48" t="s">
        <v>2344</v>
      </c>
      <c r="V207" s="51">
        <v>45492</v>
      </c>
      <c r="W207" s="52"/>
    </row>
    <row r="208" spans="1:23">
      <c r="A208" s="48"/>
      <c r="B208" s="42">
        <v>5831</v>
      </c>
      <c r="C208" s="42" t="s">
        <v>79</v>
      </c>
      <c r="D208" s="42">
        <v>1077228013</v>
      </c>
      <c r="E208" s="42" t="s">
        <v>1152</v>
      </c>
      <c r="F208" s="42">
        <v>17</v>
      </c>
      <c r="G208" s="42">
        <v>1</v>
      </c>
      <c r="H208" s="43">
        <v>39033</v>
      </c>
      <c r="I208" s="42" t="s">
        <v>77</v>
      </c>
      <c r="J208" s="78" t="s">
        <v>78</v>
      </c>
      <c r="K208" s="78">
        <v>320</v>
      </c>
      <c r="L208" s="44" t="s">
        <v>76</v>
      </c>
      <c r="M208" s="45" t="s">
        <v>968</v>
      </c>
      <c r="N208" s="42">
        <v>1</v>
      </c>
      <c r="O208" s="42" t="s">
        <v>1153</v>
      </c>
      <c r="P208" s="43">
        <v>45430</v>
      </c>
      <c r="Q208" s="47">
        <v>672435</v>
      </c>
      <c r="R208" s="48">
        <v>88000</v>
      </c>
      <c r="S208" s="49">
        <v>109200</v>
      </c>
      <c r="T208" s="50"/>
      <c r="U208" s="48" t="s">
        <v>2344</v>
      </c>
      <c r="V208" s="51">
        <v>45492</v>
      </c>
      <c r="W208" s="52"/>
    </row>
    <row r="209" spans="1:23">
      <c r="A209" s="48"/>
      <c r="B209" s="42">
        <v>6472</v>
      </c>
      <c r="C209" s="42" t="s">
        <v>79</v>
      </c>
      <c r="D209" s="42">
        <v>1077228013</v>
      </c>
      <c r="E209" s="42" t="s">
        <v>1152</v>
      </c>
      <c r="F209" s="42">
        <v>17</v>
      </c>
      <c r="G209" s="42">
        <v>1</v>
      </c>
      <c r="H209" s="43">
        <v>39033</v>
      </c>
      <c r="I209" s="42" t="s">
        <v>77</v>
      </c>
      <c r="J209" s="78" t="s">
        <v>78</v>
      </c>
      <c r="K209" s="78">
        <v>320</v>
      </c>
      <c r="L209" s="44" t="s">
        <v>76</v>
      </c>
      <c r="M209" s="45" t="s">
        <v>913</v>
      </c>
      <c r="N209" s="42">
        <v>1</v>
      </c>
      <c r="O209" s="42" t="s">
        <v>1154</v>
      </c>
      <c r="P209" s="46">
        <v>45442</v>
      </c>
      <c r="Q209" s="47">
        <v>687967</v>
      </c>
      <c r="R209" s="48">
        <v>80000</v>
      </c>
      <c r="S209" s="49">
        <v>102544</v>
      </c>
      <c r="T209" s="50"/>
      <c r="U209" s="48" t="s">
        <v>2344</v>
      </c>
      <c r="V209" s="51">
        <v>45492</v>
      </c>
      <c r="W209" s="52"/>
    </row>
    <row r="210" spans="1:23">
      <c r="A210" s="48"/>
      <c r="B210" s="42">
        <v>6473</v>
      </c>
      <c r="C210" s="42" t="s">
        <v>79</v>
      </c>
      <c r="D210" s="42">
        <v>1077228013</v>
      </c>
      <c r="E210" s="42" t="s">
        <v>1152</v>
      </c>
      <c r="F210" s="42">
        <v>17</v>
      </c>
      <c r="G210" s="42">
        <v>1</v>
      </c>
      <c r="H210" s="43">
        <v>39033</v>
      </c>
      <c r="I210" s="42" t="s">
        <v>77</v>
      </c>
      <c r="J210" s="78" t="s">
        <v>78</v>
      </c>
      <c r="K210" s="78">
        <v>320</v>
      </c>
      <c r="L210" s="44" t="s">
        <v>76</v>
      </c>
      <c r="M210" s="42" t="s">
        <v>970</v>
      </c>
      <c r="N210" s="42">
        <v>1</v>
      </c>
      <c r="O210" s="42" t="s">
        <v>1154</v>
      </c>
      <c r="P210" s="43">
        <v>45443</v>
      </c>
      <c r="Q210" s="47">
        <v>693139</v>
      </c>
      <c r="R210" s="48">
        <v>80000</v>
      </c>
      <c r="S210" s="49">
        <v>102544</v>
      </c>
      <c r="T210" s="50">
        <v>423488</v>
      </c>
      <c r="U210" s="48" t="s">
        <v>2344</v>
      </c>
      <c r="V210" s="51">
        <v>45492</v>
      </c>
      <c r="W210" s="52"/>
    </row>
    <row r="211" spans="1:23">
      <c r="A211" s="48"/>
      <c r="B211" s="42">
        <v>6275</v>
      </c>
      <c r="C211" s="42" t="s">
        <v>41</v>
      </c>
      <c r="D211" s="42">
        <v>18101500</v>
      </c>
      <c r="E211" s="42" t="s">
        <v>1155</v>
      </c>
      <c r="F211" s="42">
        <v>62</v>
      </c>
      <c r="G211" s="42">
        <v>1</v>
      </c>
      <c r="H211" s="43">
        <v>22744</v>
      </c>
      <c r="I211" s="42" t="s">
        <v>77</v>
      </c>
      <c r="J211" s="78" t="s">
        <v>83</v>
      </c>
      <c r="K211" s="78" t="s">
        <v>559</v>
      </c>
      <c r="L211" s="44" t="s">
        <v>76</v>
      </c>
      <c r="M211" s="45" t="s">
        <v>1156</v>
      </c>
      <c r="N211" s="42">
        <v>1</v>
      </c>
      <c r="O211" s="42">
        <v>3124770723</v>
      </c>
      <c r="P211" s="46">
        <v>45440</v>
      </c>
      <c r="Q211" s="47">
        <v>683465</v>
      </c>
      <c r="R211" s="48">
        <v>75000</v>
      </c>
      <c r="S211" s="49">
        <v>93600</v>
      </c>
      <c r="T211" s="50">
        <v>93600</v>
      </c>
      <c r="U211" s="48" t="s">
        <v>2345</v>
      </c>
      <c r="V211" s="51">
        <v>45492</v>
      </c>
      <c r="W211" s="52"/>
    </row>
    <row r="212" spans="1:23" ht="28.8">
      <c r="A212" s="48"/>
      <c r="B212" s="42">
        <v>5425</v>
      </c>
      <c r="C212" s="42" t="s">
        <v>41</v>
      </c>
      <c r="D212" s="42">
        <v>69010741</v>
      </c>
      <c r="E212" s="42" t="s">
        <v>1157</v>
      </c>
      <c r="F212" s="42">
        <v>50</v>
      </c>
      <c r="G212" s="42">
        <v>1</v>
      </c>
      <c r="H212" s="43">
        <v>27282</v>
      </c>
      <c r="I212" s="42" t="s">
        <v>44</v>
      </c>
      <c r="J212" s="77" t="s">
        <v>99</v>
      </c>
      <c r="K212" s="77">
        <v>571</v>
      </c>
      <c r="L212" s="44" t="s">
        <v>74</v>
      </c>
      <c r="M212" s="18" t="s">
        <v>989</v>
      </c>
      <c r="N212" s="42">
        <v>1</v>
      </c>
      <c r="O212" s="42">
        <v>3118696673</v>
      </c>
      <c r="P212" s="43">
        <v>45422</v>
      </c>
      <c r="Q212" s="47">
        <v>647565</v>
      </c>
      <c r="R212" s="48">
        <v>18000</v>
      </c>
      <c r="S212" s="49">
        <v>29640</v>
      </c>
      <c r="T212" s="50"/>
      <c r="U212" s="48" t="s">
        <v>2346</v>
      </c>
      <c r="V212" s="51">
        <v>45492</v>
      </c>
      <c r="W212" s="52"/>
    </row>
    <row r="213" spans="1:23" ht="28.8">
      <c r="A213" s="48"/>
      <c r="B213" s="42">
        <v>5426</v>
      </c>
      <c r="C213" s="42" t="s">
        <v>41</v>
      </c>
      <c r="D213" s="42">
        <v>69010741</v>
      </c>
      <c r="E213" s="42" t="s">
        <v>1157</v>
      </c>
      <c r="F213" s="42">
        <v>50</v>
      </c>
      <c r="G213" s="42">
        <v>1</v>
      </c>
      <c r="H213" s="43">
        <v>27282</v>
      </c>
      <c r="I213" s="42" t="s">
        <v>44</v>
      </c>
      <c r="J213" s="77" t="s">
        <v>99</v>
      </c>
      <c r="K213" s="77">
        <v>571</v>
      </c>
      <c r="L213" s="44" t="s">
        <v>74</v>
      </c>
      <c r="M213" s="42" t="s">
        <v>992</v>
      </c>
      <c r="N213" s="42">
        <v>1</v>
      </c>
      <c r="O213" s="42">
        <v>3118696673</v>
      </c>
      <c r="P213" s="43">
        <v>45422</v>
      </c>
      <c r="Q213" s="47">
        <v>648737</v>
      </c>
      <c r="R213" s="48">
        <v>18000</v>
      </c>
      <c r="S213" s="49">
        <v>29640</v>
      </c>
      <c r="T213" s="50"/>
      <c r="U213" s="48" t="s">
        <v>2346</v>
      </c>
      <c r="V213" s="51">
        <v>45492</v>
      </c>
      <c r="W213" s="52"/>
    </row>
    <row r="214" spans="1:23" ht="28.8">
      <c r="A214" s="48"/>
      <c r="B214" s="42">
        <v>5453</v>
      </c>
      <c r="C214" s="42" t="s">
        <v>41</v>
      </c>
      <c r="D214" s="42">
        <v>69010741</v>
      </c>
      <c r="E214" s="42" t="s">
        <v>1157</v>
      </c>
      <c r="F214" s="42">
        <v>50</v>
      </c>
      <c r="G214" s="42">
        <v>1</v>
      </c>
      <c r="H214" s="43">
        <v>27282</v>
      </c>
      <c r="I214" s="42" t="s">
        <v>44</v>
      </c>
      <c r="J214" s="77" t="s">
        <v>99</v>
      </c>
      <c r="K214" s="77">
        <v>571</v>
      </c>
      <c r="L214" s="44" t="s">
        <v>74</v>
      </c>
      <c r="M214" s="42" t="s">
        <v>989</v>
      </c>
      <c r="N214" s="42">
        <v>1</v>
      </c>
      <c r="O214" s="42">
        <v>3118696673</v>
      </c>
      <c r="P214" s="46">
        <v>45424</v>
      </c>
      <c r="Q214" s="47">
        <v>648944</v>
      </c>
      <c r="R214" s="48">
        <v>18000</v>
      </c>
      <c r="S214" s="49">
        <v>29640</v>
      </c>
      <c r="T214" s="50"/>
      <c r="U214" s="48" t="s">
        <v>2346</v>
      </c>
      <c r="V214" s="51">
        <v>45492</v>
      </c>
      <c r="W214" s="52"/>
    </row>
    <row r="215" spans="1:23" ht="28.8">
      <c r="A215" s="48"/>
      <c r="B215" s="42">
        <v>6101</v>
      </c>
      <c r="C215" s="42" t="s">
        <v>41</v>
      </c>
      <c r="D215" s="42">
        <v>69010741</v>
      </c>
      <c r="E215" s="42" t="s">
        <v>1157</v>
      </c>
      <c r="F215" s="42">
        <v>50</v>
      </c>
      <c r="G215" s="42">
        <v>1</v>
      </c>
      <c r="H215" s="43">
        <v>27282</v>
      </c>
      <c r="I215" s="42" t="s">
        <v>44</v>
      </c>
      <c r="J215" s="77" t="s">
        <v>99</v>
      </c>
      <c r="K215" s="77">
        <v>571</v>
      </c>
      <c r="L215" s="44" t="s">
        <v>74</v>
      </c>
      <c r="M215" s="42" t="s">
        <v>989</v>
      </c>
      <c r="N215" s="42">
        <v>1</v>
      </c>
      <c r="O215" s="42">
        <v>3118696673</v>
      </c>
      <c r="P215" s="43">
        <v>45436</v>
      </c>
      <c r="Q215" s="47">
        <v>675395</v>
      </c>
      <c r="R215" s="48">
        <v>18000</v>
      </c>
      <c r="S215" s="49">
        <v>29640</v>
      </c>
      <c r="T215" s="50"/>
      <c r="U215" s="48" t="s">
        <v>2346</v>
      </c>
      <c r="V215" s="51">
        <v>45492</v>
      </c>
      <c r="W215" s="52"/>
    </row>
    <row r="216" spans="1:23" ht="28.8">
      <c r="A216" s="48"/>
      <c r="B216" s="42">
        <v>6102</v>
      </c>
      <c r="C216" s="42" t="s">
        <v>41</v>
      </c>
      <c r="D216" s="42">
        <v>69010741</v>
      </c>
      <c r="E216" s="42" t="s">
        <v>1157</v>
      </c>
      <c r="F216" s="42">
        <v>50</v>
      </c>
      <c r="G216" s="42">
        <v>1</v>
      </c>
      <c r="H216" s="43">
        <v>27282</v>
      </c>
      <c r="I216" s="42" t="s">
        <v>44</v>
      </c>
      <c r="J216" s="77" t="s">
        <v>99</v>
      </c>
      <c r="K216" s="77">
        <v>571</v>
      </c>
      <c r="L216" s="44" t="s">
        <v>74</v>
      </c>
      <c r="M216" s="42" t="s">
        <v>992</v>
      </c>
      <c r="N216" s="42">
        <v>1</v>
      </c>
      <c r="O216" s="42">
        <v>3118696673</v>
      </c>
      <c r="P216" s="46">
        <v>45436</v>
      </c>
      <c r="Q216" s="47">
        <v>678065</v>
      </c>
      <c r="R216" s="48">
        <v>18000</v>
      </c>
      <c r="S216" s="49">
        <v>29640</v>
      </c>
      <c r="T216" s="50"/>
      <c r="U216" s="48" t="s">
        <v>2346</v>
      </c>
      <c r="V216" s="51">
        <v>45492</v>
      </c>
      <c r="W216" s="52"/>
    </row>
    <row r="217" spans="1:23" ht="28.8">
      <c r="A217" s="48"/>
      <c r="B217" s="42">
        <v>5944</v>
      </c>
      <c r="C217" s="42" t="s">
        <v>41</v>
      </c>
      <c r="D217" s="42">
        <v>69010741</v>
      </c>
      <c r="E217" s="42" t="s">
        <v>1158</v>
      </c>
      <c r="F217" s="42">
        <v>50</v>
      </c>
      <c r="G217" s="42">
        <v>1</v>
      </c>
      <c r="H217" s="43">
        <v>27282</v>
      </c>
      <c r="I217" s="42" t="s">
        <v>44</v>
      </c>
      <c r="J217" s="77" t="s">
        <v>99</v>
      </c>
      <c r="K217" s="77">
        <v>571</v>
      </c>
      <c r="L217" s="44" t="s">
        <v>74</v>
      </c>
      <c r="M217" s="45" t="s">
        <v>989</v>
      </c>
      <c r="N217" s="42">
        <v>1</v>
      </c>
      <c r="O217" s="42">
        <v>3118696613</v>
      </c>
      <c r="P217" s="43">
        <v>45433</v>
      </c>
      <c r="Q217" s="47">
        <v>669614</v>
      </c>
      <c r="R217" s="48">
        <v>18000</v>
      </c>
      <c r="S217" s="49">
        <v>29640</v>
      </c>
      <c r="T217" s="50"/>
      <c r="U217" s="48" t="s">
        <v>2346</v>
      </c>
      <c r="V217" s="51">
        <v>45492</v>
      </c>
      <c r="W217" s="52"/>
    </row>
    <row r="218" spans="1:23" ht="28.8">
      <c r="A218" s="48"/>
      <c r="B218" s="42">
        <v>5945</v>
      </c>
      <c r="C218" s="42" t="s">
        <v>41</v>
      </c>
      <c r="D218" s="42">
        <v>69010741</v>
      </c>
      <c r="E218" s="42" t="s">
        <v>1158</v>
      </c>
      <c r="F218" s="42">
        <v>50</v>
      </c>
      <c r="G218" s="42">
        <v>1</v>
      </c>
      <c r="H218" s="43">
        <v>27282</v>
      </c>
      <c r="I218" s="42" t="s">
        <v>44</v>
      </c>
      <c r="J218" s="77" t="s">
        <v>99</v>
      </c>
      <c r="K218" s="77">
        <v>571</v>
      </c>
      <c r="L218" s="44" t="s">
        <v>74</v>
      </c>
      <c r="M218" s="45" t="s">
        <v>992</v>
      </c>
      <c r="N218" s="42">
        <v>1</v>
      </c>
      <c r="O218" s="42">
        <v>3118696613</v>
      </c>
      <c r="P218" s="46">
        <v>45433</v>
      </c>
      <c r="Q218" s="47">
        <v>671901</v>
      </c>
      <c r="R218" s="48">
        <v>18000</v>
      </c>
      <c r="S218" s="49">
        <v>29640</v>
      </c>
      <c r="T218" s="50">
        <v>207480</v>
      </c>
      <c r="U218" s="48" t="s">
        <v>2346</v>
      </c>
      <c r="V218" s="51">
        <v>45492</v>
      </c>
      <c r="W218" s="52"/>
    </row>
    <row r="219" spans="1:23">
      <c r="A219" s="48"/>
      <c r="B219" s="42">
        <v>5407</v>
      </c>
      <c r="C219" s="42" t="s">
        <v>41</v>
      </c>
      <c r="D219" s="42">
        <v>34671132</v>
      </c>
      <c r="E219" s="42" t="s">
        <v>1159</v>
      </c>
      <c r="F219" s="42">
        <v>55</v>
      </c>
      <c r="G219" s="42">
        <v>1</v>
      </c>
      <c r="H219" s="43">
        <v>25084</v>
      </c>
      <c r="I219" s="42" t="s">
        <v>44</v>
      </c>
      <c r="J219" s="77" t="s">
        <v>78</v>
      </c>
      <c r="K219" s="77">
        <v>320</v>
      </c>
      <c r="L219" s="44" t="s">
        <v>74</v>
      </c>
      <c r="M219" s="42" t="s">
        <v>958</v>
      </c>
      <c r="N219" s="42">
        <v>1</v>
      </c>
      <c r="O219" s="42">
        <v>3217794212</v>
      </c>
      <c r="P219" s="43">
        <v>45422</v>
      </c>
      <c r="Q219" s="47">
        <v>645401</v>
      </c>
      <c r="R219" s="48">
        <v>17000</v>
      </c>
      <c r="S219" s="49">
        <v>26520</v>
      </c>
      <c r="T219" s="50">
        <v>26520</v>
      </c>
      <c r="U219" s="48" t="s">
        <v>2347</v>
      </c>
      <c r="V219" s="51">
        <v>45492</v>
      </c>
      <c r="W219" s="52"/>
    </row>
    <row r="220" spans="1:23">
      <c r="A220" s="48"/>
      <c r="B220" s="42">
        <v>5785</v>
      </c>
      <c r="C220" s="42" t="s">
        <v>79</v>
      </c>
      <c r="D220" s="42">
        <v>1120069478</v>
      </c>
      <c r="E220" s="42" t="s">
        <v>1160</v>
      </c>
      <c r="F220" s="42">
        <v>12</v>
      </c>
      <c r="G220" s="42">
        <v>1</v>
      </c>
      <c r="H220" s="43" t="s">
        <v>1161</v>
      </c>
      <c r="I220" s="42" t="s">
        <v>44</v>
      </c>
      <c r="J220" s="77" t="s">
        <v>83</v>
      </c>
      <c r="K220" s="77" t="s">
        <v>559</v>
      </c>
      <c r="L220" s="44" t="s">
        <v>76</v>
      </c>
      <c r="M220" s="42" t="s">
        <v>949</v>
      </c>
      <c r="N220" s="42">
        <v>1</v>
      </c>
      <c r="O220" s="42">
        <v>3113357426</v>
      </c>
      <c r="P220" s="46">
        <v>45431</v>
      </c>
      <c r="Q220" s="47">
        <v>664127</v>
      </c>
      <c r="R220" s="48">
        <v>50000</v>
      </c>
      <c r="S220" s="49">
        <v>67600</v>
      </c>
      <c r="T220" s="50"/>
      <c r="U220" s="48" t="s">
        <v>2348</v>
      </c>
      <c r="V220" s="51">
        <v>45492</v>
      </c>
      <c r="W220" s="52"/>
    </row>
    <row r="221" spans="1:23">
      <c r="A221" s="48"/>
      <c r="B221" s="42">
        <v>5786</v>
      </c>
      <c r="C221" s="42" t="s">
        <v>79</v>
      </c>
      <c r="D221" s="42">
        <v>1120069479</v>
      </c>
      <c r="E221" s="42" t="s">
        <v>1160</v>
      </c>
      <c r="F221" s="42">
        <v>13</v>
      </c>
      <c r="G221" s="42">
        <v>1</v>
      </c>
      <c r="H221" s="43" t="s">
        <v>1162</v>
      </c>
      <c r="I221" s="42" t="s">
        <v>44</v>
      </c>
      <c r="J221" s="77" t="s">
        <v>83</v>
      </c>
      <c r="K221" s="77" t="s">
        <v>559</v>
      </c>
      <c r="L221" s="44" t="s">
        <v>76</v>
      </c>
      <c r="M221" s="42" t="s">
        <v>950</v>
      </c>
      <c r="N221" s="42">
        <v>1</v>
      </c>
      <c r="O221" s="42">
        <v>3113357426</v>
      </c>
      <c r="P221" s="43">
        <v>45432</v>
      </c>
      <c r="Q221" s="47">
        <v>670546</v>
      </c>
      <c r="R221" s="48">
        <v>50000</v>
      </c>
      <c r="S221" s="49">
        <v>67600</v>
      </c>
      <c r="T221" s="50">
        <v>135200</v>
      </c>
      <c r="U221" s="48" t="s">
        <v>2348</v>
      </c>
      <c r="V221" s="51">
        <v>45492</v>
      </c>
      <c r="W221" s="52"/>
    </row>
    <row r="222" spans="1:23" ht="28.8">
      <c r="A222" s="48"/>
      <c r="B222" s="42">
        <v>6376</v>
      </c>
      <c r="C222" s="42" t="s">
        <v>41</v>
      </c>
      <c r="D222" s="42">
        <v>1007430023</v>
      </c>
      <c r="E222" s="42" t="s">
        <v>1163</v>
      </c>
      <c r="F222" s="42">
        <v>24</v>
      </c>
      <c r="G222" s="42">
        <v>1</v>
      </c>
      <c r="H222" s="43">
        <v>36872</v>
      </c>
      <c r="I222" s="42" t="s">
        <v>1164</v>
      </c>
      <c r="J222" s="77" t="s">
        <v>84</v>
      </c>
      <c r="K222" s="77">
        <v>885</v>
      </c>
      <c r="L222" s="44" t="s">
        <v>74</v>
      </c>
      <c r="M222" s="42" t="s">
        <v>1165</v>
      </c>
      <c r="N222" s="42">
        <v>1</v>
      </c>
      <c r="O222" s="42" t="s">
        <v>1166</v>
      </c>
      <c r="P222" s="46">
        <v>45441</v>
      </c>
      <c r="Q222" s="47">
        <v>688798</v>
      </c>
      <c r="R222" s="48">
        <v>40000</v>
      </c>
      <c r="S222" s="49">
        <v>56701</v>
      </c>
      <c r="T222" s="50">
        <v>56701</v>
      </c>
      <c r="U222" s="48" t="s">
        <v>2349</v>
      </c>
      <c r="V222" s="51">
        <v>45492</v>
      </c>
      <c r="W222" s="52"/>
    </row>
    <row r="223" spans="1:23">
      <c r="A223" s="48"/>
      <c r="B223" s="42">
        <v>5820</v>
      </c>
      <c r="C223" s="42" t="s">
        <v>41</v>
      </c>
      <c r="D223" s="42">
        <v>41180228</v>
      </c>
      <c r="E223" s="42" t="s">
        <v>1167</v>
      </c>
      <c r="F223" s="42">
        <v>63</v>
      </c>
      <c r="G223" s="42">
        <v>1</v>
      </c>
      <c r="H223" s="43" t="s">
        <v>1168</v>
      </c>
      <c r="I223" s="42" t="s">
        <v>44</v>
      </c>
      <c r="J223" s="77" t="s">
        <v>81</v>
      </c>
      <c r="K223" s="77">
        <v>749</v>
      </c>
      <c r="L223" s="44" t="s">
        <v>76</v>
      </c>
      <c r="M223" s="45" t="s">
        <v>918</v>
      </c>
      <c r="N223" s="42">
        <v>1</v>
      </c>
      <c r="O223" s="42">
        <v>3223224962</v>
      </c>
      <c r="P223" s="43">
        <v>45432</v>
      </c>
      <c r="Q223" s="47">
        <v>667975</v>
      </c>
      <c r="R223" s="48">
        <v>20000</v>
      </c>
      <c r="S223" s="55">
        <v>26000</v>
      </c>
      <c r="T223" s="50"/>
      <c r="U223" s="48" t="s">
        <v>2350</v>
      </c>
      <c r="V223" s="51">
        <v>45492</v>
      </c>
      <c r="W223" s="52"/>
    </row>
    <row r="224" spans="1:23">
      <c r="A224" s="48"/>
      <c r="B224" s="42">
        <v>5821</v>
      </c>
      <c r="C224" s="42" t="s">
        <v>41</v>
      </c>
      <c r="D224" s="42">
        <v>41180228</v>
      </c>
      <c r="E224" s="42" t="s">
        <v>1167</v>
      </c>
      <c r="F224" s="42">
        <v>63</v>
      </c>
      <c r="G224" s="42">
        <v>1</v>
      </c>
      <c r="H224" s="43" t="s">
        <v>1168</v>
      </c>
      <c r="I224" s="42" t="s">
        <v>44</v>
      </c>
      <c r="J224" s="77" t="s">
        <v>81</v>
      </c>
      <c r="K224" s="77">
        <v>749</v>
      </c>
      <c r="L224" s="44" t="s">
        <v>76</v>
      </c>
      <c r="M224" s="18" t="s">
        <v>922</v>
      </c>
      <c r="N224" s="42">
        <v>1</v>
      </c>
      <c r="O224" s="42">
        <v>3223224962</v>
      </c>
      <c r="P224" s="46">
        <v>45432</v>
      </c>
      <c r="Q224" s="47">
        <v>670372</v>
      </c>
      <c r="R224" s="48">
        <v>20000</v>
      </c>
      <c r="S224" s="55">
        <v>26000</v>
      </c>
      <c r="T224" s="50">
        <v>52000</v>
      </c>
      <c r="U224" s="48" t="s">
        <v>2350</v>
      </c>
      <c r="V224" s="51">
        <v>45492</v>
      </c>
      <c r="W224" s="52"/>
    </row>
    <row r="225" spans="1:23">
      <c r="A225" s="48"/>
      <c r="B225" s="42">
        <v>5185</v>
      </c>
      <c r="C225" s="42" t="s">
        <v>41</v>
      </c>
      <c r="D225" s="42">
        <v>1006908493</v>
      </c>
      <c r="E225" s="42" t="s">
        <v>1169</v>
      </c>
      <c r="F225" s="42">
        <v>25</v>
      </c>
      <c r="G225" s="42">
        <v>1</v>
      </c>
      <c r="H225" s="43" t="s">
        <v>620</v>
      </c>
      <c r="I225" s="42" t="s">
        <v>44</v>
      </c>
      <c r="J225" s="78" t="s">
        <v>91</v>
      </c>
      <c r="K225" s="78">
        <v>219</v>
      </c>
      <c r="L225" s="44" t="s">
        <v>76</v>
      </c>
      <c r="M225" s="45" t="s">
        <v>929</v>
      </c>
      <c r="N225" s="42">
        <v>1</v>
      </c>
      <c r="O225" s="42">
        <v>3222853915</v>
      </c>
      <c r="P225" s="43">
        <v>45415</v>
      </c>
      <c r="Q225" s="47">
        <v>632001</v>
      </c>
      <c r="R225" s="48">
        <v>20000</v>
      </c>
      <c r="S225" s="49">
        <v>33800</v>
      </c>
      <c r="T225" s="50"/>
      <c r="U225" s="48" t="s">
        <v>2351</v>
      </c>
      <c r="V225" s="51">
        <v>45492</v>
      </c>
      <c r="W225" s="52"/>
    </row>
    <row r="226" spans="1:23">
      <c r="A226" s="48"/>
      <c r="B226" s="42">
        <v>5186</v>
      </c>
      <c r="C226" s="42" t="s">
        <v>41</v>
      </c>
      <c r="D226" s="42">
        <v>1006908493</v>
      </c>
      <c r="E226" s="42" t="s">
        <v>1169</v>
      </c>
      <c r="F226" s="42">
        <v>25</v>
      </c>
      <c r="G226" s="42">
        <v>1</v>
      </c>
      <c r="H226" s="43" t="s">
        <v>620</v>
      </c>
      <c r="I226" s="42" t="s">
        <v>44</v>
      </c>
      <c r="J226" s="78" t="s">
        <v>91</v>
      </c>
      <c r="K226" s="78">
        <v>219</v>
      </c>
      <c r="L226" s="44" t="s">
        <v>76</v>
      </c>
      <c r="M226" s="45" t="s">
        <v>930</v>
      </c>
      <c r="N226" s="42">
        <v>1</v>
      </c>
      <c r="O226" s="42">
        <v>3222853915</v>
      </c>
      <c r="P226" s="46">
        <v>45415</v>
      </c>
      <c r="Q226" s="47">
        <v>634310</v>
      </c>
      <c r="R226" s="48">
        <v>20000</v>
      </c>
      <c r="S226" s="49">
        <v>33800</v>
      </c>
      <c r="T226" s="50">
        <v>67600</v>
      </c>
      <c r="U226" s="48" t="s">
        <v>2351</v>
      </c>
      <c r="V226" s="51">
        <v>45492</v>
      </c>
      <c r="W226" s="52"/>
    </row>
    <row r="227" spans="1:23" ht="28.8">
      <c r="A227" s="48"/>
      <c r="B227" s="42">
        <v>5712</v>
      </c>
      <c r="C227" s="42" t="s">
        <v>41</v>
      </c>
      <c r="D227" s="42">
        <v>1830476</v>
      </c>
      <c r="E227" s="42" t="s">
        <v>621</v>
      </c>
      <c r="F227" s="42">
        <v>82</v>
      </c>
      <c r="G227" s="42">
        <v>1</v>
      </c>
      <c r="H227" s="43" t="s">
        <v>622</v>
      </c>
      <c r="I227" s="42" t="s">
        <v>77</v>
      </c>
      <c r="J227" s="77" t="s">
        <v>99</v>
      </c>
      <c r="K227" s="77">
        <v>571</v>
      </c>
      <c r="L227" s="44" t="s">
        <v>74</v>
      </c>
      <c r="M227" s="45" t="s">
        <v>989</v>
      </c>
      <c r="N227" s="42">
        <v>2</v>
      </c>
      <c r="O227" s="42">
        <v>3208335012</v>
      </c>
      <c r="P227" s="43">
        <v>45428</v>
      </c>
      <c r="Q227" s="47" t="s">
        <v>1170</v>
      </c>
      <c r="R227" s="48">
        <v>36000</v>
      </c>
      <c r="S227" s="49">
        <v>29640</v>
      </c>
      <c r="T227" s="50"/>
      <c r="U227" s="48" t="s">
        <v>2352</v>
      </c>
      <c r="V227" s="51">
        <v>45492</v>
      </c>
      <c r="W227" s="52"/>
    </row>
    <row r="228" spans="1:23" ht="28.8">
      <c r="A228" s="48"/>
      <c r="B228" s="42">
        <v>5713</v>
      </c>
      <c r="C228" s="42" t="s">
        <v>41</v>
      </c>
      <c r="D228" s="42">
        <v>1830476</v>
      </c>
      <c r="E228" s="42" t="s">
        <v>621</v>
      </c>
      <c r="F228" s="42">
        <v>82</v>
      </c>
      <c r="G228" s="42">
        <v>1</v>
      </c>
      <c r="H228" s="43" t="s">
        <v>622</v>
      </c>
      <c r="I228" s="42" t="s">
        <v>77</v>
      </c>
      <c r="J228" s="77" t="s">
        <v>99</v>
      </c>
      <c r="K228" s="77">
        <v>571</v>
      </c>
      <c r="L228" s="44" t="s">
        <v>74</v>
      </c>
      <c r="M228" s="45" t="s">
        <v>954</v>
      </c>
      <c r="N228" s="42">
        <v>2</v>
      </c>
      <c r="O228" s="42">
        <v>3208335012</v>
      </c>
      <c r="P228" s="46">
        <v>45428</v>
      </c>
      <c r="Q228" s="47" t="s">
        <v>1171</v>
      </c>
      <c r="R228" s="48">
        <v>48000</v>
      </c>
      <c r="S228" s="49">
        <v>35880</v>
      </c>
      <c r="T228" s="50"/>
      <c r="U228" s="48" t="s">
        <v>2352</v>
      </c>
      <c r="V228" s="51">
        <v>45492</v>
      </c>
      <c r="W228" s="52"/>
    </row>
    <row r="229" spans="1:23" ht="28.8">
      <c r="A229" s="48"/>
      <c r="B229" s="42">
        <v>5714</v>
      </c>
      <c r="C229" s="42" t="s">
        <v>41</v>
      </c>
      <c r="D229" s="42">
        <v>1830476</v>
      </c>
      <c r="E229" s="42" t="s">
        <v>621</v>
      </c>
      <c r="F229" s="42">
        <v>82</v>
      </c>
      <c r="G229" s="42">
        <v>1</v>
      </c>
      <c r="H229" s="43" t="s">
        <v>622</v>
      </c>
      <c r="I229" s="42" t="s">
        <v>77</v>
      </c>
      <c r="J229" s="77" t="s">
        <v>99</v>
      </c>
      <c r="K229" s="77">
        <v>571</v>
      </c>
      <c r="L229" s="44" t="s">
        <v>74</v>
      </c>
      <c r="M229" s="45" t="s">
        <v>955</v>
      </c>
      <c r="N229" s="42">
        <v>1</v>
      </c>
      <c r="O229" s="42">
        <v>3208335012</v>
      </c>
      <c r="P229" s="46">
        <v>45428</v>
      </c>
      <c r="Q229" s="47">
        <v>661787</v>
      </c>
      <c r="R229" s="48">
        <v>24000</v>
      </c>
      <c r="S229" s="49">
        <v>35880</v>
      </c>
      <c r="T229" s="50"/>
      <c r="U229" s="48" t="s">
        <v>2352</v>
      </c>
      <c r="V229" s="51">
        <v>45492</v>
      </c>
      <c r="W229" s="52"/>
    </row>
    <row r="230" spans="1:23" ht="28.8">
      <c r="A230" s="48"/>
      <c r="B230" s="42">
        <v>5715</v>
      </c>
      <c r="C230" s="42" t="s">
        <v>41</v>
      </c>
      <c r="D230" s="42">
        <v>1830476</v>
      </c>
      <c r="E230" s="42" t="s">
        <v>621</v>
      </c>
      <c r="F230" s="42">
        <v>82</v>
      </c>
      <c r="G230" s="42">
        <v>1</v>
      </c>
      <c r="H230" s="43" t="s">
        <v>622</v>
      </c>
      <c r="I230" s="42" t="s">
        <v>77</v>
      </c>
      <c r="J230" s="77" t="s">
        <v>99</v>
      </c>
      <c r="K230" s="77">
        <v>571</v>
      </c>
      <c r="L230" s="44" t="s">
        <v>74</v>
      </c>
      <c r="M230" s="45" t="s">
        <v>992</v>
      </c>
      <c r="N230" s="42">
        <v>1</v>
      </c>
      <c r="O230" s="42">
        <v>3208335012</v>
      </c>
      <c r="P230" s="46">
        <v>45428</v>
      </c>
      <c r="Q230" s="47">
        <v>661794</v>
      </c>
      <c r="R230" s="48">
        <v>18000</v>
      </c>
      <c r="S230" s="49">
        <v>29640</v>
      </c>
      <c r="T230" s="50"/>
      <c r="U230" s="48" t="s">
        <v>2352</v>
      </c>
      <c r="V230" s="51">
        <v>45492</v>
      </c>
      <c r="W230" s="52"/>
    </row>
    <row r="231" spans="1:23" ht="28.8">
      <c r="A231" s="48"/>
      <c r="B231" s="42">
        <v>6020</v>
      </c>
      <c r="C231" s="42" t="s">
        <v>41</v>
      </c>
      <c r="D231" s="42">
        <v>1830476</v>
      </c>
      <c r="E231" s="42" t="s">
        <v>621</v>
      </c>
      <c r="F231" s="42">
        <v>82</v>
      </c>
      <c r="G231" s="42">
        <v>1</v>
      </c>
      <c r="H231" s="43" t="s">
        <v>622</v>
      </c>
      <c r="I231" s="42" t="s">
        <v>77</v>
      </c>
      <c r="J231" s="77" t="s">
        <v>99</v>
      </c>
      <c r="K231" s="77">
        <v>571</v>
      </c>
      <c r="L231" s="44" t="s">
        <v>74</v>
      </c>
      <c r="M231" s="45" t="s">
        <v>989</v>
      </c>
      <c r="N231" s="42">
        <v>1</v>
      </c>
      <c r="O231" s="42">
        <v>3208335012</v>
      </c>
      <c r="P231" s="43">
        <v>45434</v>
      </c>
      <c r="Q231" s="47">
        <v>672245</v>
      </c>
      <c r="R231" s="48">
        <v>18000</v>
      </c>
      <c r="S231" s="49">
        <v>29640</v>
      </c>
      <c r="T231" s="50"/>
      <c r="U231" s="48" t="s">
        <v>2352</v>
      </c>
      <c r="V231" s="51">
        <v>45492</v>
      </c>
      <c r="W231" s="52"/>
    </row>
    <row r="232" spans="1:23" ht="28.8">
      <c r="A232" s="48"/>
      <c r="B232" s="42">
        <v>6021</v>
      </c>
      <c r="C232" s="42" t="s">
        <v>41</v>
      </c>
      <c r="D232" s="42">
        <v>1830476</v>
      </c>
      <c r="E232" s="42" t="s">
        <v>621</v>
      </c>
      <c r="F232" s="42">
        <v>82</v>
      </c>
      <c r="G232" s="42">
        <v>1</v>
      </c>
      <c r="H232" s="43" t="s">
        <v>622</v>
      </c>
      <c r="I232" s="42" t="s">
        <v>77</v>
      </c>
      <c r="J232" s="77" t="s">
        <v>99</v>
      </c>
      <c r="K232" s="77">
        <v>571</v>
      </c>
      <c r="L232" s="44" t="s">
        <v>74</v>
      </c>
      <c r="M232" s="45" t="s">
        <v>992</v>
      </c>
      <c r="N232" s="42">
        <v>1</v>
      </c>
      <c r="O232" s="42">
        <v>3208335012</v>
      </c>
      <c r="P232" s="46">
        <v>45435</v>
      </c>
      <c r="Q232" s="47">
        <v>675803</v>
      </c>
      <c r="R232" s="48">
        <v>18000</v>
      </c>
      <c r="S232" s="49">
        <v>29640</v>
      </c>
      <c r="T232" s="50">
        <v>237120</v>
      </c>
      <c r="U232" s="48" t="s">
        <v>2352</v>
      </c>
      <c r="V232" s="51">
        <v>45492</v>
      </c>
      <c r="W232" s="52"/>
    </row>
    <row r="233" spans="1:23">
      <c r="A233" s="48"/>
      <c r="B233" s="42">
        <v>5279</v>
      </c>
      <c r="C233" s="42" t="s">
        <v>86</v>
      </c>
      <c r="D233" s="42">
        <v>1030084006</v>
      </c>
      <c r="E233" s="42" t="s">
        <v>1172</v>
      </c>
      <c r="F233" s="42">
        <v>1</v>
      </c>
      <c r="G233" s="42">
        <v>1</v>
      </c>
      <c r="H233" s="43">
        <v>44937</v>
      </c>
      <c r="I233" s="42" t="s">
        <v>44</v>
      </c>
      <c r="J233" s="77" t="s">
        <v>83</v>
      </c>
      <c r="K233" s="77" t="s">
        <v>559</v>
      </c>
      <c r="L233" s="44" t="s">
        <v>76</v>
      </c>
      <c r="M233" s="45" t="s">
        <v>909</v>
      </c>
      <c r="N233" s="42">
        <v>1</v>
      </c>
      <c r="O233" s="42">
        <v>3224436143</v>
      </c>
      <c r="P233" s="43">
        <v>45419</v>
      </c>
      <c r="Q233" s="47">
        <v>639838</v>
      </c>
      <c r="R233" s="48">
        <v>85000</v>
      </c>
      <c r="S233" s="49">
        <v>109200</v>
      </c>
      <c r="T233" s="50"/>
      <c r="U233" s="48" t="s">
        <v>2353</v>
      </c>
      <c r="V233" s="51">
        <v>45492</v>
      </c>
      <c r="W233" s="52"/>
    </row>
    <row r="234" spans="1:23">
      <c r="A234" s="48"/>
      <c r="B234" s="42">
        <v>5280</v>
      </c>
      <c r="C234" s="42" t="s">
        <v>86</v>
      </c>
      <c r="D234" s="42">
        <v>1030084006</v>
      </c>
      <c r="E234" s="42" t="s">
        <v>1172</v>
      </c>
      <c r="F234" s="42">
        <v>1</v>
      </c>
      <c r="G234" s="42">
        <v>1</v>
      </c>
      <c r="H234" s="43">
        <v>44937</v>
      </c>
      <c r="I234" s="42" t="s">
        <v>44</v>
      </c>
      <c r="J234" s="77" t="s">
        <v>83</v>
      </c>
      <c r="K234" s="77" t="s">
        <v>559</v>
      </c>
      <c r="L234" s="44" t="s">
        <v>76</v>
      </c>
      <c r="M234" s="45" t="s">
        <v>946</v>
      </c>
      <c r="N234" s="42">
        <v>1</v>
      </c>
      <c r="O234" s="42">
        <v>3224436143</v>
      </c>
      <c r="P234" s="46">
        <v>45422</v>
      </c>
      <c r="Q234" s="47">
        <v>649083</v>
      </c>
      <c r="R234" s="48">
        <v>85000</v>
      </c>
      <c r="S234" s="49">
        <v>109200</v>
      </c>
      <c r="T234" s="50">
        <v>218400</v>
      </c>
      <c r="U234" s="48" t="s">
        <v>2353</v>
      </c>
      <c r="V234" s="51">
        <v>45492</v>
      </c>
      <c r="W234" s="52"/>
    </row>
    <row r="235" spans="1:23">
      <c r="A235" s="48"/>
      <c r="B235" s="42">
        <v>5309</v>
      </c>
      <c r="C235" s="42" t="s">
        <v>41</v>
      </c>
      <c r="D235" s="42">
        <v>1007069306</v>
      </c>
      <c r="E235" s="42" t="s">
        <v>1173</v>
      </c>
      <c r="F235" s="42">
        <v>36</v>
      </c>
      <c r="G235" s="42">
        <v>1</v>
      </c>
      <c r="H235" s="43" t="s">
        <v>1174</v>
      </c>
      <c r="I235" s="42" t="s">
        <v>44</v>
      </c>
      <c r="J235" s="78" t="s">
        <v>99</v>
      </c>
      <c r="K235" s="78">
        <v>571</v>
      </c>
      <c r="L235" s="44" t="s">
        <v>74</v>
      </c>
      <c r="M235" s="42" t="s">
        <v>989</v>
      </c>
      <c r="N235" s="42">
        <v>1</v>
      </c>
      <c r="O235" s="42">
        <v>3123181399</v>
      </c>
      <c r="P235" s="43">
        <v>45420</v>
      </c>
      <c r="Q235" s="47">
        <v>640918</v>
      </c>
      <c r="R235" s="48">
        <v>18000</v>
      </c>
      <c r="S235" s="49">
        <v>29640</v>
      </c>
      <c r="T235" s="50"/>
      <c r="U235" s="48" t="s">
        <v>2354</v>
      </c>
      <c r="V235" s="51">
        <v>45492</v>
      </c>
      <c r="W235" s="52"/>
    </row>
    <row r="236" spans="1:23" ht="28.8">
      <c r="A236" s="48"/>
      <c r="B236" s="42">
        <v>5310</v>
      </c>
      <c r="C236" s="42" t="s">
        <v>41</v>
      </c>
      <c r="D236" s="42">
        <v>1007069306</v>
      </c>
      <c r="E236" s="42" t="s">
        <v>1173</v>
      </c>
      <c r="F236" s="42">
        <v>36</v>
      </c>
      <c r="G236" s="42">
        <v>1</v>
      </c>
      <c r="H236" s="43" t="s">
        <v>1174</v>
      </c>
      <c r="I236" s="42" t="s">
        <v>44</v>
      </c>
      <c r="J236" s="77" t="s">
        <v>99</v>
      </c>
      <c r="K236" s="77">
        <v>571</v>
      </c>
      <c r="L236" s="44" t="s">
        <v>74</v>
      </c>
      <c r="M236" s="45" t="s">
        <v>992</v>
      </c>
      <c r="N236" s="42">
        <v>1</v>
      </c>
      <c r="O236" s="42">
        <v>3123181399</v>
      </c>
      <c r="P236" s="43">
        <v>45421</v>
      </c>
      <c r="Q236" s="47">
        <v>646612</v>
      </c>
      <c r="R236" s="48">
        <v>18000</v>
      </c>
      <c r="S236" s="49">
        <v>29640</v>
      </c>
      <c r="T236" s="50"/>
      <c r="U236" s="48" t="s">
        <v>2354</v>
      </c>
      <c r="V236" s="51">
        <v>45492</v>
      </c>
      <c r="W236" s="52"/>
    </row>
    <row r="237" spans="1:23" ht="28.8">
      <c r="A237" s="48"/>
      <c r="B237" s="42">
        <v>5311</v>
      </c>
      <c r="C237" s="42" t="s">
        <v>41</v>
      </c>
      <c r="D237" s="42">
        <v>1007069306</v>
      </c>
      <c r="E237" s="42" t="s">
        <v>1173</v>
      </c>
      <c r="F237" s="42">
        <v>36</v>
      </c>
      <c r="G237" s="42">
        <v>1</v>
      </c>
      <c r="H237" s="43" t="s">
        <v>1174</v>
      </c>
      <c r="I237" s="42" t="s">
        <v>44</v>
      </c>
      <c r="J237" s="77" t="s">
        <v>99</v>
      </c>
      <c r="K237" s="77">
        <v>571</v>
      </c>
      <c r="L237" s="44" t="s">
        <v>76</v>
      </c>
      <c r="M237" s="45" t="s">
        <v>990</v>
      </c>
      <c r="N237" s="42">
        <v>1</v>
      </c>
      <c r="O237" s="42">
        <v>3123181399</v>
      </c>
      <c r="P237" s="46">
        <v>45420</v>
      </c>
      <c r="Q237" s="47">
        <v>640923</v>
      </c>
      <c r="R237" s="48">
        <v>55000</v>
      </c>
      <c r="S237" s="49">
        <v>72384</v>
      </c>
      <c r="T237" s="50"/>
      <c r="U237" s="48" t="s">
        <v>2354</v>
      </c>
      <c r="V237" s="51">
        <v>45492</v>
      </c>
      <c r="W237" s="52"/>
    </row>
    <row r="238" spans="1:23" ht="28.8">
      <c r="A238" s="48"/>
      <c r="B238" s="42">
        <v>5312</v>
      </c>
      <c r="C238" s="42" t="s">
        <v>41</v>
      </c>
      <c r="D238" s="42">
        <v>1007069306</v>
      </c>
      <c r="E238" s="42" t="s">
        <v>1173</v>
      </c>
      <c r="F238" s="42">
        <v>36</v>
      </c>
      <c r="G238" s="42">
        <v>1</v>
      </c>
      <c r="H238" s="43" t="s">
        <v>1174</v>
      </c>
      <c r="I238" s="42" t="s">
        <v>44</v>
      </c>
      <c r="J238" s="77" t="s">
        <v>99</v>
      </c>
      <c r="K238" s="77">
        <v>571</v>
      </c>
      <c r="L238" s="44" t="s">
        <v>76</v>
      </c>
      <c r="M238" s="45" t="s">
        <v>991</v>
      </c>
      <c r="N238" s="42">
        <v>1</v>
      </c>
      <c r="O238" s="42">
        <v>3123181399</v>
      </c>
      <c r="P238" s="43">
        <v>45421</v>
      </c>
      <c r="Q238" s="47">
        <v>646426</v>
      </c>
      <c r="R238" s="48">
        <v>55000</v>
      </c>
      <c r="S238" s="55">
        <v>72800</v>
      </c>
      <c r="T238" s="50">
        <v>204464</v>
      </c>
      <c r="U238" s="48" t="s">
        <v>2354</v>
      </c>
      <c r="V238" s="51">
        <v>45492</v>
      </c>
      <c r="W238" s="52"/>
    </row>
    <row r="239" spans="1:23" ht="28.8">
      <c r="A239" s="48"/>
      <c r="B239" s="42">
        <v>5417</v>
      </c>
      <c r="C239" s="42" t="s">
        <v>86</v>
      </c>
      <c r="D239" s="42">
        <v>1125186438</v>
      </c>
      <c r="E239" s="42" t="s">
        <v>1175</v>
      </c>
      <c r="F239" s="42">
        <v>1</v>
      </c>
      <c r="G239" s="42">
        <v>1</v>
      </c>
      <c r="H239" s="43">
        <v>45017</v>
      </c>
      <c r="I239" s="42" t="s">
        <v>44</v>
      </c>
      <c r="J239" s="77" t="s">
        <v>99</v>
      </c>
      <c r="K239" s="77">
        <v>571</v>
      </c>
      <c r="L239" s="44" t="s">
        <v>74</v>
      </c>
      <c r="M239" s="18" t="s">
        <v>989</v>
      </c>
      <c r="N239" s="42">
        <v>1</v>
      </c>
      <c r="O239" s="42">
        <v>3223740894</v>
      </c>
      <c r="P239" s="46">
        <v>45422</v>
      </c>
      <c r="Q239" s="47">
        <v>646422</v>
      </c>
      <c r="R239" s="48">
        <v>18000</v>
      </c>
      <c r="S239" s="55">
        <v>29640</v>
      </c>
      <c r="T239" s="50">
        <v>29640</v>
      </c>
      <c r="U239" s="48" t="s">
        <v>2355</v>
      </c>
      <c r="V239" s="51">
        <v>45492</v>
      </c>
      <c r="W239" s="52"/>
    </row>
    <row r="240" spans="1:23">
      <c r="A240" s="48"/>
      <c r="B240" s="42">
        <v>5437</v>
      </c>
      <c r="C240" s="42" t="s">
        <v>41</v>
      </c>
      <c r="D240" s="42">
        <v>1059842493</v>
      </c>
      <c r="E240" s="42" t="s">
        <v>1176</v>
      </c>
      <c r="F240" s="42">
        <v>34</v>
      </c>
      <c r="G240" s="42">
        <v>1</v>
      </c>
      <c r="H240" s="43" t="s">
        <v>607</v>
      </c>
      <c r="I240" s="42" t="s">
        <v>44</v>
      </c>
      <c r="J240" s="77" t="s">
        <v>78</v>
      </c>
      <c r="K240" s="77">
        <v>320</v>
      </c>
      <c r="L240" s="44" t="s">
        <v>74</v>
      </c>
      <c r="M240" s="45" t="s">
        <v>958</v>
      </c>
      <c r="N240" s="42">
        <v>1</v>
      </c>
      <c r="O240" s="42" t="s">
        <v>1177</v>
      </c>
      <c r="P240" s="43">
        <v>45422</v>
      </c>
      <c r="Q240" s="47">
        <v>646742</v>
      </c>
      <c r="R240" s="48">
        <v>17000</v>
      </c>
      <c r="S240" s="49">
        <v>26520</v>
      </c>
      <c r="T240" s="50"/>
      <c r="U240" s="48" t="s">
        <v>2356</v>
      </c>
      <c r="V240" s="51">
        <v>45492</v>
      </c>
      <c r="W240" s="52"/>
    </row>
    <row r="241" spans="1:23">
      <c r="A241" s="48"/>
      <c r="B241" s="42">
        <v>5438</v>
      </c>
      <c r="C241" s="42" t="s">
        <v>41</v>
      </c>
      <c r="D241" s="42">
        <v>1059842493</v>
      </c>
      <c r="E241" s="42" t="s">
        <v>1176</v>
      </c>
      <c r="F241" s="42">
        <v>34</v>
      </c>
      <c r="G241" s="42">
        <v>1</v>
      </c>
      <c r="H241" s="43" t="s">
        <v>607</v>
      </c>
      <c r="I241" s="42" t="s">
        <v>44</v>
      </c>
      <c r="J241" s="77" t="s">
        <v>78</v>
      </c>
      <c r="K241" s="77">
        <v>320</v>
      </c>
      <c r="L241" s="44" t="s">
        <v>74</v>
      </c>
      <c r="M241" s="45" t="s">
        <v>959</v>
      </c>
      <c r="N241" s="42">
        <v>1</v>
      </c>
      <c r="O241" s="42" t="s">
        <v>1177</v>
      </c>
      <c r="P241" s="46">
        <v>45422</v>
      </c>
      <c r="Q241" s="47">
        <v>649839</v>
      </c>
      <c r="R241" s="48">
        <v>17000</v>
      </c>
      <c r="S241" s="49">
        <v>26520</v>
      </c>
      <c r="T241" s="50"/>
      <c r="U241" s="48" t="s">
        <v>2356</v>
      </c>
      <c r="V241" s="51">
        <v>45492</v>
      </c>
      <c r="W241" s="52"/>
    </row>
    <row r="242" spans="1:23">
      <c r="A242" s="48"/>
      <c r="B242" s="42">
        <v>6552</v>
      </c>
      <c r="C242" s="42" t="s">
        <v>41</v>
      </c>
      <c r="D242" s="42">
        <v>1059842493</v>
      </c>
      <c r="E242" s="42" t="s">
        <v>1176</v>
      </c>
      <c r="F242" s="42">
        <v>34</v>
      </c>
      <c r="G242" s="42">
        <v>1</v>
      </c>
      <c r="H242" s="43" t="s">
        <v>607</v>
      </c>
      <c r="I242" s="42" t="s">
        <v>44</v>
      </c>
      <c r="J242" s="77" t="s">
        <v>78</v>
      </c>
      <c r="K242" s="77">
        <v>320</v>
      </c>
      <c r="L242" s="44" t="s">
        <v>74</v>
      </c>
      <c r="M242" s="18" t="s">
        <v>958</v>
      </c>
      <c r="N242" s="42">
        <v>1</v>
      </c>
      <c r="O242" s="42" t="s">
        <v>1177</v>
      </c>
      <c r="P242" s="43">
        <v>45443</v>
      </c>
      <c r="Q242" s="47">
        <v>689674</v>
      </c>
      <c r="R242" s="48">
        <v>17000</v>
      </c>
      <c r="S242" s="55">
        <v>26520</v>
      </c>
      <c r="T242" s="50">
        <v>79560</v>
      </c>
      <c r="U242" s="48" t="s">
        <v>2356</v>
      </c>
      <c r="V242" s="51">
        <v>45492</v>
      </c>
      <c r="W242" s="52"/>
    </row>
    <row r="243" spans="1:23">
      <c r="A243" s="48"/>
      <c r="B243" s="42">
        <v>5892</v>
      </c>
      <c r="C243" s="42" t="s">
        <v>86</v>
      </c>
      <c r="D243" s="42">
        <v>1125185326</v>
      </c>
      <c r="E243" s="42" t="s">
        <v>1178</v>
      </c>
      <c r="F243" s="42">
        <v>7</v>
      </c>
      <c r="G243" s="42">
        <v>1</v>
      </c>
      <c r="H243" s="43" t="s">
        <v>1179</v>
      </c>
      <c r="I243" s="42" t="s">
        <v>77</v>
      </c>
      <c r="J243" s="77" t="s">
        <v>83</v>
      </c>
      <c r="K243" s="77" t="s">
        <v>559</v>
      </c>
      <c r="L243" s="44" t="s">
        <v>76</v>
      </c>
      <c r="M243" s="42" t="s">
        <v>949</v>
      </c>
      <c r="N243" s="42">
        <v>1</v>
      </c>
      <c r="O243" s="42">
        <v>3209414330</v>
      </c>
      <c r="P243" s="46">
        <v>45431</v>
      </c>
      <c r="Q243" s="47">
        <v>666156</v>
      </c>
      <c r="R243" s="48">
        <v>50000</v>
      </c>
      <c r="S243" s="55">
        <v>67600</v>
      </c>
      <c r="T243" s="50"/>
      <c r="U243" s="48" t="s">
        <v>2357</v>
      </c>
      <c r="V243" s="51">
        <v>45492</v>
      </c>
      <c r="W243" s="52"/>
    </row>
    <row r="244" spans="1:23">
      <c r="A244" s="48"/>
      <c r="B244" s="42">
        <v>5893</v>
      </c>
      <c r="C244" s="42" t="s">
        <v>86</v>
      </c>
      <c r="D244" s="42">
        <v>1125185327</v>
      </c>
      <c r="E244" s="42" t="s">
        <v>1178</v>
      </c>
      <c r="F244" s="42">
        <v>7</v>
      </c>
      <c r="G244" s="42">
        <v>1</v>
      </c>
      <c r="H244" s="43" t="s">
        <v>1180</v>
      </c>
      <c r="I244" s="42" t="s">
        <v>77</v>
      </c>
      <c r="J244" s="77" t="s">
        <v>83</v>
      </c>
      <c r="K244" s="77" t="s">
        <v>559</v>
      </c>
      <c r="L244" s="44" t="s">
        <v>76</v>
      </c>
      <c r="M244" s="42" t="s">
        <v>950</v>
      </c>
      <c r="N244" s="42">
        <v>1</v>
      </c>
      <c r="O244" s="42">
        <v>3209414330</v>
      </c>
      <c r="P244" s="46">
        <v>45432</v>
      </c>
      <c r="Q244" s="47">
        <v>669829</v>
      </c>
      <c r="R244" s="48">
        <v>50000</v>
      </c>
      <c r="S244" s="55">
        <v>67600</v>
      </c>
      <c r="T244" s="50">
        <v>135200</v>
      </c>
      <c r="U244" s="48" t="s">
        <v>2357</v>
      </c>
      <c r="V244" s="51">
        <v>45492</v>
      </c>
      <c r="W244" s="52"/>
    </row>
    <row r="245" spans="1:23">
      <c r="A245" s="48"/>
      <c r="B245" s="42">
        <v>5033</v>
      </c>
      <c r="C245" s="42" t="s">
        <v>41</v>
      </c>
      <c r="D245" s="42">
        <v>1124866592</v>
      </c>
      <c r="E245" s="42" t="s">
        <v>1181</v>
      </c>
      <c r="F245" s="42">
        <v>25</v>
      </c>
      <c r="G245" s="42">
        <v>1</v>
      </c>
      <c r="H245" s="43">
        <v>36131</v>
      </c>
      <c r="I245" s="42" t="s">
        <v>44</v>
      </c>
      <c r="J245" s="77" t="s">
        <v>83</v>
      </c>
      <c r="K245" s="77" t="s">
        <v>559</v>
      </c>
      <c r="L245" s="44" t="s">
        <v>74</v>
      </c>
      <c r="M245" s="18" t="s">
        <v>1037</v>
      </c>
      <c r="N245" s="42">
        <v>1</v>
      </c>
      <c r="O245" s="42">
        <v>3202455721</v>
      </c>
      <c r="P245" s="43">
        <v>45414</v>
      </c>
      <c r="Q245" s="47">
        <v>629382</v>
      </c>
      <c r="R245" s="48">
        <v>37000</v>
      </c>
      <c r="S245" s="55">
        <v>50669</v>
      </c>
      <c r="T245" s="50"/>
      <c r="U245" s="48" t="s">
        <v>2358</v>
      </c>
      <c r="V245" s="51">
        <v>45492</v>
      </c>
      <c r="W245" s="52"/>
    </row>
    <row r="246" spans="1:23">
      <c r="A246" s="48"/>
      <c r="B246" s="42">
        <v>5034</v>
      </c>
      <c r="C246" s="42" t="s">
        <v>41</v>
      </c>
      <c r="D246" s="42">
        <v>1124866592</v>
      </c>
      <c r="E246" s="42" t="s">
        <v>1181</v>
      </c>
      <c r="F246" s="42">
        <v>25</v>
      </c>
      <c r="G246" s="42">
        <v>1</v>
      </c>
      <c r="H246" s="43">
        <v>36131</v>
      </c>
      <c r="I246" s="42" t="s">
        <v>44</v>
      </c>
      <c r="J246" s="77" t="s">
        <v>83</v>
      </c>
      <c r="K246" s="77" t="s">
        <v>559</v>
      </c>
      <c r="L246" s="44" t="s">
        <v>74</v>
      </c>
      <c r="M246" s="45" t="s">
        <v>1036</v>
      </c>
      <c r="N246" s="42">
        <v>1</v>
      </c>
      <c r="O246" s="42">
        <v>3202455721</v>
      </c>
      <c r="P246" s="43">
        <v>45415</v>
      </c>
      <c r="Q246" s="47">
        <v>635155</v>
      </c>
      <c r="R246" s="48">
        <v>35000</v>
      </c>
      <c r="S246" s="49">
        <v>50669</v>
      </c>
      <c r="T246" s="50">
        <v>101338</v>
      </c>
      <c r="U246" s="48" t="s">
        <v>2358</v>
      </c>
      <c r="V246" s="51">
        <v>45492</v>
      </c>
      <c r="W246" s="52"/>
    </row>
    <row r="247" spans="1:23" ht="28.8">
      <c r="A247" s="48"/>
      <c r="B247" s="42">
        <v>5868</v>
      </c>
      <c r="C247" s="42" t="s">
        <v>41</v>
      </c>
      <c r="D247" s="42">
        <v>41115204</v>
      </c>
      <c r="E247" s="42" t="s">
        <v>1182</v>
      </c>
      <c r="F247" s="42">
        <v>71</v>
      </c>
      <c r="G247" s="42">
        <v>1</v>
      </c>
      <c r="H247" s="43" t="s">
        <v>80</v>
      </c>
      <c r="I247" s="42" t="s">
        <v>44</v>
      </c>
      <c r="J247" s="77" t="s">
        <v>556</v>
      </c>
      <c r="K247" s="77">
        <v>865</v>
      </c>
      <c r="L247" s="44" t="s">
        <v>76</v>
      </c>
      <c r="M247" s="45" t="s">
        <v>1183</v>
      </c>
      <c r="N247" s="42">
        <v>1</v>
      </c>
      <c r="O247" s="42" t="s">
        <v>1184</v>
      </c>
      <c r="P247" s="43">
        <v>45432</v>
      </c>
      <c r="Q247" s="47">
        <v>665993</v>
      </c>
      <c r="R247" s="48">
        <v>115000</v>
      </c>
      <c r="S247" s="49">
        <v>135200</v>
      </c>
      <c r="T247" s="50"/>
      <c r="U247" s="48" t="s">
        <v>2359</v>
      </c>
      <c r="V247" s="51">
        <v>45492</v>
      </c>
      <c r="W247" s="52"/>
    </row>
    <row r="248" spans="1:23" ht="28.8">
      <c r="A248" s="48"/>
      <c r="B248" s="42">
        <v>5869</v>
      </c>
      <c r="C248" s="42" t="s">
        <v>41</v>
      </c>
      <c r="D248" s="42">
        <v>41115204</v>
      </c>
      <c r="E248" s="42" t="s">
        <v>1182</v>
      </c>
      <c r="F248" s="42">
        <v>71</v>
      </c>
      <c r="G248" s="42">
        <v>1</v>
      </c>
      <c r="H248" s="43" t="s">
        <v>80</v>
      </c>
      <c r="I248" s="42" t="s">
        <v>44</v>
      </c>
      <c r="J248" s="77" t="s">
        <v>556</v>
      </c>
      <c r="K248" s="77">
        <v>865</v>
      </c>
      <c r="L248" s="44" t="s">
        <v>76</v>
      </c>
      <c r="M248" s="45" t="s">
        <v>1185</v>
      </c>
      <c r="N248" s="42">
        <v>1</v>
      </c>
      <c r="O248" s="42" t="s">
        <v>1184</v>
      </c>
      <c r="P248" s="43">
        <v>45434</v>
      </c>
      <c r="Q248" s="47">
        <v>674851</v>
      </c>
      <c r="R248" s="48">
        <v>115000</v>
      </c>
      <c r="S248" s="49">
        <v>135200</v>
      </c>
      <c r="T248" s="50">
        <v>270400</v>
      </c>
      <c r="U248" s="48" t="s">
        <v>2359</v>
      </c>
      <c r="V248" s="51">
        <v>45492</v>
      </c>
      <c r="W248" s="52"/>
    </row>
    <row r="249" spans="1:23">
      <c r="A249" s="48"/>
      <c r="B249" s="42">
        <v>5890</v>
      </c>
      <c r="C249" s="42" t="s">
        <v>41</v>
      </c>
      <c r="D249" s="42">
        <v>27431383</v>
      </c>
      <c r="E249" s="42" t="s">
        <v>1186</v>
      </c>
      <c r="F249" s="42">
        <v>73</v>
      </c>
      <c r="G249" s="42">
        <v>1</v>
      </c>
      <c r="H249" s="43">
        <v>18515</v>
      </c>
      <c r="I249" s="42" t="s">
        <v>44</v>
      </c>
      <c r="J249" s="77" t="s">
        <v>83</v>
      </c>
      <c r="K249" s="77" t="s">
        <v>559</v>
      </c>
      <c r="L249" s="44" t="s">
        <v>76</v>
      </c>
      <c r="M249" s="42" t="s">
        <v>949</v>
      </c>
      <c r="N249" s="42">
        <v>1</v>
      </c>
      <c r="O249" s="42">
        <v>3124907305</v>
      </c>
      <c r="P249" s="43">
        <v>45431</v>
      </c>
      <c r="Q249" s="47">
        <v>666437</v>
      </c>
      <c r="R249" s="48">
        <v>50000</v>
      </c>
      <c r="S249" s="49">
        <v>67600</v>
      </c>
      <c r="T249" s="50"/>
      <c r="U249" s="48" t="s">
        <v>2360</v>
      </c>
      <c r="V249" s="51">
        <v>45492</v>
      </c>
      <c r="W249" s="52"/>
    </row>
    <row r="250" spans="1:23">
      <c r="A250" s="48"/>
      <c r="B250" s="42">
        <v>5891</v>
      </c>
      <c r="C250" s="42" t="s">
        <v>41</v>
      </c>
      <c r="D250" s="42">
        <v>27431383</v>
      </c>
      <c r="E250" s="42" t="s">
        <v>1186</v>
      </c>
      <c r="F250" s="42">
        <v>73</v>
      </c>
      <c r="G250" s="42">
        <v>1</v>
      </c>
      <c r="H250" s="43">
        <v>18515</v>
      </c>
      <c r="I250" s="42" t="s">
        <v>44</v>
      </c>
      <c r="J250" s="77" t="s">
        <v>83</v>
      </c>
      <c r="K250" s="77" t="s">
        <v>559</v>
      </c>
      <c r="L250" s="44" t="s">
        <v>76</v>
      </c>
      <c r="M250" s="42" t="s">
        <v>950</v>
      </c>
      <c r="N250" s="42">
        <v>1</v>
      </c>
      <c r="O250" s="42">
        <v>3124907305</v>
      </c>
      <c r="P250" s="46">
        <v>45435</v>
      </c>
      <c r="Q250" s="47">
        <v>675797</v>
      </c>
      <c r="R250" s="48">
        <v>50000</v>
      </c>
      <c r="S250" s="49">
        <v>67600</v>
      </c>
      <c r="T250" s="50">
        <v>135200</v>
      </c>
      <c r="U250" s="48" t="s">
        <v>2360</v>
      </c>
      <c r="V250" s="51">
        <v>45492</v>
      </c>
      <c r="W250" s="52"/>
    </row>
    <row r="251" spans="1:23" ht="28.8">
      <c r="A251" s="48"/>
      <c r="B251" s="42">
        <v>5493</v>
      </c>
      <c r="C251" s="42" t="s">
        <v>41</v>
      </c>
      <c r="D251" s="42">
        <v>14080816</v>
      </c>
      <c r="E251" s="42" t="s">
        <v>1187</v>
      </c>
      <c r="F251" s="42">
        <v>72</v>
      </c>
      <c r="G251" s="42">
        <v>1</v>
      </c>
      <c r="H251" s="43" t="s">
        <v>1188</v>
      </c>
      <c r="I251" s="42" t="s">
        <v>77</v>
      </c>
      <c r="J251" s="77" t="s">
        <v>84</v>
      </c>
      <c r="K251" s="77">
        <v>885</v>
      </c>
      <c r="L251" s="44" t="s">
        <v>74</v>
      </c>
      <c r="M251" s="18" t="s">
        <v>1189</v>
      </c>
      <c r="N251" s="42">
        <v>2</v>
      </c>
      <c r="O251" s="42" t="s">
        <v>1190</v>
      </c>
      <c r="P251" s="43">
        <v>45429</v>
      </c>
      <c r="Q251" s="47" t="s">
        <v>1191</v>
      </c>
      <c r="R251" s="48">
        <v>84000</v>
      </c>
      <c r="S251" s="55">
        <v>56701</v>
      </c>
      <c r="T251" s="50">
        <v>113402</v>
      </c>
      <c r="U251" s="48" t="s">
        <v>2361</v>
      </c>
      <c r="V251" s="51">
        <v>45492</v>
      </c>
      <c r="W251" s="52"/>
    </row>
    <row r="252" spans="1:23" ht="28.8">
      <c r="A252" s="48"/>
      <c r="B252" s="42">
        <v>5586</v>
      </c>
      <c r="C252" s="42" t="s">
        <v>79</v>
      </c>
      <c r="D252" s="42">
        <v>1124852050</v>
      </c>
      <c r="E252" s="42" t="s">
        <v>1192</v>
      </c>
      <c r="F252" s="42">
        <v>17</v>
      </c>
      <c r="G252" s="42">
        <v>1</v>
      </c>
      <c r="H252" s="43" t="s">
        <v>1193</v>
      </c>
      <c r="I252" s="42" t="s">
        <v>44</v>
      </c>
      <c r="J252" s="77" t="s">
        <v>84</v>
      </c>
      <c r="K252" s="77">
        <v>885</v>
      </c>
      <c r="L252" s="44" t="s">
        <v>76</v>
      </c>
      <c r="M252" s="42" t="s">
        <v>1194</v>
      </c>
      <c r="N252" s="42">
        <v>1</v>
      </c>
      <c r="O252" s="42" t="s">
        <v>1195</v>
      </c>
      <c r="P252" s="46">
        <v>45427</v>
      </c>
      <c r="Q252" s="47">
        <v>658202</v>
      </c>
      <c r="R252" s="48">
        <v>78000</v>
      </c>
      <c r="S252" s="55">
        <v>102544</v>
      </c>
      <c r="T252" s="50">
        <v>102544</v>
      </c>
      <c r="U252" s="48" t="s">
        <v>2362</v>
      </c>
      <c r="V252" s="51">
        <v>45492</v>
      </c>
      <c r="W252" s="52"/>
    </row>
    <row r="253" spans="1:23">
      <c r="A253" s="57"/>
      <c r="B253" s="42">
        <v>5904</v>
      </c>
      <c r="C253" s="42" t="s">
        <v>41</v>
      </c>
      <c r="D253" s="42">
        <v>41182024</v>
      </c>
      <c r="E253" s="42" t="s">
        <v>1196</v>
      </c>
      <c r="F253" s="42">
        <v>49</v>
      </c>
      <c r="G253" s="42">
        <v>1</v>
      </c>
      <c r="H253" s="43" t="s">
        <v>1197</v>
      </c>
      <c r="I253" s="42" t="s">
        <v>44</v>
      </c>
      <c r="J253" s="78" t="s">
        <v>81</v>
      </c>
      <c r="K253" s="78">
        <v>749</v>
      </c>
      <c r="L253" s="44" t="s">
        <v>76</v>
      </c>
      <c r="M253" s="18" t="s">
        <v>918</v>
      </c>
      <c r="N253" s="42">
        <v>1</v>
      </c>
      <c r="O253" s="42">
        <v>3204372549</v>
      </c>
      <c r="P253" s="43">
        <v>45433</v>
      </c>
      <c r="Q253" s="47">
        <v>669432</v>
      </c>
      <c r="R253" s="48">
        <v>20000</v>
      </c>
      <c r="S253" s="49">
        <v>26000</v>
      </c>
      <c r="T253" s="50"/>
      <c r="U253" s="57" t="s">
        <v>2363</v>
      </c>
      <c r="V253" s="51">
        <v>45492</v>
      </c>
      <c r="W253" s="52"/>
    </row>
    <row r="254" spans="1:23">
      <c r="A254" s="44"/>
      <c r="B254" s="42">
        <v>5905</v>
      </c>
      <c r="C254" s="42" t="s">
        <v>41</v>
      </c>
      <c r="D254" s="42">
        <v>41182024</v>
      </c>
      <c r="E254" s="42" t="s">
        <v>1196</v>
      </c>
      <c r="F254" s="42">
        <v>49</v>
      </c>
      <c r="G254" s="42">
        <v>1</v>
      </c>
      <c r="H254" s="43" t="s">
        <v>1197</v>
      </c>
      <c r="I254" s="42" t="s">
        <v>44</v>
      </c>
      <c r="J254" s="78" t="s">
        <v>81</v>
      </c>
      <c r="K254" s="78">
        <v>749</v>
      </c>
      <c r="L254" s="44" t="s">
        <v>76</v>
      </c>
      <c r="M254" s="18" t="s">
        <v>922</v>
      </c>
      <c r="N254" s="42">
        <v>1</v>
      </c>
      <c r="O254" s="42">
        <v>3204372549</v>
      </c>
      <c r="P254" s="43">
        <v>45433</v>
      </c>
      <c r="Q254" s="47">
        <v>672094</v>
      </c>
      <c r="R254" s="48">
        <v>20000</v>
      </c>
      <c r="S254" s="49">
        <v>26000</v>
      </c>
      <c r="T254" s="50">
        <v>52000</v>
      </c>
      <c r="U254" s="44" t="s">
        <v>2363</v>
      </c>
      <c r="V254" s="51">
        <v>45492</v>
      </c>
      <c r="W254" s="52"/>
    </row>
    <row r="255" spans="1:23">
      <c r="A255" s="44"/>
      <c r="B255" s="42">
        <v>5759</v>
      </c>
      <c r="C255" s="42" t="s">
        <v>86</v>
      </c>
      <c r="D255" s="42">
        <v>1140015668</v>
      </c>
      <c r="E255" s="42" t="s">
        <v>1198</v>
      </c>
      <c r="F255" s="42">
        <v>7</v>
      </c>
      <c r="G255" s="42">
        <v>1</v>
      </c>
      <c r="H255" s="43" t="s">
        <v>1199</v>
      </c>
      <c r="I255" s="42" t="s">
        <v>44</v>
      </c>
      <c r="J255" s="78" t="s">
        <v>556</v>
      </c>
      <c r="K255" s="78">
        <v>865</v>
      </c>
      <c r="L255" s="44" t="s">
        <v>74</v>
      </c>
      <c r="M255" s="18" t="s">
        <v>1114</v>
      </c>
      <c r="N255" s="42">
        <v>1</v>
      </c>
      <c r="O255" s="42" t="s">
        <v>1200</v>
      </c>
      <c r="P255" s="43">
        <v>45428</v>
      </c>
      <c r="Q255" s="47">
        <v>41287</v>
      </c>
      <c r="R255" s="48">
        <v>45000</v>
      </c>
      <c r="S255" s="49">
        <v>50336</v>
      </c>
      <c r="T255" s="50"/>
      <c r="U255" s="44" t="s">
        <v>2364</v>
      </c>
      <c r="V255" s="51">
        <v>45492</v>
      </c>
      <c r="W255" s="52"/>
    </row>
    <row r="256" spans="1:23">
      <c r="A256" s="44"/>
      <c r="B256" s="42">
        <v>5760</v>
      </c>
      <c r="C256" s="42" t="s">
        <v>86</v>
      </c>
      <c r="D256" s="42">
        <v>1140015668</v>
      </c>
      <c r="E256" s="42" t="s">
        <v>1198</v>
      </c>
      <c r="F256" s="42">
        <v>7</v>
      </c>
      <c r="G256" s="42">
        <v>1</v>
      </c>
      <c r="H256" s="43" t="s">
        <v>1199</v>
      </c>
      <c r="I256" s="42" t="s">
        <v>44</v>
      </c>
      <c r="J256" s="78" t="s">
        <v>556</v>
      </c>
      <c r="K256" s="78">
        <v>865</v>
      </c>
      <c r="L256" s="44" t="s">
        <v>74</v>
      </c>
      <c r="M256" s="18" t="s">
        <v>1116</v>
      </c>
      <c r="N256" s="42">
        <v>1</v>
      </c>
      <c r="O256" s="42" t="s">
        <v>1200</v>
      </c>
      <c r="P256" s="43">
        <v>45429</v>
      </c>
      <c r="Q256" s="47">
        <v>42034</v>
      </c>
      <c r="R256" s="48">
        <v>45000</v>
      </c>
      <c r="S256" s="49">
        <v>50336</v>
      </c>
      <c r="T256" s="50">
        <v>100672</v>
      </c>
      <c r="U256" s="44" t="s">
        <v>2364</v>
      </c>
      <c r="V256" s="51">
        <v>45492</v>
      </c>
      <c r="W256" s="52"/>
    </row>
    <row r="257" spans="1:23">
      <c r="A257" s="44"/>
      <c r="B257" s="42">
        <v>6137</v>
      </c>
      <c r="C257" s="42" t="s">
        <v>79</v>
      </c>
      <c r="D257" s="42">
        <v>1124314172</v>
      </c>
      <c r="E257" s="42" t="s">
        <v>1201</v>
      </c>
      <c r="F257" s="42">
        <v>15</v>
      </c>
      <c r="G257" s="42">
        <v>1</v>
      </c>
      <c r="H257" s="43">
        <v>39727</v>
      </c>
      <c r="I257" s="42" t="s">
        <v>44</v>
      </c>
      <c r="J257" s="78" t="s">
        <v>87</v>
      </c>
      <c r="K257" s="78">
        <v>760</v>
      </c>
      <c r="L257" s="44" t="s">
        <v>76</v>
      </c>
      <c r="M257" s="18" t="s">
        <v>1087</v>
      </c>
      <c r="N257" s="42">
        <v>1</v>
      </c>
      <c r="O257" s="42">
        <v>3185759216</v>
      </c>
      <c r="P257" s="43">
        <v>45436</v>
      </c>
      <c r="Q257" s="47">
        <v>675709</v>
      </c>
      <c r="R257" s="48">
        <v>20000</v>
      </c>
      <c r="S257" s="49">
        <v>22880</v>
      </c>
      <c r="T257" s="50"/>
      <c r="U257" s="44" t="s">
        <v>2365</v>
      </c>
      <c r="V257" s="51">
        <v>45492</v>
      </c>
      <c r="W257" s="52"/>
    </row>
    <row r="258" spans="1:23">
      <c r="A258" s="44"/>
      <c r="B258" s="42">
        <v>6138</v>
      </c>
      <c r="C258" s="42" t="s">
        <v>79</v>
      </c>
      <c r="D258" s="42">
        <v>1124314172</v>
      </c>
      <c r="E258" s="42" t="s">
        <v>1201</v>
      </c>
      <c r="F258" s="42">
        <v>15</v>
      </c>
      <c r="G258" s="42">
        <v>1</v>
      </c>
      <c r="H258" s="43">
        <v>39727</v>
      </c>
      <c r="I258" s="42" t="s">
        <v>44</v>
      </c>
      <c r="J258" s="78" t="s">
        <v>87</v>
      </c>
      <c r="K258" s="78">
        <v>760</v>
      </c>
      <c r="L258" s="44" t="s">
        <v>76</v>
      </c>
      <c r="M258" s="18" t="s">
        <v>1088</v>
      </c>
      <c r="N258" s="42">
        <v>1</v>
      </c>
      <c r="O258" s="42">
        <v>3185759216</v>
      </c>
      <c r="P258" s="43">
        <v>45436</v>
      </c>
      <c r="Q258" s="47">
        <v>677851</v>
      </c>
      <c r="R258" s="48">
        <v>20000</v>
      </c>
      <c r="S258" s="49">
        <v>22880</v>
      </c>
      <c r="T258" s="50">
        <v>45760</v>
      </c>
      <c r="U258" s="44" t="s">
        <v>2365</v>
      </c>
      <c r="V258" s="51">
        <v>45492</v>
      </c>
      <c r="W258" s="52"/>
    </row>
    <row r="259" spans="1:23">
      <c r="A259" s="44"/>
      <c r="B259" s="42">
        <v>6586</v>
      </c>
      <c r="C259" s="42" t="s">
        <v>41</v>
      </c>
      <c r="D259" s="42">
        <v>1124315596</v>
      </c>
      <c r="E259" s="42" t="s">
        <v>1202</v>
      </c>
      <c r="F259" s="42">
        <v>29</v>
      </c>
      <c r="G259" s="42">
        <v>1</v>
      </c>
      <c r="H259" s="43" t="s">
        <v>1203</v>
      </c>
      <c r="I259" s="42" t="s">
        <v>44</v>
      </c>
      <c r="J259" s="78" t="s">
        <v>91</v>
      </c>
      <c r="K259" s="78">
        <v>219</v>
      </c>
      <c r="L259" s="44" t="s">
        <v>74</v>
      </c>
      <c r="M259" s="18" t="s">
        <v>1036</v>
      </c>
      <c r="N259" s="42">
        <v>1</v>
      </c>
      <c r="O259" s="42">
        <v>3142233027</v>
      </c>
      <c r="P259" s="43">
        <v>45442</v>
      </c>
      <c r="Q259" s="47">
        <v>687907</v>
      </c>
      <c r="R259" s="48">
        <v>35000</v>
      </c>
      <c r="S259" s="49">
        <v>50669</v>
      </c>
      <c r="T259" s="50">
        <v>50669</v>
      </c>
      <c r="U259" s="44" t="s">
        <v>2366</v>
      </c>
      <c r="V259" s="51">
        <v>45492</v>
      </c>
      <c r="W259" s="52"/>
    </row>
    <row r="260" spans="1:23">
      <c r="A260" s="44"/>
      <c r="B260" s="42">
        <v>4951</v>
      </c>
      <c r="C260" s="42" t="s">
        <v>41</v>
      </c>
      <c r="D260" s="42">
        <v>39840764</v>
      </c>
      <c r="E260" s="42" t="s">
        <v>1204</v>
      </c>
      <c r="F260" s="42">
        <v>62</v>
      </c>
      <c r="G260" s="42">
        <v>1</v>
      </c>
      <c r="H260" s="43">
        <v>22495</v>
      </c>
      <c r="I260" s="42" t="s">
        <v>44</v>
      </c>
      <c r="J260" s="78" t="s">
        <v>557</v>
      </c>
      <c r="K260" s="78">
        <v>569</v>
      </c>
      <c r="L260" s="44" t="s">
        <v>74</v>
      </c>
      <c r="M260" s="18" t="s">
        <v>1205</v>
      </c>
      <c r="N260" s="42">
        <v>1</v>
      </c>
      <c r="O260" s="42" t="s">
        <v>1206</v>
      </c>
      <c r="P260" s="43">
        <v>45416</v>
      </c>
      <c r="Q260" s="47">
        <v>633847</v>
      </c>
      <c r="R260" s="48">
        <v>22000</v>
      </c>
      <c r="S260" s="49">
        <v>31720</v>
      </c>
      <c r="T260" s="50"/>
      <c r="U260" s="44" t="s">
        <v>2367</v>
      </c>
      <c r="V260" s="51">
        <v>45492</v>
      </c>
      <c r="W260" s="52"/>
    </row>
    <row r="261" spans="1:23">
      <c r="A261" s="44"/>
      <c r="B261" s="42">
        <v>4952</v>
      </c>
      <c r="C261" s="42" t="s">
        <v>41</v>
      </c>
      <c r="D261" s="42">
        <v>39840764</v>
      </c>
      <c r="E261" s="42" t="s">
        <v>1204</v>
      </c>
      <c r="F261" s="42">
        <v>62</v>
      </c>
      <c r="G261" s="42">
        <v>1</v>
      </c>
      <c r="H261" s="43">
        <v>22495</v>
      </c>
      <c r="I261" s="42" t="s">
        <v>44</v>
      </c>
      <c r="J261" s="78" t="s">
        <v>557</v>
      </c>
      <c r="K261" s="78">
        <v>569</v>
      </c>
      <c r="L261" s="44" t="s">
        <v>74</v>
      </c>
      <c r="M261" s="18" t="s">
        <v>996</v>
      </c>
      <c r="N261" s="42">
        <v>1</v>
      </c>
      <c r="O261" s="42" t="s">
        <v>1206</v>
      </c>
      <c r="P261" s="43">
        <v>45417</v>
      </c>
      <c r="Q261" s="47">
        <v>634372</v>
      </c>
      <c r="R261" s="48">
        <v>22000</v>
      </c>
      <c r="S261" s="49">
        <v>31720</v>
      </c>
      <c r="T261" s="50">
        <v>63440</v>
      </c>
      <c r="U261" s="44" t="s">
        <v>2367</v>
      </c>
      <c r="V261" s="51">
        <v>45492</v>
      </c>
      <c r="W261" s="52"/>
    </row>
    <row r="262" spans="1:23">
      <c r="A262" s="44"/>
      <c r="B262" s="42">
        <v>6090</v>
      </c>
      <c r="C262" s="42" t="s">
        <v>41</v>
      </c>
      <c r="D262" s="42">
        <v>27470314</v>
      </c>
      <c r="E262" s="42" t="s">
        <v>1207</v>
      </c>
      <c r="F262" s="42">
        <v>50</v>
      </c>
      <c r="G262" s="42">
        <v>1</v>
      </c>
      <c r="H262" s="43" t="s">
        <v>1208</v>
      </c>
      <c r="I262" s="42" t="s">
        <v>44</v>
      </c>
      <c r="J262" s="78" t="s">
        <v>87</v>
      </c>
      <c r="K262" s="78">
        <v>760</v>
      </c>
      <c r="L262" s="44" t="s">
        <v>76</v>
      </c>
      <c r="M262" s="18" t="s">
        <v>1087</v>
      </c>
      <c r="N262" s="42">
        <v>1</v>
      </c>
      <c r="O262" s="42" t="s">
        <v>1209</v>
      </c>
      <c r="P262" s="43">
        <v>45435</v>
      </c>
      <c r="Q262" s="47">
        <v>674386</v>
      </c>
      <c r="R262" s="48">
        <v>20000</v>
      </c>
      <c r="S262" s="49">
        <v>22880</v>
      </c>
      <c r="T262" s="50"/>
      <c r="U262" s="44" t="s">
        <v>2368</v>
      </c>
      <c r="V262" s="51">
        <v>45492</v>
      </c>
      <c r="W262" s="52"/>
    </row>
    <row r="263" spans="1:23">
      <c r="A263" s="44"/>
      <c r="B263" s="42">
        <v>6091</v>
      </c>
      <c r="C263" s="42" t="s">
        <v>41</v>
      </c>
      <c r="D263" s="42">
        <v>27470314</v>
      </c>
      <c r="E263" s="42" t="s">
        <v>1207</v>
      </c>
      <c r="F263" s="42">
        <v>50</v>
      </c>
      <c r="G263" s="42">
        <v>1</v>
      </c>
      <c r="H263" s="43" t="s">
        <v>1208</v>
      </c>
      <c r="I263" s="42" t="s">
        <v>44</v>
      </c>
      <c r="J263" s="78" t="s">
        <v>87</v>
      </c>
      <c r="K263" s="78">
        <v>760</v>
      </c>
      <c r="L263" s="44" t="s">
        <v>76</v>
      </c>
      <c r="M263" s="18" t="s">
        <v>1088</v>
      </c>
      <c r="N263" s="42">
        <v>1</v>
      </c>
      <c r="O263" s="42" t="s">
        <v>1209</v>
      </c>
      <c r="P263" s="43">
        <v>45435</v>
      </c>
      <c r="Q263" s="47">
        <v>675644</v>
      </c>
      <c r="R263" s="48">
        <v>20000</v>
      </c>
      <c r="S263" s="49">
        <v>22880</v>
      </c>
      <c r="T263" s="50">
        <v>45760</v>
      </c>
      <c r="U263" s="44" t="s">
        <v>2368</v>
      </c>
      <c r="V263" s="51">
        <v>45492</v>
      </c>
      <c r="W263" s="52"/>
    </row>
    <row r="264" spans="1:23">
      <c r="A264" s="44"/>
      <c r="B264" s="42">
        <v>6080</v>
      </c>
      <c r="C264" s="42" t="s">
        <v>41</v>
      </c>
      <c r="D264" s="42">
        <v>27473280</v>
      </c>
      <c r="E264" s="42" t="s">
        <v>1210</v>
      </c>
      <c r="F264" s="42">
        <v>40</v>
      </c>
      <c r="G264" s="42">
        <v>1</v>
      </c>
      <c r="H264" s="43" t="s">
        <v>623</v>
      </c>
      <c r="I264" s="42" t="s">
        <v>44</v>
      </c>
      <c r="J264" s="78" t="s">
        <v>91</v>
      </c>
      <c r="K264" s="78">
        <v>219</v>
      </c>
      <c r="L264" s="44" t="s">
        <v>76</v>
      </c>
      <c r="M264" s="44" t="s">
        <v>929</v>
      </c>
      <c r="N264" s="42">
        <v>1</v>
      </c>
      <c r="O264" s="42">
        <v>3216474296</v>
      </c>
      <c r="P264" s="46">
        <v>45435</v>
      </c>
      <c r="Q264" s="47">
        <v>673901</v>
      </c>
      <c r="R264" s="48">
        <v>20000</v>
      </c>
      <c r="S264" s="49">
        <v>33800</v>
      </c>
      <c r="T264" s="50">
        <v>33800</v>
      </c>
      <c r="U264" s="44" t="s">
        <v>2369</v>
      </c>
      <c r="V264" s="51">
        <v>45492</v>
      </c>
      <c r="W264" s="52"/>
    </row>
    <row r="265" spans="1:23">
      <c r="A265" s="44"/>
      <c r="B265" s="42">
        <v>6411</v>
      </c>
      <c r="C265" s="42" t="s">
        <v>41</v>
      </c>
      <c r="D265" s="42">
        <v>27469622</v>
      </c>
      <c r="E265" s="42" t="s">
        <v>1211</v>
      </c>
      <c r="F265" s="42">
        <v>77</v>
      </c>
      <c r="G265" s="42">
        <v>1</v>
      </c>
      <c r="H265" s="43">
        <v>17023</v>
      </c>
      <c r="I265" s="42" t="s">
        <v>44</v>
      </c>
      <c r="J265" s="78" t="s">
        <v>87</v>
      </c>
      <c r="K265" s="78">
        <v>760</v>
      </c>
      <c r="L265" s="44" t="s">
        <v>76</v>
      </c>
      <c r="M265" s="44" t="s">
        <v>1087</v>
      </c>
      <c r="N265" s="42">
        <v>1</v>
      </c>
      <c r="O265" s="42">
        <v>3123240947</v>
      </c>
      <c r="P265" s="46">
        <v>45441</v>
      </c>
      <c r="Q265" s="47">
        <v>686057</v>
      </c>
      <c r="R265" s="48">
        <v>20000</v>
      </c>
      <c r="S265" s="49">
        <v>22880</v>
      </c>
      <c r="T265" s="50">
        <v>22880</v>
      </c>
      <c r="U265" s="44" t="s">
        <v>2370</v>
      </c>
      <c r="V265" s="51">
        <v>45492</v>
      </c>
      <c r="W265" s="52"/>
    </row>
    <row r="266" spans="1:23">
      <c r="A266" s="44"/>
      <c r="B266" s="42">
        <v>6482</v>
      </c>
      <c r="C266" s="42" t="s">
        <v>41</v>
      </c>
      <c r="D266" s="42">
        <v>18112051</v>
      </c>
      <c r="E266" s="42" t="s">
        <v>1212</v>
      </c>
      <c r="F266" s="42">
        <v>64</v>
      </c>
      <c r="G266" s="42">
        <v>1</v>
      </c>
      <c r="H266" s="43" t="s">
        <v>1213</v>
      </c>
      <c r="I266" s="42" t="s">
        <v>77</v>
      </c>
      <c r="J266" s="78" t="s">
        <v>87</v>
      </c>
      <c r="K266" s="78">
        <v>760</v>
      </c>
      <c r="L266" s="44" t="s">
        <v>76</v>
      </c>
      <c r="M266" s="44" t="s">
        <v>1087</v>
      </c>
      <c r="N266" s="42">
        <v>1</v>
      </c>
      <c r="O266" s="42" t="s">
        <v>1214</v>
      </c>
      <c r="P266" s="46">
        <v>45442</v>
      </c>
      <c r="Q266" s="47">
        <v>687698</v>
      </c>
      <c r="R266" s="48">
        <v>20000</v>
      </c>
      <c r="S266" s="49">
        <v>22880</v>
      </c>
      <c r="T266" s="50">
        <v>22880</v>
      </c>
      <c r="U266" s="44" t="s">
        <v>2371</v>
      </c>
      <c r="V266" s="51">
        <v>45492</v>
      </c>
      <c r="W266" s="52"/>
    </row>
    <row r="267" spans="1:23">
      <c r="A267" s="44"/>
      <c r="B267" s="42">
        <v>6558</v>
      </c>
      <c r="C267" s="42" t="s">
        <v>41</v>
      </c>
      <c r="D267" s="42">
        <v>27353781</v>
      </c>
      <c r="E267" s="42" t="s">
        <v>1215</v>
      </c>
      <c r="F267" s="42">
        <v>70</v>
      </c>
      <c r="G267" s="42">
        <v>1</v>
      </c>
      <c r="H267" s="43" t="s">
        <v>1216</v>
      </c>
      <c r="I267" s="42" t="s">
        <v>44</v>
      </c>
      <c r="J267" s="78" t="s">
        <v>78</v>
      </c>
      <c r="K267" s="78">
        <v>320</v>
      </c>
      <c r="L267" s="44" t="s">
        <v>74</v>
      </c>
      <c r="M267" s="44" t="s">
        <v>958</v>
      </c>
      <c r="N267" s="42">
        <v>1</v>
      </c>
      <c r="O267" s="42">
        <v>3102805106</v>
      </c>
      <c r="P267" s="46">
        <v>45443</v>
      </c>
      <c r="Q267" s="47">
        <v>689722</v>
      </c>
      <c r="R267" s="48">
        <v>17000</v>
      </c>
      <c r="S267" s="49">
        <v>26520</v>
      </c>
      <c r="T267" s="50"/>
      <c r="U267" s="44" t="s">
        <v>2372</v>
      </c>
      <c r="V267" s="51">
        <v>45495</v>
      </c>
      <c r="W267" s="52"/>
    </row>
    <row r="268" spans="1:23">
      <c r="A268" s="44"/>
      <c r="B268" s="42">
        <v>6559</v>
      </c>
      <c r="C268" s="42" t="s">
        <v>41</v>
      </c>
      <c r="D268" s="42">
        <v>27353781</v>
      </c>
      <c r="E268" s="42" t="s">
        <v>1215</v>
      </c>
      <c r="F268" s="42">
        <v>70</v>
      </c>
      <c r="G268" s="42">
        <v>1</v>
      </c>
      <c r="H268" s="43" t="s">
        <v>1216</v>
      </c>
      <c r="I268" s="42" t="s">
        <v>44</v>
      </c>
      <c r="J268" s="78" t="s">
        <v>78</v>
      </c>
      <c r="K268" s="78">
        <v>320</v>
      </c>
      <c r="L268" s="44" t="s">
        <v>74</v>
      </c>
      <c r="M268" s="44" t="s">
        <v>959</v>
      </c>
      <c r="N268" s="42">
        <v>1</v>
      </c>
      <c r="O268" s="42">
        <v>3102805106</v>
      </c>
      <c r="P268" s="46">
        <v>45443</v>
      </c>
      <c r="Q268" s="47">
        <v>692294</v>
      </c>
      <c r="R268" s="48">
        <v>17000</v>
      </c>
      <c r="S268" s="49">
        <v>26520</v>
      </c>
      <c r="T268" s="50">
        <v>53040</v>
      </c>
      <c r="U268" s="44" t="s">
        <v>2372</v>
      </c>
      <c r="V268" s="51">
        <v>45495</v>
      </c>
      <c r="W268" s="52"/>
    </row>
    <row r="269" spans="1:23">
      <c r="A269" s="44"/>
      <c r="B269" s="42">
        <v>6532</v>
      </c>
      <c r="C269" s="42" t="s">
        <v>41</v>
      </c>
      <c r="D269" s="42">
        <v>27475603</v>
      </c>
      <c r="E269" s="42" t="s">
        <v>1217</v>
      </c>
      <c r="F269" s="42">
        <v>89</v>
      </c>
      <c r="G269" s="42">
        <v>1</v>
      </c>
      <c r="H269" s="43" t="s">
        <v>1218</v>
      </c>
      <c r="I269" s="42" t="s">
        <v>44</v>
      </c>
      <c r="J269" s="78" t="s">
        <v>81</v>
      </c>
      <c r="K269" s="78">
        <v>749</v>
      </c>
      <c r="L269" s="44" t="s">
        <v>76</v>
      </c>
      <c r="M269" s="44" t="s">
        <v>918</v>
      </c>
      <c r="N269" s="42">
        <v>1</v>
      </c>
      <c r="O269" s="42">
        <v>3138658784</v>
      </c>
      <c r="P269" s="46">
        <v>45443</v>
      </c>
      <c r="Q269" s="47">
        <v>689470</v>
      </c>
      <c r="R269" s="48">
        <v>20000</v>
      </c>
      <c r="S269" s="49">
        <v>26000</v>
      </c>
      <c r="T269" s="50"/>
      <c r="U269" s="44" t="s">
        <v>2373</v>
      </c>
      <c r="V269" s="51">
        <v>45495</v>
      </c>
      <c r="W269" s="52"/>
    </row>
    <row r="270" spans="1:23">
      <c r="A270" s="44"/>
      <c r="B270" s="42">
        <v>6533</v>
      </c>
      <c r="C270" s="42" t="s">
        <v>41</v>
      </c>
      <c r="D270" s="42">
        <v>27475603</v>
      </c>
      <c r="E270" s="42" t="s">
        <v>1217</v>
      </c>
      <c r="F270" s="42">
        <v>89</v>
      </c>
      <c r="G270" s="42">
        <v>1</v>
      </c>
      <c r="H270" s="43" t="s">
        <v>1218</v>
      </c>
      <c r="I270" s="42" t="s">
        <v>44</v>
      </c>
      <c r="J270" s="78" t="s">
        <v>81</v>
      </c>
      <c r="K270" s="78">
        <v>749</v>
      </c>
      <c r="L270" s="44" t="s">
        <v>76</v>
      </c>
      <c r="M270" s="44" t="s">
        <v>922</v>
      </c>
      <c r="N270" s="42">
        <v>1</v>
      </c>
      <c r="O270" s="42">
        <v>3138658784</v>
      </c>
      <c r="P270" s="46">
        <v>45443</v>
      </c>
      <c r="Q270" s="47">
        <v>692034</v>
      </c>
      <c r="R270" s="48">
        <v>20000</v>
      </c>
      <c r="S270" s="49">
        <v>26000</v>
      </c>
      <c r="T270" s="50">
        <v>52000</v>
      </c>
      <c r="U270" s="44" t="s">
        <v>2373</v>
      </c>
      <c r="V270" s="51">
        <v>45495</v>
      </c>
      <c r="W270" s="52"/>
    </row>
    <row r="271" spans="1:23">
      <c r="A271" s="44"/>
      <c r="B271" s="42">
        <v>4000</v>
      </c>
      <c r="C271" s="42" t="s">
        <v>41</v>
      </c>
      <c r="D271" s="42">
        <v>41108133</v>
      </c>
      <c r="E271" s="42" t="s">
        <v>1219</v>
      </c>
      <c r="F271" s="42">
        <v>34</v>
      </c>
      <c r="G271" s="42">
        <v>1</v>
      </c>
      <c r="H271" s="43" t="s">
        <v>1220</v>
      </c>
      <c r="I271" s="42" t="s">
        <v>44</v>
      </c>
      <c r="J271" s="78" t="s">
        <v>78</v>
      </c>
      <c r="K271" s="78">
        <v>320</v>
      </c>
      <c r="L271" s="44" t="s">
        <v>76</v>
      </c>
      <c r="M271" s="44" t="s">
        <v>913</v>
      </c>
      <c r="N271" s="42">
        <v>1</v>
      </c>
      <c r="O271" s="42">
        <v>3213415360</v>
      </c>
      <c r="P271" s="46">
        <v>45421</v>
      </c>
      <c r="Q271" s="47">
        <v>647337</v>
      </c>
      <c r="R271" s="48">
        <v>80000</v>
      </c>
      <c r="S271" s="49">
        <v>102544</v>
      </c>
      <c r="T271" s="50">
        <v>102544</v>
      </c>
      <c r="U271" s="44" t="s">
        <v>2374</v>
      </c>
      <c r="V271" s="51">
        <v>45495</v>
      </c>
      <c r="W271" s="52"/>
    </row>
    <row r="272" spans="1:23">
      <c r="A272" s="44"/>
      <c r="B272" s="42">
        <v>6365</v>
      </c>
      <c r="C272" s="42" t="s">
        <v>41</v>
      </c>
      <c r="D272" s="42">
        <v>1120216338</v>
      </c>
      <c r="E272" s="42" t="s">
        <v>1221</v>
      </c>
      <c r="F272" s="42">
        <v>38</v>
      </c>
      <c r="G272" s="42">
        <v>1</v>
      </c>
      <c r="H272" s="43">
        <v>31359</v>
      </c>
      <c r="I272" s="42" t="s">
        <v>44</v>
      </c>
      <c r="J272" s="78" t="s">
        <v>555</v>
      </c>
      <c r="K272" s="78">
        <v>755</v>
      </c>
      <c r="L272" s="44" t="s">
        <v>76</v>
      </c>
      <c r="M272" s="44" t="s">
        <v>925</v>
      </c>
      <c r="N272" s="42">
        <v>1</v>
      </c>
      <c r="O272" s="42">
        <v>3186225523</v>
      </c>
      <c r="P272" s="46">
        <v>45441</v>
      </c>
      <c r="Q272" s="47">
        <v>685726</v>
      </c>
      <c r="R272" s="48">
        <v>20000</v>
      </c>
      <c r="S272" s="49">
        <v>29120</v>
      </c>
      <c r="T272" s="50"/>
      <c r="U272" s="44" t="s">
        <v>2375</v>
      </c>
      <c r="V272" s="51">
        <v>45495</v>
      </c>
      <c r="W272" s="52"/>
    </row>
    <row r="273" spans="1:23">
      <c r="A273" s="44"/>
      <c r="B273" s="42">
        <v>6366</v>
      </c>
      <c r="C273" s="42" t="s">
        <v>41</v>
      </c>
      <c r="D273" s="42">
        <v>1120216338</v>
      </c>
      <c r="E273" s="42" t="s">
        <v>1221</v>
      </c>
      <c r="F273" s="42">
        <v>38</v>
      </c>
      <c r="G273" s="42">
        <v>1</v>
      </c>
      <c r="H273" s="43">
        <v>31359</v>
      </c>
      <c r="I273" s="42" t="s">
        <v>44</v>
      </c>
      <c r="J273" s="78" t="s">
        <v>555</v>
      </c>
      <c r="K273" s="78">
        <v>755</v>
      </c>
      <c r="L273" s="44" t="s">
        <v>76</v>
      </c>
      <c r="M273" s="44" t="s">
        <v>926</v>
      </c>
      <c r="N273" s="42">
        <v>1</v>
      </c>
      <c r="O273" s="42">
        <v>3186225523</v>
      </c>
      <c r="P273" s="46">
        <v>45441</v>
      </c>
      <c r="Q273" s="47">
        <v>688663</v>
      </c>
      <c r="R273" s="48">
        <v>21000</v>
      </c>
      <c r="S273" s="49">
        <v>29120</v>
      </c>
      <c r="T273" s="50">
        <v>58240</v>
      </c>
      <c r="U273" s="44" t="s">
        <v>2375</v>
      </c>
      <c r="V273" s="51">
        <v>45495</v>
      </c>
      <c r="W273" s="52"/>
    </row>
    <row r="274" spans="1:23">
      <c r="A274" s="44"/>
      <c r="B274" s="42">
        <v>6008</v>
      </c>
      <c r="C274" s="42" t="s">
        <v>41</v>
      </c>
      <c r="D274" s="42">
        <v>27355882</v>
      </c>
      <c r="E274" s="42" t="s">
        <v>1222</v>
      </c>
      <c r="F274" s="42">
        <v>61</v>
      </c>
      <c r="G274" s="42">
        <v>1</v>
      </c>
      <c r="H274" s="43" t="s">
        <v>1223</v>
      </c>
      <c r="I274" s="42" t="s">
        <v>44</v>
      </c>
      <c r="J274" s="78" t="s">
        <v>83</v>
      </c>
      <c r="K274" s="78" t="s">
        <v>559</v>
      </c>
      <c r="L274" s="44" t="s">
        <v>76</v>
      </c>
      <c r="M274" s="44" t="s">
        <v>1156</v>
      </c>
      <c r="N274" s="42">
        <v>1</v>
      </c>
      <c r="O274" s="42">
        <v>3114535304</v>
      </c>
      <c r="P274" s="46">
        <v>45433</v>
      </c>
      <c r="Q274" s="47">
        <v>671434</v>
      </c>
      <c r="R274" s="48">
        <v>75000</v>
      </c>
      <c r="S274" s="49">
        <v>93600</v>
      </c>
      <c r="T274" s="50"/>
      <c r="U274" s="44" t="s">
        <v>2376</v>
      </c>
      <c r="V274" s="51">
        <v>45495</v>
      </c>
      <c r="W274" s="52"/>
    </row>
    <row r="275" spans="1:23">
      <c r="A275" s="48"/>
      <c r="B275" s="42">
        <v>6009</v>
      </c>
      <c r="C275" s="42" t="s">
        <v>41</v>
      </c>
      <c r="D275" s="42">
        <v>27355882</v>
      </c>
      <c r="E275" s="42" t="s">
        <v>1222</v>
      </c>
      <c r="F275" s="42">
        <v>61</v>
      </c>
      <c r="G275" s="42">
        <v>1</v>
      </c>
      <c r="H275" s="43" t="s">
        <v>1223</v>
      </c>
      <c r="I275" s="42" t="s">
        <v>44</v>
      </c>
      <c r="J275" s="78" t="s">
        <v>83</v>
      </c>
      <c r="K275" s="78" t="s">
        <v>559</v>
      </c>
      <c r="L275" s="44" t="s">
        <v>76</v>
      </c>
      <c r="M275" s="42" t="s">
        <v>1224</v>
      </c>
      <c r="N275" s="42">
        <v>1</v>
      </c>
      <c r="O275" s="42">
        <v>3114535304</v>
      </c>
      <c r="P275" s="46">
        <v>45434</v>
      </c>
      <c r="Q275" s="47">
        <v>673993</v>
      </c>
      <c r="R275" s="48">
        <v>75000</v>
      </c>
      <c r="S275" s="49">
        <v>93600</v>
      </c>
      <c r="T275" s="50">
        <v>187200</v>
      </c>
      <c r="U275" s="48" t="s">
        <v>2376</v>
      </c>
      <c r="V275" s="51">
        <v>45495</v>
      </c>
      <c r="W275" s="52"/>
    </row>
    <row r="276" spans="1:23" ht="28.8">
      <c r="A276" s="48"/>
      <c r="B276" s="42">
        <v>6371</v>
      </c>
      <c r="C276" s="42" t="s">
        <v>41</v>
      </c>
      <c r="D276" s="42">
        <v>97472191</v>
      </c>
      <c r="E276" s="42" t="s">
        <v>1225</v>
      </c>
      <c r="F276" s="42">
        <v>45</v>
      </c>
      <c r="G276" s="42">
        <v>1</v>
      </c>
      <c r="H276" s="43">
        <v>28674</v>
      </c>
      <c r="I276" s="42" t="s">
        <v>77</v>
      </c>
      <c r="J276" s="77" t="s">
        <v>555</v>
      </c>
      <c r="K276" s="77">
        <v>755</v>
      </c>
      <c r="L276" s="44" t="s">
        <v>76</v>
      </c>
      <c r="M276" s="18" t="s">
        <v>925</v>
      </c>
      <c r="N276" s="42">
        <v>1</v>
      </c>
      <c r="O276" s="42">
        <v>3105298950</v>
      </c>
      <c r="P276" s="46">
        <v>45441</v>
      </c>
      <c r="Q276" s="47">
        <v>686110</v>
      </c>
      <c r="R276" s="48">
        <v>20000</v>
      </c>
      <c r="S276" s="49">
        <v>29120</v>
      </c>
      <c r="T276" s="50"/>
      <c r="U276" s="48" t="s">
        <v>2377</v>
      </c>
      <c r="V276" s="51">
        <v>45495</v>
      </c>
      <c r="W276" s="52"/>
    </row>
    <row r="277" spans="1:23" ht="28.8">
      <c r="A277" s="48"/>
      <c r="B277" s="42">
        <v>6372</v>
      </c>
      <c r="C277" s="42" t="s">
        <v>41</v>
      </c>
      <c r="D277" s="42">
        <v>97472191</v>
      </c>
      <c r="E277" s="42" t="s">
        <v>1225</v>
      </c>
      <c r="F277" s="42">
        <v>45</v>
      </c>
      <c r="G277" s="42">
        <v>1</v>
      </c>
      <c r="H277" s="43">
        <v>28674</v>
      </c>
      <c r="I277" s="42" t="s">
        <v>77</v>
      </c>
      <c r="J277" s="77" t="s">
        <v>555</v>
      </c>
      <c r="K277" s="77">
        <v>755</v>
      </c>
      <c r="L277" s="44" t="s">
        <v>76</v>
      </c>
      <c r="M277" s="45" t="s">
        <v>926</v>
      </c>
      <c r="N277" s="42">
        <v>1</v>
      </c>
      <c r="O277" s="42">
        <v>3105298950</v>
      </c>
      <c r="P277" s="46">
        <v>45441</v>
      </c>
      <c r="Q277" s="47">
        <v>687689</v>
      </c>
      <c r="R277" s="48">
        <v>21000</v>
      </c>
      <c r="S277" s="49">
        <v>29120</v>
      </c>
      <c r="T277" s="50">
        <v>58240</v>
      </c>
      <c r="U277" s="48" t="s">
        <v>2377</v>
      </c>
      <c r="V277" s="51">
        <v>45495</v>
      </c>
      <c r="W277" s="52"/>
    </row>
    <row r="278" spans="1:23">
      <c r="A278" s="48"/>
      <c r="B278" s="42">
        <v>6538</v>
      </c>
      <c r="C278" s="42" t="s">
        <v>41</v>
      </c>
      <c r="D278" s="42">
        <v>1122786588</v>
      </c>
      <c r="E278" s="42" t="s">
        <v>1226</v>
      </c>
      <c r="F278" s="42">
        <v>25</v>
      </c>
      <c r="G278" s="42">
        <v>1</v>
      </c>
      <c r="H278" s="43" t="s">
        <v>1227</v>
      </c>
      <c r="I278" s="42" t="s">
        <v>77</v>
      </c>
      <c r="J278" s="77" t="s">
        <v>81</v>
      </c>
      <c r="K278" s="77">
        <v>749</v>
      </c>
      <c r="L278" s="44" t="s">
        <v>76</v>
      </c>
      <c r="M278" s="18" t="s">
        <v>918</v>
      </c>
      <c r="N278" s="42">
        <v>1</v>
      </c>
      <c r="O278" s="42">
        <v>3232287880</v>
      </c>
      <c r="P278" s="46">
        <v>45443</v>
      </c>
      <c r="Q278" s="47">
        <v>689678</v>
      </c>
      <c r="R278" s="48">
        <v>20000</v>
      </c>
      <c r="S278" s="49">
        <v>26000</v>
      </c>
      <c r="T278" s="50">
        <v>26000</v>
      </c>
      <c r="U278" s="48" t="s">
        <v>2378</v>
      </c>
      <c r="V278" s="51">
        <v>45495</v>
      </c>
      <c r="W278" s="52"/>
    </row>
    <row r="279" spans="1:23" ht="28.8">
      <c r="A279" s="48"/>
      <c r="B279" s="42">
        <v>6367</v>
      </c>
      <c r="C279" s="42" t="s">
        <v>41</v>
      </c>
      <c r="D279" s="42">
        <v>5297340</v>
      </c>
      <c r="E279" s="42" t="s">
        <v>1228</v>
      </c>
      <c r="F279" s="42">
        <v>79</v>
      </c>
      <c r="G279" s="42">
        <v>1</v>
      </c>
      <c r="H279" s="43">
        <v>16449</v>
      </c>
      <c r="I279" s="42" t="s">
        <v>77</v>
      </c>
      <c r="J279" s="77" t="s">
        <v>555</v>
      </c>
      <c r="K279" s="77">
        <v>755</v>
      </c>
      <c r="L279" s="44" t="s">
        <v>76</v>
      </c>
      <c r="M279" s="45" t="s">
        <v>925</v>
      </c>
      <c r="N279" s="42">
        <v>1</v>
      </c>
      <c r="O279" s="42">
        <v>3105298950</v>
      </c>
      <c r="P279" s="46">
        <v>45441</v>
      </c>
      <c r="Q279" s="47">
        <v>686108</v>
      </c>
      <c r="R279" s="48">
        <v>20000</v>
      </c>
      <c r="S279" s="49">
        <v>29120</v>
      </c>
      <c r="T279" s="50"/>
      <c r="U279" s="48" t="s">
        <v>2379</v>
      </c>
      <c r="V279" s="51">
        <v>45495</v>
      </c>
      <c r="W279" s="52"/>
    </row>
    <row r="280" spans="1:23">
      <c r="A280" s="48"/>
      <c r="B280" s="42">
        <v>6368</v>
      </c>
      <c r="C280" s="42" t="s">
        <v>41</v>
      </c>
      <c r="D280" s="42">
        <v>5297340</v>
      </c>
      <c r="E280" s="42" t="s">
        <v>1228</v>
      </c>
      <c r="F280" s="42">
        <v>79</v>
      </c>
      <c r="G280" s="42">
        <v>1</v>
      </c>
      <c r="H280" s="43">
        <v>16449</v>
      </c>
      <c r="I280" s="42" t="s">
        <v>77</v>
      </c>
      <c r="J280" s="78" t="s">
        <v>555</v>
      </c>
      <c r="K280" s="78">
        <v>755</v>
      </c>
      <c r="L280" s="44" t="s">
        <v>76</v>
      </c>
      <c r="M280" s="18" t="s">
        <v>926</v>
      </c>
      <c r="N280" s="42">
        <v>1</v>
      </c>
      <c r="O280" s="42">
        <v>3105298950</v>
      </c>
      <c r="P280" s="46">
        <v>45441</v>
      </c>
      <c r="Q280" s="47">
        <v>687685</v>
      </c>
      <c r="R280" s="48">
        <v>21000</v>
      </c>
      <c r="S280" s="49">
        <v>29120</v>
      </c>
      <c r="T280" s="50">
        <v>58240</v>
      </c>
      <c r="U280" s="48" t="s">
        <v>2379</v>
      </c>
      <c r="V280" s="51">
        <v>45495</v>
      </c>
      <c r="W280" s="52"/>
    </row>
    <row r="281" spans="1:23">
      <c r="A281" s="48"/>
      <c r="B281" s="42">
        <v>6239</v>
      </c>
      <c r="C281" s="42" t="s">
        <v>79</v>
      </c>
      <c r="D281" s="42">
        <v>1030081703</v>
      </c>
      <c r="E281" s="42" t="s">
        <v>1229</v>
      </c>
      <c r="F281" s="42">
        <v>12</v>
      </c>
      <c r="G281" s="42">
        <v>1</v>
      </c>
      <c r="H281" s="43" t="s">
        <v>1230</v>
      </c>
      <c r="I281" s="42" t="s">
        <v>77</v>
      </c>
      <c r="J281" s="78" t="s">
        <v>83</v>
      </c>
      <c r="K281" s="78" t="s">
        <v>559</v>
      </c>
      <c r="L281" s="44" t="s">
        <v>76</v>
      </c>
      <c r="M281" s="18" t="s">
        <v>949</v>
      </c>
      <c r="N281" s="42">
        <v>1</v>
      </c>
      <c r="O281" s="42">
        <v>3209975089</v>
      </c>
      <c r="P281" s="46">
        <v>45439</v>
      </c>
      <c r="Q281" s="47">
        <v>678451</v>
      </c>
      <c r="R281" s="48">
        <v>50000</v>
      </c>
      <c r="S281" s="49">
        <v>67600</v>
      </c>
      <c r="T281" s="50"/>
      <c r="U281" s="48" t="s">
        <v>2380</v>
      </c>
      <c r="V281" s="51">
        <v>45495</v>
      </c>
      <c r="W281" s="52"/>
    </row>
    <row r="282" spans="1:23">
      <c r="A282" s="48"/>
      <c r="B282" s="42">
        <v>6240</v>
      </c>
      <c r="C282" s="42" t="s">
        <v>79</v>
      </c>
      <c r="D282" s="42">
        <v>1030081703</v>
      </c>
      <c r="E282" s="42" t="s">
        <v>1229</v>
      </c>
      <c r="F282" s="42">
        <v>12</v>
      </c>
      <c r="G282" s="42">
        <v>1</v>
      </c>
      <c r="H282" s="43" t="s">
        <v>1230</v>
      </c>
      <c r="I282" s="42" t="s">
        <v>77</v>
      </c>
      <c r="J282" s="78" t="s">
        <v>83</v>
      </c>
      <c r="K282" s="78" t="s">
        <v>559</v>
      </c>
      <c r="L282" s="44" t="s">
        <v>76</v>
      </c>
      <c r="M282" s="44" t="s">
        <v>950</v>
      </c>
      <c r="N282" s="42">
        <v>1</v>
      </c>
      <c r="O282" s="42">
        <v>3209975089</v>
      </c>
      <c r="P282" s="46">
        <v>45441</v>
      </c>
      <c r="Q282" s="47">
        <v>687785</v>
      </c>
      <c r="R282" s="48">
        <v>50000</v>
      </c>
      <c r="S282" s="49">
        <v>67600</v>
      </c>
      <c r="T282" s="50">
        <v>135200</v>
      </c>
      <c r="U282" s="48" t="s">
        <v>2380</v>
      </c>
      <c r="V282" s="51">
        <v>45495</v>
      </c>
      <c r="W282" s="52"/>
    </row>
    <row r="283" spans="1:23">
      <c r="A283" s="48"/>
      <c r="B283" s="42">
        <v>5481</v>
      </c>
      <c r="C283" s="42" t="s">
        <v>41</v>
      </c>
      <c r="D283" s="42">
        <v>1124858715</v>
      </c>
      <c r="E283" s="42" t="s">
        <v>601</v>
      </c>
      <c r="F283" s="42">
        <v>30</v>
      </c>
      <c r="G283" s="42">
        <v>1</v>
      </c>
      <c r="H283" s="43" t="s">
        <v>1231</v>
      </c>
      <c r="I283" s="42" t="s">
        <v>77</v>
      </c>
      <c r="J283" s="77" t="s">
        <v>83</v>
      </c>
      <c r="K283" s="77" t="s">
        <v>559</v>
      </c>
      <c r="L283" s="44" t="s">
        <v>76</v>
      </c>
      <c r="M283" s="18" t="s">
        <v>949</v>
      </c>
      <c r="N283" s="42">
        <v>2</v>
      </c>
      <c r="O283" s="42">
        <v>3163619547</v>
      </c>
      <c r="P283" s="46">
        <v>45426</v>
      </c>
      <c r="Q283" s="47" t="s">
        <v>1232</v>
      </c>
      <c r="R283" s="48">
        <v>100000</v>
      </c>
      <c r="S283" s="49">
        <v>67600</v>
      </c>
      <c r="T283" s="50">
        <v>135200</v>
      </c>
      <c r="U283" s="48" t="s">
        <v>2381</v>
      </c>
      <c r="V283" s="51">
        <v>45495</v>
      </c>
      <c r="W283" s="52"/>
    </row>
    <row r="284" spans="1:23">
      <c r="A284" s="48"/>
      <c r="B284" s="42">
        <v>5992</v>
      </c>
      <c r="C284" s="42" t="s">
        <v>41</v>
      </c>
      <c r="D284" s="42">
        <v>41180164</v>
      </c>
      <c r="E284" s="42" t="s">
        <v>1233</v>
      </c>
      <c r="F284" s="42">
        <v>67</v>
      </c>
      <c r="G284" s="42">
        <v>1</v>
      </c>
      <c r="H284" s="43" t="s">
        <v>1234</v>
      </c>
      <c r="I284" s="42" t="s">
        <v>44</v>
      </c>
      <c r="J284" s="77" t="s">
        <v>81</v>
      </c>
      <c r="K284" s="77">
        <v>749</v>
      </c>
      <c r="L284" s="44" t="s">
        <v>76</v>
      </c>
      <c r="M284" s="45" t="s">
        <v>918</v>
      </c>
      <c r="N284" s="42">
        <v>1</v>
      </c>
      <c r="O284" s="42">
        <v>3193586243</v>
      </c>
      <c r="P284" s="46">
        <v>45434</v>
      </c>
      <c r="Q284" s="47">
        <v>671639</v>
      </c>
      <c r="R284" s="48">
        <v>20000</v>
      </c>
      <c r="S284" s="49">
        <v>26000</v>
      </c>
      <c r="T284" s="50">
        <v>26000</v>
      </c>
      <c r="U284" s="48" t="s">
        <v>2382</v>
      </c>
      <c r="V284" s="51">
        <v>45495</v>
      </c>
      <c r="W284" s="52"/>
    </row>
    <row r="285" spans="1:23">
      <c r="A285" s="48"/>
      <c r="B285" s="42">
        <v>5648</v>
      </c>
      <c r="C285" s="45" t="s">
        <v>41</v>
      </c>
      <c r="D285" s="42">
        <v>27190650</v>
      </c>
      <c r="E285" s="42" t="s">
        <v>1235</v>
      </c>
      <c r="F285" s="42">
        <v>45</v>
      </c>
      <c r="G285" s="42">
        <v>1</v>
      </c>
      <c r="H285" s="43">
        <v>28680</v>
      </c>
      <c r="I285" s="42" t="s">
        <v>44</v>
      </c>
      <c r="J285" s="78" t="s">
        <v>87</v>
      </c>
      <c r="K285" s="78">
        <v>760</v>
      </c>
      <c r="L285" s="44" t="s">
        <v>76</v>
      </c>
      <c r="M285" s="42" t="s">
        <v>1087</v>
      </c>
      <c r="N285" s="42">
        <v>1</v>
      </c>
      <c r="O285" s="42">
        <v>3134264378</v>
      </c>
      <c r="P285" s="46">
        <v>45428</v>
      </c>
      <c r="Q285" s="47">
        <v>659232</v>
      </c>
      <c r="R285" s="48">
        <v>20000</v>
      </c>
      <c r="S285" s="49">
        <v>22880</v>
      </c>
      <c r="T285" s="50"/>
      <c r="U285" s="48" t="s">
        <v>2383</v>
      </c>
      <c r="V285" s="51">
        <v>45495</v>
      </c>
      <c r="W285" s="52"/>
    </row>
    <row r="286" spans="1:23">
      <c r="A286" s="48"/>
      <c r="B286" s="42">
        <v>5649</v>
      </c>
      <c r="C286" s="42" t="s">
        <v>41</v>
      </c>
      <c r="D286" s="42">
        <v>27190650</v>
      </c>
      <c r="E286" s="42" t="s">
        <v>1235</v>
      </c>
      <c r="F286" s="42">
        <v>45</v>
      </c>
      <c r="G286" s="42">
        <v>1</v>
      </c>
      <c r="H286" s="43">
        <v>28680</v>
      </c>
      <c r="I286" s="42" t="s">
        <v>44</v>
      </c>
      <c r="J286" s="78" t="s">
        <v>87</v>
      </c>
      <c r="K286" s="78">
        <v>760</v>
      </c>
      <c r="L286" s="44" t="s">
        <v>76</v>
      </c>
      <c r="M286" s="45" t="s">
        <v>1088</v>
      </c>
      <c r="N286" s="42">
        <v>1</v>
      </c>
      <c r="O286" s="42">
        <v>3134264378</v>
      </c>
      <c r="P286" s="46">
        <v>45429</v>
      </c>
      <c r="Q286" s="47">
        <v>663740</v>
      </c>
      <c r="R286" s="48">
        <v>20000</v>
      </c>
      <c r="S286" s="49">
        <v>22880</v>
      </c>
      <c r="T286" s="50">
        <v>45760</v>
      </c>
      <c r="U286" s="48" t="s">
        <v>2383</v>
      </c>
      <c r="V286" s="51">
        <v>45495</v>
      </c>
      <c r="W286" s="52"/>
    </row>
    <row r="287" spans="1:23">
      <c r="A287" s="48"/>
      <c r="B287" s="58">
        <v>6534</v>
      </c>
      <c r="C287" s="42" t="s">
        <v>79</v>
      </c>
      <c r="D287" s="42">
        <v>1030082559</v>
      </c>
      <c r="E287" s="42" t="s">
        <v>1236</v>
      </c>
      <c r="F287" s="42">
        <v>9</v>
      </c>
      <c r="G287" s="42">
        <v>1</v>
      </c>
      <c r="H287" s="43" t="s">
        <v>1237</v>
      </c>
      <c r="I287" s="42" t="s">
        <v>77</v>
      </c>
      <c r="J287" s="77" t="s">
        <v>81</v>
      </c>
      <c r="K287" s="77">
        <v>749</v>
      </c>
      <c r="L287" s="44" t="s">
        <v>76</v>
      </c>
      <c r="M287" s="45" t="s">
        <v>918</v>
      </c>
      <c r="N287" s="42">
        <v>1</v>
      </c>
      <c r="O287" s="42">
        <v>3115818245</v>
      </c>
      <c r="P287" s="46">
        <v>45443</v>
      </c>
      <c r="Q287" s="47">
        <v>689472</v>
      </c>
      <c r="R287" s="48">
        <v>20000</v>
      </c>
      <c r="S287" s="49">
        <v>26000</v>
      </c>
      <c r="T287" s="50">
        <v>26000</v>
      </c>
      <c r="U287" s="48" t="s">
        <v>2384</v>
      </c>
      <c r="V287" s="51">
        <v>45495</v>
      </c>
      <c r="W287" s="52"/>
    </row>
    <row r="288" spans="1:23">
      <c r="A288" s="48"/>
      <c r="B288" s="42">
        <v>5173</v>
      </c>
      <c r="C288" s="42" t="s">
        <v>86</v>
      </c>
      <c r="D288" s="42">
        <v>1124870383</v>
      </c>
      <c r="E288" s="42" t="s">
        <v>1238</v>
      </c>
      <c r="F288" s="42">
        <v>1</v>
      </c>
      <c r="G288" s="42">
        <v>1</v>
      </c>
      <c r="H288" s="43">
        <v>45338</v>
      </c>
      <c r="I288" s="42" t="s">
        <v>44</v>
      </c>
      <c r="J288" s="77" t="s">
        <v>83</v>
      </c>
      <c r="K288" s="77" t="s">
        <v>559</v>
      </c>
      <c r="L288" s="44" t="s">
        <v>76</v>
      </c>
      <c r="M288" s="45" t="s">
        <v>949</v>
      </c>
      <c r="N288" s="42">
        <v>2</v>
      </c>
      <c r="O288" s="42">
        <v>3204175161</v>
      </c>
      <c r="P288" s="46">
        <v>45414</v>
      </c>
      <c r="Q288" s="47" t="s">
        <v>1239</v>
      </c>
      <c r="R288" s="48">
        <v>100000</v>
      </c>
      <c r="S288" s="55">
        <v>67600</v>
      </c>
      <c r="T288" s="50"/>
      <c r="U288" s="48" t="s">
        <v>2385</v>
      </c>
      <c r="V288" s="51">
        <v>45495</v>
      </c>
      <c r="W288" s="52"/>
    </row>
    <row r="289" spans="1:23">
      <c r="A289" s="48"/>
      <c r="B289" s="42">
        <v>5174</v>
      </c>
      <c r="C289" s="42" t="s">
        <v>86</v>
      </c>
      <c r="D289" s="42">
        <v>1124870383</v>
      </c>
      <c r="E289" s="42" t="s">
        <v>1238</v>
      </c>
      <c r="F289" s="42">
        <v>1</v>
      </c>
      <c r="G289" s="42">
        <v>1</v>
      </c>
      <c r="H289" s="43">
        <v>45338</v>
      </c>
      <c r="I289" s="42" t="s">
        <v>44</v>
      </c>
      <c r="J289" s="77" t="s">
        <v>83</v>
      </c>
      <c r="K289" s="77" t="s">
        <v>559</v>
      </c>
      <c r="L289" s="44" t="s">
        <v>76</v>
      </c>
      <c r="M289" s="45" t="s">
        <v>950</v>
      </c>
      <c r="N289" s="42">
        <v>2</v>
      </c>
      <c r="O289" s="42">
        <v>3204175161</v>
      </c>
      <c r="P289" s="46">
        <v>45415</v>
      </c>
      <c r="Q289" s="47" t="s">
        <v>1240</v>
      </c>
      <c r="R289" s="48">
        <v>100000</v>
      </c>
      <c r="S289" s="55">
        <v>67600</v>
      </c>
      <c r="T289" s="50">
        <v>270400</v>
      </c>
      <c r="U289" s="48" t="s">
        <v>2385</v>
      </c>
      <c r="V289" s="51">
        <v>45495</v>
      </c>
      <c r="W289" s="52"/>
    </row>
    <row r="290" spans="1:23" ht="28.8">
      <c r="A290" s="48"/>
      <c r="B290" s="42">
        <v>5807</v>
      </c>
      <c r="C290" s="42" t="s">
        <v>41</v>
      </c>
      <c r="D290" s="42">
        <v>42098163</v>
      </c>
      <c r="E290" s="42" t="s">
        <v>1241</v>
      </c>
      <c r="F290" s="42">
        <v>56</v>
      </c>
      <c r="G290" s="42">
        <v>1</v>
      </c>
      <c r="H290" s="43" t="s">
        <v>1242</v>
      </c>
      <c r="I290" s="42" t="s">
        <v>44</v>
      </c>
      <c r="J290" s="77" t="s">
        <v>556</v>
      </c>
      <c r="K290" s="77">
        <v>865</v>
      </c>
      <c r="L290" s="44" t="s">
        <v>74</v>
      </c>
      <c r="M290" s="18" t="s">
        <v>1080</v>
      </c>
      <c r="N290" s="42">
        <v>1</v>
      </c>
      <c r="O290" s="42">
        <v>3213471075</v>
      </c>
      <c r="P290" s="46">
        <v>45432</v>
      </c>
      <c r="Q290" s="47">
        <v>247027</v>
      </c>
      <c r="R290" s="48">
        <v>17000</v>
      </c>
      <c r="S290" s="55">
        <v>26000</v>
      </c>
      <c r="T290" s="50">
        <v>26000</v>
      </c>
      <c r="U290" s="48" t="s">
        <v>2386</v>
      </c>
      <c r="V290" s="51">
        <v>45495</v>
      </c>
      <c r="W290" s="52"/>
    </row>
    <row r="291" spans="1:23">
      <c r="A291" s="48"/>
      <c r="B291" s="42">
        <v>5630</v>
      </c>
      <c r="C291" s="42" t="s">
        <v>86</v>
      </c>
      <c r="D291" s="42">
        <v>1126461138</v>
      </c>
      <c r="E291" s="42" t="s">
        <v>1243</v>
      </c>
      <c r="F291" s="42">
        <v>1</v>
      </c>
      <c r="G291" s="42">
        <v>1</v>
      </c>
      <c r="H291" s="43" t="s">
        <v>1244</v>
      </c>
      <c r="I291" s="42" t="s">
        <v>44</v>
      </c>
      <c r="J291" s="78" t="s">
        <v>556</v>
      </c>
      <c r="K291" s="78">
        <v>865</v>
      </c>
      <c r="L291" s="44" t="s">
        <v>74</v>
      </c>
      <c r="M291" s="18" t="s">
        <v>979</v>
      </c>
      <c r="N291" s="42">
        <v>1</v>
      </c>
      <c r="O291" s="42" t="s">
        <v>1245</v>
      </c>
      <c r="P291" s="46">
        <v>45427</v>
      </c>
      <c r="Q291" s="47">
        <v>274877</v>
      </c>
      <c r="R291" s="48">
        <v>33000</v>
      </c>
      <c r="S291" s="49">
        <v>40040</v>
      </c>
      <c r="T291" s="50"/>
      <c r="U291" s="48" t="s">
        <v>2387</v>
      </c>
      <c r="V291" s="51">
        <v>45495</v>
      </c>
      <c r="W291" s="52"/>
    </row>
    <row r="292" spans="1:23">
      <c r="A292" s="48"/>
      <c r="B292" s="42">
        <v>5631</v>
      </c>
      <c r="C292" s="42" t="s">
        <v>86</v>
      </c>
      <c r="D292" s="42">
        <v>1126461138</v>
      </c>
      <c r="E292" s="42" t="s">
        <v>1243</v>
      </c>
      <c r="F292" s="42">
        <v>1</v>
      </c>
      <c r="G292" s="42">
        <v>1</v>
      </c>
      <c r="H292" s="43" t="s">
        <v>1244</v>
      </c>
      <c r="I292" s="42" t="s">
        <v>44</v>
      </c>
      <c r="J292" s="78" t="s">
        <v>556</v>
      </c>
      <c r="K292" s="78">
        <v>865</v>
      </c>
      <c r="L292" s="44" t="s">
        <v>74</v>
      </c>
      <c r="M292" s="44" t="s">
        <v>981</v>
      </c>
      <c r="N292" s="42">
        <v>1</v>
      </c>
      <c r="O292" s="42" t="s">
        <v>1245</v>
      </c>
      <c r="P292" s="46">
        <v>45427</v>
      </c>
      <c r="Q292" s="47">
        <v>31465</v>
      </c>
      <c r="R292" s="48">
        <v>33000</v>
      </c>
      <c r="S292" s="49">
        <v>40040</v>
      </c>
      <c r="T292" s="50">
        <v>80080</v>
      </c>
      <c r="U292" s="48" t="s">
        <v>2387</v>
      </c>
      <c r="V292" s="51">
        <v>45495</v>
      </c>
      <c r="W292" s="52"/>
    </row>
    <row r="293" spans="1:23">
      <c r="A293" s="48"/>
      <c r="B293" s="42">
        <v>5237</v>
      </c>
      <c r="C293" s="42" t="s">
        <v>41</v>
      </c>
      <c r="D293" s="42">
        <v>39840910</v>
      </c>
      <c r="E293" s="42" t="s">
        <v>1246</v>
      </c>
      <c r="F293" s="42">
        <v>60</v>
      </c>
      <c r="G293" s="42">
        <v>1</v>
      </c>
      <c r="H293" s="43" t="s">
        <v>1247</v>
      </c>
      <c r="I293" s="42" t="s">
        <v>44</v>
      </c>
      <c r="J293" s="78" t="s">
        <v>557</v>
      </c>
      <c r="K293" s="78">
        <v>569</v>
      </c>
      <c r="L293" s="44" t="s">
        <v>74</v>
      </c>
      <c r="M293" s="18" t="s">
        <v>1205</v>
      </c>
      <c r="N293" s="42">
        <v>1</v>
      </c>
      <c r="O293" s="42" t="s">
        <v>1248</v>
      </c>
      <c r="P293" s="46">
        <v>45418</v>
      </c>
      <c r="Q293" s="47">
        <v>634132</v>
      </c>
      <c r="R293" s="48">
        <v>22000</v>
      </c>
      <c r="S293" s="49">
        <v>31720</v>
      </c>
      <c r="T293" s="50"/>
      <c r="U293" s="48" t="s">
        <v>2388</v>
      </c>
      <c r="V293" s="51">
        <v>45495</v>
      </c>
      <c r="W293" s="52"/>
    </row>
    <row r="294" spans="1:23">
      <c r="A294" s="48"/>
      <c r="B294" s="42">
        <v>5238</v>
      </c>
      <c r="C294" s="42" t="s">
        <v>41</v>
      </c>
      <c r="D294" s="42">
        <v>39840910</v>
      </c>
      <c r="E294" s="42" t="s">
        <v>1246</v>
      </c>
      <c r="F294" s="42">
        <v>60</v>
      </c>
      <c r="G294" s="42">
        <v>1</v>
      </c>
      <c r="H294" s="43" t="s">
        <v>1247</v>
      </c>
      <c r="I294" s="42" t="s">
        <v>44</v>
      </c>
      <c r="J294" s="78" t="s">
        <v>557</v>
      </c>
      <c r="K294" s="78">
        <v>569</v>
      </c>
      <c r="L294" s="44" t="s">
        <v>74</v>
      </c>
      <c r="M294" s="44" t="s">
        <v>996</v>
      </c>
      <c r="N294" s="42">
        <v>1</v>
      </c>
      <c r="O294" s="42" t="s">
        <v>1248</v>
      </c>
      <c r="P294" s="46">
        <v>45418</v>
      </c>
      <c r="Q294" s="47">
        <v>641018</v>
      </c>
      <c r="R294" s="48">
        <v>22000</v>
      </c>
      <c r="S294" s="49">
        <v>31720</v>
      </c>
      <c r="T294" s="50">
        <v>63440</v>
      </c>
      <c r="U294" s="48" t="s">
        <v>2388</v>
      </c>
      <c r="V294" s="51">
        <v>45495</v>
      </c>
      <c r="W294" s="52"/>
    </row>
    <row r="295" spans="1:23">
      <c r="A295" s="48"/>
      <c r="B295" s="42">
        <v>6058</v>
      </c>
      <c r="C295" s="42" t="s">
        <v>41</v>
      </c>
      <c r="D295" s="42">
        <v>41106214</v>
      </c>
      <c r="E295" s="42" t="s">
        <v>1249</v>
      </c>
      <c r="F295" s="42">
        <v>65</v>
      </c>
      <c r="G295" s="42">
        <v>1</v>
      </c>
      <c r="H295" s="43" t="s">
        <v>1250</v>
      </c>
      <c r="I295" s="42" t="s">
        <v>44</v>
      </c>
      <c r="J295" s="78" t="s">
        <v>78</v>
      </c>
      <c r="K295" s="78">
        <v>320</v>
      </c>
      <c r="L295" s="44" t="s">
        <v>74</v>
      </c>
      <c r="M295" s="18" t="s">
        <v>958</v>
      </c>
      <c r="N295" s="42">
        <v>1</v>
      </c>
      <c r="O295" s="42" t="s">
        <v>1251</v>
      </c>
      <c r="P295" s="46">
        <v>45435</v>
      </c>
      <c r="Q295" s="47">
        <v>673627</v>
      </c>
      <c r="R295" s="48">
        <v>17000</v>
      </c>
      <c r="S295" s="49">
        <v>26520</v>
      </c>
      <c r="T295" s="50"/>
      <c r="U295" s="48" t="s">
        <v>2389</v>
      </c>
      <c r="V295" s="51">
        <v>45495</v>
      </c>
      <c r="W295" s="52"/>
    </row>
    <row r="296" spans="1:23">
      <c r="A296" s="48"/>
      <c r="B296" s="42">
        <v>6059</v>
      </c>
      <c r="C296" s="42" t="s">
        <v>41</v>
      </c>
      <c r="D296" s="42">
        <v>41106214</v>
      </c>
      <c r="E296" s="42" t="s">
        <v>1249</v>
      </c>
      <c r="F296" s="42">
        <v>65</v>
      </c>
      <c r="G296" s="42">
        <v>1</v>
      </c>
      <c r="H296" s="43" t="s">
        <v>1250</v>
      </c>
      <c r="I296" s="42" t="s">
        <v>44</v>
      </c>
      <c r="J296" s="78" t="s">
        <v>78</v>
      </c>
      <c r="K296" s="78">
        <v>320</v>
      </c>
      <c r="L296" s="44" t="s">
        <v>74</v>
      </c>
      <c r="M296" s="44" t="s">
        <v>959</v>
      </c>
      <c r="N296" s="42">
        <v>1</v>
      </c>
      <c r="O296" s="42" t="s">
        <v>1251</v>
      </c>
      <c r="P296" s="46">
        <v>45435</v>
      </c>
      <c r="Q296" s="47">
        <v>675740</v>
      </c>
      <c r="R296" s="48">
        <v>17000</v>
      </c>
      <c r="S296" s="49">
        <v>26520</v>
      </c>
      <c r="T296" s="50">
        <v>53040</v>
      </c>
      <c r="U296" s="48" t="s">
        <v>2389</v>
      </c>
      <c r="V296" s="51">
        <v>45495</v>
      </c>
      <c r="W296" s="52"/>
    </row>
    <row r="297" spans="1:23">
      <c r="A297" s="48"/>
      <c r="B297" s="42">
        <v>5912</v>
      </c>
      <c r="C297" s="42" t="s">
        <v>41</v>
      </c>
      <c r="D297" s="42">
        <v>1123322818</v>
      </c>
      <c r="E297" s="42" t="s">
        <v>1252</v>
      </c>
      <c r="F297" s="42">
        <v>35</v>
      </c>
      <c r="G297" s="42">
        <v>1</v>
      </c>
      <c r="H297" s="43" t="s">
        <v>1253</v>
      </c>
      <c r="I297" s="42" t="s">
        <v>44</v>
      </c>
      <c r="J297" s="78" t="s">
        <v>78</v>
      </c>
      <c r="K297" s="78">
        <v>320</v>
      </c>
      <c r="L297" s="44" t="s">
        <v>76</v>
      </c>
      <c r="M297" s="18" t="s">
        <v>913</v>
      </c>
      <c r="N297" s="42">
        <v>1</v>
      </c>
      <c r="O297" s="42">
        <v>3125197855</v>
      </c>
      <c r="P297" s="46">
        <v>45433</v>
      </c>
      <c r="Q297" s="47">
        <v>670314</v>
      </c>
      <c r="R297" s="48">
        <v>80000</v>
      </c>
      <c r="S297" s="49">
        <v>102544</v>
      </c>
      <c r="T297" s="50"/>
      <c r="U297" s="48" t="s">
        <v>2390</v>
      </c>
      <c r="V297" s="51">
        <v>45495</v>
      </c>
      <c r="W297" s="52"/>
    </row>
    <row r="298" spans="1:23">
      <c r="A298" s="48"/>
      <c r="B298" s="42">
        <v>5913</v>
      </c>
      <c r="C298" s="42" t="s">
        <v>41</v>
      </c>
      <c r="D298" s="42">
        <v>1123322818</v>
      </c>
      <c r="E298" s="42" t="s">
        <v>1252</v>
      </c>
      <c r="F298" s="42">
        <v>35</v>
      </c>
      <c r="G298" s="42">
        <v>1</v>
      </c>
      <c r="H298" s="43" t="s">
        <v>1253</v>
      </c>
      <c r="I298" s="42" t="s">
        <v>44</v>
      </c>
      <c r="J298" s="78" t="s">
        <v>78</v>
      </c>
      <c r="K298" s="78">
        <v>320</v>
      </c>
      <c r="L298" s="44" t="s">
        <v>76</v>
      </c>
      <c r="M298" s="44" t="s">
        <v>970</v>
      </c>
      <c r="N298" s="42">
        <v>1</v>
      </c>
      <c r="O298" s="42">
        <v>3125197855</v>
      </c>
      <c r="P298" s="46">
        <v>45434</v>
      </c>
      <c r="Q298" s="47">
        <v>673879</v>
      </c>
      <c r="R298" s="48">
        <v>80000</v>
      </c>
      <c r="S298" s="49">
        <v>102544</v>
      </c>
      <c r="T298" s="50">
        <v>205088</v>
      </c>
      <c r="U298" s="48" t="s">
        <v>2390</v>
      </c>
      <c r="V298" s="51">
        <v>45495</v>
      </c>
      <c r="W298" s="52"/>
    </row>
    <row r="299" spans="1:23">
      <c r="A299" s="48"/>
      <c r="B299" s="42">
        <v>6187</v>
      </c>
      <c r="C299" s="42" t="s">
        <v>86</v>
      </c>
      <c r="D299" s="42">
        <v>1126461958</v>
      </c>
      <c r="E299" s="42" t="s">
        <v>1254</v>
      </c>
      <c r="F299" s="42">
        <v>6</v>
      </c>
      <c r="G299" s="42">
        <v>2</v>
      </c>
      <c r="H299" s="43" t="s">
        <v>1255</v>
      </c>
      <c r="I299" s="42" t="s">
        <v>44</v>
      </c>
      <c r="J299" s="78" t="s">
        <v>556</v>
      </c>
      <c r="K299" s="78">
        <v>865</v>
      </c>
      <c r="L299" s="44" t="s">
        <v>74</v>
      </c>
      <c r="M299" s="18" t="s">
        <v>1114</v>
      </c>
      <c r="N299" s="42">
        <v>1</v>
      </c>
      <c r="O299" s="42" t="s">
        <v>1256</v>
      </c>
      <c r="P299" s="46">
        <v>45438</v>
      </c>
      <c r="Q299" s="47">
        <v>43149</v>
      </c>
      <c r="R299" s="48">
        <v>45000</v>
      </c>
      <c r="S299" s="49">
        <v>50336</v>
      </c>
      <c r="T299" s="50"/>
      <c r="U299" s="48" t="s">
        <v>2391</v>
      </c>
      <c r="V299" s="51">
        <v>45495</v>
      </c>
      <c r="W299" s="52"/>
    </row>
    <row r="300" spans="1:23" ht="28.8">
      <c r="A300" s="48"/>
      <c r="B300" s="42">
        <v>6188</v>
      </c>
      <c r="C300" s="42" t="s">
        <v>86</v>
      </c>
      <c r="D300" s="42">
        <v>1126461958</v>
      </c>
      <c r="E300" s="42" t="s">
        <v>1254</v>
      </c>
      <c r="F300" s="42">
        <v>6</v>
      </c>
      <c r="G300" s="42">
        <v>2</v>
      </c>
      <c r="H300" s="43" t="s">
        <v>1255</v>
      </c>
      <c r="I300" s="42" t="s">
        <v>44</v>
      </c>
      <c r="J300" s="77" t="s">
        <v>556</v>
      </c>
      <c r="K300" s="77">
        <v>865</v>
      </c>
      <c r="L300" s="44" t="s">
        <v>74</v>
      </c>
      <c r="M300" s="45" t="s">
        <v>1116</v>
      </c>
      <c r="N300" s="42">
        <v>1</v>
      </c>
      <c r="O300" s="42" t="s">
        <v>1256</v>
      </c>
      <c r="P300" s="46">
        <v>45439</v>
      </c>
      <c r="Q300" s="47">
        <v>42144</v>
      </c>
      <c r="R300" s="48">
        <v>45000</v>
      </c>
      <c r="S300" s="49">
        <v>50336</v>
      </c>
      <c r="T300" s="50"/>
      <c r="U300" s="48" t="s">
        <v>2391</v>
      </c>
      <c r="V300" s="51">
        <v>45495</v>
      </c>
      <c r="W300" s="52"/>
    </row>
    <row r="301" spans="1:23" ht="28.8">
      <c r="A301" s="48"/>
      <c r="B301" s="42">
        <v>6329</v>
      </c>
      <c r="C301" s="42" t="s">
        <v>86</v>
      </c>
      <c r="D301" s="42">
        <v>1126461958</v>
      </c>
      <c r="E301" s="42" t="s">
        <v>1254</v>
      </c>
      <c r="F301" s="42">
        <v>6</v>
      </c>
      <c r="G301" s="42">
        <v>2</v>
      </c>
      <c r="H301" s="43" t="s">
        <v>1255</v>
      </c>
      <c r="I301" s="42" t="s">
        <v>44</v>
      </c>
      <c r="J301" s="77" t="s">
        <v>556</v>
      </c>
      <c r="K301" s="77">
        <v>865</v>
      </c>
      <c r="L301" s="44" t="s">
        <v>76</v>
      </c>
      <c r="M301" s="45" t="s">
        <v>1183</v>
      </c>
      <c r="N301" s="42">
        <v>1</v>
      </c>
      <c r="O301" s="42" t="s">
        <v>1256</v>
      </c>
      <c r="P301" s="46">
        <v>45440</v>
      </c>
      <c r="Q301" s="47">
        <v>684650</v>
      </c>
      <c r="R301" s="48">
        <v>115000</v>
      </c>
      <c r="S301" s="49">
        <v>135200</v>
      </c>
      <c r="T301" s="50"/>
      <c r="U301" s="48" t="s">
        <v>2391</v>
      </c>
      <c r="V301" s="51">
        <v>45495</v>
      </c>
      <c r="W301" s="52"/>
    </row>
    <row r="302" spans="1:23">
      <c r="A302" s="48"/>
      <c r="B302" s="42">
        <v>6330</v>
      </c>
      <c r="C302" s="42" t="s">
        <v>86</v>
      </c>
      <c r="D302" s="42">
        <v>1126461958</v>
      </c>
      <c r="E302" s="42" t="s">
        <v>1254</v>
      </c>
      <c r="F302" s="42">
        <v>6</v>
      </c>
      <c r="G302" s="42">
        <v>2</v>
      </c>
      <c r="H302" s="43" t="s">
        <v>1255</v>
      </c>
      <c r="I302" s="42" t="s">
        <v>44</v>
      </c>
      <c r="J302" s="78" t="s">
        <v>556</v>
      </c>
      <c r="K302" s="78">
        <v>865</v>
      </c>
      <c r="L302" s="44" t="s">
        <v>76</v>
      </c>
      <c r="M302" s="42" t="s">
        <v>1185</v>
      </c>
      <c r="N302" s="42">
        <v>1</v>
      </c>
      <c r="O302" s="42" t="s">
        <v>1256</v>
      </c>
      <c r="P302" s="46">
        <v>45442</v>
      </c>
      <c r="Q302" s="47">
        <v>689978</v>
      </c>
      <c r="R302" s="48">
        <v>115000</v>
      </c>
      <c r="S302" s="49">
        <v>135200</v>
      </c>
      <c r="T302" s="50">
        <v>371072</v>
      </c>
      <c r="U302" s="48" t="s">
        <v>2391</v>
      </c>
      <c r="V302" s="51">
        <v>45495</v>
      </c>
      <c r="W302" s="52"/>
    </row>
    <row r="303" spans="1:23">
      <c r="A303" s="48"/>
      <c r="B303" s="42">
        <v>5750</v>
      </c>
      <c r="C303" s="42" t="s">
        <v>86</v>
      </c>
      <c r="D303" s="42">
        <v>1123211822</v>
      </c>
      <c r="E303" s="42" t="s">
        <v>1257</v>
      </c>
      <c r="F303" s="42">
        <v>3</v>
      </c>
      <c r="G303" s="42">
        <v>1</v>
      </c>
      <c r="H303" s="43" t="s">
        <v>1258</v>
      </c>
      <c r="I303" s="42" t="s">
        <v>44</v>
      </c>
      <c r="J303" s="78" t="s">
        <v>75</v>
      </c>
      <c r="K303" s="78">
        <v>568</v>
      </c>
      <c r="L303" s="44" t="s">
        <v>74</v>
      </c>
      <c r="M303" s="45" t="s">
        <v>938</v>
      </c>
      <c r="N303" s="42">
        <v>1</v>
      </c>
      <c r="O303" s="42">
        <v>3238562217</v>
      </c>
      <c r="P303" s="46">
        <v>45429</v>
      </c>
      <c r="Q303" s="47">
        <v>661926</v>
      </c>
      <c r="R303" s="48">
        <v>27000</v>
      </c>
      <c r="S303" s="49">
        <v>40040</v>
      </c>
      <c r="T303" s="50"/>
      <c r="U303" s="48" t="s">
        <v>2392</v>
      </c>
      <c r="V303" s="51">
        <v>45495</v>
      </c>
      <c r="W303" s="52"/>
    </row>
    <row r="304" spans="1:23" ht="28.8">
      <c r="A304" s="48"/>
      <c r="B304" s="42">
        <v>5751</v>
      </c>
      <c r="C304" s="42" t="s">
        <v>86</v>
      </c>
      <c r="D304" s="42">
        <v>1123211822</v>
      </c>
      <c r="E304" s="42" t="s">
        <v>1257</v>
      </c>
      <c r="F304" s="42">
        <v>3</v>
      </c>
      <c r="G304" s="42">
        <v>1</v>
      </c>
      <c r="H304" s="43" t="s">
        <v>1258</v>
      </c>
      <c r="I304" s="42" t="s">
        <v>44</v>
      </c>
      <c r="J304" s="77" t="s">
        <v>75</v>
      </c>
      <c r="K304" s="77">
        <v>568</v>
      </c>
      <c r="L304" s="44" t="s">
        <v>74</v>
      </c>
      <c r="M304" s="45" t="s">
        <v>939</v>
      </c>
      <c r="N304" s="42">
        <v>1</v>
      </c>
      <c r="O304" s="42">
        <v>3238562217</v>
      </c>
      <c r="P304" s="46">
        <v>45429</v>
      </c>
      <c r="Q304" s="47">
        <v>664028</v>
      </c>
      <c r="R304" s="48">
        <v>27000</v>
      </c>
      <c r="S304" s="49">
        <v>40040</v>
      </c>
      <c r="T304" s="50">
        <v>80080</v>
      </c>
      <c r="U304" s="48" t="s">
        <v>2392</v>
      </c>
      <c r="V304" s="51">
        <v>45495</v>
      </c>
      <c r="W304" s="52"/>
    </row>
    <row r="305" spans="1:23" ht="28.8">
      <c r="A305" s="48"/>
      <c r="B305" s="42">
        <v>6293</v>
      </c>
      <c r="C305" s="42" t="s">
        <v>86</v>
      </c>
      <c r="D305" s="42">
        <v>11277080774</v>
      </c>
      <c r="E305" s="42" t="s">
        <v>1259</v>
      </c>
      <c r="F305" s="42">
        <v>6</v>
      </c>
      <c r="G305" s="42">
        <v>1</v>
      </c>
      <c r="H305" s="43" t="s">
        <v>1260</v>
      </c>
      <c r="I305" s="42" t="s">
        <v>77</v>
      </c>
      <c r="J305" s="77" t="s">
        <v>84</v>
      </c>
      <c r="K305" s="77">
        <v>885</v>
      </c>
      <c r="L305" s="44" t="s">
        <v>76</v>
      </c>
      <c r="M305" s="45" t="s">
        <v>990</v>
      </c>
      <c r="N305" s="42">
        <v>1</v>
      </c>
      <c r="O305" s="42" t="s">
        <v>1261</v>
      </c>
      <c r="P305" s="46">
        <v>45440</v>
      </c>
      <c r="Q305" s="47">
        <v>683587</v>
      </c>
      <c r="R305" s="48">
        <v>55000</v>
      </c>
      <c r="S305" s="49">
        <v>72384</v>
      </c>
      <c r="T305" s="50"/>
      <c r="U305" s="48" t="s">
        <v>2393</v>
      </c>
      <c r="V305" s="51">
        <v>45495</v>
      </c>
      <c r="W305" s="52"/>
    </row>
    <row r="306" spans="1:23" ht="28.8">
      <c r="A306" s="48"/>
      <c r="B306" s="42">
        <v>6294</v>
      </c>
      <c r="C306" s="42" t="s">
        <v>86</v>
      </c>
      <c r="D306" s="42">
        <v>11277080774</v>
      </c>
      <c r="E306" s="42" t="s">
        <v>1259</v>
      </c>
      <c r="F306" s="42">
        <v>6</v>
      </c>
      <c r="G306" s="42">
        <v>1</v>
      </c>
      <c r="H306" s="43" t="s">
        <v>1260</v>
      </c>
      <c r="I306" s="42" t="s">
        <v>77</v>
      </c>
      <c r="J306" s="77" t="s">
        <v>84</v>
      </c>
      <c r="K306" s="77">
        <v>885</v>
      </c>
      <c r="L306" s="44" t="s">
        <v>76</v>
      </c>
      <c r="M306" s="42" t="s">
        <v>991</v>
      </c>
      <c r="N306" s="42">
        <v>1</v>
      </c>
      <c r="O306" s="42" t="s">
        <v>1261</v>
      </c>
      <c r="P306" s="46">
        <v>45441</v>
      </c>
      <c r="Q306" s="47">
        <v>688048</v>
      </c>
      <c r="R306" s="48">
        <v>55000</v>
      </c>
      <c r="S306" s="49">
        <v>72800</v>
      </c>
      <c r="T306" s="50">
        <v>145184</v>
      </c>
      <c r="U306" s="48" t="s">
        <v>2393</v>
      </c>
      <c r="V306" s="51">
        <v>45495</v>
      </c>
      <c r="W306" s="52"/>
    </row>
    <row r="307" spans="1:23" ht="28.8">
      <c r="A307" s="48"/>
      <c r="B307" s="42">
        <v>5085</v>
      </c>
      <c r="C307" s="42" t="s">
        <v>41</v>
      </c>
      <c r="D307" s="42">
        <v>26641443</v>
      </c>
      <c r="E307" s="42" t="s">
        <v>1262</v>
      </c>
      <c r="F307" s="42">
        <v>46</v>
      </c>
      <c r="G307" s="42">
        <v>1</v>
      </c>
      <c r="H307" s="43" t="s">
        <v>1263</v>
      </c>
      <c r="I307" s="42" t="s">
        <v>44</v>
      </c>
      <c r="J307" s="77" t="s">
        <v>557</v>
      </c>
      <c r="K307" s="77">
        <v>569</v>
      </c>
      <c r="L307" s="44" t="s">
        <v>76</v>
      </c>
      <c r="M307" s="42" t="s">
        <v>1264</v>
      </c>
      <c r="N307" s="42">
        <v>1</v>
      </c>
      <c r="O307" s="42" t="s">
        <v>1265</v>
      </c>
      <c r="P307" s="46">
        <v>45418</v>
      </c>
      <c r="Q307" s="47">
        <v>636357</v>
      </c>
      <c r="R307" s="48">
        <v>100000</v>
      </c>
      <c r="S307" s="49">
        <v>136323</v>
      </c>
      <c r="T307" s="50"/>
      <c r="U307" s="48" t="s">
        <v>2394</v>
      </c>
      <c r="V307" s="51">
        <v>45495</v>
      </c>
      <c r="W307" s="52"/>
    </row>
    <row r="308" spans="1:23" ht="28.8">
      <c r="A308" s="48"/>
      <c r="B308" s="42">
        <v>5086</v>
      </c>
      <c r="C308" s="42" t="s">
        <v>41</v>
      </c>
      <c r="D308" s="42">
        <v>26641443</v>
      </c>
      <c r="E308" s="42" t="s">
        <v>1262</v>
      </c>
      <c r="F308" s="42">
        <v>46</v>
      </c>
      <c r="G308" s="42">
        <v>1</v>
      </c>
      <c r="H308" s="43" t="s">
        <v>1263</v>
      </c>
      <c r="I308" s="42" t="s">
        <v>44</v>
      </c>
      <c r="J308" s="77" t="s">
        <v>557</v>
      </c>
      <c r="K308" s="77">
        <v>569</v>
      </c>
      <c r="L308" s="44" t="s">
        <v>76</v>
      </c>
      <c r="M308" s="45" t="s">
        <v>1266</v>
      </c>
      <c r="N308" s="42">
        <v>1</v>
      </c>
      <c r="O308" s="42" t="s">
        <v>1265</v>
      </c>
      <c r="P308" s="46">
        <v>45420</v>
      </c>
      <c r="Q308" s="47">
        <v>643232</v>
      </c>
      <c r="R308" s="48">
        <v>100000</v>
      </c>
      <c r="S308" s="49">
        <v>136323</v>
      </c>
      <c r="T308" s="50">
        <v>272646</v>
      </c>
      <c r="U308" s="48" t="s">
        <v>2394</v>
      </c>
      <c r="V308" s="51">
        <v>45495</v>
      </c>
      <c r="W308" s="52"/>
    </row>
    <row r="309" spans="1:23">
      <c r="A309" s="48"/>
      <c r="B309" s="42">
        <v>6097</v>
      </c>
      <c r="C309" s="42" t="s">
        <v>41</v>
      </c>
      <c r="D309" s="42">
        <v>27400369</v>
      </c>
      <c r="E309" s="42" t="s">
        <v>1267</v>
      </c>
      <c r="F309" s="42">
        <v>54</v>
      </c>
      <c r="G309" s="42">
        <v>1</v>
      </c>
      <c r="H309" s="43" t="s">
        <v>1268</v>
      </c>
      <c r="I309" s="42" t="s">
        <v>44</v>
      </c>
      <c r="J309" s="77" t="s">
        <v>78</v>
      </c>
      <c r="K309" s="77">
        <v>320</v>
      </c>
      <c r="L309" s="44" t="s">
        <v>74</v>
      </c>
      <c r="M309" s="45" t="s">
        <v>960</v>
      </c>
      <c r="N309" s="42">
        <v>1</v>
      </c>
      <c r="O309" s="42">
        <v>3227519598</v>
      </c>
      <c r="P309" s="46">
        <v>45436</v>
      </c>
      <c r="Q309" s="47">
        <v>675349</v>
      </c>
      <c r="R309" s="48">
        <v>33000</v>
      </c>
      <c r="S309" s="49">
        <v>45240</v>
      </c>
      <c r="T309" s="50"/>
      <c r="U309" s="48" t="s">
        <v>2395</v>
      </c>
      <c r="V309" s="51">
        <v>45495</v>
      </c>
      <c r="W309" s="52"/>
    </row>
    <row r="310" spans="1:23">
      <c r="A310" s="48"/>
      <c r="B310" s="42">
        <v>6098</v>
      </c>
      <c r="C310" s="42" t="s">
        <v>41</v>
      </c>
      <c r="D310" s="42">
        <v>27400369</v>
      </c>
      <c r="E310" s="42" t="s">
        <v>1267</v>
      </c>
      <c r="F310" s="42">
        <v>54</v>
      </c>
      <c r="G310" s="42">
        <v>1</v>
      </c>
      <c r="H310" s="43" t="s">
        <v>1268</v>
      </c>
      <c r="I310" s="42" t="s">
        <v>44</v>
      </c>
      <c r="J310" s="77" t="s">
        <v>78</v>
      </c>
      <c r="K310" s="77">
        <v>320</v>
      </c>
      <c r="L310" s="44" t="s">
        <v>74</v>
      </c>
      <c r="M310" s="42" t="s">
        <v>962</v>
      </c>
      <c r="N310" s="42">
        <v>1</v>
      </c>
      <c r="O310" s="42">
        <v>3227519598</v>
      </c>
      <c r="P310" s="59">
        <v>45436</v>
      </c>
      <c r="Q310" s="47">
        <v>678555</v>
      </c>
      <c r="R310" s="48">
        <v>33000</v>
      </c>
      <c r="S310" s="49">
        <v>45240</v>
      </c>
      <c r="T310" s="50">
        <v>90480</v>
      </c>
      <c r="U310" s="48" t="s">
        <v>2395</v>
      </c>
      <c r="V310" s="51">
        <v>45495</v>
      </c>
      <c r="W310" s="52"/>
    </row>
    <row r="311" spans="1:23">
      <c r="A311" s="48"/>
      <c r="B311" s="42">
        <v>5175</v>
      </c>
      <c r="C311" s="42" t="s">
        <v>86</v>
      </c>
      <c r="D311" s="42">
        <v>1124868498</v>
      </c>
      <c r="E311" s="42" t="s">
        <v>1269</v>
      </c>
      <c r="F311" s="42">
        <v>5</v>
      </c>
      <c r="G311" s="42">
        <v>1</v>
      </c>
      <c r="H311" s="43">
        <v>43770</v>
      </c>
      <c r="I311" s="42" t="s">
        <v>77</v>
      </c>
      <c r="J311" s="77" t="s">
        <v>83</v>
      </c>
      <c r="K311" s="77" t="s">
        <v>559</v>
      </c>
      <c r="L311" s="44" t="s">
        <v>76</v>
      </c>
      <c r="M311" s="42" t="s">
        <v>949</v>
      </c>
      <c r="N311" s="42">
        <v>2</v>
      </c>
      <c r="O311" s="42" t="s">
        <v>1270</v>
      </c>
      <c r="P311" s="59">
        <v>45415</v>
      </c>
      <c r="Q311" s="60" t="s">
        <v>1271</v>
      </c>
      <c r="R311" s="48">
        <v>100000</v>
      </c>
      <c r="S311" s="49">
        <v>67600</v>
      </c>
      <c r="T311" s="50">
        <v>135200</v>
      </c>
      <c r="U311" s="48" t="s">
        <v>2396</v>
      </c>
      <c r="V311" s="51">
        <v>45495</v>
      </c>
      <c r="W311" s="52"/>
    </row>
    <row r="312" spans="1:23">
      <c r="A312" s="48"/>
      <c r="B312" s="42">
        <v>6086</v>
      </c>
      <c r="C312" s="42" t="s">
        <v>41</v>
      </c>
      <c r="D312" s="42">
        <v>30066452</v>
      </c>
      <c r="E312" s="42" t="s">
        <v>1272</v>
      </c>
      <c r="F312" s="42">
        <v>64</v>
      </c>
      <c r="G312" s="42">
        <v>1</v>
      </c>
      <c r="H312" s="43" t="s">
        <v>1273</v>
      </c>
      <c r="I312" s="42" t="s">
        <v>44</v>
      </c>
      <c r="J312" s="77" t="s">
        <v>78</v>
      </c>
      <c r="K312" s="77">
        <v>320</v>
      </c>
      <c r="L312" s="44" t="s">
        <v>76</v>
      </c>
      <c r="M312" s="42" t="s">
        <v>966</v>
      </c>
      <c r="N312" s="42">
        <v>1</v>
      </c>
      <c r="O312" s="42" t="s">
        <v>1274</v>
      </c>
      <c r="P312" s="59">
        <v>45435</v>
      </c>
      <c r="Q312" s="60">
        <v>673965</v>
      </c>
      <c r="R312" s="48">
        <v>88000</v>
      </c>
      <c r="S312" s="49">
        <v>109200</v>
      </c>
      <c r="T312" s="50"/>
      <c r="U312" s="48" t="s">
        <v>2397</v>
      </c>
      <c r="V312" s="51">
        <v>45495</v>
      </c>
      <c r="W312" s="52"/>
    </row>
    <row r="313" spans="1:23">
      <c r="A313" s="48"/>
      <c r="B313" s="42">
        <v>6087</v>
      </c>
      <c r="C313" s="42" t="s">
        <v>41</v>
      </c>
      <c r="D313" s="42">
        <v>30066452</v>
      </c>
      <c r="E313" s="42" t="s">
        <v>1272</v>
      </c>
      <c r="F313" s="42">
        <v>64</v>
      </c>
      <c r="G313" s="42">
        <v>1</v>
      </c>
      <c r="H313" s="43" t="s">
        <v>1273</v>
      </c>
      <c r="I313" s="42" t="s">
        <v>44</v>
      </c>
      <c r="J313" s="77" t="s">
        <v>78</v>
      </c>
      <c r="K313" s="77">
        <v>320</v>
      </c>
      <c r="L313" s="44" t="s">
        <v>76</v>
      </c>
      <c r="M313" s="42" t="s">
        <v>968</v>
      </c>
      <c r="N313" s="42">
        <v>1</v>
      </c>
      <c r="O313" s="42" t="s">
        <v>1274</v>
      </c>
      <c r="P313" s="59">
        <v>45436</v>
      </c>
      <c r="Q313" s="60">
        <v>678121</v>
      </c>
      <c r="R313" s="48">
        <v>88000</v>
      </c>
      <c r="S313" s="49">
        <v>109200</v>
      </c>
      <c r="T313" s="50">
        <v>218400</v>
      </c>
      <c r="U313" s="48" t="s">
        <v>2397</v>
      </c>
      <c r="V313" s="51">
        <v>45495</v>
      </c>
      <c r="W313" s="52"/>
    </row>
    <row r="314" spans="1:23" ht="28.8">
      <c r="A314" s="48"/>
      <c r="B314" s="42">
        <v>5740</v>
      </c>
      <c r="C314" s="42" t="s">
        <v>41</v>
      </c>
      <c r="D314" s="42">
        <v>15565235</v>
      </c>
      <c r="E314" s="42" t="s">
        <v>1275</v>
      </c>
      <c r="F314" s="42">
        <v>70</v>
      </c>
      <c r="G314" s="42">
        <v>1</v>
      </c>
      <c r="H314" s="43">
        <v>19612</v>
      </c>
      <c r="I314" s="42" t="s">
        <v>77</v>
      </c>
      <c r="J314" s="77" t="s">
        <v>99</v>
      </c>
      <c r="K314" s="77">
        <v>571</v>
      </c>
      <c r="L314" s="44" t="s">
        <v>74</v>
      </c>
      <c r="M314" s="42" t="s">
        <v>987</v>
      </c>
      <c r="N314" s="42">
        <v>1</v>
      </c>
      <c r="O314" s="42">
        <v>3239355389</v>
      </c>
      <c r="P314" s="59">
        <v>45429</v>
      </c>
      <c r="Q314" s="60">
        <v>661636</v>
      </c>
      <c r="R314" s="48">
        <v>20000</v>
      </c>
      <c r="S314" s="49">
        <v>30680</v>
      </c>
      <c r="T314" s="50">
        <v>30680</v>
      </c>
      <c r="U314" s="48" t="s">
        <v>2398</v>
      </c>
      <c r="V314" s="51">
        <v>45495</v>
      </c>
      <c r="W314" s="52"/>
    </row>
    <row r="315" spans="1:23">
      <c r="A315" s="48"/>
      <c r="B315" s="42">
        <v>4967</v>
      </c>
      <c r="C315" s="42" t="s">
        <v>41</v>
      </c>
      <c r="D315" s="42">
        <v>13023254</v>
      </c>
      <c r="E315" s="42" t="s">
        <v>1276</v>
      </c>
      <c r="F315" s="42">
        <v>73</v>
      </c>
      <c r="G315" s="42">
        <v>1</v>
      </c>
      <c r="H315" s="43">
        <v>18513</v>
      </c>
      <c r="I315" s="42" t="s">
        <v>77</v>
      </c>
      <c r="J315" s="77" t="s">
        <v>78</v>
      </c>
      <c r="K315" s="77">
        <v>320</v>
      </c>
      <c r="L315" s="44" t="s">
        <v>74</v>
      </c>
      <c r="M315" s="42" t="s">
        <v>960</v>
      </c>
      <c r="N315" s="42">
        <v>1</v>
      </c>
      <c r="O315" s="42" t="s">
        <v>1277</v>
      </c>
      <c r="P315" s="59">
        <v>45417</v>
      </c>
      <c r="Q315" s="60">
        <v>634211</v>
      </c>
      <c r="R315" s="48">
        <v>33000</v>
      </c>
      <c r="S315" s="49">
        <v>45240</v>
      </c>
      <c r="T315" s="50"/>
      <c r="U315" s="48" t="s">
        <v>2399</v>
      </c>
      <c r="V315" s="51">
        <v>45495</v>
      </c>
      <c r="W315" s="52"/>
    </row>
    <row r="316" spans="1:23">
      <c r="A316" s="48"/>
      <c r="B316" s="42">
        <v>4968</v>
      </c>
      <c r="C316" s="42" t="s">
        <v>41</v>
      </c>
      <c r="D316" s="42">
        <v>13023254</v>
      </c>
      <c r="E316" s="42" t="s">
        <v>1276</v>
      </c>
      <c r="F316" s="42">
        <v>73</v>
      </c>
      <c r="G316" s="42">
        <v>1</v>
      </c>
      <c r="H316" s="43">
        <v>18513</v>
      </c>
      <c r="I316" s="42" t="s">
        <v>77</v>
      </c>
      <c r="J316" s="77" t="s">
        <v>78</v>
      </c>
      <c r="K316" s="77">
        <v>320</v>
      </c>
      <c r="L316" s="44" t="s">
        <v>74</v>
      </c>
      <c r="M316" s="42" t="s">
        <v>962</v>
      </c>
      <c r="N316" s="42">
        <v>1</v>
      </c>
      <c r="O316" s="42" t="s">
        <v>1277</v>
      </c>
      <c r="P316" s="59">
        <v>45418</v>
      </c>
      <c r="Q316" s="60">
        <v>39140</v>
      </c>
      <c r="R316" s="48">
        <v>33000</v>
      </c>
      <c r="S316" s="49">
        <v>45240</v>
      </c>
      <c r="T316" s="50">
        <v>90480</v>
      </c>
      <c r="U316" s="48" t="s">
        <v>2399</v>
      </c>
      <c r="V316" s="51">
        <v>45495</v>
      </c>
      <c r="W316" s="52"/>
    </row>
    <row r="317" spans="1:23" ht="28.8">
      <c r="A317" s="48"/>
      <c r="B317" s="42">
        <v>5752</v>
      </c>
      <c r="C317" s="42" t="s">
        <v>79</v>
      </c>
      <c r="D317" s="42">
        <v>1123307565</v>
      </c>
      <c r="E317" s="42" t="s">
        <v>1278</v>
      </c>
      <c r="F317" s="42">
        <v>12</v>
      </c>
      <c r="G317" s="42">
        <v>1</v>
      </c>
      <c r="H317" s="43">
        <v>40787</v>
      </c>
      <c r="I317" s="42" t="s">
        <v>44</v>
      </c>
      <c r="J317" s="77" t="s">
        <v>75</v>
      </c>
      <c r="K317" s="77">
        <v>568</v>
      </c>
      <c r="L317" s="44" t="s">
        <v>74</v>
      </c>
      <c r="M317" s="42" t="s">
        <v>938</v>
      </c>
      <c r="N317" s="42">
        <v>1</v>
      </c>
      <c r="O317" s="42">
        <v>3105530056</v>
      </c>
      <c r="P317" s="59">
        <v>45429</v>
      </c>
      <c r="Q317" s="60">
        <v>661534</v>
      </c>
      <c r="R317" s="48">
        <v>27000</v>
      </c>
      <c r="S317" s="49">
        <v>40040</v>
      </c>
      <c r="T317" s="50"/>
      <c r="U317" s="48" t="s">
        <v>2400</v>
      </c>
      <c r="V317" s="51">
        <v>45495</v>
      </c>
      <c r="W317" s="52"/>
    </row>
    <row r="318" spans="1:23" ht="28.8">
      <c r="A318" s="48"/>
      <c r="B318" s="42">
        <v>5753</v>
      </c>
      <c r="C318" s="42" t="s">
        <v>79</v>
      </c>
      <c r="D318" s="42">
        <v>1123307565</v>
      </c>
      <c r="E318" s="42" t="s">
        <v>1278</v>
      </c>
      <c r="F318" s="42">
        <v>12</v>
      </c>
      <c r="G318" s="42">
        <v>1</v>
      </c>
      <c r="H318" s="43">
        <v>40787</v>
      </c>
      <c r="I318" s="42" t="s">
        <v>44</v>
      </c>
      <c r="J318" s="77" t="s">
        <v>75</v>
      </c>
      <c r="K318" s="77">
        <v>568</v>
      </c>
      <c r="L318" s="44" t="s">
        <v>74</v>
      </c>
      <c r="M318" s="42" t="s">
        <v>939</v>
      </c>
      <c r="N318" s="42">
        <v>1</v>
      </c>
      <c r="O318" s="42">
        <v>3105530056</v>
      </c>
      <c r="P318" s="59">
        <v>45429</v>
      </c>
      <c r="Q318" s="60">
        <v>664750</v>
      </c>
      <c r="R318" s="48">
        <v>27000</v>
      </c>
      <c r="S318" s="49">
        <v>40040</v>
      </c>
      <c r="T318" s="50">
        <v>80080</v>
      </c>
      <c r="U318" s="48" t="s">
        <v>2400</v>
      </c>
      <c r="V318" s="51">
        <v>45495</v>
      </c>
      <c r="W318" s="52"/>
    </row>
    <row r="319" spans="1:23" ht="28.8">
      <c r="A319" s="48"/>
      <c r="B319" s="42">
        <v>4947</v>
      </c>
      <c r="C319" s="42" t="s">
        <v>41</v>
      </c>
      <c r="D319" s="42">
        <v>39835295</v>
      </c>
      <c r="E319" s="42" t="s">
        <v>1279</v>
      </c>
      <c r="F319" s="42">
        <v>50</v>
      </c>
      <c r="G319" s="42">
        <v>1</v>
      </c>
      <c r="H319" s="43" t="s">
        <v>1280</v>
      </c>
      <c r="I319" s="42" t="s">
        <v>44</v>
      </c>
      <c r="J319" s="77" t="s">
        <v>99</v>
      </c>
      <c r="K319" s="77">
        <v>571</v>
      </c>
      <c r="L319" s="44" t="s">
        <v>74</v>
      </c>
      <c r="M319" s="42" t="s">
        <v>989</v>
      </c>
      <c r="N319" s="42">
        <v>2</v>
      </c>
      <c r="O319" s="42">
        <v>3118529770</v>
      </c>
      <c r="P319" s="59">
        <v>45415</v>
      </c>
      <c r="Q319" s="60" t="s">
        <v>1281</v>
      </c>
      <c r="R319" s="48">
        <v>36000</v>
      </c>
      <c r="S319" s="49">
        <v>29640</v>
      </c>
      <c r="T319" s="50"/>
      <c r="U319" s="48" t="s">
        <v>2401</v>
      </c>
      <c r="V319" s="51">
        <v>45495</v>
      </c>
      <c r="W319" s="52"/>
    </row>
    <row r="320" spans="1:23" ht="28.8">
      <c r="A320" s="48"/>
      <c r="B320" s="42">
        <v>4948</v>
      </c>
      <c r="C320" s="42" t="s">
        <v>41</v>
      </c>
      <c r="D320" s="42">
        <v>39835295</v>
      </c>
      <c r="E320" s="42" t="s">
        <v>1279</v>
      </c>
      <c r="F320" s="42">
        <v>50</v>
      </c>
      <c r="G320" s="42">
        <v>1</v>
      </c>
      <c r="H320" s="43" t="s">
        <v>1280</v>
      </c>
      <c r="I320" s="42" t="s">
        <v>44</v>
      </c>
      <c r="J320" s="77" t="s">
        <v>99</v>
      </c>
      <c r="K320" s="77">
        <v>571</v>
      </c>
      <c r="L320" s="44" t="s">
        <v>74</v>
      </c>
      <c r="M320" s="45" t="s">
        <v>992</v>
      </c>
      <c r="N320" s="42">
        <v>1</v>
      </c>
      <c r="O320" s="42">
        <v>3118529770</v>
      </c>
      <c r="P320" s="59">
        <v>45415</v>
      </c>
      <c r="Q320" s="60">
        <v>634494</v>
      </c>
      <c r="R320" s="48">
        <v>18000</v>
      </c>
      <c r="S320" s="49">
        <v>29640</v>
      </c>
      <c r="T320" s="50"/>
      <c r="U320" s="48" t="s">
        <v>2401</v>
      </c>
      <c r="V320" s="51">
        <v>45495</v>
      </c>
      <c r="W320" s="52"/>
    </row>
    <row r="321" spans="1:23" ht="28.8">
      <c r="A321" s="48"/>
      <c r="B321" s="42">
        <v>5680</v>
      </c>
      <c r="C321" s="42" t="s">
        <v>41</v>
      </c>
      <c r="D321" s="42">
        <v>39835295</v>
      </c>
      <c r="E321" s="42" t="s">
        <v>1279</v>
      </c>
      <c r="F321" s="42">
        <v>50</v>
      </c>
      <c r="G321" s="42">
        <v>1</v>
      </c>
      <c r="H321" s="43" t="s">
        <v>1280</v>
      </c>
      <c r="I321" s="42" t="s">
        <v>44</v>
      </c>
      <c r="J321" s="77" t="s">
        <v>99</v>
      </c>
      <c r="K321" s="77">
        <v>571</v>
      </c>
      <c r="L321" s="44" t="s">
        <v>74</v>
      </c>
      <c r="M321" s="45" t="s">
        <v>987</v>
      </c>
      <c r="N321" s="42">
        <v>1</v>
      </c>
      <c r="O321" s="42">
        <v>3118529770</v>
      </c>
      <c r="P321" s="59">
        <v>45434</v>
      </c>
      <c r="Q321" s="60">
        <v>671772</v>
      </c>
      <c r="R321" s="48">
        <v>20000</v>
      </c>
      <c r="S321" s="49">
        <v>30680</v>
      </c>
      <c r="T321" s="50"/>
      <c r="U321" s="48" t="s">
        <v>2401</v>
      </c>
      <c r="V321" s="51">
        <v>45495</v>
      </c>
      <c r="W321" s="52"/>
    </row>
    <row r="322" spans="1:23" ht="28.8">
      <c r="A322" s="48"/>
      <c r="B322" s="42">
        <v>5681</v>
      </c>
      <c r="C322" s="42" t="s">
        <v>41</v>
      </c>
      <c r="D322" s="42">
        <v>39835295</v>
      </c>
      <c r="E322" s="42" t="s">
        <v>1279</v>
      </c>
      <c r="F322" s="42">
        <v>50</v>
      </c>
      <c r="G322" s="42">
        <v>1</v>
      </c>
      <c r="H322" s="43" t="s">
        <v>1280</v>
      </c>
      <c r="I322" s="42" t="s">
        <v>44</v>
      </c>
      <c r="J322" s="77" t="s">
        <v>99</v>
      </c>
      <c r="K322" s="77">
        <v>571</v>
      </c>
      <c r="L322" s="44" t="s">
        <v>74</v>
      </c>
      <c r="M322" s="45" t="s">
        <v>1009</v>
      </c>
      <c r="N322" s="42">
        <v>1</v>
      </c>
      <c r="O322" s="42">
        <v>3118529770</v>
      </c>
      <c r="P322" s="59">
        <v>45435</v>
      </c>
      <c r="Q322" s="60">
        <v>675840</v>
      </c>
      <c r="R322" s="48">
        <v>20000</v>
      </c>
      <c r="S322" s="49">
        <v>30680</v>
      </c>
      <c r="T322" s="50"/>
      <c r="U322" s="48" t="s">
        <v>2401</v>
      </c>
      <c r="V322" s="51">
        <v>45495</v>
      </c>
      <c r="W322" s="52"/>
    </row>
    <row r="323" spans="1:23" ht="28.8">
      <c r="A323" s="48"/>
      <c r="B323" s="42">
        <v>6430</v>
      </c>
      <c r="C323" s="42" t="s">
        <v>41</v>
      </c>
      <c r="D323" s="42">
        <v>39835295</v>
      </c>
      <c r="E323" s="42" t="s">
        <v>1279</v>
      </c>
      <c r="F323" s="42">
        <v>50</v>
      </c>
      <c r="G323" s="42">
        <v>1</v>
      </c>
      <c r="H323" s="43" t="s">
        <v>1280</v>
      </c>
      <c r="I323" s="42" t="s">
        <v>44</v>
      </c>
      <c r="J323" s="77" t="s">
        <v>99</v>
      </c>
      <c r="K323" s="77">
        <v>571</v>
      </c>
      <c r="L323" s="44" t="s">
        <v>74</v>
      </c>
      <c r="M323" s="45" t="s">
        <v>987</v>
      </c>
      <c r="N323" s="42">
        <v>2</v>
      </c>
      <c r="O323" s="42">
        <v>3118529770</v>
      </c>
      <c r="P323" s="59">
        <v>45442</v>
      </c>
      <c r="Q323" s="60" t="s">
        <v>1282</v>
      </c>
      <c r="R323" s="48">
        <v>40000</v>
      </c>
      <c r="S323" s="49">
        <v>30680</v>
      </c>
      <c r="T323" s="50"/>
      <c r="U323" s="48" t="s">
        <v>2401</v>
      </c>
      <c r="V323" s="51">
        <v>45495</v>
      </c>
      <c r="W323" s="52"/>
    </row>
    <row r="324" spans="1:23" ht="28.8">
      <c r="A324" s="48"/>
      <c r="B324" s="42">
        <v>6431</v>
      </c>
      <c r="C324" s="42" t="s">
        <v>41</v>
      </c>
      <c r="D324" s="42">
        <v>39835295</v>
      </c>
      <c r="E324" s="42" t="s">
        <v>1279</v>
      </c>
      <c r="F324" s="42">
        <v>50</v>
      </c>
      <c r="G324" s="42">
        <v>1</v>
      </c>
      <c r="H324" s="43" t="s">
        <v>1280</v>
      </c>
      <c r="I324" s="42" t="s">
        <v>44</v>
      </c>
      <c r="J324" s="77" t="s">
        <v>99</v>
      </c>
      <c r="K324" s="77">
        <v>571</v>
      </c>
      <c r="L324" s="44" t="s">
        <v>74</v>
      </c>
      <c r="M324" s="45" t="s">
        <v>1009</v>
      </c>
      <c r="N324" s="42">
        <v>1</v>
      </c>
      <c r="O324" s="42">
        <v>3118529770</v>
      </c>
      <c r="P324" s="59">
        <v>45443</v>
      </c>
      <c r="Q324" s="60">
        <v>693095</v>
      </c>
      <c r="R324" s="48">
        <v>20000</v>
      </c>
      <c r="S324" s="49">
        <v>30680</v>
      </c>
      <c r="T324" s="50"/>
      <c r="U324" s="48" t="s">
        <v>2401</v>
      </c>
      <c r="V324" s="51">
        <v>45495</v>
      </c>
      <c r="W324" s="52"/>
    </row>
    <row r="325" spans="1:23" ht="28.8">
      <c r="A325" s="48"/>
      <c r="B325" s="42">
        <v>6542</v>
      </c>
      <c r="C325" s="42" t="s">
        <v>41</v>
      </c>
      <c r="D325" s="42">
        <v>39835295</v>
      </c>
      <c r="E325" s="42" t="s">
        <v>1279</v>
      </c>
      <c r="F325" s="42">
        <v>50</v>
      </c>
      <c r="G325" s="42">
        <v>1</v>
      </c>
      <c r="H325" s="43" t="s">
        <v>1280</v>
      </c>
      <c r="I325" s="42" t="s">
        <v>44</v>
      </c>
      <c r="J325" s="77" t="s">
        <v>99</v>
      </c>
      <c r="K325" s="77">
        <v>571</v>
      </c>
      <c r="L325" s="44" t="s">
        <v>76</v>
      </c>
      <c r="M325" s="45" t="s">
        <v>1105</v>
      </c>
      <c r="N325" s="42">
        <v>2</v>
      </c>
      <c r="O325" s="42">
        <v>3118529770</v>
      </c>
      <c r="P325" s="59">
        <v>45442</v>
      </c>
      <c r="Q325" s="60" t="s">
        <v>1283</v>
      </c>
      <c r="R325" s="48">
        <v>126000</v>
      </c>
      <c r="S325" s="49">
        <v>81120</v>
      </c>
      <c r="T325" s="50"/>
      <c r="U325" s="48" t="s">
        <v>2401</v>
      </c>
      <c r="V325" s="51">
        <v>45495</v>
      </c>
      <c r="W325" s="52"/>
    </row>
    <row r="326" spans="1:23" ht="28.8">
      <c r="A326" s="48"/>
      <c r="B326" s="42">
        <v>6543</v>
      </c>
      <c r="C326" s="42" t="s">
        <v>41</v>
      </c>
      <c r="D326" s="42">
        <v>39835295</v>
      </c>
      <c r="E326" s="42" t="s">
        <v>1279</v>
      </c>
      <c r="F326" s="42">
        <v>50</v>
      </c>
      <c r="G326" s="42">
        <v>1</v>
      </c>
      <c r="H326" s="43" t="s">
        <v>1280</v>
      </c>
      <c r="I326" s="42" t="s">
        <v>44</v>
      </c>
      <c r="J326" s="77" t="s">
        <v>99</v>
      </c>
      <c r="K326" s="77">
        <v>571</v>
      </c>
      <c r="L326" s="44" t="s">
        <v>76</v>
      </c>
      <c r="M326" s="45" t="s">
        <v>1106</v>
      </c>
      <c r="N326" s="42">
        <v>1</v>
      </c>
      <c r="O326" s="42">
        <v>3118529770</v>
      </c>
      <c r="P326" s="59">
        <v>45443</v>
      </c>
      <c r="Q326" s="60">
        <v>693092</v>
      </c>
      <c r="R326" s="48">
        <v>63000</v>
      </c>
      <c r="S326" s="49">
        <v>81120</v>
      </c>
      <c r="T326" s="50">
        <v>485680</v>
      </c>
      <c r="U326" s="48" t="s">
        <v>2401</v>
      </c>
      <c r="V326" s="51">
        <v>45495</v>
      </c>
      <c r="W326" s="52"/>
    </row>
    <row r="327" spans="1:23" ht="28.8">
      <c r="A327" s="48"/>
      <c r="B327" s="42">
        <v>6327</v>
      </c>
      <c r="C327" s="42" t="s">
        <v>41</v>
      </c>
      <c r="D327" s="42">
        <v>1126452060</v>
      </c>
      <c r="E327" s="42" t="s">
        <v>1284</v>
      </c>
      <c r="F327" s="42">
        <v>33</v>
      </c>
      <c r="G327" s="42">
        <v>1</v>
      </c>
      <c r="H327" s="43" t="s">
        <v>1285</v>
      </c>
      <c r="I327" s="42" t="s">
        <v>44</v>
      </c>
      <c r="J327" s="77" t="s">
        <v>556</v>
      </c>
      <c r="K327" s="77">
        <v>865</v>
      </c>
      <c r="L327" s="44" t="s">
        <v>74</v>
      </c>
      <c r="M327" s="45" t="s">
        <v>1114</v>
      </c>
      <c r="N327" s="42">
        <v>1</v>
      </c>
      <c r="O327" s="42" t="s">
        <v>1286</v>
      </c>
      <c r="P327" s="59">
        <v>45441</v>
      </c>
      <c r="Q327" s="60">
        <v>246014</v>
      </c>
      <c r="R327" s="48">
        <v>45000</v>
      </c>
      <c r="S327" s="49">
        <v>50336</v>
      </c>
      <c r="T327" s="50"/>
      <c r="U327" s="48" t="s">
        <v>2402</v>
      </c>
      <c r="V327" s="51">
        <v>45495</v>
      </c>
      <c r="W327" s="52"/>
    </row>
    <row r="328" spans="1:23" ht="28.8">
      <c r="A328" s="48"/>
      <c r="B328" s="42">
        <v>6328</v>
      </c>
      <c r="C328" s="42" t="s">
        <v>41</v>
      </c>
      <c r="D328" s="42">
        <v>1126452060</v>
      </c>
      <c r="E328" s="42" t="s">
        <v>1284</v>
      </c>
      <c r="F328" s="42">
        <v>33</v>
      </c>
      <c r="G328" s="42">
        <v>1</v>
      </c>
      <c r="H328" s="43" t="s">
        <v>1285</v>
      </c>
      <c r="I328" s="42" t="s">
        <v>44</v>
      </c>
      <c r="J328" s="77" t="s">
        <v>556</v>
      </c>
      <c r="K328" s="77">
        <v>865</v>
      </c>
      <c r="L328" s="44" t="s">
        <v>74</v>
      </c>
      <c r="M328" s="45" t="s">
        <v>1116</v>
      </c>
      <c r="N328" s="42">
        <v>1</v>
      </c>
      <c r="O328" s="42" t="s">
        <v>1286</v>
      </c>
      <c r="P328" s="59">
        <v>45441</v>
      </c>
      <c r="Q328" s="60">
        <v>39309</v>
      </c>
      <c r="R328" s="48">
        <v>45000</v>
      </c>
      <c r="S328" s="49">
        <v>50336</v>
      </c>
      <c r="T328" s="50">
        <v>100672</v>
      </c>
      <c r="U328" s="48" t="s">
        <v>2402</v>
      </c>
      <c r="V328" s="51">
        <v>45495</v>
      </c>
      <c r="W328" s="52"/>
    </row>
    <row r="329" spans="1:23" ht="28.8">
      <c r="A329" s="48"/>
      <c r="B329" s="42">
        <v>6285</v>
      </c>
      <c r="C329" s="42" t="s">
        <v>41</v>
      </c>
      <c r="D329" s="42">
        <v>87245217</v>
      </c>
      <c r="E329" s="42" t="s">
        <v>1287</v>
      </c>
      <c r="F329" s="42">
        <v>65</v>
      </c>
      <c r="G329" s="42">
        <v>1</v>
      </c>
      <c r="H329" s="43" t="s">
        <v>1288</v>
      </c>
      <c r="I329" s="42" t="s">
        <v>77</v>
      </c>
      <c r="J329" s="77" t="s">
        <v>557</v>
      </c>
      <c r="K329" s="77">
        <v>569</v>
      </c>
      <c r="L329" s="44" t="s">
        <v>74</v>
      </c>
      <c r="M329" s="45" t="s">
        <v>1205</v>
      </c>
      <c r="N329" s="42">
        <v>1</v>
      </c>
      <c r="O329" s="42" t="s">
        <v>1289</v>
      </c>
      <c r="P329" s="59">
        <v>45440</v>
      </c>
      <c r="Q329" s="60">
        <v>683514</v>
      </c>
      <c r="R329" s="48">
        <v>22000</v>
      </c>
      <c r="S329" s="49">
        <v>31720</v>
      </c>
      <c r="T329" s="50"/>
      <c r="U329" s="48" t="s">
        <v>2403</v>
      </c>
      <c r="V329" s="51">
        <v>45495</v>
      </c>
      <c r="W329" s="52"/>
    </row>
    <row r="330" spans="1:23" ht="28.8">
      <c r="A330" s="48"/>
      <c r="B330" s="42">
        <v>6286</v>
      </c>
      <c r="C330" s="42" t="s">
        <v>41</v>
      </c>
      <c r="D330" s="42">
        <v>87245217</v>
      </c>
      <c r="E330" s="42" t="s">
        <v>1287</v>
      </c>
      <c r="F330" s="42">
        <v>65</v>
      </c>
      <c r="G330" s="42">
        <v>1</v>
      </c>
      <c r="H330" s="43" t="s">
        <v>1288</v>
      </c>
      <c r="I330" s="42" t="s">
        <v>77</v>
      </c>
      <c r="J330" s="77" t="s">
        <v>557</v>
      </c>
      <c r="K330" s="77">
        <v>569</v>
      </c>
      <c r="L330" s="44" t="s">
        <v>74</v>
      </c>
      <c r="M330" s="45" t="s">
        <v>996</v>
      </c>
      <c r="N330" s="42">
        <v>1</v>
      </c>
      <c r="O330" s="42" t="s">
        <v>1289</v>
      </c>
      <c r="P330" s="46">
        <v>45440</v>
      </c>
      <c r="Q330" s="47">
        <v>686675</v>
      </c>
      <c r="R330" s="48">
        <v>22000</v>
      </c>
      <c r="S330" s="49">
        <v>31720</v>
      </c>
      <c r="T330" s="50">
        <v>63440</v>
      </c>
      <c r="U330" s="48" t="s">
        <v>2403</v>
      </c>
      <c r="V330" s="51">
        <v>45495</v>
      </c>
      <c r="W330" s="52"/>
    </row>
    <row r="331" spans="1:23" ht="28.8">
      <c r="A331" s="48"/>
      <c r="B331" s="42">
        <v>5556</v>
      </c>
      <c r="C331" s="42" t="s">
        <v>41</v>
      </c>
      <c r="D331" s="42">
        <v>41116143</v>
      </c>
      <c r="E331" s="42" t="s">
        <v>1290</v>
      </c>
      <c r="F331" s="42">
        <v>52</v>
      </c>
      <c r="G331" s="42">
        <v>1</v>
      </c>
      <c r="H331" s="43" t="s">
        <v>1291</v>
      </c>
      <c r="I331" s="42" t="s">
        <v>44</v>
      </c>
      <c r="J331" s="77" t="s">
        <v>556</v>
      </c>
      <c r="K331" s="77">
        <v>865</v>
      </c>
      <c r="L331" s="44" t="s">
        <v>74</v>
      </c>
      <c r="M331" s="45" t="s">
        <v>1114</v>
      </c>
      <c r="N331" s="42">
        <v>1</v>
      </c>
      <c r="O331" s="42" t="s">
        <v>1292</v>
      </c>
      <c r="P331" s="46">
        <v>45426</v>
      </c>
      <c r="Q331" s="52">
        <v>37609</v>
      </c>
      <c r="R331" s="48">
        <v>45000</v>
      </c>
      <c r="S331" s="49">
        <v>50336</v>
      </c>
      <c r="T331" s="50"/>
      <c r="U331" s="48" t="s">
        <v>2404</v>
      </c>
      <c r="V331" s="51">
        <v>45495</v>
      </c>
      <c r="W331" s="52"/>
    </row>
    <row r="332" spans="1:23" ht="28.8">
      <c r="A332" s="48"/>
      <c r="B332" s="42">
        <v>5557</v>
      </c>
      <c r="C332" s="42" t="s">
        <v>41</v>
      </c>
      <c r="D332" s="42">
        <v>41116143</v>
      </c>
      <c r="E332" s="42" t="s">
        <v>1290</v>
      </c>
      <c r="F332" s="42">
        <v>52</v>
      </c>
      <c r="G332" s="42">
        <v>1</v>
      </c>
      <c r="H332" s="43" t="s">
        <v>1291</v>
      </c>
      <c r="I332" s="42" t="s">
        <v>44</v>
      </c>
      <c r="J332" s="77" t="s">
        <v>556</v>
      </c>
      <c r="K332" s="77">
        <v>865</v>
      </c>
      <c r="L332" s="44" t="s">
        <v>74</v>
      </c>
      <c r="M332" s="42" t="s">
        <v>1116</v>
      </c>
      <c r="N332" s="42">
        <v>1</v>
      </c>
      <c r="O332" s="42" t="s">
        <v>1292</v>
      </c>
      <c r="P332" s="46">
        <v>45426</v>
      </c>
      <c r="Q332" s="47">
        <v>39186</v>
      </c>
      <c r="R332" s="48">
        <v>45000</v>
      </c>
      <c r="S332" s="49">
        <v>50336</v>
      </c>
      <c r="T332" s="50">
        <v>100672</v>
      </c>
      <c r="U332" s="48" t="s">
        <v>2404</v>
      </c>
      <c r="V332" s="51">
        <v>45495</v>
      </c>
      <c r="W332" s="52"/>
    </row>
    <row r="333" spans="1:23" ht="28.8">
      <c r="A333" s="48"/>
      <c r="B333" s="42">
        <v>5624</v>
      </c>
      <c r="C333" s="42" t="s">
        <v>41</v>
      </c>
      <c r="D333" s="42">
        <v>69000005</v>
      </c>
      <c r="E333" s="42" t="s">
        <v>1293</v>
      </c>
      <c r="F333" s="42">
        <v>74</v>
      </c>
      <c r="G333" s="42">
        <v>1</v>
      </c>
      <c r="H333" s="43" t="s">
        <v>1294</v>
      </c>
      <c r="I333" s="42" t="s">
        <v>44</v>
      </c>
      <c r="J333" s="77" t="s">
        <v>84</v>
      </c>
      <c r="K333" s="77">
        <v>885</v>
      </c>
      <c r="L333" s="44" t="s">
        <v>76</v>
      </c>
      <c r="M333" s="42" t="s">
        <v>990</v>
      </c>
      <c r="N333" s="42">
        <v>1</v>
      </c>
      <c r="O333" s="42" t="s">
        <v>1295</v>
      </c>
      <c r="P333" s="46">
        <v>45427</v>
      </c>
      <c r="Q333" s="52">
        <v>657157</v>
      </c>
      <c r="R333" s="48">
        <v>55000</v>
      </c>
      <c r="S333" s="49">
        <v>72384</v>
      </c>
      <c r="T333" s="50"/>
      <c r="U333" s="48" t="s">
        <v>2405</v>
      </c>
      <c r="V333" s="51">
        <v>45495</v>
      </c>
      <c r="W333" s="52"/>
    </row>
    <row r="334" spans="1:23" ht="28.8">
      <c r="A334" s="48"/>
      <c r="B334" s="42">
        <v>5625</v>
      </c>
      <c r="C334" s="42" t="s">
        <v>41</v>
      </c>
      <c r="D334" s="42">
        <v>69000005</v>
      </c>
      <c r="E334" s="42" t="s">
        <v>1293</v>
      </c>
      <c r="F334" s="42">
        <v>74</v>
      </c>
      <c r="G334" s="42">
        <v>1</v>
      </c>
      <c r="H334" s="43" t="s">
        <v>1294</v>
      </c>
      <c r="I334" s="42" t="s">
        <v>44</v>
      </c>
      <c r="J334" s="77" t="s">
        <v>84</v>
      </c>
      <c r="K334" s="77">
        <v>885</v>
      </c>
      <c r="L334" s="44" t="s">
        <v>76</v>
      </c>
      <c r="M334" s="45" t="s">
        <v>991</v>
      </c>
      <c r="N334" s="42">
        <v>1</v>
      </c>
      <c r="O334" s="42" t="s">
        <v>1295</v>
      </c>
      <c r="P334" s="46">
        <v>45428</v>
      </c>
      <c r="Q334" s="61">
        <v>661538</v>
      </c>
      <c r="R334" s="48">
        <v>55000</v>
      </c>
      <c r="S334" s="49">
        <v>72800</v>
      </c>
      <c r="T334" s="50">
        <v>145184</v>
      </c>
      <c r="U334" s="48" t="s">
        <v>2405</v>
      </c>
      <c r="V334" s="51">
        <v>45495</v>
      </c>
      <c r="W334" s="52"/>
    </row>
    <row r="335" spans="1:23">
      <c r="A335" s="48"/>
      <c r="B335" s="42">
        <v>5584</v>
      </c>
      <c r="C335" s="42" t="s">
        <v>79</v>
      </c>
      <c r="D335" s="42">
        <v>1030082356</v>
      </c>
      <c r="E335" s="42" t="s">
        <v>1296</v>
      </c>
      <c r="F335" s="42">
        <v>10</v>
      </c>
      <c r="G335" s="42">
        <v>1</v>
      </c>
      <c r="H335" s="43" t="s">
        <v>1297</v>
      </c>
      <c r="I335" s="42" t="s">
        <v>44</v>
      </c>
      <c r="J335" s="77" t="s">
        <v>83</v>
      </c>
      <c r="K335" s="77" t="s">
        <v>559</v>
      </c>
      <c r="L335" s="44" t="s">
        <v>76</v>
      </c>
      <c r="M335" s="45" t="s">
        <v>949</v>
      </c>
      <c r="N335" s="42">
        <v>2</v>
      </c>
      <c r="O335" s="42">
        <v>3124133231</v>
      </c>
      <c r="P335" s="46">
        <v>45427</v>
      </c>
      <c r="Q335" s="47" t="s">
        <v>1298</v>
      </c>
      <c r="R335" s="48">
        <v>100000</v>
      </c>
      <c r="S335" s="49">
        <v>67600</v>
      </c>
      <c r="T335" s="50"/>
      <c r="U335" s="48" t="s">
        <v>2406</v>
      </c>
      <c r="V335" s="51">
        <v>45495</v>
      </c>
      <c r="W335" s="52"/>
    </row>
    <row r="336" spans="1:23">
      <c r="A336" s="48"/>
      <c r="B336" s="42">
        <v>5585</v>
      </c>
      <c r="C336" s="42" t="s">
        <v>79</v>
      </c>
      <c r="D336" s="42">
        <v>1030082356</v>
      </c>
      <c r="E336" s="42" t="s">
        <v>1296</v>
      </c>
      <c r="F336" s="42">
        <v>10</v>
      </c>
      <c r="G336" s="42">
        <v>1</v>
      </c>
      <c r="H336" s="43" t="s">
        <v>1297</v>
      </c>
      <c r="I336" s="42" t="s">
        <v>44</v>
      </c>
      <c r="J336" s="78" t="s">
        <v>83</v>
      </c>
      <c r="K336" s="78" t="s">
        <v>559</v>
      </c>
      <c r="L336" s="44" t="s">
        <v>76</v>
      </c>
      <c r="M336" s="45" t="s">
        <v>950</v>
      </c>
      <c r="N336" s="42">
        <v>2</v>
      </c>
      <c r="O336" s="42">
        <v>3124133231</v>
      </c>
      <c r="P336" s="46">
        <v>45427</v>
      </c>
      <c r="Q336" s="47" t="s">
        <v>1299</v>
      </c>
      <c r="R336" s="48">
        <v>100000</v>
      </c>
      <c r="S336" s="49">
        <v>67600</v>
      </c>
      <c r="T336" s="50">
        <v>270400</v>
      </c>
      <c r="U336" s="48" t="s">
        <v>2406</v>
      </c>
      <c r="V336" s="51">
        <v>45495</v>
      </c>
      <c r="W336" s="52"/>
    </row>
    <row r="337" spans="1:23">
      <c r="A337" s="48"/>
      <c r="B337" s="42">
        <v>6464</v>
      </c>
      <c r="C337" s="42" t="s">
        <v>41</v>
      </c>
      <c r="D337" s="42">
        <v>27470330</v>
      </c>
      <c r="E337" s="42" t="s">
        <v>1300</v>
      </c>
      <c r="F337" s="42">
        <v>48</v>
      </c>
      <c r="G337" s="42">
        <v>1</v>
      </c>
      <c r="H337" s="43" t="s">
        <v>1301</v>
      </c>
      <c r="I337" s="42" t="s">
        <v>44</v>
      </c>
      <c r="J337" s="77" t="s">
        <v>81</v>
      </c>
      <c r="K337" s="77">
        <v>749</v>
      </c>
      <c r="L337" s="44" t="s">
        <v>76</v>
      </c>
      <c r="M337" s="45" t="s">
        <v>918</v>
      </c>
      <c r="N337" s="42">
        <v>1</v>
      </c>
      <c r="O337" s="42">
        <v>3127856139</v>
      </c>
      <c r="P337" s="46">
        <v>45442</v>
      </c>
      <c r="Q337" s="47">
        <v>687892</v>
      </c>
      <c r="R337" s="48">
        <v>20000</v>
      </c>
      <c r="S337" s="55">
        <v>26000</v>
      </c>
      <c r="T337" s="50"/>
      <c r="U337" s="48" t="s">
        <v>2407</v>
      </c>
      <c r="V337" s="51">
        <v>45495</v>
      </c>
      <c r="W337" s="52"/>
    </row>
    <row r="338" spans="1:23">
      <c r="A338" s="48"/>
      <c r="B338" s="42">
        <v>6465</v>
      </c>
      <c r="C338" s="42" t="s">
        <v>41</v>
      </c>
      <c r="D338" s="42">
        <v>27470330</v>
      </c>
      <c r="E338" s="42" t="s">
        <v>1300</v>
      </c>
      <c r="F338" s="42">
        <v>48</v>
      </c>
      <c r="G338" s="42">
        <v>1</v>
      </c>
      <c r="H338" s="43" t="s">
        <v>1301</v>
      </c>
      <c r="I338" s="42" t="s">
        <v>44</v>
      </c>
      <c r="J338" s="77" t="s">
        <v>81</v>
      </c>
      <c r="K338" s="77">
        <v>749</v>
      </c>
      <c r="L338" s="44" t="s">
        <v>76</v>
      </c>
      <c r="M338" s="45" t="s">
        <v>922</v>
      </c>
      <c r="N338" s="42">
        <v>1</v>
      </c>
      <c r="O338" s="42">
        <v>3127856139</v>
      </c>
      <c r="P338" s="46">
        <v>45443</v>
      </c>
      <c r="Q338" s="47">
        <v>693279</v>
      </c>
      <c r="R338" s="48">
        <v>20000</v>
      </c>
      <c r="S338" s="55">
        <v>26000</v>
      </c>
      <c r="T338" s="50">
        <v>52000</v>
      </c>
      <c r="U338" s="48" t="s">
        <v>2407</v>
      </c>
      <c r="V338" s="51">
        <v>45495</v>
      </c>
      <c r="W338" s="52"/>
    </row>
    <row r="339" spans="1:23">
      <c r="A339" s="48"/>
      <c r="B339" s="42">
        <v>5702</v>
      </c>
      <c r="C339" s="42" t="s">
        <v>86</v>
      </c>
      <c r="D339" s="42">
        <v>1121508955</v>
      </c>
      <c r="E339" s="42" t="s">
        <v>1302</v>
      </c>
      <c r="F339" s="42">
        <v>6</v>
      </c>
      <c r="G339" s="42">
        <v>1</v>
      </c>
      <c r="H339" s="43" t="s">
        <v>1303</v>
      </c>
      <c r="I339" s="42" t="s">
        <v>77</v>
      </c>
      <c r="J339" s="77" t="s">
        <v>87</v>
      </c>
      <c r="K339" s="77">
        <v>760</v>
      </c>
      <c r="L339" s="44" t="s">
        <v>76</v>
      </c>
      <c r="M339" s="18" t="s">
        <v>1091</v>
      </c>
      <c r="N339" s="42">
        <v>1</v>
      </c>
      <c r="O339" s="42">
        <v>3209406462</v>
      </c>
      <c r="P339" s="46">
        <v>45429</v>
      </c>
      <c r="Q339" s="52">
        <v>659491</v>
      </c>
      <c r="R339" s="48">
        <v>35000</v>
      </c>
      <c r="S339" s="55">
        <v>56680</v>
      </c>
      <c r="T339" s="50"/>
      <c r="U339" s="48" t="s">
        <v>2408</v>
      </c>
      <c r="V339" s="51">
        <v>45495</v>
      </c>
      <c r="W339" s="52"/>
    </row>
    <row r="340" spans="1:23">
      <c r="A340" s="48"/>
      <c r="B340" s="42">
        <v>5703</v>
      </c>
      <c r="C340" s="42" t="s">
        <v>86</v>
      </c>
      <c r="D340" s="42">
        <v>1121508955</v>
      </c>
      <c r="E340" s="42" t="s">
        <v>1302</v>
      </c>
      <c r="F340" s="42">
        <v>6</v>
      </c>
      <c r="G340" s="42">
        <v>1</v>
      </c>
      <c r="H340" s="43" t="s">
        <v>1303</v>
      </c>
      <c r="I340" s="42" t="s">
        <v>77</v>
      </c>
      <c r="J340" s="77" t="s">
        <v>87</v>
      </c>
      <c r="K340" s="77">
        <v>760</v>
      </c>
      <c r="L340" s="44" t="s">
        <v>76</v>
      </c>
      <c r="M340" s="45" t="s">
        <v>1092</v>
      </c>
      <c r="N340" s="42">
        <v>1</v>
      </c>
      <c r="O340" s="42">
        <v>3209406462</v>
      </c>
      <c r="P340" s="46">
        <v>45433</v>
      </c>
      <c r="Q340" s="47">
        <v>651815</v>
      </c>
      <c r="R340" s="48">
        <v>39000</v>
      </c>
      <c r="S340" s="49">
        <v>56680</v>
      </c>
      <c r="T340" s="50">
        <v>113360</v>
      </c>
      <c r="U340" s="48" t="s">
        <v>2408</v>
      </c>
      <c r="V340" s="51">
        <v>45495</v>
      </c>
      <c r="W340" s="52"/>
    </row>
    <row r="341" spans="1:23">
      <c r="A341" s="48"/>
      <c r="B341" s="42">
        <v>5353</v>
      </c>
      <c r="C341" s="42" t="s">
        <v>86</v>
      </c>
      <c r="D341" s="42">
        <v>1122787581</v>
      </c>
      <c r="E341" s="42" t="s">
        <v>1304</v>
      </c>
      <c r="F341" s="42">
        <v>1</v>
      </c>
      <c r="G341" s="42">
        <v>1</v>
      </c>
      <c r="H341" s="43" t="s">
        <v>1305</v>
      </c>
      <c r="I341" s="42" t="s">
        <v>44</v>
      </c>
      <c r="J341" s="77" t="s">
        <v>81</v>
      </c>
      <c r="K341" s="77">
        <v>749</v>
      </c>
      <c r="L341" s="44" t="s">
        <v>76</v>
      </c>
      <c r="M341" s="45" t="s">
        <v>918</v>
      </c>
      <c r="N341" s="42">
        <v>1</v>
      </c>
      <c r="O341" s="42">
        <v>3145655976</v>
      </c>
      <c r="P341" s="46">
        <v>45421</v>
      </c>
      <c r="Q341" s="47">
        <v>624240</v>
      </c>
      <c r="R341" s="48">
        <v>20000</v>
      </c>
      <c r="S341" s="49">
        <v>26000</v>
      </c>
      <c r="T341" s="50">
        <v>26000</v>
      </c>
      <c r="U341" s="48" t="s">
        <v>2409</v>
      </c>
      <c r="V341" s="51">
        <v>45495</v>
      </c>
      <c r="W341" s="52"/>
    </row>
    <row r="342" spans="1:23">
      <c r="A342" s="48"/>
      <c r="B342" s="42">
        <v>5399</v>
      </c>
      <c r="C342" s="42" t="s">
        <v>79</v>
      </c>
      <c r="D342" s="42">
        <v>1124314688</v>
      </c>
      <c r="E342" s="42" t="s">
        <v>1306</v>
      </c>
      <c r="F342" s="42">
        <v>14</v>
      </c>
      <c r="G342" s="42">
        <v>1</v>
      </c>
      <c r="H342" s="43" t="s">
        <v>1307</v>
      </c>
      <c r="I342" s="42" t="s">
        <v>77</v>
      </c>
      <c r="J342" s="77" t="s">
        <v>81</v>
      </c>
      <c r="K342" s="77">
        <v>749</v>
      </c>
      <c r="L342" s="44" t="s">
        <v>76</v>
      </c>
      <c r="M342" s="45" t="s">
        <v>918</v>
      </c>
      <c r="N342" s="42">
        <v>1</v>
      </c>
      <c r="O342" s="42">
        <v>3173024912</v>
      </c>
      <c r="P342" s="46">
        <v>45422</v>
      </c>
      <c r="Q342" s="52">
        <v>645185</v>
      </c>
      <c r="R342" s="48">
        <v>20000</v>
      </c>
      <c r="S342" s="49">
        <v>26000</v>
      </c>
      <c r="T342" s="50"/>
      <c r="U342" s="48" t="s">
        <v>2410</v>
      </c>
      <c r="V342" s="51">
        <v>45495</v>
      </c>
      <c r="W342" s="52"/>
    </row>
    <row r="343" spans="1:23">
      <c r="A343" s="48"/>
      <c r="B343" s="42">
        <v>5400</v>
      </c>
      <c r="C343" s="42" t="s">
        <v>79</v>
      </c>
      <c r="D343" s="42">
        <v>1124314688</v>
      </c>
      <c r="E343" s="42" t="s">
        <v>1306</v>
      </c>
      <c r="F343" s="42">
        <v>14</v>
      </c>
      <c r="G343" s="42">
        <v>1</v>
      </c>
      <c r="H343" s="43" t="s">
        <v>1307</v>
      </c>
      <c r="I343" s="42" t="s">
        <v>77</v>
      </c>
      <c r="J343" s="77" t="s">
        <v>81</v>
      </c>
      <c r="K343" s="77">
        <v>749</v>
      </c>
      <c r="L343" s="44" t="s">
        <v>76</v>
      </c>
      <c r="M343" s="45" t="s">
        <v>922</v>
      </c>
      <c r="N343" s="42">
        <v>1</v>
      </c>
      <c r="O343" s="42">
        <v>3173024912</v>
      </c>
      <c r="P343" s="46">
        <v>45422</v>
      </c>
      <c r="Q343" s="47">
        <v>645186</v>
      </c>
      <c r="R343" s="48">
        <v>20000</v>
      </c>
      <c r="S343" s="49">
        <v>26000</v>
      </c>
      <c r="T343" s="50">
        <v>52000</v>
      </c>
      <c r="U343" s="48" t="s">
        <v>2410</v>
      </c>
      <c r="V343" s="51">
        <v>45495</v>
      </c>
      <c r="W343" s="52"/>
    </row>
    <row r="344" spans="1:23" ht="28.8">
      <c r="A344" s="48"/>
      <c r="B344" s="42">
        <v>6436</v>
      </c>
      <c r="C344" s="42" t="s">
        <v>41</v>
      </c>
      <c r="D344" s="42">
        <v>1123311495</v>
      </c>
      <c r="E344" s="42" t="s">
        <v>1308</v>
      </c>
      <c r="F344" s="42">
        <v>29</v>
      </c>
      <c r="G344" s="42">
        <v>1</v>
      </c>
      <c r="H344" s="43" t="s">
        <v>1309</v>
      </c>
      <c r="I344" s="42" t="s">
        <v>44</v>
      </c>
      <c r="J344" s="77" t="s">
        <v>75</v>
      </c>
      <c r="K344" s="77">
        <v>568</v>
      </c>
      <c r="L344" s="44" t="s">
        <v>74</v>
      </c>
      <c r="M344" s="18" t="s">
        <v>938</v>
      </c>
      <c r="N344" s="42">
        <v>1</v>
      </c>
      <c r="O344" s="42">
        <v>3178564998</v>
      </c>
      <c r="P344" s="46">
        <v>45442</v>
      </c>
      <c r="Q344" s="52">
        <v>688477</v>
      </c>
      <c r="R344" s="48">
        <v>27000</v>
      </c>
      <c r="S344" s="49">
        <v>40040</v>
      </c>
      <c r="T344" s="50"/>
      <c r="U344" s="48" t="s">
        <v>2411</v>
      </c>
      <c r="V344" s="51">
        <v>45495</v>
      </c>
      <c r="W344" s="52"/>
    </row>
    <row r="345" spans="1:23">
      <c r="A345" s="48"/>
      <c r="B345" s="42">
        <v>6437</v>
      </c>
      <c r="C345" s="42" t="s">
        <v>41</v>
      </c>
      <c r="D345" s="42">
        <v>1123311495</v>
      </c>
      <c r="E345" s="42" t="s">
        <v>1308</v>
      </c>
      <c r="F345" s="42">
        <v>29</v>
      </c>
      <c r="G345" s="42">
        <v>1</v>
      </c>
      <c r="H345" s="43" t="s">
        <v>1309</v>
      </c>
      <c r="I345" s="42" t="s">
        <v>44</v>
      </c>
      <c r="J345" s="78" t="s">
        <v>75</v>
      </c>
      <c r="K345" s="78">
        <v>568</v>
      </c>
      <c r="L345" s="44" t="s">
        <v>74</v>
      </c>
      <c r="M345" s="42" t="s">
        <v>939</v>
      </c>
      <c r="N345" s="42">
        <v>1</v>
      </c>
      <c r="O345" s="42">
        <v>3178564998</v>
      </c>
      <c r="P345" s="46">
        <v>45442</v>
      </c>
      <c r="Q345" s="47">
        <v>689918</v>
      </c>
      <c r="R345" s="48">
        <v>27000</v>
      </c>
      <c r="S345" s="49">
        <v>40040</v>
      </c>
      <c r="T345" s="50">
        <v>80080</v>
      </c>
      <c r="U345" s="48" t="s">
        <v>2411</v>
      </c>
      <c r="V345" s="51">
        <v>45495</v>
      </c>
      <c r="W345" s="52"/>
    </row>
    <row r="346" spans="1:23">
      <c r="A346" s="48"/>
      <c r="B346" s="42">
        <v>5495</v>
      </c>
      <c r="C346" s="42" t="s">
        <v>41</v>
      </c>
      <c r="D346" s="42">
        <v>97425021</v>
      </c>
      <c r="E346" s="42" t="s">
        <v>1310</v>
      </c>
      <c r="F346" s="42">
        <v>65</v>
      </c>
      <c r="G346" s="42">
        <v>1</v>
      </c>
      <c r="H346" s="43" t="s">
        <v>577</v>
      </c>
      <c r="I346" s="42" t="s">
        <v>77</v>
      </c>
      <c r="J346" s="78" t="s">
        <v>99</v>
      </c>
      <c r="K346" s="78">
        <v>571</v>
      </c>
      <c r="L346" s="44" t="s">
        <v>74</v>
      </c>
      <c r="M346" s="45" t="s">
        <v>989</v>
      </c>
      <c r="N346" s="42">
        <v>1</v>
      </c>
      <c r="O346" s="42">
        <v>3202435209</v>
      </c>
      <c r="P346" s="46">
        <v>45429</v>
      </c>
      <c r="Q346" s="52">
        <v>660622</v>
      </c>
      <c r="R346" s="48">
        <v>18000</v>
      </c>
      <c r="S346" s="49">
        <v>29640</v>
      </c>
      <c r="T346" s="50"/>
      <c r="U346" s="48" t="s">
        <v>2412</v>
      </c>
      <c r="V346" s="51">
        <v>45495</v>
      </c>
      <c r="W346" s="52"/>
    </row>
    <row r="347" spans="1:23" ht="28.8">
      <c r="A347" s="48"/>
      <c r="B347" s="42">
        <v>5496</v>
      </c>
      <c r="C347" s="42" t="s">
        <v>41</v>
      </c>
      <c r="D347" s="42">
        <v>97425021</v>
      </c>
      <c r="E347" s="42" t="s">
        <v>1310</v>
      </c>
      <c r="F347" s="42">
        <v>65</v>
      </c>
      <c r="G347" s="42">
        <v>1</v>
      </c>
      <c r="H347" s="43" t="s">
        <v>577</v>
      </c>
      <c r="I347" s="42" t="s">
        <v>77</v>
      </c>
      <c r="J347" s="77" t="s">
        <v>99</v>
      </c>
      <c r="K347" s="77">
        <v>571</v>
      </c>
      <c r="L347" s="44" t="s">
        <v>74</v>
      </c>
      <c r="M347" s="45" t="s">
        <v>992</v>
      </c>
      <c r="N347" s="42">
        <v>1</v>
      </c>
      <c r="O347" s="42">
        <v>3202435209</v>
      </c>
      <c r="P347" s="46">
        <v>45429</v>
      </c>
      <c r="Q347" s="47">
        <v>662461</v>
      </c>
      <c r="R347" s="48">
        <v>18000</v>
      </c>
      <c r="S347" s="49">
        <v>29640</v>
      </c>
      <c r="T347" s="50">
        <v>59280</v>
      </c>
      <c r="U347" s="48" t="s">
        <v>2412</v>
      </c>
      <c r="V347" s="51">
        <v>45495</v>
      </c>
      <c r="W347" s="52"/>
    </row>
    <row r="348" spans="1:23" ht="28.8">
      <c r="A348" s="48"/>
      <c r="B348" s="42">
        <v>4937</v>
      </c>
      <c r="C348" s="42" t="s">
        <v>41</v>
      </c>
      <c r="D348" s="42">
        <v>25368075</v>
      </c>
      <c r="E348" s="42" t="s">
        <v>624</v>
      </c>
      <c r="F348" s="42">
        <v>75</v>
      </c>
      <c r="G348" s="42">
        <v>1</v>
      </c>
      <c r="H348" s="43" t="s">
        <v>73</v>
      </c>
      <c r="I348" s="42" t="s">
        <v>44</v>
      </c>
      <c r="J348" s="77" t="s">
        <v>99</v>
      </c>
      <c r="K348" s="77">
        <v>571</v>
      </c>
      <c r="L348" s="44" t="s">
        <v>74</v>
      </c>
      <c r="M348" s="42" t="s">
        <v>989</v>
      </c>
      <c r="N348" s="42">
        <v>2</v>
      </c>
      <c r="O348" s="42">
        <v>3132302686</v>
      </c>
      <c r="P348" s="46">
        <v>45415</v>
      </c>
      <c r="Q348" s="47" t="s">
        <v>1311</v>
      </c>
      <c r="R348" s="48">
        <v>36000</v>
      </c>
      <c r="S348" s="49">
        <v>29640</v>
      </c>
      <c r="T348" s="50"/>
      <c r="U348" s="48" t="s">
        <v>2413</v>
      </c>
      <c r="V348" s="51">
        <v>45495</v>
      </c>
      <c r="W348" s="52"/>
    </row>
    <row r="349" spans="1:23" ht="28.8">
      <c r="A349" s="48"/>
      <c r="B349" s="42">
        <v>6251</v>
      </c>
      <c r="C349" s="42" t="s">
        <v>41</v>
      </c>
      <c r="D349" s="42">
        <v>25368075</v>
      </c>
      <c r="E349" s="42" t="s">
        <v>624</v>
      </c>
      <c r="F349" s="42">
        <v>75</v>
      </c>
      <c r="G349" s="42">
        <v>1</v>
      </c>
      <c r="H349" s="43" t="s">
        <v>73</v>
      </c>
      <c r="I349" s="42" t="s">
        <v>44</v>
      </c>
      <c r="J349" s="77" t="s">
        <v>99</v>
      </c>
      <c r="K349" s="77">
        <v>571</v>
      </c>
      <c r="L349" s="44" t="s">
        <v>74</v>
      </c>
      <c r="M349" s="42" t="s">
        <v>989</v>
      </c>
      <c r="N349" s="42">
        <v>2</v>
      </c>
      <c r="O349" s="42">
        <v>3132302686</v>
      </c>
      <c r="P349" s="46">
        <v>45439</v>
      </c>
      <c r="Q349" s="47" t="s">
        <v>1312</v>
      </c>
      <c r="R349" s="48">
        <v>36000</v>
      </c>
      <c r="S349" s="49">
        <v>29640</v>
      </c>
      <c r="T349" s="50">
        <v>118560</v>
      </c>
      <c r="U349" s="48" t="s">
        <v>2413</v>
      </c>
      <c r="V349" s="51">
        <v>45495</v>
      </c>
      <c r="W349" s="52"/>
    </row>
    <row r="350" spans="1:23" ht="28.8">
      <c r="A350" s="48"/>
      <c r="B350" s="42">
        <v>6252</v>
      </c>
      <c r="C350" s="42" t="s">
        <v>41</v>
      </c>
      <c r="D350" s="42">
        <v>25368075</v>
      </c>
      <c r="E350" s="42" t="s">
        <v>624</v>
      </c>
      <c r="F350" s="42">
        <v>75</v>
      </c>
      <c r="G350" s="42">
        <v>1</v>
      </c>
      <c r="H350" s="43" t="s">
        <v>73</v>
      </c>
      <c r="I350" s="42" t="s">
        <v>44</v>
      </c>
      <c r="J350" s="77" t="s">
        <v>99</v>
      </c>
      <c r="K350" s="77">
        <v>571</v>
      </c>
      <c r="L350" s="44" t="s">
        <v>74</v>
      </c>
      <c r="M350" s="45" t="s">
        <v>992</v>
      </c>
      <c r="N350" s="42">
        <v>1</v>
      </c>
      <c r="O350" s="42">
        <v>3132302686</v>
      </c>
      <c r="P350" s="46">
        <v>45439</v>
      </c>
      <c r="Q350" s="47">
        <v>683952</v>
      </c>
      <c r="R350" s="48">
        <v>18000</v>
      </c>
      <c r="S350" s="55">
        <v>29640</v>
      </c>
      <c r="T350" s="50">
        <v>29640</v>
      </c>
      <c r="U350" s="48" t="s">
        <v>2414</v>
      </c>
      <c r="V350" s="51">
        <v>45495</v>
      </c>
      <c r="W350" s="52"/>
    </row>
    <row r="351" spans="1:23" ht="28.8">
      <c r="A351" s="48"/>
      <c r="B351" s="42">
        <v>5736</v>
      </c>
      <c r="C351" s="42" t="s">
        <v>41</v>
      </c>
      <c r="D351" s="42">
        <v>1006955958</v>
      </c>
      <c r="E351" s="42" t="s">
        <v>1313</v>
      </c>
      <c r="F351" s="42">
        <v>22</v>
      </c>
      <c r="G351" s="42">
        <v>1</v>
      </c>
      <c r="H351" s="43" t="s">
        <v>1314</v>
      </c>
      <c r="I351" s="42" t="s">
        <v>44</v>
      </c>
      <c r="J351" s="77" t="s">
        <v>99</v>
      </c>
      <c r="K351" s="77">
        <v>571</v>
      </c>
      <c r="L351" s="44" t="s">
        <v>74</v>
      </c>
      <c r="M351" s="45" t="s">
        <v>987</v>
      </c>
      <c r="N351" s="42">
        <v>1</v>
      </c>
      <c r="O351" s="42">
        <v>3232374235</v>
      </c>
      <c r="P351" s="46">
        <v>45428</v>
      </c>
      <c r="Q351" s="47">
        <v>661546</v>
      </c>
      <c r="R351" s="48">
        <v>20000</v>
      </c>
      <c r="S351" s="49">
        <v>30680</v>
      </c>
      <c r="T351" s="50">
        <v>30680</v>
      </c>
      <c r="U351" s="48" t="s">
        <v>2415</v>
      </c>
      <c r="V351" s="51">
        <v>45495</v>
      </c>
      <c r="W351" s="52"/>
    </row>
    <row r="352" spans="1:23" ht="28.8">
      <c r="A352" s="48"/>
      <c r="B352" s="42">
        <v>6315</v>
      </c>
      <c r="C352" s="42" t="s">
        <v>41</v>
      </c>
      <c r="D352" s="42">
        <v>1125179942</v>
      </c>
      <c r="E352" s="42" t="s">
        <v>1315</v>
      </c>
      <c r="F352" s="42">
        <v>19</v>
      </c>
      <c r="G352" s="42">
        <v>1</v>
      </c>
      <c r="H352" s="43" t="s">
        <v>1316</v>
      </c>
      <c r="I352" s="42" t="s">
        <v>77</v>
      </c>
      <c r="J352" s="77" t="s">
        <v>99</v>
      </c>
      <c r="K352" s="77">
        <v>571</v>
      </c>
      <c r="L352" s="44" t="s">
        <v>74</v>
      </c>
      <c r="M352" s="42" t="s">
        <v>989</v>
      </c>
      <c r="N352" s="42">
        <v>1</v>
      </c>
      <c r="O352" s="42">
        <v>3118699315</v>
      </c>
      <c r="P352" s="46">
        <v>45440</v>
      </c>
      <c r="Q352" s="47">
        <v>683647</v>
      </c>
      <c r="R352" s="48">
        <v>18000</v>
      </c>
      <c r="S352" s="55">
        <v>29640</v>
      </c>
      <c r="T352" s="50"/>
      <c r="U352" s="48" t="s">
        <v>2416</v>
      </c>
      <c r="V352" s="51">
        <v>45495</v>
      </c>
      <c r="W352" s="52"/>
    </row>
    <row r="353" spans="1:23" ht="28.8">
      <c r="A353" s="48"/>
      <c r="B353" s="42">
        <v>6316</v>
      </c>
      <c r="C353" s="42" t="s">
        <v>41</v>
      </c>
      <c r="D353" s="42">
        <v>1125179942</v>
      </c>
      <c r="E353" s="42" t="s">
        <v>1315</v>
      </c>
      <c r="F353" s="42">
        <v>19</v>
      </c>
      <c r="G353" s="42">
        <v>1</v>
      </c>
      <c r="H353" s="43" t="s">
        <v>1316</v>
      </c>
      <c r="I353" s="42" t="s">
        <v>77</v>
      </c>
      <c r="J353" s="77" t="s">
        <v>99</v>
      </c>
      <c r="K353" s="77">
        <v>571</v>
      </c>
      <c r="L353" s="44" t="s">
        <v>74</v>
      </c>
      <c r="M353" s="45" t="s">
        <v>992</v>
      </c>
      <c r="N353" s="42">
        <v>1</v>
      </c>
      <c r="O353" s="42">
        <v>3118699315</v>
      </c>
      <c r="P353" s="46">
        <v>45440</v>
      </c>
      <c r="Q353" s="52">
        <v>685896</v>
      </c>
      <c r="R353" s="48">
        <v>18000</v>
      </c>
      <c r="S353" s="55">
        <v>29640</v>
      </c>
      <c r="T353" s="50">
        <v>59280</v>
      </c>
      <c r="U353" s="48" t="s">
        <v>2416</v>
      </c>
      <c r="V353" s="51">
        <v>45495</v>
      </c>
      <c r="W353" s="52"/>
    </row>
    <row r="354" spans="1:23">
      <c r="A354" s="48"/>
      <c r="B354" s="42">
        <v>5053</v>
      </c>
      <c r="C354" s="42" t="s">
        <v>41</v>
      </c>
      <c r="D354" s="42">
        <v>6176530</v>
      </c>
      <c r="E354" s="42" t="s">
        <v>1317</v>
      </c>
      <c r="F354" s="42">
        <v>71</v>
      </c>
      <c r="G354" s="42">
        <v>1</v>
      </c>
      <c r="H354" s="43" t="s">
        <v>1318</v>
      </c>
      <c r="I354" s="42" t="s">
        <v>77</v>
      </c>
      <c r="J354" s="78" t="s">
        <v>78</v>
      </c>
      <c r="K354" s="78">
        <v>320</v>
      </c>
      <c r="L354" s="44" t="s">
        <v>74</v>
      </c>
      <c r="M354" s="45" t="s">
        <v>960</v>
      </c>
      <c r="N354" s="42">
        <v>1</v>
      </c>
      <c r="O354" s="42">
        <v>3219948589</v>
      </c>
      <c r="P354" s="46">
        <v>45415</v>
      </c>
      <c r="Q354" s="47">
        <v>632742</v>
      </c>
      <c r="R354" s="48">
        <v>33000</v>
      </c>
      <c r="S354" s="49">
        <v>45240</v>
      </c>
      <c r="T354" s="50"/>
      <c r="U354" s="48" t="s">
        <v>2417</v>
      </c>
      <c r="V354" s="51">
        <v>45495</v>
      </c>
      <c r="W354" s="52"/>
    </row>
    <row r="355" spans="1:23">
      <c r="A355" s="48"/>
      <c r="B355" s="42">
        <v>6341</v>
      </c>
      <c r="C355" s="42" t="s">
        <v>41</v>
      </c>
      <c r="D355" s="42">
        <v>6176530</v>
      </c>
      <c r="E355" s="42" t="s">
        <v>1317</v>
      </c>
      <c r="F355" s="42">
        <v>71</v>
      </c>
      <c r="G355" s="42">
        <v>1</v>
      </c>
      <c r="H355" s="43" t="s">
        <v>1319</v>
      </c>
      <c r="I355" s="42" t="s">
        <v>77</v>
      </c>
      <c r="J355" s="78" t="s">
        <v>78</v>
      </c>
      <c r="K355" s="78">
        <v>320</v>
      </c>
      <c r="L355" s="44" t="s">
        <v>76</v>
      </c>
      <c r="M355" s="45" t="s">
        <v>966</v>
      </c>
      <c r="N355" s="42">
        <v>1</v>
      </c>
      <c r="O355" s="42" t="s">
        <v>1320</v>
      </c>
      <c r="P355" s="46">
        <v>45441</v>
      </c>
      <c r="Q355" s="52">
        <v>687601</v>
      </c>
      <c r="R355" s="48">
        <v>88000</v>
      </c>
      <c r="S355" s="49">
        <v>109200</v>
      </c>
      <c r="T355" s="50"/>
      <c r="U355" s="48" t="s">
        <v>2417</v>
      </c>
      <c r="V355" s="51">
        <v>45495</v>
      </c>
      <c r="W355" s="52"/>
    </row>
    <row r="356" spans="1:23">
      <c r="A356" s="48"/>
      <c r="B356" s="42">
        <v>6342</v>
      </c>
      <c r="C356" s="42" t="s">
        <v>41</v>
      </c>
      <c r="D356" s="42">
        <v>6176530</v>
      </c>
      <c r="E356" s="42" t="s">
        <v>1317</v>
      </c>
      <c r="F356" s="42">
        <v>71</v>
      </c>
      <c r="G356" s="42">
        <v>1</v>
      </c>
      <c r="H356" s="43" t="s">
        <v>1319</v>
      </c>
      <c r="I356" s="42" t="s">
        <v>77</v>
      </c>
      <c r="J356" s="77" t="s">
        <v>78</v>
      </c>
      <c r="K356" s="77">
        <v>320</v>
      </c>
      <c r="L356" s="44" t="s">
        <v>76</v>
      </c>
      <c r="M356" s="18" t="s">
        <v>968</v>
      </c>
      <c r="N356" s="42">
        <v>1</v>
      </c>
      <c r="O356" s="42" t="s">
        <v>1320</v>
      </c>
      <c r="P356" s="46">
        <v>45442</v>
      </c>
      <c r="Q356" s="47">
        <v>690588</v>
      </c>
      <c r="R356" s="48">
        <v>88000</v>
      </c>
      <c r="S356" s="49">
        <v>109200</v>
      </c>
      <c r="T356" s="50">
        <v>263640</v>
      </c>
      <c r="U356" s="48" t="s">
        <v>2417</v>
      </c>
      <c r="V356" s="51">
        <v>45495</v>
      </c>
      <c r="W356" s="52"/>
    </row>
    <row r="357" spans="1:23" ht="28.8">
      <c r="A357" s="48"/>
      <c r="B357" s="42">
        <v>5331</v>
      </c>
      <c r="C357" s="42" t="s">
        <v>41</v>
      </c>
      <c r="D357" s="42">
        <v>39842151</v>
      </c>
      <c r="E357" s="42" t="s">
        <v>1321</v>
      </c>
      <c r="F357" s="42">
        <v>62</v>
      </c>
      <c r="G357" s="42">
        <v>1</v>
      </c>
      <c r="H357" s="43" t="s">
        <v>655</v>
      </c>
      <c r="I357" s="42" t="s">
        <v>44</v>
      </c>
      <c r="J357" s="77" t="s">
        <v>557</v>
      </c>
      <c r="K357" s="77">
        <v>569</v>
      </c>
      <c r="L357" s="44" t="s">
        <v>76</v>
      </c>
      <c r="M357" s="45" t="s">
        <v>933</v>
      </c>
      <c r="N357" s="42">
        <v>1</v>
      </c>
      <c r="O357" s="42" t="s">
        <v>1322</v>
      </c>
      <c r="P357" s="46">
        <v>45421</v>
      </c>
      <c r="Q357" s="52">
        <v>642180</v>
      </c>
      <c r="R357" s="48">
        <v>78000</v>
      </c>
      <c r="S357" s="49">
        <v>100131</v>
      </c>
      <c r="T357" s="50"/>
      <c r="U357" s="48" t="s">
        <v>2418</v>
      </c>
      <c r="V357" s="51">
        <v>45495</v>
      </c>
      <c r="W357" s="52"/>
    </row>
    <row r="358" spans="1:23" ht="28.8">
      <c r="A358" s="48"/>
      <c r="B358" s="42">
        <v>6460</v>
      </c>
      <c r="C358" s="42" t="s">
        <v>41</v>
      </c>
      <c r="D358" s="42">
        <v>39842151</v>
      </c>
      <c r="E358" s="42" t="s">
        <v>1321</v>
      </c>
      <c r="F358" s="42">
        <v>62</v>
      </c>
      <c r="G358" s="42">
        <v>1</v>
      </c>
      <c r="H358" s="43" t="s">
        <v>655</v>
      </c>
      <c r="I358" s="42" t="s">
        <v>44</v>
      </c>
      <c r="J358" s="77" t="s">
        <v>557</v>
      </c>
      <c r="K358" s="77">
        <v>569</v>
      </c>
      <c r="L358" s="44" t="s">
        <v>76</v>
      </c>
      <c r="M358" s="45" t="s">
        <v>933</v>
      </c>
      <c r="N358" s="42">
        <v>1</v>
      </c>
      <c r="O358" s="42" t="s">
        <v>1323</v>
      </c>
      <c r="P358" s="46">
        <v>45442</v>
      </c>
      <c r="Q358" s="47">
        <v>688273</v>
      </c>
      <c r="R358" s="48">
        <v>78000</v>
      </c>
      <c r="S358" s="49">
        <v>100131</v>
      </c>
      <c r="T358" s="50">
        <v>200262</v>
      </c>
      <c r="U358" s="48" t="s">
        <v>2418</v>
      </c>
      <c r="V358" s="51">
        <v>45495</v>
      </c>
      <c r="W358" s="52"/>
    </row>
    <row r="359" spans="1:23">
      <c r="A359" s="48"/>
      <c r="B359" s="42">
        <v>6313</v>
      </c>
      <c r="C359" s="42" t="s">
        <v>41</v>
      </c>
      <c r="D359" s="42">
        <v>27481092</v>
      </c>
      <c r="E359" s="42" t="s">
        <v>1324</v>
      </c>
      <c r="F359" s="42">
        <v>50</v>
      </c>
      <c r="G359" s="42">
        <v>1</v>
      </c>
      <c r="H359" s="43" t="s">
        <v>1325</v>
      </c>
      <c r="I359" s="42" t="s">
        <v>44</v>
      </c>
      <c r="J359" s="77" t="s">
        <v>81</v>
      </c>
      <c r="K359" s="77">
        <v>749</v>
      </c>
      <c r="L359" s="44" t="s">
        <v>76</v>
      </c>
      <c r="M359" s="45" t="s">
        <v>918</v>
      </c>
      <c r="N359" s="42">
        <v>1</v>
      </c>
      <c r="O359" s="42">
        <v>3116287692</v>
      </c>
      <c r="P359" s="46">
        <v>45440</v>
      </c>
      <c r="Q359" s="52">
        <v>683704</v>
      </c>
      <c r="R359" s="48">
        <v>20000</v>
      </c>
      <c r="S359" s="49">
        <v>26000</v>
      </c>
      <c r="T359" s="50">
        <v>26000</v>
      </c>
      <c r="U359" s="48" t="s">
        <v>2419</v>
      </c>
      <c r="V359" s="51">
        <v>45495</v>
      </c>
      <c r="W359" s="52"/>
    </row>
    <row r="360" spans="1:23">
      <c r="A360" s="48"/>
      <c r="B360" s="42">
        <v>6012</v>
      </c>
      <c r="C360" s="42" t="s">
        <v>41</v>
      </c>
      <c r="D360" s="42">
        <v>69025046</v>
      </c>
      <c r="E360" s="42" t="s">
        <v>1326</v>
      </c>
      <c r="F360" s="42">
        <v>63</v>
      </c>
      <c r="G360" s="42">
        <v>1</v>
      </c>
      <c r="H360" s="43">
        <v>22109</v>
      </c>
      <c r="I360" s="42" t="s">
        <v>44</v>
      </c>
      <c r="J360" s="77" t="s">
        <v>78</v>
      </c>
      <c r="K360" s="77">
        <v>320</v>
      </c>
      <c r="L360" s="44" t="s">
        <v>74</v>
      </c>
      <c r="M360" s="42" t="s">
        <v>960</v>
      </c>
      <c r="N360" s="42">
        <v>1</v>
      </c>
      <c r="O360" s="42">
        <v>3172547080</v>
      </c>
      <c r="P360" s="46">
        <v>45434</v>
      </c>
      <c r="Q360" s="47">
        <v>672137</v>
      </c>
      <c r="R360" s="48">
        <v>33000</v>
      </c>
      <c r="S360" s="49">
        <v>45240</v>
      </c>
      <c r="T360" s="50"/>
      <c r="U360" s="48" t="s">
        <v>2420</v>
      </c>
      <c r="V360" s="51">
        <v>45495</v>
      </c>
      <c r="W360" s="52"/>
    </row>
    <row r="361" spans="1:23">
      <c r="A361" s="48"/>
      <c r="B361" s="42">
        <v>6013</v>
      </c>
      <c r="C361" s="42" t="s">
        <v>41</v>
      </c>
      <c r="D361" s="42">
        <v>69025046</v>
      </c>
      <c r="E361" s="42" t="s">
        <v>1326</v>
      </c>
      <c r="F361" s="42">
        <v>63</v>
      </c>
      <c r="G361" s="42">
        <v>1</v>
      </c>
      <c r="H361" s="43">
        <v>22109</v>
      </c>
      <c r="I361" s="42" t="s">
        <v>44</v>
      </c>
      <c r="J361" s="77" t="s">
        <v>78</v>
      </c>
      <c r="K361" s="77">
        <v>320</v>
      </c>
      <c r="L361" s="44" t="s">
        <v>74</v>
      </c>
      <c r="M361" s="42" t="s">
        <v>962</v>
      </c>
      <c r="N361" s="42">
        <v>1</v>
      </c>
      <c r="O361" s="42">
        <v>3172547080</v>
      </c>
      <c r="P361" s="46">
        <v>45434</v>
      </c>
      <c r="Q361" s="52">
        <v>673812</v>
      </c>
      <c r="R361" s="48">
        <v>33000</v>
      </c>
      <c r="S361" s="49">
        <v>45240</v>
      </c>
      <c r="T361" s="50">
        <v>90480</v>
      </c>
      <c r="U361" s="48" t="s">
        <v>2420</v>
      </c>
      <c r="V361" s="51">
        <v>45495</v>
      </c>
      <c r="W361" s="52"/>
    </row>
    <row r="362" spans="1:23" ht="28.8">
      <c r="A362" s="48"/>
      <c r="B362" s="42">
        <v>4919</v>
      </c>
      <c r="C362" s="42" t="s">
        <v>41</v>
      </c>
      <c r="D362" s="42">
        <v>27359590</v>
      </c>
      <c r="E362" s="42" t="s">
        <v>1327</v>
      </c>
      <c r="F362" s="42">
        <v>67</v>
      </c>
      <c r="G362" s="42">
        <v>1</v>
      </c>
      <c r="H362" s="43" t="s">
        <v>1328</v>
      </c>
      <c r="I362" s="42" t="s">
        <v>44</v>
      </c>
      <c r="J362" s="77" t="s">
        <v>84</v>
      </c>
      <c r="K362" s="77">
        <v>885</v>
      </c>
      <c r="L362" s="44" t="s">
        <v>76</v>
      </c>
      <c r="M362" s="45" t="s">
        <v>990</v>
      </c>
      <c r="N362" s="42">
        <v>1</v>
      </c>
      <c r="O362" s="42">
        <v>3212743127</v>
      </c>
      <c r="P362" s="46">
        <v>45414</v>
      </c>
      <c r="Q362" s="47">
        <v>628048</v>
      </c>
      <c r="R362" s="48">
        <v>55000</v>
      </c>
      <c r="S362" s="49">
        <v>72384</v>
      </c>
      <c r="T362" s="50"/>
      <c r="U362" s="48" t="s">
        <v>2421</v>
      </c>
      <c r="V362" s="51">
        <v>45495</v>
      </c>
      <c r="W362" s="52"/>
    </row>
    <row r="363" spans="1:23" ht="28.8">
      <c r="A363" s="48"/>
      <c r="B363" s="42">
        <v>4920</v>
      </c>
      <c r="C363" s="42" t="s">
        <v>41</v>
      </c>
      <c r="D363" s="42">
        <v>27359590</v>
      </c>
      <c r="E363" s="42" t="s">
        <v>1327</v>
      </c>
      <c r="F363" s="42">
        <v>67</v>
      </c>
      <c r="G363" s="42">
        <v>1</v>
      </c>
      <c r="H363" s="43" t="s">
        <v>1328</v>
      </c>
      <c r="I363" s="42" t="s">
        <v>44</v>
      </c>
      <c r="J363" s="77" t="s">
        <v>84</v>
      </c>
      <c r="K363" s="77">
        <v>885</v>
      </c>
      <c r="L363" s="44" t="s">
        <v>76</v>
      </c>
      <c r="M363" s="45" t="s">
        <v>991</v>
      </c>
      <c r="N363" s="42">
        <v>1</v>
      </c>
      <c r="O363" s="42">
        <v>3212743127</v>
      </c>
      <c r="P363" s="46">
        <v>45415</v>
      </c>
      <c r="Q363" s="47">
        <v>634419</v>
      </c>
      <c r="R363" s="48">
        <v>55000</v>
      </c>
      <c r="S363" s="49">
        <v>72800</v>
      </c>
      <c r="T363" s="50">
        <v>145184</v>
      </c>
      <c r="U363" s="48" t="s">
        <v>2421</v>
      </c>
      <c r="V363" s="51">
        <v>45495</v>
      </c>
      <c r="W363" s="52"/>
    </row>
    <row r="364" spans="1:23">
      <c r="A364" s="48"/>
      <c r="B364" s="42">
        <v>6281</v>
      </c>
      <c r="C364" s="42" t="s">
        <v>41</v>
      </c>
      <c r="D364" s="42">
        <v>5283130</v>
      </c>
      <c r="E364" s="42" t="s">
        <v>1329</v>
      </c>
      <c r="F364" s="42">
        <v>74</v>
      </c>
      <c r="G364" s="42">
        <v>1</v>
      </c>
      <c r="H364" s="43">
        <v>18599</v>
      </c>
      <c r="I364" s="42" t="s">
        <v>77</v>
      </c>
      <c r="J364" s="77" t="s">
        <v>81</v>
      </c>
      <c r="K364" s="77">
        <v>749</v>
      </c>
      <c r="L364" s="44" t="s">
        <v>76</v>
      </c>
      <c r="M364" s="45" t="s">
        <v>918</v>
      </c>
      <c r="N364" s="42">
        <v>1</v>
      </c>
      <c r="O364" s="42">
        <v>3188927768</v>
      </c>
      <c r="P364" s="46">
        <v>45439</v>
      </c>
      <c r="Q364" s="52">
        <v>679915</v>
      </c>
      <c r="R364" s="48">
        <v>20000</v>
      </c>
      <c r="S364" s="49">
        <v>26000</v>
      </c>
      <c r="T364" s="50"/>
      <c r="U364" s="48" t="s">
        <v>2422</v>
      </c>
      <c r="V364" s="51">
        <v>45495</v>
      </c>
      <c r="W364" s="52"/>
    </row>
    <row r="365" spans="1:23">
      <c r="A365" s="48"/>
      <c r="B365" s="42">
        <v>6282</v>
      </c>
      <c r="C365" s="42" t="s">
        <v>41</v>
      </c>
      <c r="D365" s="42">
        <v>5283130</v>
      </c>
      <c r="E365" s="42" t="s">
        <v>1329</v>
      </c>
      <c r="F365" s="42">
        <v>74</v>
      </c>
      <c r="G365" s="42">
        <v>1</v>
      </c>
      <c r="H365" s="43">
        <v>18599</v>
      </c>
      <c r="I365" s="42" t="s">
        <v>77</v>
      </c>
      <c r="J365" s="77" t="s">
        <v>81</v>
      </c>
      <c r="K365" s="77">
        <v>749</v>
      </c>
      <c r="L365" s="44" t="s">
        <v>76</v>
      </c>
      <c r="M365" s="18" t="s">
        <v>922</v>
      </c>
      <c r="N365" s="42">
        <v>1</v>
      </c>
      <c r="O365" s="42">
        <v>3188927768</v>
      </c>
      <c r="P365" s="46">
        <v>45440</v>
      </c>
      <c r="Q365" s="47">
        <v>685606</v>
      </c>
      <c r="R365" s="48">
        <v>20000</v>
      </c>
      <c r="S365" s="49">
        <v>26000</v>
      </c>
      <c r="T365" s="50">
        <v>52000</v>
      </c>
      <c r="U365" s="48" t="s">
        <v>2422</v>
      </c>
      <c r="V365" s="51">
        <v>45495</v>
      </c>
      <c r="W365" s="52"/>
    </row>
    <row r="366" spans="1:23">
      <c r="A366" s="48"/>
      <c r="B366" s="42">
        <v>5658</v>
      </c>
      <c r="C366" s="42" t="s">
        <v>41</v>
      </c>
      <c r="D366" s="42">
        <v>39825014</v>
      </c>
      <c r="E366" s="42" t="s">
        <v>1330</v>
      </c>
      <c r="F366" s="42">
        <v>84</v>
      </c>
      <c r="G366" s="42">
        <v>1</v>
      </c>
      <c r="H366" s="43">
        <v>14491</v>
      </c>
      <c r="I366" s="42" t="s">
        <v>44</v>
      </c>
      <c r="J366" s="77" t="s">
        <v>83</v>
      </c>
      <c r="K366" s="77" t="s">
        <v>559</v>
      </c>
      <c r="L366" s="44" t="s">
        <v>74</v>
      </c>
      <c r="M366" s="45" t="s">
        <v>939</v>
      </c>
      <c r="N366" s="42">
        <v>2</v>
      </c>
      <c r="O366" s="42">
        <v>3132361561</v>
      </c>
      <c r="P366" s="46">
        <v>45429</v>
      </c>
      <c r="Q366" s="52" t="s">
        <v>1331</v>
      </c>
      <c r="R366" s="48">
        <v>54000</v>
      </c>
      <c r="S366" s="49">
        <v>40040</v>
      </c>
      <c r="T366" s="50"/>
      <c r="U366" s="48" t="s">
        <v>2423</v>
      </c>
      <c r="V366" s="51">
        <v>45495</v>
      </c>
      <c r="W366" s="52"/>
    </row>
    <row r="367" spans="1:23">
      <c r="A367" s="48"/>
      <c r="B367" s="42">
        <v>5659</v>
      </c>
      <c r="C367" s="42" t="s">
        <v>41</v>
      </c>
      <c r="D367" s="42">
        <v>39825014</v>
      </c>
      <c r="E367" s="42" t="s">
        <v>1330</v>
      </c>
      <c r="F367" s="42">
        <v>84</v>
      </c>
      <c r="G367" s="42">
        <v>1</v>
      </c>
      <c r="H367" s="43">
        <v>14491</v>
      </c>
      <c r="I367" s="42" t="s">
        <v>44</v>
      </c>
      <c r="J367" s="77" t="s">
        <v>83</v>
      </c>
      <c r="K367" s="77" t="s">
        <v>559</v>
      </c>
      <c r="L367" s="44" t="s">
        <v>74</v>
      </c>
      <c r="M367" s="42" t="s">
        <v>938</v>
      </c>
      <c r="N367" s="42">
        <v>2</v>
      </c>
      <c r="O367" s="42">
        <v>3132361561</v>
      </c>
      <c r="P367" s="46">
        <v>45429</v>
      </c>
      <c r="Q367" s="47" t="s">
        <v>1332</v>
      </c>
      <c r="R367" s="48">
        <v>54000</v>
      </c>
      <c r="S367" s="49">
        <v>40040</v>
      </c>
      <c r="T367" s="50">
        <v>160160</v>
      </c>
      <c r="U367" s="48" t="s">
        <v>2423</v>
      </c>
      <c r="V367" s="51">
        <v>45495</v>
      </c>
      <c r="W367" s="52"/>
    </row>
    <row r="368" spans="1:23">
      <c r="A368" s="48"/>
      <c r="B368" s="42">
        <v>6323</v>
      </c>
      <c r="C368" s="42" t="s">
        <v>41</v>
      </c>
      <c r="D368" s="42">
        <v>1085276850</v>
      </c>
      <c r="E368" s="42" t="s">
        <v>1333</v>
      </c>
      <c r="F368" s="42">
        <v>34</v>
      </c>
      <c r="G368" s="42">
        <v>1</v>
      </c>
      <c r="H368" s="43" t="s">
        <v>1334</v>
      </c>
      <c r="I368" s="42" t="s">
        <v>77</v>
      </c>
      <c r="J368" s="77" t="s">
        <v>87</v>
      </c>
      <c r="K368" s="77">
        <v>760</v>
      </c>
      <c r="L368" s="44" t="s">
        <v>76</v>
      </c>
      <c r="M368" s="42" t="s">
        <v>1087</v>
      </c>
      <c r="N368" s="42">
        <v>1</v>
      </c>
      <c r="O368" s="42">
        <v>3123219825</v>
      </c>
      <c r="P368" s="46">
        <v>45440</v>
      </c>
      <c r="Q368" s="52">
        <v>683780</v>
      </c>
      <c r="R368" s="48">
        <v>20000</v>
      </c>
      <c r="S368" s="49">
        <v>22880</v>
      </c>
      <c r="T368" s="50">
        <v>22880</v>
      </c>
      <c r="U368" s="48" t="s">
        <v>2424</v>
      </c>
      <c r="V368" s="51">
        <v>45495</v>
      </c>
      <c r="W368" s="52"/>
    </row>
    <row r="369" spans="1:23" ht="28.8">
      <c r="A369" s="48"/>
      <c r="B369" s="42">
        <v>5461</v>
      </c>
      <c r="C369" s="42" t="s">
        <v>41</v>
      </c>
      <c r="D369" s="42">
        <v>87490022</v>
      </c>
      <c r="E369" s="42" t="s">
        <v>1335</v>
      </c>
      <c r="F369" s="42">
        <v>63</v>
      </c>
      <c r="G369" s="42">
        <v>1</v>
      </c>
      <c r="H369" s="43" t="s">
        <v>1336</v>
      </c>
      <c r="I369" s="42" t="s">
        <v>77</v>
      </c>
      <c r="J369" s="77" t="s">
        <v>557</v>
      </c>
      <c r="K369" s="77">
        <v>569</v>
      </c>
      <c r="L369" s="44" t="s">
        <v>76</v>
      </c>
      <c r="M369" s="45" t="s">
        <v>1075</v>
      </c>
      <c r="N369" s="42">
        <v>1</v>
      </c>
      <c r="O369" s="42" t="s">
        <v>1337</v>
      </c>
      <c r="P369" s="46">
        <v>45425</v>
      </c>
      <c r="Q369" s="47">
        <v>649125</v>
      </c>
      <c r="R369" s="48">
        <v>70000</v>
      </c>
      <c r="S369" s="49">
        <v>92040</v>
      </c>
      <c r="T369" s="50"/>
      <c r="U369" s="48" t="s">
        <v>2425</v>
      </c>
      <c r="V369" s="51">
        <v>45495</v>
      </c>
      <c r="W369" s="52"/>
    </row>
    <row r="370" spans="1:23" ht="28.8">
      <c r="A370" s="48"/>
      <c r="B370" s="42">
        <v>5462</v>
      </c>
      <c r="C370" s="42" t="s">
        <v>41</v>
      </c>
      <c r="D370" s="42">
        <v>87490022</v>
      </c>
      <c r="E370" s="42" t="s">
        <v>1335</v>
      </c>
      <c r="F370" s="42">
        <v>63</v>
      </c>
      <c r="G370" s="42">
        <v>1</v>
      </c>
      <c r="H370" s="43" t="s">
        <v>1336</v>
      </c>
      <c r="I370" s="42" t="s">
        <v>77</v>
      </c>
      <c r="J370" s="77" t="s">
        <v>557</v>
      </c>
      <c r="K370" s="77">
        <v>569</v>
      </c>
      <c r="L370" s="44" t="s">
        <v>76</v>
      </c>
      <c r="M370" s="45" t="s">
        <v>1077</v>
      </c>
      <c r="N370" s="42">
        <v>1</v>
      </c>
      <c r="O370" s="42" t="s">
        <v>1337</v>
      </c>
      <c r="P370" s="46">
        <v>45427</v>
      </c>
      <c r="Q370" s="52">
        <v>659670</v>
      </c>
      <c r="R370" s="48">
        <v>70000</v>
      </c>
      <c r="S370" s="49">
        <v>83200</v>
      </c>
      <c r="T370" s="50">
        <v>175240</v>
      </c>
      <c r="U370" s="48" t="s">
        <v>2425</v>
      </c>
      <c r="V370" s="51">
        <v>45495</v>
      </c>
      <c r="W370" s="52"/>
    </row>
    <row r="371" spans="1:23" ht="28.8">
      <c r="A371" s="48"/>
      <c r="B371" s="42">
        <v>5457</v>
      </c>
      <c r="C371" s="42" t="s">
        <v>79</v>
      </c>
      <c r="D371" s="42">
        <v>1125412585</v>
      </c>
      <c r="E371" s="42" t="s">
        <v>1338</v>
      </c>
      <c r="F371" s="42">
        <v>9</v>
      </c>
      <c r="G371" s="42">
        <v>1</v>
      </c>
      <c r="H371" s="43" t="s">
        <v>625</v>
      </c>
      <c r="I371" s="42" t="s">
        <v>77</v>
      </c>
      <c r="J371" s="77" t="s">
        <v>556</v>
      </c>
      <c r="K371" s="77">
        <v>865</v>
      </c>
      <c r="L371" s="44" t="s">
        <v>76</v>
      </c>
      <c r="M371" s="18" t="s">
        <v>1183</v>
      </c>
      <c r="N371" s="42">
        <v>2</v>
      </c>
      <c r="O371" s="42" t="s">
        <v>1339</v>
      </c>
      <c r="P371" s="46">
        <v>45424</v>
      </c>
      <c r="Q371" s="47" t="s">
        <v>1340</v>
      </c>
      <c r="R371" s="48">
        <v>230000</v>
      </c>
      <c r="S371" s="49">
        <v>135200</v>
      </c>
      <c r="T371" s="50"/>
      <c r="U371" s="48" t="s">
        <v>2426</v>
      </c>
      <c r="V371" s="51">
        <v>45495</v>
      </c>
      <c r="W371" s="52"/>
    </row>
    <row r="372" spans="1:23" ht="28.8">
      <c r="A372" s="48"/>
      <c r="B372" s="42">
        <v>5458</v>
      </c>
      <c r="C372" s="42" t="s">
        <v>79</v>
      </c>
      <c r="D372" s="42">
        <v>1125412585</v>
      </c>
      <c r="E372" s="42" t="s">
        <v>1338</v>
      </c>
      <c r="F372" s="42">
        <v>9</v>
      </c>
      <c r="G372" s="42">
        <v>1</v>
      </c>
      <c r="H372" s="43" t="s">
        <v>625</v>
      </c>
      <c r="I372" s="42" t="s">
        <v>77</v>
      </c>
      <c r="J372" s="77" t="s">
        <v>556</v>
      </c>
      <c r="K372" s="77">
        <v>865</v>
      </c>
      <c r="L372" s="44" t="s">
        <v>76</v>
      </c>
      <c r="M372" s="45" t="s">
        <v>1185</v>
      </c>
      <c r="N372" s="42">
        <v>2</v>
      </c>
      <c r="O372" s="42" t="s">
        <v>1339</v>
      </c>
      <c r="P372" s="46">
        <v>45426</v>
      </c>
      <c r="Q372" s="52" t="s">
        <v>1341</v>
      </c>
      <c r="R372" s="48">
        <v>230000</v>
      </c>
      <c r="S372" s="49">
        <v>135200</v>
      </c>
      <c r="T372" s="50"/>
      <c r="U372" s="48" t="s">
        <v>2426</v>
      </c>
      <c r="V372" s="51">
        <v>45495</v>
      </c>
      <c r="W372" s="52"/>
    </row>
    <row r="373" spans="1:23" ht="28.8">
      <c r="A373" s="48"/>
      <c r="B373" s="42">
        <v>6195</v>
      </c>
      <c r="C373" s="42" t="s">
        <v>79</v>
      </c>
      <c r="D373" s="42">
        <v>1125412585</v>
      </c>
      <c r="E373" s="42" t="s">
        <v>1338</v>
      </c>
      <c r="F373" s="42">
        <v>9</v>
      </c>
      <c r="G373" s="42">
        <v>1</v>
      </c>
      <c r="H373" s="43" t="s">
        <v>625</v>
      </c>
      <c r="I373" s="42" t="s">
        <v>77</v>
      </c>
      <c r="J373" s="77" t="s">
        <v>556</v>
      </c>
      <c r="K373" s="77">
        <v>865</v>
      </c>
      <c r="L373" s="44" t="s">
        <v>76</v>
      </c>
      <c r="M373" s="45" t="s">
        <v>1183</v>
      </c>
      <c r="N373" s="42">
        <v>2</v>
      </c>
      <c r="O373" s="42">
        <v>3223185834</v>
      </c>
      <c r="P373" s="46">
        <v>45438</v>
      </c>
      <c r="Q373" s="47" t="s">
        <v>1342</v>
      </c>
      <c r="R373" s="48">
        <v>230000</v>
      </c>
      <c r="S373" s="49">
        <v>135200</v>
      </c>
      <c r="T373" s="50"/>
      <c r="U373" s="48" t="s">
        <v>2426</v>
      </c>
      <c r="V373" s="51">
        <v>45495</v>
      </c>
      <c r="W373" s="52"/>
    </row>
    <row r="374" spans="1:23" ht="28.8">
      <c r="A374" s="48"/>
      <c r="B374" s="42">
        <v>6196</v>
      </c>
      <c r="C374" s="42" t="s">
        <v>79</v>
      </c>
      <c r="D374" s="42">
        <v>1125412585</v>
      </c>
      <c r="E374" s="42" t="s">
        <v>1338</v>
      </c>
      <c r="F374" s="42">
        <v>9</v>
      </c>
      <c r="G374" s="42">
        <v>1</v>
      </c>
      <c r="H374" s="43" t="s">
        <v>625</v>
      </c>
      <c r="I374" s="42" t="s">
        <v>77</v>
      </c>
      <c r="J374" s="77" t="s">
        <v>556</v>
      </c>
      <c r="K374" s="77">
        <v>865</v>
      </c>
      <c r="L374" s="44" t="s">
        <v>76</v>
      </c>
      <c r="M374" s="45" t="s">
        <v>1185</v>
      </c>
      <c r="N374" s="42">
        <v>2</v>
      </c>
      <c r="O374" s="42">
        <v>3223185834</v>
      </c>
      <c r="P374" s="46">
        <v>45440</v>
      </c>
      <c r="Q374" s="52" t="s">
        <v>1343</v>
      </c>
      <c r="R374" s="48">
        <v>230000</v>
      </c>
      <c r="S374" s="49">
        <v>135200</v>
      </c>
      <c r="T374" s="50">
        <v>1081600</v>
      </c>
      <c r="U374" s="48" t="s">
        <v>2426</v>
      </c>
      <c r="V374" s="51">
        <v>45495</v>
      </c>
      <c r="W374" s="52"/>
    </row>
    <row r="375" spans="1:23">
      <c r="A375" s="48"/>
      <c r="B375" s="42">
        <v>6432</v>
      </c>
      <c r="C375" s="42" t="s">
        <v>41</v>
      </c>
      <c r="D375" s="42">
        <v>41107987</v>
      </c>
      <c r="E375" s="42" t="s">
        <v>1344</v>
      </c>
      <c r="F375" s="42">
        <v>48</v>
      </c>
      <c r="G375" s="42">
        <v>1</v>
      </c>
      <c r="H375" s="43" t="s">
        <v>1345</v>
      </c>
      <c r="I375" s="42" t="s">
        <v>44</v>
      </c>
      <c r="J375" s="77" t="s">
        <v>78</v>
      </c>
      <c r="K375" s="77">
        <v>320</v>
      </c>
      <c r="L375" s="44" t="s">
        <v>74</v>
      </c>
      <c r="M375" s="18" t="s">
        <v>960</v>
      </c>
      <c r="N375" s="42">
        <v>1</v>
      </c>
      <c r="O375" s="42" t="s">
        <v>1346</v>
      </c>
      <c r="P375" s="46">
        <v>45442</v>
      </c>
      <c r="Q375" s="47">
        <v>687585</v>
      </c>
      <c r="R375" s="48">
        <v>33000</v>
      </c>
      <c r="S375" s="49">
        <v>45240</v>
      </c>
      <c r="T375" s="50"/>
      <c r="U375" s="48" t="s">
        <v>2427</v>
      </c>
      <c r="V375" s="51">
        <v>45495</v>
      </c>
      <c r="W375" s="52"/>
    </row>
    <row r="376" spans="1:23">
      <c r="A376" s="48"/>
      <c r="B376" s="42">
        <v>6433</v>
      </c>
      <c r="C376" s="42" t="s">
        <v>41</v>
      </c>
      <c r="D376" s="42">
        <v>41107987</v>
      </c>
      <c r="E376" s="42" t="s">
        <v>1344</v>
      </c>
      <c r="F376" s="42">
        <v>48</v>
      </c>
      <c r="G376" s="42">
        <v>1</v>
      </c>
      <c r="H376" s="43" t="s">
        <v>1345</v>
      </c>
      <c r="I376" s="42" t="s">
        <v>44</v>
      </c>
      <c r="J376" s="77" t="s">
        <v>78</v>
      </c>
      <c r="K376" s="77">
        <v>320</v>
      </c>
      <c r="L376" s="44" t="s">
        <v>74</v>
      </c>
      <c r="M376" s="45" t="s">
        <v>962</v>
      </c>
      <c r="N376" s="42">
        <v>1</v>
      </c>
      <c r="O376" s="42" t="s">
        <v>1346</v>
      </c>
      <c r="P376" s="46">
        <v>45442</v>
      </c>
      <c r="Q376" s="52">
        <v>689848</v>
      </c>
      <c r="R376" s="48">
        <v>33000</v>
      </c>
      <c r="S376" s="49">
        <v>45240</v>
      </c>
      <c r="T376" s="50">
        <v>90480</v>
      </c>
      <c r="U376" s="48" t="s">
        <v>2427</v>
      </c>
      <c r="V376" s="51">
        <v>45495</v>
      </c>
      <c r="W376" s="52"/>
    </row>
    <row r="377" spans="1:23" ht="28.8">
      <c r="A377" s="48"/>
      <c r="B377" s="42">
        <v>5936</v>
      </c>
      <c r="C377" s="42" t="s">
        <v>41</v>
      </c>
      <c r="D377" s="42">
        <v>69010606</v>
      </c>
      <c r="E377" s="42" t="s">
        <v>97</v>
      </c>
      <c r="F377" s="42">
        <v>47</v>
      </c>
      <c r="G377" s="42">
        <v>1</v>
      </c>
      <c r="H377" s="43">
        <v>28041</v>
      </c>
      <c r="I377" s="42" t="s">
        <v>44</v>
      </c>
      <c r="J377" s="77" t="s">
        <v>99</v>
      </c>
      <c r="K377" s="77">
        <v>571</v>
      </c>
      <c r="L377" s="44" t="s">
        <v>74</v>
      </c>
      <c r="M377" s="45" t="s">
        <v>989</v>
      </c>
      <c r="N377" s="42">
        <v>1</v>
      </c>
      <c r="O377" s="42">
        <v>3208133664</v>
      </c>
      <c r="P377" s="46">
        <v>45433</v>
      </c>
      <c r="Q377" s="47">
        <v>669444</v>
      </c>
      <c r="R377" s="48">
        <v>18000</v>
      </c>
      <c r="S377" s="55">
        <v>29640</v>
      </c>
      <c r="T377" s="50"/>
      <c r="U377" s="48" t="s">
        <v>2428</v>
      </c>
      <c r="V377" s="51">
        <v>45495</v>
      </c>
      <c r="W377" s="52"/>
    </row>
    <row r="378" spans="1:23" ht="28.8">
      <c r="A378" s="48"/>
      <c r="B378" s="42">
        <v>5937</v>
      </c>
      <c r="C378" s="42" t="s">
        <v>41</v>
      </c>
      <c r="D378" s="42">
        <v>69010606</v>
      </c>
      <c r="E378" s="42" t="s">
        <v>97</v>
      </c>
      <c r="F378" s="42">
        <v>47</v>
      </c>
      <c r="G378" s="42">
        <v>1</v>
      </c>
      <c r="H378" s="43">
        <v>28041</v>
      </c>
      <c r="I378" s="42" t="s">
        <v>44</v>
      </c>
      <c r="J378" s="77" t="s">
        <v>99</v>
      </c>
      <c r="K378" s="77">
        <v>571</v>
      </c>
      <c r="L378" s="44" t="s">
        <v>74</v>
      </c>
      <c r="M378" s="45" t="s">
        <v>992</v>
      </c>
      <c r="N378" s="42">
        <v>1</v>
      </c>
      <c r="O378" s="42">
        <v>3208133664</v>
      </c>
      <c r="P378" s="46">
        <v>45433</v>
      </c>
      <c r="Q378" s="47">
        <v>671934</v>
      </c>
      <c r="R378" s="48">
        <v>18000</v>
      </c>
      <c r="S378" s="49">
        <v>29640</v>
      </c>
      <c r="T378" s="50"/>
      <c r="U378" s="48" t="s">
        <v>2428</v>
      </c>
      <c r="V378" s="51">
        <v>45495</v>
      </c>
      <c r="W378" s="52"/>
    </row>
    <row r="379" spans="1:23" ht="28.8">
      <c r="A379" s="48"/>
      <c r="B379" s="42">
        <v>6544</v>
      </c>
      <c r="C379" s="42" t="s">
        <v>41</v>
      </c>
      <c r="D379" s="42">
        <v>69010606</v>
      </c>
      <c r="E379" s="42" t="s">
        <v>97</v>
      </c>
      <c r="F379" s="42">
        <v>47</v>
      </c>
      <c r="G379" s="42">
        <v>1</v>
      </c>
      <c r="H379" s="43">
        <v>28041</v>
      </c>
      <c r="I379" s="42" t="s">
        <v>44</v>
      </c>
      <c r="J379" s="77" t="s">
        <v>99</v>
      </c>
      <c r="K379" s="77">
        <v>571</v>
      </c>
      <c r="L379" s="44" t="s">
        <v>74</v>
      </c>
      <c r="M379" s="45" t="s">
        <v>989</v>
      </c>
      <c r="N379" s="42">
        <v>1</v>
      </c>
      <c r="O379" s="42">
        <v>3208133664</v>
      </c>
      <c r="P379" s="46">
        <v>45443</v>
      </c>
      <c r="Q379" s="47">
        <v>689528</v>
      </c>
      <c r="R379" s="48">
        <v>18000</v>
      </c>
      <c r="S379" s="49">
        <v>29640</v>
      </c>
      <c r="T379" s="50"/>
      <c r="U379" s="48" t="s">
        <v>2428</v>
      </c>
      <c r="V379" s="51">
        <v>45495</v>
      </c>
      <c r="W379" s="52"/>
    </row>
    <row r="380" spans="1:23" ht="28.8">
      <c r="A380" s="48"/>
      <c r="B380" s="42">
        <v>6545</v>
      </c>
      <c r="C380" s="42" t="s">
        <v>41</v>
      </c>
      <c r="D380" s="42">
        <v>69010606</v>
      </c>
      <c r="E380" s="42" t="s">
        <v>97</v>
      </c>
      <c r="F380" s="42">
        <v>47</v>
      </c>
      <c r="G380" s="42">
        <v>1</v>
      </c>
      <c r="H380" s="43">
        <v>28041</v>
      </c>
      <c r="I380" s="42" t="s">
        <v>44</v>
      </c>
      <c r="J380" s="77" t="s">
        <v>99</v>
      </c>
      <c r="K380" s="77">
        <v>571</v>
      </c>
      <c r="L380" s="44" t="s">
        <v>74</v>
      </c>
      <c r="M380" s="45" t="s">
        <v>992</v>
      </c>
      <c r="N380" s="42">
        <v>1</v>
      </c>
      <c r="O380" s="42">
        <v>3208133664</v>
      </c>
      <c r="P380" s="46">
        <v>45443</v>
      </c>
      <c r="Q380" s="52">
        <v>692300</v>
      </c>
      <c r="R380" s="48">
        <v>18000</v>
      </c>
      <c r="S380" s="49">
        <v>29640</v>
      </c>
      <c r="T380" s="50">
        <v>118560</v>
      </c>
      <c r="U380" s="48" t="s">
        <v>2428</v>
      </c>
      <c r="V380" s="51">
        <v>45495</v>
      </c>
      <c r="W380" s="52"/>
    </row>
    <row r="381" spans="1:23">
      <c r="A381" s="48"/>
      <c r="B381" s="42">
        <v>5487</v>
      </c>
      <c r="C381" s="42" t="s">
        <v>41</v>
      </c>
      <c r="D381" s="42">
        <v>27082077</v>
      </c>
      <c r="E381" s="42" t="s">
        <v>1347</v>
      </c>
      <c r="F381" s="42">
        <v>46</v>
      </c>
      <c r="G381" s="42">
        <v>1</v>
      </c>
      <c r="H381" s="43" t="s">
        <v>561</v>
      </c>
      <c r="I381" s="42" t="s">
        <v>44</v>
      </c>
      <c r="J381" s="78" t="s">
        <v>78</v>
      </c>
      <c r="K381" s="78">
        <v>320</v>
      </c>
      <c r="L381" s="44" t="s">
        <v>76</v>
      </c>
      <c r="M381" s="42" t="s">
        <v>913</v>
      </c>
      <c r="N381" s="42">
        <v>1</v>
      </c>
      <c r="O381" s="42" t="s">
        <v>1348</v>
      </c>
      <c r="P381" s="46">
        <v>45427</v>
      </c>
      <c r="Q381" s="47">
        <v>656912</v>
      </c>
      <c r="R381" s="48">
        <v>80000</v>
      </c>
      <c r="S381" s="49">
        <v>102544</v>
      </c>
      <c r="T381" s="50"/>
      <c r="U381" s="48" t="s">
        <v>2429</v>
      </c>
      <c r="V381" s="51">
        <v>45495</v>
      </c>
      <c r="W381" s="52"/>
    </row>
    <row r="382" spans="1:23">
      <c r="A382" s="48"/>
      <c r="B382" s="42">
        <v>5488</v>
      </c>
      <c r="C382" s="42" t="s">
        <v>41</v>
      </c>
      <c r="D382" s="42">
        <v>27082077</v>
      </c>
      <c r="E382" s="42" t="s">
        <v>1347</v>
      </c>
      <c r="F382" s="42">
        <v>46</v>
      </c>
      <c r="G382" s="42">
        <v>1</v>
      </c>
      <c r="H382" s="43" t="s">
        <v>561</v>
      </c>
      <c r="I382" s="42" t="s">
        <v>44</v>
      </c>
      <c r="J382" s="78" t="s">
        <v>78</v>
      </c>
      <c r="K382" s="78">
        <v>320</v>
      </c>
      <c r="L382" s="44" t="s">
        <v>76</v>
      </c>
      <c r="M382" s="45" t="s">
        <v>970</v>
      </c>
      <c r="N382" s="42">
        <v>1</v>
      </c>
      <c r="O382" s="42" t="s">
        <v>1348</v>
      </c>
      <c r="P382" s="46">
        <v>45440</v>
      </c>
      <c r="Q382" s="52">
        <v>683397</v>
      </c>
      <c r="R382" s="48">
        <v>80000</v>
      </c>
      <c r="S382" s="49">
        <v>102544</v>
      </c>
      <c r="T382" s="50">
        <v>205088</v>
      </c>
      <c r="U382" s="48" t="s">
        <v>2429</v>
      </c>
      <c r="V382" s="51">
        <v>45495</v>
      </c>
      <c r="W382" s="52"/>
    </row>
    <row r="383" spans="1:23">
      <c r="A383" s="48"/>
      <c r="B383" s="42">
        <v>5403</v>
      </c>
      <c r="C383" s="42" t="s">
        <v>41</v>
      </c>
      <c r="D383" s="42">
        <v>1122782533</v>
      </c>
      <c r="E383" s="42" t="s">
        <v>1349</v>
      </c>
      <c r="F383" s="42">
        <v>36</v>
      </c>
      <c r="G383" s="42">
        <v>1</v>
      </c>
      <c r="H383" s="43" t="s">
        <v>1350</v>
      </c>
      <c r="I383" s="42" t="s">
        <v>44</v>
      </c>
      <c r="J383" s="78" t="s">
        <v>81</v>
      </c>
      <c r="K383" s="78">
        <v>749</v>
      </c>
      <c r="L383" s="44" t="s">
        <v>76</v>
      </c>
      <c r="M383" s="42" t="s">
        <v>918</v>
      </c>
      <c r="N383" s="42">
        <v>1</v>
      </c>
      <c r="O383" s="42">
        <v>3117752201</v>
      </c>
      <c r="P383" s="46">
        <v>45422</v>
      </c>
      <c r="Q383" s="47">
        <v>647424</v>
      </c>
      <c r="R383" s="48">
        <v>20000</v>
      </c>
      <c r="S383" s="49">
        <v>26000</v>
      </c>
      <c r="T383" s="50"/>
      <c r="U383" s="48" t="s">
        <v>2430</v>
      </c>
      <c r="V383" s="51">
        <v>45495</v>
      </c>
      <c r="W383" s="52"/>
    </row>
    <row r="384" spans="1:23">
      <c r="A384" s="48"/>
      <c r="B384" s="42">
        <v>5404</v>
      </c>
      <c r="C384" s="42" t="s">
        <v>41</v>
      </c>
      <c r="D384" s="42">
        <v>1122782533</v>
      </c>
      <c r="E384" s="42" t="s">
        <v>1349</v>
      </c>
      <c r="F384" s="42">
        <v>36</v>
      </c>
      <c r="G384" s="42">
        <v>1</v>
      </c>
      <c r="H384" s="43" t="s">
        <v>1350</v>
      </c>
      <c r="I384" s="42" t="s">
        <v>44</v>
      </c>
      <c r="J384" s="78" t="s">
        <v>81</v>
      </c>
      <c r="K384" s="78">
        <v>749</v>
      </c>
      <c r="L384" s="44" t="s">
        <v>76</v>
      </c>
      <c r="M384" s="45" t="s">
        <v>922</v>
      </c>
      <c r="N384" s="42">
        <v>1</v>
      </c>
      <c r="O384" s="42">
        <v>3117752201</v>
      </c>
      <c r="P384" s="46">
        <v>45423</v>
      </c>
      <c r="Q384" s="52">
        <v>651365</v>
      </c>
      <c r="R384" s="48">
        <v>20000</v>
      </c>
      <c r="S384" s="49">
        <v>26000</v>
      </c>
      <c r="T384" s="50">
        <v>52000</v>
      </c>
      <c r="U384" s="48" t="s">
        <v>2430</v>
      </c>
      <c r="V384" s="51">
        <v>45495</v>
      </c>
      <c r="W384" s="52"/>
    </row>
    <row r="385" spans="1:23" ht="28.8">
      <c r="A385" s="48"/>
      <c r="B385" s="42">
        <v>6155</v>
      </c>
      <c r="C385" s="42" t="s">
        <v>79</v>
      </c>
      <c r="D385" s="42">
        <v>1130146652</v>
      </c>
      <c r="E385" s="42" t="s">
        <v>1351</v>
      </c>
      <c r="F385" s="42">
        <v>10</v>
      </c>
      <c r="G385" s="42">
        <v>1</v>
      </c>
      <c r="H385" s="43">
        <v>41433</v>
      </c>
      <c r="I385" s="42" t="s">
        <v>77</v>
      </c>
      <c r="J385" s="77" t="s">
        <v>556</v>
      </c>
      <c r="K385" s="77">
        <v>865</v>
      </c>
      <c r="L385" s="44" t="s">
        <v>74</v>
      </c>
      <c r="M385" s="45" t="s">
        <v>1080</v>
      </c>
      <c r="N385" s="42">
        <v>1</v>
      </c>
      <c r="O385" s="42">
        <v>3212710680</v>
      </c>
      <c r="P385" s="46">
        <v>45437</v>
      </c>
      <c r="Q385" s="47">
        <v>276255</v>
      </c>
      <c r="R385" s="48">
        <v>17000</v>
      </c>
      <c r="S385" s="49">
        <v>26000</v>
      </c>
      <c r="T385" s="50"/>
      <c r="U385" s="48" t="s">
        <v>2431</v>
      </c>
      <c r="V385" s="51">
        <v>45495</v>
      </c>
      <c r="W385" s="52"/>
    </row>
    <row r="386" spans="1:23" ht="28.8">
      <c r="A386" s="48"/>
      <c r="B386" s="42">
        <v>6156</v>
      </c>
      <c r="C386" s="42" t="s">
        <v>79</v>
      </c>
      <c r="D386" s="42">
        <v>1130146652</v>
      </c>
      <c r="E386" s="42" t="s">
        <v>1351</v>
      </c>
      <c r="F386" s="42">
        <v>10</v>
      </c>
      <c r="G386" s="42">
        <v>1</v>
      </c>
      <c r="H386" s="43">
        <v>41433</v>
      </c>
      <c r="I386" s="42" t="s">
        <v>77</v>
      </c>
      <c r="J386" s="77" t="s">
        <v>556</v>
      </c>
      <c r="K386" s="77">
        <v>865</v>
      </c>
      <c r="L386" s="44" t="s">
        <v>74</v>
      </c>
      <c r="M386" s="18" t="s">
        <v>1082</v>
      </c>
      <c r="N386" s="42">
        <v>1</v>
      </c>
      <c r="O386" s="42">
        <v>3212710680</v>
      </c>
      <c r="P386" s="46">
        <v>45437</v>
      </c>
      <c r="Q386" s="47">
        <v>0</v>
      </c>
      <c r="R386" s="48">
        <v>17000</v>
      </c>
      <c r="S386" s="55">
        <v>26000</v>
      </c>
      <c r="T386" s="50">
        <v>52000</v>
      </c>
      <c r="U386" s="48" t="s">
        <v>2431</v>
      </c>
      <c r="V386" s="51">
        <v>45495</v>
      </c>
      <c r="W386" s="52"/>
    </row>
    <row r="387" spans="1:23" ht="28.8">
      <c r="A387" s="48"/>
      <c r="B387" s="42">
        <v>6351</v>
      </c>
      <c r="C387" s="42" t="s">
        <v>41</v>
      </c>
      <c r="D387" s="42">
        <v>69086955</v>
      </c>
      <c r="E387" s="42" t="s">
        <v>1352</v>
      </c>
      <c r="F387" s="42">
        <v>62</v>
      </c>
      <c r="G387" s="42">
        <v>1</v>
      </c>
      <c r="H387" s="43" t="s">
        <v>1353</v>
      </c>
      <c r="I387" s="42" t="s">
        <v>44</v>
      </c>
      <c r="J387" s="77" t="s">
        <v>99</v>
      </c>
      <c r="K387" s="77">
        <v>571</v>
      </c>
      <c r="L387" s="44" t="s">
        <v>74</v>
      </c>
      <c r="M387" s="42" t="s">
        <v>987</v>
      </c>
      <c r="N387" s="42">
        <v>2</v>
      </c>
      <c r="O387" s="42">
        <v>3239884410</v>
      </c>
      <c r="P387" s="46">
        <v>45441</v>
      </c>
      <c r="Q387" s="52" t="s">
        <v>1354</v>
      </c>
      <c r="R387" s="48">
        <v>40000</v>
      </c>
      <c r="S387" s="55">
        <v>30680</v>
      </c>
      <c r="T387" s="50"/>
      <c r="U387" s="48" t="s">
        <v>2432</v>
      </c>
      <c r="V387" s="51">
        <v>45495</v>
      </c>
      <c r="W387" s="52"/>
    </row>
    <row r="388" spans="1:23" ht="28.8">
      <c r="A388" s="48"/>
      <c r="B388" s="42">
        <v>6352</v>
      </c>
      <c r="C388" s="42" t="s">
        <v>41</v>
      </c>
      <c r="D388" s="42">
        <v>69086955</v>
      </c>
      <c r="E388" s="42" t="s">
        <v>1352</v>
      </c>
      <c r="F388" s="42">
        <v>62</v>
      </c>
      <c r="G388" s="42">
        <v>1</v>
      </c>
      <c r="H388" s="43" t="s">
        <v>1353</v>
      </c>
      <c r="I388" s="42" t="s">
        <v>44</v>
      </c>
      <c r="J388" s="77" t="s">
        <v>99</v>
      </c>
      <c r="K388" s="77">
        <v>571</v>
      </c>
      <c r="L388" s="44" t="s">
        <v>76</v>
      </c>
      <c r="M388" s="45" t="s">
        <v>949</v>
      </c>
      <c r="N388" s="42">
        <v>2</v>
      </c>
      <c r="O388" s="42">
        <v>3239884410</v>
      </c>
      <c r="P388" s="46">
        <v>45441</v>
      </c>
      <c r="Q388" s="47" t="s">
        <v>1355</v>
      </c>
      <c r="R388" s="48">
        <v>100000</v>
      </c>
      <c r="S388" s="55">
        <v>67600</v>
      </c>
      <c r="T388" s="50"/>
      <c r="U388" s="48" t="s">
        <v>2432</v>
      </c>
      <c r="V388" s="51">
        <v>45495</v>
      </c>
      <c r="W388" s="52"/>
    </row>
    <row r="389" spans="1:23" ht="28.8">
      <c r="A389" s="48"/>
      <c r="B389" s="42">
        <v>6353</v>
      </c>
      <c r="C389" s="42" t="s">
        <v>41</v>
      </c>
      <c r="D389" s="42">
        <v>69086955</v>
      </c>
      <c r="E389" s="42" t="s">
        <v>1352</v>
      </c>
      <c r="F389" s="42">
        <v>62</v>
      </c>
      <c r="G389" s="42">
        <v>1</v>
      </c>
      <c r="H389" s="43" t="s">
        <v>1353</v>
      </c>
      <c r="I389" s="42" t="s">
        <v>44</v>
      </c>
      <c r="J389" s="77" t="s">
        <v>99</v>
      </c>
      <c r="K389" s="77">
        <v>571</v>
      </c>
      <c r="L389" s="44" t="s">
        <v>76</v>
      </c>
      <c r="M389" s="18" t="s">
        <v>950</v>
      </c>
      <c r="N389" s="42">
        <v>1</v>
      </c>
      <c r="O389" s="42">
        <v>3239884410</v>
      </c>
      <c r="P389" s="46">
        <v>45442</v>
      </c>
      <c r="Q389" s="52">
        <v>690576</v>
      </c>
      <c r="R389" s="48">
        <v>50000</v>
      </c>
      <c r="S389" s="55">
        <v>67600</v>
      </c>
      <c r="T389" s="50"/>
      <c r="U389" s="48" t="s">
        <v>2432</v>
      </c>
      <c r="V389" s="51">
        <v>45495</v>
      </c>
      <c r="W389" s="52"/>
    </row>
    <row r="390" spans="1:23" ht="28.8">
      <c r="A390" s="48"/>
      <c r="B390" s="42">
        <v>6354</v>
      </c>
      <c r="C390" s="42" t="s">
        <v>41</v>
      </c>
      <c r="D390" s="42">
        <v>69086955</v>
      </c>
      <c r="E390" s="42" t="s">
        <v>1352</v>
      </c>
      <c r="F390" s="42">
        <v>62</v>
      </c>
      <c r="G390" s="42">
        <v>1</v>
      </c>
      <c r="H390" s="43" t="s">
        <v>1353</v>
      </c>
      <c r="I390" s="42" t="s">
        <v>44</v>
      </c>
      <c r="J390" s="77" t="s">
        <v>99</v>
      </c>
      <c r="K390" s="77">
        <v>571</v>
      </c>
      <c r="L390" s="44" t="s">
        <v>74</v>
      </c>
      <c r="M390" s="45" t="s">
        <v>1009</v>
      </c>
      <c r="N390" s="42">
        <v>1</v>
      </c>
      <c r="O390" s="42">
        <v>3239884410</v>
      </c>
      <c r="P390" s="46">
        <v>45443</v>
      </c>
      <c r="Q390" s="47">
        <v>690583</v>
      </c>
      <c r="R390" s="48">
        <v>20000</v>
      </c>
      <c r="S390" s="55">
        <v>30680</v>
      </c>
      <c r="T390" s="50">
        <v>294840</v>
      </c>
      <c r="U390" s="48" t="s">
        <v>2432</v>
      </c>
      <c r="V390" s="51">
        <v>45495</v>
      </c>
      <c r="W390" s="52"/>
    </row>
    <row r="391" spans="1:23" ht="28.8">
      <c r="A391" s="48"/>
      <c r="B391" s="42">
        <v>6604</v>
      </c>
      <c r="C391" s="42" t="s">
        <v>41</v>
      </c>
      <c r="D391" s="42">
        <v>41170564</v>
      </c>
      <c r="E391" s="42" t="s">
        <v>1356</v>
      </c>
      <c r="F391" s="42">
        <v>47</v>
      </c>
      <c r="G391" s="42">
        <v>1</v>
      </c>
      <c r="H391" s="43" t="s">
        <v>1357</v>
      </c>
      <c r="I391" s="42" t="s">
        <v>44</v>
      </c>
      <c r="J391" s="77" t="s">
        <v>557</v>
      </c>
      <c r="K391" s="77">
        <v>569</v>
      </c>
      <c r="L391" s="44" t="s">
        <v>76</v>
      </c>
      <c r="M391" s="45" t="s">
        <v>1264</v>
      </c>
      <c r="N391" s="42">
        <v>2</v>
      </c>
      <c r="O391" s="42" t="s">
        <v>1358</v>
      </c>
      <c r="P391" s="46">
        <v>45443</v>
      </c>
      <c r="Q391" s="47" t="s">
        <v>1359</v>
      </c>
      <c r="R391" s="48">
        <v>200000</v>
      </c>
      <c r="S391" s="55">
        <v>136323</v>
      </c>
      <c r="T391" s="50">
        <v>272646</v>
      </c>
      <c r="U391" s="48" t="s">
        <v>2433</v>
      </c>
      <c r="V391" s="51">
        <v>45495</v>
      </c>
      <c r="W391" s="52"/>
    </row>
    <row r="392" spans="1:23">
      <c r="A392" s="48"/>
      <c r="B392" s="42">
        <v>5730</v>
      </c>
      <c r="C392" s="42" t="s">
        <v>41</v>
      </c>
      <c r="D392" s="42">
        <v>5297036</v>
      </c>
      <c r="E392" s="42" t="s">
        <v>1360</v>
      </c>
      <c r="F392" s="42">
        <v>79</v>
      </c>
      <c r="G392" s="42">
        <v>1</v>
      </c>
      <c r="H392" s="43" t="s">
        <v>98</v>
      </c>
      <c r="I392" s="42" t="s">
        <v>77</v>
      </c>
      <c r="J392" s="77" t="s">
        <v>83</v>
      </c>
      <c r="K392" s="77" t="s">
        <v>559</v>
      </c>
      <c r="L392" s="44" t="s">
        <v>74</v>
      </c>
      <c r="M392" s="18" t="s">
        <v>939</v>
      </c>
      <c r="N392" s="42">
        <v>1</v>
      </c>
      <c r="O392" s="42">
        <v>3213308348</v>
      </c>
      <c r="P392" s="46">
        <v>45429</v>
      </c>
      <c r="Q392" s="52">
        <v>661461</v>
      </c>
      <c r="R392" s="48">
        <v>27000</v>
      </c>
      <c r="S392" s="55">
        <v>40040</v>
      </c>
      <c r="T392" s="50"/>
      <c r="U392" s="48" t="s">
        <v>2434</v>
      </c>
      <c r="V392" s="51">
        <v>45495</v>
      </c>
      <c r="W392" s="52"/>
    </row>
    <row r="393" spans="1:23">
      <c r="A393" s="48"/>
      <c r="B393" s="42">
        <v>5731</v>
      </c>
      <c r="C393" s="42" t="s">
        <v>41</v>
      </c>
      <c r="D393" s="42">
        <v>5297036</v>
      </c>
      <c r="E393" s="42" t="s">
        <v>1360</v>
      </c>
      <c r="F393" s="42">
        <v>79</v>
      </c>
      <c r="G393" s="42">
        <v>1</v>
      </c>
      <c r="H393" s="43" t="s">
        <v>98</v>
      </c>
      <c r="I393" s="42" t="s">
        <v>77</v>
      </c>
      <c r="J393" s="77" t="s">
        <v>83</v>
      </c>
      <c r="K393" s="77" t="s">
        <v>559</v>
      </c>
      <c r="L393" s="44" t="s">
        <v>74</v>
      </c>
      <c r="M393" s="45" t="s">
        <v>938</v>
      </c>
      <c r="N393" s="42">
        <v>1</v>
      </c>
      <c r="O393" s="42">
        <v>3213308348</v>
      </c>
      <c r="P393" s="46">
        <v>45429</v>
      </c>
      <c r="Q393" s="47">
        <v>663921</v>
      </c>
      <c r="R393" s="48">
        <v>27000</v>
      </c>
      <c r="S393" s="49">
        <v>40040</v>
      </c>
      <c r="T393" s="50">
        <v>80080</v>
      </c>
      <c r="U393" s="48" t="s">
        <v>2434</v>
      </c>
      <c r="V393" s="51">
        <v>45495</v>
      </c>
      <c r="W393" s="52"/>
    </row>
    <row r="394" spans="1:23">
      <c r="A394" s="48"/>
      <c r="B394" s="42">
        <v>5526</v>
      </c>
      <c r="C394" s="42" t="s">
        <v>41</v>
      </c>
      <c r="D394" s="42">
        <v>18122954</v>
      </c>
      <c r="E394" s="42" t="s">
        <v>1361</v>
      </c>
      <c r="F394" s="42">
        <v>65</v>
      </c>
      <c r="G394" s="42">
        <v>1</v>
      </c>
      <c r="H394" s="43" t="s">
        <v>1362</v>
      </c>
      <c r="I394" s="42" t="s">
        <v>77</v>
      </c>
      <c r="J394" s="77" t="s">
        <v>83</v>
      </c>
      <c r="K394" s="77" t="s">
        <v>559</v>
      </c>
      <c r="L394" s="44" t="s">
        <v>76</v>
      </c>
      <c r="M394" s="45" t="s">
        <v>949</v>
      </c>
      <c r="N394" s="42">
        <v>1</v>
      </c>
      <c r="O394" s="42">
        <v>3143423845</v>
      </c>
      <c r="P394" s="46">
        <v>45422</v>
      </c>
      <c r="Q394" s="47">
        <v>647133</v>
      </c>
      <c r="R394" s="48">
        <v>50000</v>
      </c>
      <c r="S394" s="49">
        <v>67600</v>
      </c>
      <c r="T394" s="50"/>
      <c r="U394" s="48" t="s">
        <v>2435</v>
      </c>
      <c r="V394" s="51">
        <v>45495</v>
      </c>
      <c r="W394" s="52"/>
    </row>
    <row r="395" spans="1:23">
      <c r="A395" s="48"/>
      <c r="B395" s="42">
        <v>5527</v>
      </c>
      <c r="C395" s="42" t="s">
        <v>41</v>
      </c>
      <c r="D395" s="42">
        <v>18122954</v>
      </c>
      <c r="E395" s="42" t="s">
        <v>1361</v>
      </c>
      <c r="F395" s="42">
        <v>65</v>
      </c>
      <c r="G395" s="42">
        <v>1</v>
      </c>
      <c r="H395" s="43" t="s">
        <v>1362</v>
      </c>
      <c r="I395" s="42" t="s">
        <v>77</v>
      </c>
      <c r="J395" s="77" t="s">
        <v>83</v>
      </c>
      <c r="K395" s="77" t="s">
        <v>559</v>
      </c>
      <c r="L395" s="44" t="s">
        <v>76</v>
      </c>
      <c r="M395" s="44" t="s">
        <v>950</v>
      </c>
      <c r="N395" s="42">
        <v>1</v>
      </c>
      <c r="O395" s="42">
        <v>3143423845</v>
      </c>
      <c r="P395" s="46">
        <v>45423</v>
      </c>
      <c r="Q395" s="52">
        <v>651841</v>
      </c>
      <c r="R395" s="48">
        <v>50000</v>
      </c>
      <c r="S395" s="49">
        <v>67600</v>
      </c>
      <c r="T395" s="50"/>
      <c r="U395" s="48" t="s">
        <v>2435</v>
      </c>
      <c r="V395" s="51">
        <v>45495</v>
      </c>
      <c r="W395" s="52"/>
    </row>
    <row r="396" spans="1:23">
      <c r="A396" s="48"/>
      <c r="B396" s="42">
        <v>6452</v>
      </c>
      <c r="C396" s="42" t="s">
        <v>41</v>
      </c>
      <c r="D396" s="42">
        <v>18122954</v>
      </c>
      <c r="E396" s="42" t="s">
        <v>1361</v>
      </c>
      <c r="F396" s="42">
        <v>66</v>
      </c>
      <c r="G396" s="42">
        <v>1</v>
      </c>
      <c r="H396" s="43" t="s">
        <v>1362</v>
      </c>
      <c r="I396" s="42" t="s">
        <v>77</v>
      </c>
      <c r="J396" s="77" t="s">
        <v>83</v>
      </c>
      <c r="K396" s="77" t="s">
        <v>559</v>
      </c>
      <c r="L396" s="44" t="s">
        <v>76</v>
      </c>
      <c r="M396" s="45" t="s">
        <v>949</v>
      </c>
      <c r="N396" s="42">
        <v>1</v>
      </c>
      <c r="O396" s="42">
        <v>3143423845</v>
      </c>
      <c r="P396" s="46">
        <v>45442</v>
      </c>
      <c r="Q396" s="47">
        <v>689521</v>
      </c>
      <c r="R396" s="48">
        <v>50000</v>
      </c>
      <c r="S396" s="49">
        <v>67600</v>
      </c>
      <c r="T396" s="50">
        <v>202800</v>
      </c>
      <c r="U396" s="48" t="s">
        <v>2435</v>
      </c>
      <c r="V396" s="51">
        <v>45495</v>
      </c>
      <c r="W396" s="52"/>
    </row>
    <row r="397" spans="1:23">
      <c r="A397" s="48"/>
      <c r="B397" s="42">
        <v>6231</v>
      </c>
      <c r="C397" s="42" t="s">
        <v>79</v>
      </c>
      <c r="D397" s="42">
        <v>1030082767</v>
      </c>
      <c r="E397" s="42" t="s">
        <v>573</v>
      </c>
      <c r="F397" s="42">
        <v>10</v>
      </c>
      <c r="G397" s="42">
        <v>1</v>
      </c>
      <c r="H397" s="43" t="s">
        <v>574</v>
      </c>
      <c r="I397" s="42" t="s">
        <v>44</v>
      </c>
      <c r="J397" s="77" t="s">
        <v>83</v>
      </c>
      <c r="K397" s="77" t="s">
        <v>559</v>
      </c>
      <c r="L397" s="44" t="s">
        <v>76</v>
      </c>
      <c r="M397" s="18" t="s">
        <v>949</v>
      </c>
      <c r="N397" s="42">
        <v>2</v>
      </c>
      <c r="O397" s="42">
        <v>3202803727</v>
      </c>
      <c r="P397" s="46">
        <v>45439</v>
      </c>
      <c r="Q397" s="52" t="s">
        <v>1363</v>
      </c>
      <c r="R397" s="48">
        <v>100000</v>
      </c>
      <c r="S397" s="49">
        <v>67600</v>
      </c>
      <c r="T397" s="50"/>
      <c r="U397" s="48" t="s">
        <v>2436</v>
      </c>
      <c r="V397" s="51">
        <v>45495</v>
      </c>
      <c r="W397" s="52"/>
    </row>
    <row r="398" spans="1:23">
      <c r="A398" s="48"/>
      <c r="B398" s="42">
        <v>6232</v>
      </c>
      <c r="C398" s="42" t="s">
        <v>79</v>
      </c>
      <c r="D398" s="42">
        <v>1030082767</v>
      </c>
      <c r="E398" s="42" t="s">
        <v>573</v>
      </c>
      <c r="F398" s="42">
        <v>10</v>
      </c>
      <c r="G398" s="42">
        <v>1</v>
      </c>
      <c r="H398" s="43" t="s">
        <v>574</v>
      </c>
      <c r="I398" s="42" t="s">
        <v>44</v>
      </c>
      <c r="J398" s="77" t="s">
        <v>83</v>
      </c>
      <c r="K398" s="77" t="s">
        <v>559</v>
      </c>
      <c r="L398" s="44" t="s">
        <v>76</v>
      </c>
      <c r="M398" s="45" t="s">
        <v>950</v>
      </c>
      <c r="N398" s="42">
        <v>2</v>
      </c>
      <c r="O398" s="42">
        <v>3202803727</v>
      </c>
      <c r="P398" s="46">
        <v>45440</v>
      </c>
      <c r="Q398" s="47" t="s">
        <v>1364</v>
      </c>
      <c r="R398" s="48">
        <v>100000</v>
      </c>
      <c r="S398" s="49">
        <v>67600</v>
      </c>
      <c r="T398" s="50">
        <v>270400</v>
      </c>
      <c r="U398" s="48" t="s">
        <v>2436</v>
      </c>
      <c r="V398" s="51">
        <v>45495</v>
      </c>
      <c r="W398" s="52"/>
    </row>
    <row r="399" spans="1:23" ht="28.8">
      <c r="A399" s="48"/>
      <c r="B399" s="42">
        <v>5769</v>
      </c>
      <c r="C399" s="42" t="s">
        <v>41</v>
      </c>
      <c r="D399" s="42">
        <v>27322877</v>
      </c>
      <c r="E399" s="42" t="s">
        <v>1365</v>
      </c>
      <c r="F399" s="42">
        <v>75</v>
      </c>
      <c r="G399" s="42">
        <v>1</v>
      </c>
      <c r="H399" s="43">
        <v>17601</v>
      </c>
      <c r="I399" s="42" t="s">
        <v>44</v>
      </c>
      <c r="J399" s="77" t="s">
        <v>556</v>
      </c>
      <c r="K399" s="77">
        <v>865</v>
      </c>
      <c r="L399" s="44" t="s">
        <v>74</v>
      </c>
      <c r="M399" s="45" t="s">
        <v>1080</v>
      </c>
      <c r="N399" s="42">
        <v>1</v>
      </c>
      <c r="O399" s="42" t="s">
        <v>1366</v>
      </c>
      <c r="P399" s="46">
        <v>45430</v>
      </c>
      <c r="Q399" s="47">
        <v>257450</v>
      </c>
      <c r="R399" s="48">
        <v>17000</v>
      </c>
      <c r="S399" s="49">
        <v>26000</v>
      </c>
      <c r="T399" s="50">
        <v>26000</v>
      </c>
      <c r="U399" s="48" t="s">
        <v>2437</v>
      </c>
      <c r="V399" s="51">
        <v>45495</v>
      </c>
      <c r="W399" s="52"/>
    </row>
    <row r="400" spans="1:23" ht="28.8">
      <c r="A400" s="48"/>
      <c r="B400" s="42">
        <v>5463</v>
      </c>
      <c r="C400" s="42" t="s">
        <v>41</v>
      </c>
      <c r="D400" s="42">
        <v>69055028</v>
      </c>
      <c r="E400" s="42" t="s">
        <v>1367</v>
      </c>
      <c r="F400" s="42">
        <v>61</v>
      </c>
      <c r="G400" s="42">
        <v>1</v>
      </c>
      <c r="H400" s="43">
        <v>23225</v>
      </c>
      <c r="I400" s="42" t="s">
        <v>77</v>
      </c>
      <c r="J400" s="77" t="s">
        <v>555</v>
      </c>
      <c r="K400" s="77">
        <v>755</v>
      </c>
      <c r="L400" s="44" t="s">
        <v>76</v>
      </c>
      <c r="M400" s="45" t="s">
        <v>925</v>
      </c>
      <c r="N400" s="42">
        <v>1</v>
      </c>
      <c r="O400" s="42">
        <v>3128256578</v>
      </c>
      <c r="P400" s="46">
        <v>45425</v>
      </c>
      <c r="Q400" s="52">
        <v>648648</v>
      </c>
      <c r="R400" s="48">
        <v>20000</v>
      </c>
      <c r="S400" s="49">
        <v>29120</v>
      </c>
      <c r="T400" s="50"/>
      <c r="U400" s="48" t="s">
        <v>2438</v>
      </c>
      <c r="V400" s="51">
        <v>45495</v>
      </c>
      <c r="W400" s="52"/>
    </row>
    <row r="401" spans="1:23">
      <c r="A401" s="48"/>
      <c r="B401" s="42">
        <v>5464</v>
      </c>
      <c r="C401" s="42" t="s">
        <v>41</v>
      </c>
      <c r="D401" s="42">
        <v>69055028</v>
      </c>
      <c r="E401" s="42" t="s">
        <v>1367</v>
      </c>
      <c r="F401" s="42">
        <v>61</v>
      </c>
      <c r="G401" s="42">
        <v>1</v>
      </c>
      <c r="H401" s="43">
        <v>23225</v>
      </c>
      <c r="I401" s="42" t="s">
        <v>77</v>
      </c>
      <c r="J401" s="78" t="s">
        <v>555</v>
      </c>
      <c r="K401" s="78">
        <v>755</v>
      </c>
      <c r="L401" s="44" t="s">
        <v>76</v>
      </c>
      <c r="M401" s="45" t="s">
        <v>915</v>
      </c>
      <c r="N401" s="42">
        <v>1</v>
      </c>
      <c r="O401" s="42">
        <v>3128256578</v>
      </c>
      <c r="P401" s="46">
        <v>45422</v>
      </c>
      <c r="Q401" s="47">
        <v>124577</v>
      </c>
      <c r="R401" s="48">
        <v>60000</v>
      </c>
      <c r="S401" s="55">
        <v>93600</v>
      </c>
      <c r="T401" s="50">
        <v>122720</v>
      </c>
      <c r="U401" s="48" t="s">
        <v>2438</v>
      </c>
      <c r="V401" s="51">
        <v>45495</v>
      </c>
      <c r="W401" s="52"/>
    </row>
    <row r="402" spans="1:23">
      <c r="A402" s="48"/>
      <c r="B402" s="42">
        <v>5676</v>
      </c>
      <c r="C402" s="42" t="s">
        <v>86</v>
      </c>
      <c r="D402" s="42">
        <v>1124869644</v>
      </c>
      <c r="E402" s="42" t="s">
        <v>1368</v>
      </c>
      <c r="F402" s="42">
        <v>2</v>
      </c>
      <c r="G402" s="42">
        <v>1</v>
      </c>
      <c r="H402" s="43">
        <v>44354</v>
      </c>
      <c r="I402" s="42" t="s">
        <v>77</v>
      </c>
      <c r="J402" s="78" t="s">
        <v>83</v>
      </c>
      <c r="K402" s="78" t="s">
        <v>559</v>
      </c>
      <c r="L402" s="44" t="s">
        <v>76</v>
      </c>
      <c r="M402" s="18" t="s">
        <v>1105</v>
      </c>
      <c r="N402" s="42">
        <v>1</v>
      </c>
      <c r="O402" s="42">
        <v>3222153254</v>
      </c>
      <c r="P402" s="46">
        <v>45426</v>
      </c>
      <c r="Q402" s="52">
        <v>651481</v>
      </c>
      <c r="R402" s="48">
        <v>63000</v>
      </c>
      <c r="S402" s="55">
        <v>81120</v>
      </c>
      <c r="T402" s="50"/>
      <c r="U402" s="48" t="s">
        <v>2439</v>
      </c>
      <c r="V402" s="51">
        <v>45495</v>
      </c>
      <c r="W402" s="52"/>
    </row>
    <row r="403" spans="1:23">
      <c r="A403" s="48"/>
      <c r="B403" s="42">
        <v>5677</v>
      </c>
      <c r="C403" s="42" t="s">
        <v>86</v>
      </c>
      <c r="D403" s="42">
        <v>1124869644</v>
      </c>
      <c r="E403" s="42" t="s">
        <v>1368</v>
      </c>
      <c r="F403" s="42">
        <v>2</v>
      </c>
      <c r="G403" s="42">
        <v>1</v>
      </c>
      <c r="H403" s="43">
        <v>44354</v>
      </c>
      <c r="I403" s="42" t="s">
        <v>77</v>
      </c>
      <c r="J403" s="78" t="s">
        <v>83</v>
      </c>
      <c r="K403" s="78" t="s">
        <v>559</v>
      </c>
      <c r="L403" s="44" t="s">
        <v>76</v>
      </c>
      <c r="M403" s="42" t="s">
        <v>1106</v>
      </c>
      <c r="N403" s="42">
        <v>1</v>
      </c>
      <c r="O403" s="42">
        <v>3222153254</v>
      </c>
      <c r="P403" s="46">
        <v>45427</v>
      </c>
      <c r="Q403" s="47">
        <v>660217</v>
      </c>
      <c r="R403" s="48">
        <v>62000</v>
      </c>
      <c r="S403" s="49">
        <v>81120</v>
      </c>
      <c r="T403" s="50">
        <v>162240</v>
      </c>
      <c r="U403" s="48" t="s">
        <v>2439</v>
      </c>
      <c r="V403" s="51">
        <v>45495</v>
      </c>
      <c r="W403" s="52"/>
    </row>
    <row r="404" spans="1:23">
      <c r="A404" s="48"/>
      <c r="B404" s="42">
        <v>5608</v>
      </c>
      <c r="C404" s="42" t="s">
        <v>41</v>
      </c>
      <c r="D404" s="42">
        <v>5198272</v>
      </c>
      <c r="E404" s="42" t="s">
        <v>1369</v>
      </c>
      <c r="F404" s="42">
        <v>81</v>
      </c>
      <c r="G404" s="42">
        <v>1</v>
      </c>
      <c r="H404" s="43" t="s">
        <v>1370</v>
      </c>
      <c r="I404" s="42" t="s">
        <v>77</v>
      </c>
      <c r="J404" s="78" t="s">
        <v>83</v>
      </c>
      <c r="K404" s="78" t="s">
        <v>559</v>
      </c>
      <c r="L404" s="44" t="s">
        <v>74</v>
      </c>
      <c r="M404" s="45" t="s">
        <v>939</v>
      </c>
      <c r="N404" s="42">
        <v>1</v>
      </c>
      <c r="O404" s="42">
        <v>3118078019</v>
      </c>
      <c r="P404" s="46">
        <v>45426</v>
      </c>
      <c r="Q404" s="52">
        <v>651613</v>
      </c>
      <c r="R404" s="48">
        <v>27000</v>
      </c>
      <c r="S404" s="49">
        <v>40040</v>
      </c>
      <c r="T404" s="50"/>
      <c r="U404" s="48" t="s">
        <v>2440</v>
      </c>
      <c r="V404" s="51">
        <v>45495</v>
      </c>
      <c r="W404" s="52"/>
    </row>
    <row r="405" spans="1:23">
      <c r="A405" s="48"/>
      <c r="B405" s="42">
        <v>5609</v>
      </c>
      <c r="C405" s="42" t="s">
        <v>41</v>
      </c>
      <c r="D405" s="42">
        <v>5198272</v>
      </c>
      <c r="E405" s="42" t="s">
        <v>1369</v>
      </c>
      <c r="F405" s="42">
        <v>81</v>
      </c>
      <c r="G405" s="42">
        <v>1</v>
      </c>
      <c r="H405" s="43" t="s">
        <v>1370</v>
      </c>
      <c r="I405" s="42" t="s">
        <v>77</v>
      </c>
      <c r="J405" s="77" t="s">
        <v>83</v>
      </c>
      <c r="K405" s="77" t="s">
        <v>559</v>
      </c>
      <c r="L405" s="44" t="s">
        <v>74</v>
      </c>
      <c r="M405" s="45" t="s">
        <v>938</v>
      </c>
      <c r="N405" s="42">
        <v>1</v>
      </c>
      <c r="O405" s="42">
        <v>3118078019</v>
      </c>
      <c r="P405" s="46">
        <v>45426</v>
      </c>
      <c r="Q405" s="47">
        <v>658175</v>
      </c>
      <c r="R405" s="48">
        <v>27000</v>
      </c>
      <c r="S405" s="49">
        <v>40040</v>
      </c>
      <c r="T405" s="50"/>
      <c r="U405" s="48" t="s">
        <v>2440</v>
      </c>
      <c r="V405" s="51">
        <v>45495</v>
      </c>
      <c r="W405" s="52"/>
    </row>
    <row r="406" spans="1:23">
      <c r="A406" s="48"/>
      <c r="B406" s="42">
        <v>5980</v>
      </c>
      <c r="C406" s="42" t="s">
        <v>41</v>
      </c>
      <c r="D406" s="42">
        <v>5198272</v>
      </c>
      <c r="E406" s="42" t="s">
        <v>1369</v>
      </c>
      <c r="F406" s="42">
        <v>82</v>
      </c>
      <c r="G406" s="42">
        <v>1</v>
      </c>
      <c r="H406" s="43" t="s">
        <v>1370</v>
      </c>
      <c r="I406" s="42" t="s">
        <v>77</v>
      </c>
      <c r="J406" s="77" t="s">
        <v>83</v>
      </c>
      <c r="K406" s="77" t="s">
        <v>559</v>
      </c>
      <c r="L406" s="44" t="s">
        <v>76</v>
      </c>
      <c r="M406" s="18" t="s">
        <v>949</v>
      </c>
      <c r="N406" s="42">
        <v>2</v>
      </c>
      <c r="O406" s="42">
        <v>3118078019</v>
      </c>
      <c r="P406" s="46">
        <v>45434</v>
      </c>
      <c r="Q406" s="47" t="s">
        <v>1371</v>
      </c>
      <c r="R406" s="48">
        <v>100000</v>
      </c>
      <c r="S406" s="49">
        <v>67600</v>
      </c>
      <c r="T406" s="50"/>
      <c r="U406" s="48" t="s">
        <v>2440</v>
      </c>
      <c r="V406" s="51">
        <v>45495</v>
      </c>
      <c r="W406" s="52"/>
    </row>
    <row r="407" spans="1:23">
      <c r="A407" s="48"/>
      <c r="B407" s="42">
        <v>5981</v>
      </c>
      <c r="C407" s="42" t="s">
        <v>41</v>
      </c>
      <c r="D407" s="42">
        <v>5198272</v>
      </c>
      <c r="E407" s="42" t="s">
        <v>1369</v>
      </c>
      <c r="F407" s="42">
        <v>82</v>
      </c>
      <c r="G407" s="42">
        <v>1</v>
      </c>
      <c r="H407" s="43" t="s">
        <v>1370</v>
      </c>
      <c r="I407" s="42" t="s">
        <v>77</v>
      </c>
      <c r="J407" s="77" t="s">
        <v>83</v>
      </c>
      <c r="K407" s="77" t="s">
        <v>559</v>
      </c>
      <c r="L407" s="44" t="s">
        <v>76</v>
      </c>
      <c r="M407" s="45" t="s">
        <v>950</v>
      </c>
      <c r="N407" s="42">
        <v>1</v>
      </c>
      <c r="O407" s="42">
        <v>3118078019</v>
      </c>
      <c r="P407" s="46">
        <v>45435</v>
      </c>
      <c r="Q407" s="52">
        <v>675976</v>
      </c>
      <c r="R407" s="48">
        <v>50000</v>
      </c>
      <c r="S407" s="49">
        <v>67600</v>
      </c>
      <c r="T407" s="50">
        <v>282880</v>
      </c>
      <c r="U407" s="48" t="s">
        <v>2440</v>
      </c>
      <c r="V407" s="51">
        <v>45495</v>
      </c>
      <c r="W407" s="52"/>
    </row>
    <row r="408" spans="1:23">
      <c r="A408" s="48"/>
      <c r="B408" s="42">
        <v>5427</v>
      </c>
      <c r="C408" s="42" t="s">
        <v>41</v>
      </c>
      <c r="D408" s="42">
        <v>1120218030</v>
      </c>
      <c r="E408" s="42" t="s">
        <v>1372</v>
      </c>
      <c r="F408" s="42">
        <v>28</v>
      </c>
      <c r="G408" s="42">
        <v>1</v>
      </c>
      <c r="H408" s="43" t="s">
        <v>1373</v>
      </c>
      <c r="I408" s="42" t="s">
        <v>77</v>
      </c>
      <c r="J408" s="78" t="s">
        <v>555</v>
      </c>
      <c r="K408" s="78">
        <v>755</v>
      </c>
      <c r="L408" s="44" t="s">
        <v>76</v>
      </c>
      <c r="M408" s="45" t="s">
        <v>925</v>
      </c>
      <c r="N408" s="42">
        <v>1</v>
      </c>
      <c r="O408" s="42">
        <v>3138921527</v>
      </c>
      <c r="P408" s="46">
        <v>45422</v>
      </c>
      <c r="Q408" s="47">
        <v>648645</v>
      </c>
      <c r="R408" s="48">
        <v>20000</v>
      </c>
      <c r="S408" s="49">
        <v>29120</v>
      </c>
      <c r="T408" s="50"/>
      <c r="U408" s="48" t="s">
        <v>2441</v>
      </c>
      <c r="V408" s="51">
        <v>45495</v>
      </c>
      <c r="W408" s="52"/>
    </row>
    <row r="409" spans="1:23">
      <c r="A409" s="48"/>
      <c r="B409" s="42">
        <v>5428</v>
      </c>
      <c r="C409" s="42" t="s">
        <v>41</v>
      </c>
      <c r="D409" s="42">
        <v>1120218030</v>
      </c>
      <c r="E409" s="42" t="s">
        <v>1372</v>
      </c>
      <c r="F409" s="42">
        <v>28</v>
      </c>
      <c r="G409" s="42">
        <v>1</v>
      </c>
      <c r="H409" s="43" t="s">
        <v>1373</v>
      </c>
      <c r="I409" s="42" t="s">
        <v>77</v>
      </c>
      <c r="J409" s="78" t="s">
        <v>555</v>
      </c>
      <c r="K409" s="78">
        <v>755</v>
      </c>
      <c r="L409" s="44" t="s">
        <v>76</v>
      </c>
      <c r="M409" s="45" t="s">
        <v>926</v>
      </c>
      <c r="N409" s="42">
        <v>1</v>
      </c>
      <c r="O409" s="42">
        <v>3138921527</v>
      </c>
      <c r="P409" s="46">
        <v>45422</v>
      </c>
      <c r="Q409" s="52">
        <v>650187</v>
      </c>
      <c r="R409" s="48">
        <v>21000</v>
      </c>
      <c r="S409" s="49">
        <v>29120</v>
      </c>
      <c r="T409" s="50">
        <v>58240</v>
      </c>
      <c r="U409" s="48" t="s">
        <v>2441</v>
      </c>
      <c r="V409" s="51">
        <v>45495</v>
      </c>
      <c r="W409" s="52"/>
    </row>
    <row r="410" spans="1:23">
      <c r="A410" s="48"/>
      <c r="B410" s="42">
        <v>4939</v>
      </c>
      <c r="C410" s="42" t="s">
        <v>79</v>
      </c>
      <c r="D410" s="42">
        <v>1124857696</v>
      </c>
      <c r="E410" s="42" t="s">
        <v>1374</v>
      </c>
      <c r="F410" s="42">
        <v>13</v>
      </c>
      <c r="G410" s="42">
        <v>1</v>
      </c>
      <c r="H410" s="43">
        <v>40363</v>
      </c>
      <c r="I410" s="42" t="s">
        <v>44</v>
      </c>
      <c r="J410" s="77" t="s">
        <v>78</v>
      </c>
      <c r="K410" s="77">
        <v>320</v>
      </c>
      <c r="L410" s="44" t="s">
        <v>74</v>
      </c>
      <c r="M410" s="18" t="s">
        <v>960</v>
      </c>
      <c r="N410" s="42">
        <v>1</v>
      </c>
      <c r="O410" s="42" t="s">
        <v>1375</v>
      </c>
      <c r="P410" s="46">
        <v>45414</v>
      </c>
      <c r="Q410" s="47">
        <v>631869</v>
      </c>
      <c r="R410" s="48">
        <v>33000</v>
      </c>
      <c r="S410" s="49">
        <v>45240</v>
      </c>
      <c r="T410" s="50">
        <v>45240</v>
      </c>
      <c r="U410" s="48" t="s">
        <v>2442</v>
      </c>
      <c r="V410" s="51">
        <v>45495</v>
      </c>
      <c r="W410" s="52"/>
    </row>
    <row r="411" spans="1:23" ht="28.8">
      <c r="A411" s="48"/>
      <c r="B411" s="42">
        <v>5596</v>
      </c>
      <c r="C411" s="42" t="s">
        <v>86</v>
      </c>
      <c r="D411" s="42">
        <v>1081064611</v>
      </c>
      <c r="E411" s="42" t="s">
        <v>575</v>
      </c>
      <c r="F411" s="42">
        <v>6</v>
      </c>
      <c r="G411" s="42">
        <v>1</v>
      </c>
      <c r="H411" s="43">
        <v>42987</v>
      </c>
      <c r="I411" s="42" t="s">
        <v>77</v>
      </c>
      <c r="J411" s="77" t="s">
        <v>555</v>
      </c>
      <c r="K411" s="77">
        <v>755</v>
      </c>
      <c r="L411" s="44" t="s">
        <v>76</v>
      </c>
      <c r="M411" s="45" t="s">
        <v>925</v>
      </c>
      <c r="N411" s="42">
        <v>1</v>
      </c>
      <c r="O411" s="42" t="s">
        <v>576</v>
      </c>
      <c r="P411" s="46">
        <v>45422</v>
      </c>
      <c r="Q411" s="52">
        <v>650131</v>
      </c>
      <c r="R411" s="48">
        <v>20000</v>
      </c>
      <c r="S411" s="49">
        <v>29120</v>
      </c>
      <c r="T411" s="50"/>
      <c r="U411" s="48" t="s">
        <v>2443</v>
      </c>
      <c r="V411" s="51">
        <v>45495</v>
      </c>
      <c r="W411" s="52"/>
    </row>
    <row r="412" spans="1:23">
      <c r="A412" s="48"/>
      <c r="B412" s="42">
        <v>5597</v>
      </c>
      <c r="C412" s="42" t="s">
        <v>86</v>
      </c>
      <c r="D412" s="42">
        <v>1081064611</v>
      </c>
      <c r="E412" s="42" t="s">
        <v>575</v>
      </c>
      <c r="F412" s="42">
        <v>6</v>
      </c>
      <c r="G412" s="42">
        <v>1</v>
      </c>
      <c r="H412" s="43">
        <v>42987</v>
      </c>
      <c r="I412" s="42" t="s">
        <v>77</v>
      </c>
      <c r="J412" s="78" t="s">
        <v>555</v>
      </c>
      <c r="K412" s="78">
        <v>755</v>
      </c>
      <c r="L412" s="44" t="s">
        <v>76</v>
      </c>
      <c r="M412" s="42" t="s">
        <v>926</v>
      </c>
      <c r="N412" s="42">
        <v>1</v>
      </c>
      <c r="O412" s="42" t="s">
        <v>576</v>
      </c>
      <c r="P412" s="46">
        <v>45426</v>
      </c>
      <c r="Q412" s="47">
        <v>657017</v>
      </c>
      <c r="R412" s="48">
        <v>21000</v>
      </c>
      <c r="S412" s="49">
        <v>29120</v>
      </c>
      <c r="T412" s="50">
        <v>58240</v>
      </c>
      <c r="U412" s="48" t="s">
        <v>2443</v>
      </c>
      <c r="V412" s="51">
        <v>45495</v>
      </c>
      <c r="W412" s="52"/>
    </row>
    <row r="413" spans="1:23">
      <c r="A413" s="48"/>
      <c r="B413" s="42">
        <v>6249</v>
      </c>
      <c r="C413" s="42" t="s">
        <v>41</v>
      </c>
      <c r="D413" s="42">
        <v>1124862385</v>
      </c>
      <c r="E413" s="42" t="s">
        <v>1376</v>
      </c>
      <c r="F413" s="42">
        <v>29</v>
      </c>
      <c r="G413" s="42">
        <v>1</v>
      </c>
      <c r="H413" s="43" t="s">
        <v>1377</v>
      </c>
      <c r="I413" s="42" t="s">
        <v>77</v>
      </c>
      <c r="J413" s="77" t="s">
        <v>83</v>
      </c>
      <c r="K413" s="77" t="s">
        <v>559</v>
      </c>
      <c r="L413" s="44" t="s">
        <v>74</v>
      </c>
      <c r="M413" s="45" t="s">
        <v>939</v>
      </c>
      <c r="N413" s="42">
        <v>1</v>
      </c>
      <c r="O413" s="42">
        <v>3142013542</v>
      </c>
      <c r="P413" s="43">
        <v>45439</v>
      </c>
      <c r="Q413" s="47">
        <v>678690</v>
      </c>
      <c r="R413" s="48">
        <v>27000</v>
      </c>
      <c r="S413" s="49">
        <v>40040</v>
      </c>
      <c r="T413" s="50"/>
      <c r="U413" s="48" t="s">
        <v>2444</v>
      </c>
      <c r="V413" s="51">
        <v>45495</v>
      </c>
      <c r="W413" s="52"/>
    </row>
    <row r="414" spans="1:23">
      <c r="A414" s="48"/>
      <c r="B414" s="42">
        <v>6250</v>
      </c>
      <c r="C414" s="42" t="s">
        <v>41</v>
      </c>
      <c r="D414" s="42">
        <v>1124862385</v>
      </c>
      <c r="E414" s="42" t="s">
        <v>1376</v>
      </c>
      <c r="F414" s="42">
        <v>29</v>
      </c>
      <c r="G414" s="42">
        <v>1</v>
      </c>
      <c r="H414" s="43" t="s">
        <v>1377</v>
      </c>
      <c r="I414" s="42" t="s">
        <v>77</v>
      </c>
      <c r="J414" s="77" t="s">
        <v>83</v>
      </c>
      <c r="K414" s="77" t="s">
        <v>559</v>
      </c>
      <c r="L414" s="44" t="s">
        <v>74</v>
      </c>
      <c r="M414" s="42" t="s">
        <v>938</v>
      </c>
      <c r="N414" s="42">
        <v>1</v>
      </c>
      <c r="O414" s="42">
        <v>3142013542</v>
      </c>
      <c r="P414" s="46">
        <v>45439</v>
      </c>
      <c r="Q414" s="47">
        <v>684461</v>
      </c>
      <c r="R414" s="48">
        <v>27000</v>
      </c>
      <c r="S414" s="49">
        <v>40040</v>
      </c>
      <c r="T414" s="50"/>
      <c r="U414" s="48" t="s">
        <v>2444</v>
      </c>
      <c r="V414" s="51">
        <v>45495</v>
      </c>
      <c r="W414" s="52"/>
    </row>
    <row r="415" spans="1:23">
      <c r="A415" s="48"/>
      <c r="B415" s="42">
        <v>5536</v>
      </c>
      <c r="C415" s="42" t="s">
        <v>41</v>
      </c>
      <c r="D415" s="42">
        <v>1124862385</v>
      </c>
      <c r="E415" s="42" t="s">
        <v>1378</v>
      </c>
      <c r="F415" s="42">
        <v>28</v>
      </c>
      <c r="G415" s="42">
        <v>1</v>
      </c>
      <c r="H415" s="43" t="s">
        <v>1377</v>
      </c>
      <c r="I415" s="42" t="s">
        <v>77</v>
      </c>
      <c r="J415" s="77" t="s">
        <v>83</v>
      </c>
      <c r="K415" s="77" t="s">
        <v>559</v>
      </c>
      <c r="L415" s="44" t="s">
        <v>76</v>
      </c>
      <c r="M415" s="42" t="s">
        <v>949</v>
      </c>
      <c r="N415" s="42">
        <v>1</v>
      </c>
      <c r="O415" s="42">
        <v>3142013542</v>
      </c>
      <c r="P415" s="46">
        <v>45425</v>
      </c>
      <c r="Q415" s="52">
        <v>649365</v>
      </c>
      <c r="R415" s="48">
        <v>50000</v>
      </c>
      <c r="S415" s="49">
        <v>67600</v>
      </c>
      <c r="T415" s="50"/>
      <c r="U415" s="48" t="s">
        <v>2444</v>
      </c>
      <c r="V415" s="51">
        <v>45495</v>
      </c>
      <c r="W415" s="52"/>
    </row>
    <row r="416" spans="1:23">
      <c r="A416" s="48"/>
      <c r="B416" s="42">
        <v>5537</v>
      </c>
      <c r="C416" s="42" t="s">
        <v>41</v>
      </c>
      <c r="D416" s="42">
        <v>1124862385</v>
      </c>
      <c r="E416" s="42" t="s">
        <v>1378</v>
      </c>
      <c r="F416" s="42">
        <v>28</v>
      </c>
      <c r="G416" s="42">
        <v>1</v>
      </c>
      <c r="H416" s="43" t="s">
        <v>1377</v>
      </c>
      <c r="I416" s="42" t="s">
        <v>77</v>
      </c>
      <c r="J416" s="77" t="s">
        <v>83</v>
      </c>
      <c r="K416" s="77" t="s">
        <v>559</v>
      </c>
      <c r="L416" s="44" t="s">
        <v>76</v>
      </c>
      <c r="M416" s="45" t="s">
        <v>950</v>
      </c>
      <c r="N416" s="42">
        <v>1</v>
      </c>
      <c r="O416" s="42">
        <v>3142013542</v>
      </c>
      <c r="P416" s="46">
        <v>45426</v>
      </c>
      <c r="Q416" s="47">
        <v>657228</v>
      </c>
      <c r="R416" s="48">
        <v>50000</v>
      </c>
      <c r="S416" s="49">
        <v>67600</v>
      </c>
      <c r="T416" s="50">
        <v>215280</v>
      </c>
      <c r="U416" s="48" t="s">
        <v>2444</v>
      </c>
      <c r="V416" s="51">
        <v>45495</v>
      </c>
      <c r="W416" s="52"/>
    </row>
    <row r="417" spans="1:23" ht="28.8">
      <c r="A417" s="48"/>
      <c r="B417" s="42">
        <v>5275</v>
      </c>
      <c r="C417" s="42" t="s">
        <v>41</v>
      </c>
      <c r="D417" s="42">
        <v>18125424</v>
      </c>
      <c r="E417" s="42" t="s">
        <v>626</v>
      </c>
      <c r="F417" s="42">
        <v>54</v>
      </c>
      <c r="G417" s="42">
        <v>1</v>
      </c>
      <c r="H417" s="43" t="s">
        <v>627</v>
      </c>
      <c r="I417" s="42" t="s">
        <v>77</v>
      </c>
      <c r="J417" s="77" t="s">
        <v>555</v>
      </c>
      <c r="K417" s="77">
        <v>755</v>
      </c>
      <c r="L417" s="44" t="s">
        <v>76</v>
      </c>
      <c r="M417" s="42" t="s">
        <v>925</v>
      </c>
      <c r="N417" s="42">
        <v>1</v>
      </c>
      <c r="O417" s="42">
        <v>3144496788</v>
      </c>
      <c r="P417" s="46">
        <v>45418</v>
      </c>
      <c r="Q417" s="47">
        <v>638344</v>
      </c>
      <c r="R417" s="48">
        <v>20000</v>
      </c>
      <c r="S417" s="49">
        <v>29120</v>
      </c>
      <c r="T417" s="50"/>
      <c r="U417" s="48" t="s">
        <v>2445</v>
      </c>
      <c r="V417" s="51">
        <v>45495</v>
      </c>
      <c r="W417" s="52"/>
    </row>
    <row r="418" spans="1:23" ht="28.8">
      <c r="A418" s="48"/>
      <c r="B418" s="42">
        <v>5276</v>
      </c>
      <c r="C418" s="42" t="s">
        <v>41</v>
      </c>
      <c r="D418" s="42">
        <v>18125424</v>
      </c>
      <c r="E418" s="42" t="s">
        <v>626</v>
      </c>
      <c r="F418" s="42">
        <v>54</v>
      </c>
      <c r="G418" s="42">
        <v>1</v>
      </c>
      <c r="H418" s="43" t="s">
        <v>627</v>
      </c>
      <c r="I418" s="42" t="s">
        <v>77</v>
      </c>
      <c r="J418" s="77" t="s">
        <v>555</v>
      </c>
      <c r="K418" s="77">
        <v>755</v>
      </c>
      <c r="L418" s="44" t="s">
        <v>76</v>
      </c>
      <c r="M418" s="42" t="s">
        <v>926</v>
      </c>
      <c r="N418" s="42">
        <v>1</v>
      </c>
      <c r="O418" s="42">
        <v>3144496788</v>
      </c>
      <c r="P418" s="46">
        <v>45420</v>
      </c>
      <c r="Q418" s="52">
        <v>644579</v>
      </c>
      <c r="R418" s="48">
        <v>21000</v>
      </c>
      <c r="S418" s="49">
        <v>29120</v>
      </c>
      <c r="T418" s="50">
        <v>58240</v>
      </c>
      <c r="U418" s="48" t="s">
        <v>2445</v>
      </c>
      <c r="V418" s="51">
        <v>45495</v>
      </c>
      <c r="W418" s="52"/>
    </row>
    <row r="419" spans="1:23">
      <c r="A419" s="48"/>
      <c r="B419" s="42">
        <v>5574</v>
      </c>
      <c r="C419" s="42" t="s">
        <v>41</v>
      </c>
      <c r="D419" s="42">
        <v>1122787000</v>
      </c>
      <c r="E419" s="42" t="s">
        <v>1379</v>
      </c>
      <c r="F419" s="42">
        <v>25</v>
      </c>
      <c r="G419" s="42">
        <v>1</v>
      </c>
      <c r="H419" s="43" t="s">
        <v>1380</v>
      </c>
      <c r="I419" s="42" t="s">
        <v>44</v>
      </c>
      <c r="J419" s="77" t="s">
        <v>81</v>
      </c>
      <c r="K419" s="77">
        <v>749</v>
      </c>
      <c r="L419" s="44" t="s">
        <v>76</v>
      </c>
      <c r="M419" s="45" t="s">
        <v>918</v>
      </c>
      <c r="N419" s="42">
        <v>1</v>
      </c>
      <c r="O419" s="42">
        <v>3229050231</v>
      </c>
      <c r="P419" s="46">
        <v>45428</v>
      </c>
      <c r="Q419" s="47">
        <v>660249</v>
      </c>
      <c r="R419" s="48">
        <v>20000</v>
      </c>
      <c r="S419" s="49">
        <v>26000</v>
      </c>
      <c r="T419" s="50">
        <v>26000</v>
      </c>
      <c r="U419" s="48" t="s">
        <v>2446</v>
      </c>
      <c r="V419" s="51">
        <v>45495</v>
      </c>
      <c r="W419" s="52"/>
    </row>
    <row r="420" spans="1:23">
      <c r="A420" s="48"/>
      <c r="B420" s="42">
        <v>5299</v>
      </c>
      <c r="C420" s="42" t="s">
        <v>41</v>
      </c>
      <c r="D420" s="42">
        <v>1006815960</v>
      </c>
      <c r="E420" s="42" t="s">
        <v>1381</v>
      </c>
      <c r="F420" s="42">
        <v>20</v>
      </c>
      <c r="G420" s="42">
        <v>1</v>
      </c>
      <c r="H420" s="43" t="s">
        <v>1382</v>
      </c>
      <c r="I420" s="42" t="s">
        <v>44</v>
      </c>
      <c r="J420" s="77" t="s">
        <v>81</v>
      </c>
      <c r="K420" s="77">
        <v>749</v>
      </c>
      <c r="L420" s="44" t="s">
        <v>76</v>
      </c>
      <c r="M420" s="45" t="s">
        <v>918</v>
      </c>
      <c r="N420" s="42">
        <v>1</v>
      </c>
      <c r="O420" s="42">
        <v>3204775245</v>
      </c>
      <c r="P420" s="46">
        <v>45420</v>
      </c>
      <c r="Q420" s="52">
        <v>640115</v>
      </c>
      <c r="R420" s="48">
        <v>20000</v>
      </c>
      <c r="S420" s="49">
        <v>26000</v>
      </c>
      <c r="T420" s="50">
        <v>26000</v>
      </c>
      <c r="U420" s="48" t="s">
        <v>2447</v>
      </c>
      <c r="V420" s="51">
        <v>45495</v>
      </c>
      <c r="W420" s="52"/>
    </row>
    <row r="421" spans="1:23">
      <c r="A421" s="48"/>
      <c r="B421" s="42">
        <v>6078</v>
      </c>
      <c r="C421" s="42" t="s">
        <v>41</v>
      </c>
      <c r="D421" s="42">
        <v>41180174</v>
      </c>
      <c r="E421" s="42" t="s">
        <v>1383</v>
      </c>
      <c r="F421" s="42">
        <v>65</v>
      </c>
      <c r="G421" s="42">
        <v>1</v>
      </c>
      <c r="H421" s="43" t="s">
        <v>1384</v>
      </c>
      <c r="I421" s="42" t="s">
        <v>44</v>
      </c>
      <c r="J421" s="78" t="s">
        <v>91</v>
      </c>
      <c r="K421" s="78">
        <v>219</v>
      </c>
      <c r="L421" s="44" t="s">
        <v>76</v>
      </c>
      <c r="M421" s="42" t="s">
        <v>929</v>
      </c>
      <c r="N421" s="42">
        <v>1</v>
      </c>
      <c r="O421" s="42">
        <v>3208307887</v>
      </c>
      <c r="P421" s="46">
        <v>45435</v>
      </c>
      <c r="Q421" s="47">
        <v>674714</v>
      </c>
      <c r="R421" s="48">
        <v>20000</v>
      </c>
      <c r="S421" s="49">
        <v>33800</v>
      </c>
      <c r="T421" s="50"/>
      <c r="U421" s="48" t="s">
        <v>2448</v>
      </c>
      <c r="V421" s="51">
        <v>45495</v>
      </c>
      <c r="W421" s="52"/>
    </row>
    <row r="422" spans="1:23">
      <c r="A422" s="48"/>
      <c r="B422" s="42">
        <v>6079</v>
      </c>
      <c r="C422" s="42" t="s">
        <v>41</v>
      </c>
      <c r="D422" s="42">
        <v>41180174</v>
      </c>
      <c r="E422" s="42" t="s">
        <v>1383</v>
      </c>
      <c r="F422" s="42">
        <v>65</v>
      </c>
      <c r="G422" s="42">
        <v>1</v>
      </c>
      <c r="H422" s="43" t="s">
        <v>1384</v>
      </c>
      <c r="I422" s="42" t="s">
        <v>44</v>
      </c>
      <c r="J422" s="78" t="s">
        <v>91</v>
      </c>
      <c r="K422" s="78">
        <v>219</v>
      </c>
      <c r="L422" s="44" t="s">
        <v>76</v>
      </c>
      <c r="M422" s="45" t="s">
        <v>930</v>
      </c>
      <c r="N422" s="42">
        <v>1</v>
      </c>
      <c r="O422" s="42">
        <v>3208307887</v>
      </c>
      <c r="P422" s="46">
        <v>45435</v>
      </c>
      <c r="Q422" s="52">
        <v>675946</v>
      </c>
      <c r="R422" s="48">
        <v>20000</v>
      </c>
      <c r="S422" s="49">
        <v>33800</v>
      </c>
      <c r="T422" s="50">
        <v>67600</v>
      </c>
      <c r="U422" s="48" t="s">
        <v>2448</v>
      </c>
      <c r="V422" s="51">
        <v>45495</v>
      </c>
      <c r="W422" s="52"/>
    </row>
    <row r="423" spans="1:23">
      <c r="A423" s="48"/>
      <c r="B423" s="42">
        <v>6042</v>
      </c>
      <c r="C423" s="42" t="s">
        <v>41</v>
      </c>
      <c r="D423" s="42">
        <v>36755951</v>
      </c>
      <c r="E423" s="42" t="s">
        <v>1385</v>
      </c>
      <c r="F423" s="42">
        <v>45</v>
      </c>
      <c r="G423" s="42">
        <v>1</v>
      </c>
      <c r="H423" s="43" t="s">
        <v>1386</v>
      </c>
      <c r="I423" s="42" t="s">
        <v>44</v>
      </c>
      <c r="J423" s="78" t="s">
        <v>555</v>
      </c>
      <c r="K423" s="78">
        <v>755</v>
      </c>
      <c r="L423" s="44" t="s">
        <v>76</v>
      </c>
      <c r="M423" s="42" t="s">
        <v>925</v>
      </c>
      <c r="N423" s="42">
        <v>1</v>
      </c>
      <c r="O423" s="42" t="s">
        <v>1387</v>
      </c>
      <c r="P423" s="46">
        <v>45434</v>
      </c>
      <c r="Q423" s="47">
        <v>672424</v>
      </c>
      <c r="R423" s="48">
        <v>20000</v>
      </c>
      <c r="S423" s="49">
        <v>29120</v>
      </c>
      <c r="T423" s="50"/>
      <c r="U423" s="48" t="s">
        <v>2449</v>
      </c>
      <c r="V423" s="51">
        <v>45495</v>
      </c>
      <c r="W423" s="52"/>
    </row>
    <row r="424" spans="1:23" ht="28.8">
      <c r="A424" s="48"/>
      <c r="B424" s="42">
        <v>6043</v>
      </c>
      <c r="C424" s="42" t="s">
        <v>41</v>
      </c>
      <c r="D424" s="42">
        <v>36755951</v>
      </c>
      <c r="E424" s="42" t="s">
        <v>1385</v>
      </c>
      <c r="F424" s="42">
        <v>45</v>
      </c>
      <c r="G424" s="42">
        <v>1</v>
      </c>
      <c r="H424" s="43" t="s">
        <v>1386</v>
      </c>
      <c r="I424" s="42" t="s">
        <v>44</v>
      </c>
      <c r="J424" s="77" t="s">
        <v>555</v>
      </c>
      <c r="K424" s="77">
        <v>755</v>
      </c>
      <c r="L424" s="44" t="s">
        <v>76</v>
      </c>
      <c r="M424" s="45" t="s">
        <v>926</v>
      </c>
      <c r="N424" s="42">
        <v>1</v>
      </c>
      <c r="O424" s="42" t="s">
        <v>1387</v>
      </c>
      <c r="P424" s="46">
        <v>45434</v>
      </c>
      <c r="Q424" s="47">
        <v>673529</v>
      </c>
      <c r="R424" s="48">
        <v>21000</v>
      </c>
      <c r="S424" s="49">
        <v>29120</v>
      </c>
      <c r="T424" s="50">
        <v>58240</v>
      </c>
      <c r="U424" s="48" t="s">
        <v>2449</v>
      </c>
      <c r="V424" s="51">
        <v>45495</v>
      </c>
      <c r="W424" s="52"/>
    </row>
    <row r="425" spans="1:23" ht="28.8">
      <c r="A425" s="48"/>
      <c r="B425" s="42">
        <v>5930</v>
      </c>
      <c r="C425" s="42" t="s">
        <v>86</v>
      </c>
      <c r="D425" s="42">
        <v>1061830034</v>
      </c>
      <c r="E425" s="42" t="s">
        <v>1388</v>
      </c>
      <c r="F425" s="42">
        <v>2</v>
      </c>
      <c r="G425" s="42">
        <v>1</v>
      </c>
      <c r="H425" s="43">
        <v>44503</v>
      </c>
      <c r="I425" s="42" t="s">
        <v>44</v>
      </c>
      <c r="J425" s="77" t="s">
        <v>556</v>
      </c>
      <c r="K425" s="77">
        <v>865</v>
      </c>
      <c r="L425" s="44" t="s">
        <v>76</v>
      </c>
      <c r="M425" s="45" t="s">
        <v>1054</v>
      </c>
      <c r="N425" s="42">
        <v>1</v>
      </c>
      <c r="O425" s="42" t="s">
        <v>1389</v>
      </c>
      <c r="P425" s="46">
        <v>45432</v>
      </c>
      <c r="Q425" s="52">
        <v>669781</v>
      </c>
      <c r="R425" s="48">
        <v>105000</v>
      </c>
      <c r="S425" s="49">
        <v>124800</v>
      </c>
      <c r="T425" s="50"/>
      <c r="U425" s="48" t="s">
        <v>2450</v>
      </c>
      <c r="V425" s="51">
        <v>45495</v>
      </c>
      <c r="W425" s="52"/>
    </row>
    <row r="426" spans="1:23" ht="28.8">
      <c r="A426" s="48"/>
      <c r="B426" s="42">
        <v>5931</v>
      </c>
      <c r="C426" s="42" t="s">
        <v>86</v>
      </c>
      <c r="D426" s="42">
        <v>1061830034</v>
      </c>
      <c r="E426" s="42" t="s">
        <v>1388</v>
      </c>
      <c r="F426" s="42">
        <v>2</v>
      </c>
      <c r="G426" s="42">
        <v>1</v>
      </c>
      <c r="H426" s="43">
        <v>44503</v>
      </c>
      <c r="I426" s="42" t="s">
        <v>44</v>
      </c>
      <c r="J426" s="77" t="s">
        <v>556</v>
      </c>
      <c r="K426" s="77">
        <v>865</v>
      </c>
      <c r="L426" s="44" t="s">
        <v>76</v>
      </c>
      <c r="M426" s="18" t="s">
        <v>1056</v>
      </c>
      <c r="N426" s="42">
        <v>1</v>
      </c>
      <c r="O426" s="42" t="s">
        <v>1390</v>
      </c>
      <c r="P426" s="46">
        <v>45436</v>
      </c>
      <c r="Q426" s="47">
        <v>676514</v>
      </c>
      <c r="R426" s="48">
        <v>105000</v>
      </c>
      <c r="S426" s="49">
        <v>124800</v>
      </c>
      <c r="T426" s="50">
        <v>249600</v>
      </c>
      <c r="U426" s="48" t="s">
        <v>2450</v>
      </c>
      <c r="V426" s="51">
        <v>45495</v>
      </c>
      <c r="W426" s="52"/>
    </row>
    <row r="427" spans="1:23">
      <c r="A427" s="48"/>
      <c r="B427" s="42">
        <v>5692</v>
      </c>
      <c r="C427" s="42" t="s">
        <v>41</v>
      </c>
      <c r="D427" s="42">
        <v>1123324981</v>
      </c>
      <c r="E427" s="42" t="s">
        <v>1391</v>
      </c>
      <c r="F427" s="42">
        <v>34</v>
      </c>
      <c r="G427" s="42">
        <v>1</v>
      </c>
      <c r="H427" s="43" t="s">
        <v>1392</v>
      </c>
      <c r="I427" s="42" t="s">
        <v>44</v>
      </c>
      <c r="J427" s="77" t="s">
        <v>78</v>
      </c>
      <c r="K427" s="77">
        <v>320</v>
      </c>
      <c r="L427" s="44" t="s">
        <v>74</v>
      </c>
      <c r="M427" s="45" t="s">
        <v>960</v>
      </c>
      <c r="N427" s="42">
        <v>1</v>
      </c>
      <c r="O427" s="42" t="s">
        <v>1393</v>
      </c>
      <c r="P427" s="46">
        <v>45428</v>
      </c>
      <c r="Q427" s="52">
        <v>660512</v>
      </c>
      <c r="R427" s="48">
        <v>33000</v>
      </c>
      <c r="S427" s="49">
        <v>45240</v>
      </c>
      <c r="T427" s="50">
        <v>45240</v>
      </c>
      <c r="U427" s="48" t="s">
        <v>2451</v>
      </c>
      <c r="V427" s="51">
        <v>45495</v>
      </c>
      <c r="W427" s="52"/>
    </row>
    <row r="428" spans="1:23">
      <c r="A428" s="48"/>
      <c r="B428" s="42">
        <v>5217</v>
      </c>
      <c r="C428" s="42" t="s">
        <v>41</v>
      </c>
      <c r="D428" s="42">
        <v>70431960</v>
      </c>
      <c r="E428" s="42" t="s">
        <v>1394</v>
      </c>
      <c r="F428" s="42">
        <v>58</v>
      </c>
      <c r="G428" s="42">
        <v>1</v>
      </c>
      <c r="H428" s="43" t="s">
        <v>1395</v>
      </c>
      <c r="I428" s="42" t="s">
        <v>77</v>
      </c>
      <c r="J428" s="78" t="s">
        <v>78</v>
      </c>
      <c r="K428" s="78">
        <v>320</v>
      </c>
      <c r="L428" s="44" t="s">
        <v>76</v>
      </c>
      <c r="M428" s="42" t="s">
        <v>966</v>
      </c>
      <c r="N428" s="42">
        <v>1</v>
      </c>
      <c r="O428" s="42" t="s">
        <v>1396</v>
      </c>
      <c r="P428" s="46">
        <v>45417</v>
      </c>
      <c r="Q428" s="47">
        <v>634119</v>
      </c>
      <c r="R428" s="48">
        <v>88000</v>
      </c>
      <c r="S428" s="49">
        <v>109200</v>
      </c>
      <c r="T428" s="50"/>
      <c r="U428" s="48" t="s">
        <v>2452</v>
      </c>
      <c r="V428" s="51">
        <v>45495</v>
      </c>
      <c r="W428" s="52"/>
    </row>
    <row r="429" spans="1:23">
      <c r="A429" s="48"/>
      <c r="B429" s="42">
        <v>5218</v>
      </c>
      <c r="C429" s="42" t="s">
        <v>41</v>
      </c>
      <c r="D429" s="42">
        <v>70431960</v>
      </c>
      <c r="E429" s="42" t="s">
        <v>1394</v>
      </c>
      <c r="F429" s="42">
        <v>58</v>
      </c>
      <c r="G429" s="42">
        <v>1</v>
      </c>
      <c r="H429" s="43" t="s">
        <v>1395</v>
      </c>
      <c r="I429" s="42" t="s">
        <v>77</v>
      </c>
      <c r="J429" s="78" t="s">
        <v>78</v>
      </c>
      <c r="K429" s="78">
        <v>320</v>
      </c>
      <c r="L429" s="44" t="s">
        <v>76</v>
      </c>
      <c r="M429" s="45" t="s">
        <v>968</v>
      </c>
      <c r="N429" s="42">
        <v>1</v>
      </c>
      <c r="O429" s="42" t="s">
        <v>1396</v>
      </c>
      <c r="P429" s="46">
        <v>45418</v>
      </c>
      <c r="Q429" s="52">
        <v>640253</v>
      </c>
      <c r="R429" s="48">
        <v>88000</v>
      </c>
      <c r="S429" s="49">
        <v>109200</v>
      </c>
      <c r="T429" s="50">
        <v>218400</v>
      </c>
      <c r="U429" s="48" t="s">
        <v>2452</v>
      </c>
      <c r="V429" s="51">
        <v>45495</v>
      </c>
      <c r="W429" s="52"/>
    </row>
    <row r="430" spans="1:23">
      <c r="A430" s="48"/>
      <c r="B430" s="42">
        <v>5708</v>
      </c>
      <c r="C430" s="42" t="s">
        <v>41</v>
      </c>
      <c r="D430" s="42">
        <v>70431960</v>
      </c>
      <c r="E430" s="42" t="s">
        <v>1394</v>
      </c>
      <c r="F430" s="42">
        <v>58</v>
      </c>
      <c r="G430" s="42">
        <v>1</v>
      </c>
      <c r="H430" s="43" t="s">
        <v>1395</v>
      </c>
      <c r="I430" s="42" t="s">
        <v>77</v>
      </c>
      <c r="J430" s="77" t="s">
        <v>78</v>
      </c>
      <c r="K430" s="77">
        <v>320</v>
      </c>
      <c r="L430" s="44" t="s">
        <v>74</v>
      </c>
      <c r="M430" s="45" t="s">
        <v>958</v>
      </c>
      <c r="N430" s="42">
        <v>1</v>
      </c>
      <c r="O430" s="42" t="s">
        <v>1397</v>
      </c>
      <c r="P430" s="46">
        <v>45428</v>
      </c>
      <c r="Q430" s="47">
        <v>659676</v>
      </c>
      <c r="R430" s="48">
        <v>17000</v>
      </c>
      <c r="S430" s="49">
        <v>26520</v>
      </c>
      <c r="T430" s="50"/>
      <c r="U430" s="48" t="s">
        <v>2452</v>
      </c>
      <c r="V430" s="51">
        <v>45495</v>
      </c>
      <c r="W430" s="52"/>
    </row>
    <row r="431" spans="1:23">
      <c r="A431" s="48"/>
      <c r="B431" s="42">
        <v>5709</v>
      </c>
      <c r="C431" s="42" t="s">
        <v>41</v>
      </c>
      <c r="D431" s="42">
        <v>70431960</v>
      </c>
      <c r="E431" s="42" t="s">
        <v>1394</v>
      </c>
      <c r="F431" s="42">
        <v>58</v>
      </c>
      <c r="G431" s="42">
        <v>1</v>
      </c>
      <c r="H431" s="43" t="s">
        <v>1395</v>
      </c>
      <c r="I431" s="42" t="s">
        <v>77</v>
      </c>
      <c r="J431" s="77" t="s">
        <v>78</v>
      </c>
      <c r="K431" s="77">
        <v>320</v>
      </c>
      <c r="L431" s="44" t="s">
        <v>74</v>
      </c>
      <c r="M431" s="45" t="s">
        <v>959</v>
      </c>
      <c r="N431" s="42">
        <v>1</v>
      </c>
      <c r="O431" s="42" t="s">
        <v>1397</v>
      </c>
      <c r="P431" s="46">
        <v>45428</v>
      </c>
      <c r="Q431" s="47">
        <v>661814</v>
      </c>
      <c r="R431" s="48">
        <v>17000</v>
      </c>
      <c r="S431" s="55">
        <v>26520</v>
      </c>
      <c r="T431" s="50">
        <v>53040</v>
      </c>
      <c r="U431" s="48" t="s">
        <v>2452</v>
      </c>
      <c r="V431" s="51">
        <v>45495</v>
      </c>
      <c r="W431" s="52"/>
    </row>
    <row r="432" spans="1:23">
      <c r="A432" s="48"/>
      <c r="B432" s="42">
        <v>5982</v>
      </c>
      <c r="C432" s="42" t="s">
        <v>41</v>
      </c>
      <c r="D432" s="42">
        <v>27472169</v>
      </c>
      <c r="E432" s="42" t="s">
        <v>1398</v>
      </c>
      <c r="F432" s="42">
        <v>84</v>
      </c>
      <c r="G432" s="42">
        <v>1</v>
      </c>
      <c r="H432" s="43" t="s">
        <v>1399</v>
      </c>
      <c r="I432" s="42" t="s">
        <v>44</v>
      </c>
      <c r="J432" s="77" t="s">
        <v>91</v>
      </c>
      <c r="K432" s="77">
        <v>219</v>
      </c>
      <c r="L432" s="44" t="s">
        <v>76</v>
      </c>
      <c r="M432" s="45" t="s">
        <v>929</v>
      </c>
      <c r="N432" s="42">
        <v>1</v>
      </c>
      <c r="O432" s="42">
        <v>3173973972</v>
      </c>
      <c r="P432" s="46">
        <v>45434</v>
      </c>
      <c r="Q432" s="47">
        <v>671447</v>
      </c>
      <c r="R432" s="48">
        <v>20000</v>
      </c>
      <c r="S432" s="49">
        <v>33800</v>
      </c>
      <c r="T432" s="50"/>
      <c r="U432" s="48" t="s">
        <v>2453</v>
      </c>
      <c r="V432" s="51">
        <v>45495</v>
      </c>
      <c r="W432" s="52"/>
    </row>
    <row r="433" spans="1:23">
      <c r="A433" s="48"/>
      <c r="B433" s="42">
        <v>5983</v>
      </c>
      <c r="C433" s="42" t="s">
        <v>41</v>
      </c>
      <c r="D433" s="42">
        <v>27472169</v>
      </c>
      <c r="E433" s="42" t="s">
        <v>1398</v>
      </c>
      <c r="F433" s="42">
        <v>84</v>
      </c>
      <c r="G433" s="42">
        <v>1</v>
      </c>
      <c r="H433" s="43" t="s">
        <v>1399</v>
      </c>
      <c r="I433" s="42" t="s">
        <v>44</v>
      </c>
      <c r="J433" s="77" t="s">
        <v>91</v>
      </c>
      <c r="K433" s="77">
        <v>219</v>
      </c>
      <c r="L433" s="44" t="s">
        <v>76</v>
      </c>
      <c r="M433" s="45" t="s">
        <v>930</v>
      </c>
      <c r="N433" s="42">
        <v>1</v>
      </c>
      <c r="O433" s="42">
        <v>3173973972</v>
      </c>
      <c r="P433" s="46">
        <v>45434</v>
      </c>
      <c r="Q433" s="52">
        <v>674374</v>
      </c>
      <c r="R433" s="48">
        <v>20000</v>
      </c>
      <c r="S433" s="49">
        <v>33800</v>
      </c>
      <c r="T433" s="50"/>
      <c r="U433" s="48" t="s">
        <v>2453</v>
      </c>
      <c r="V433" s="51">
        <v>45495</v>
      </c>
      <c r="W433" s="52"/>
    </row>
    <row r="434" spans="1:23">
      <c r="A434" s="48"/>
      <c r="B434" s="42">
        <v>6395</v>
      </c>
      <c r="C434" s="42" t="s">
        <v>41</v>
      </c>
      <c r="D434" s="42">
        <v>27472169</v>
      </c>
      <c r="E434" s="42" t="s">
        <v>1398</v>
      </c>
      <c r="F434" s="42">
        <v>85</v>
      </c>
      <c r="G434" s="42">
        <v>1</v>
      </c>
      <c r="H434" s="43" t="s">
        <v>1399</v>
      </c>
      <c r="I434" s="42" t="s">
        <v>44</v>
      </c>
      <c r="J434" s="78" t="s">
        <v>91</v>
      </c>
      <c r="K434" s="78">
        <v>219</v>
      </c>
      <c r="L434" s="44" t="s">
        <v>76</v>
      </c>
      <c r="M434" s="18" t="s">
        <v>929</v>
      </c>
      <c r="N434" s="42">
        <v>1</v>
      </c>
      <c r="O434" s="42">
        <v>3173973972</v>
      </c>
      <c r="P434" s="46">
        <v>45441</v>
      </c>
      <c r="Q434" s="47">
        <v>685990</v>
      </c>
      <c r="R434" s="48">
        <v>20000</v>
      </c>
      <c r="S434" s="49">
        <v>33800</v>
      </c>
      <c r="T434" s="50"/>
      <c r="U434" s="48" t="s">
        <v>2453</v>
      </c>
      <c r="V434" s="51">
        <v>45495</v>
      </c>
      <c r="W434" s="52"/>
    </row>
    <row r="435" spans="1:23">
      <c r="A435" s="48"/>
      <c r="B435" s="42">
        <v>6396</v>
      </c>
      <c r="C435" s="42" t="s">
        <v>41</v>
      </c>
      <c r="D435" s="42">
        <v>27472169</v>
      </c>
      <c r="E435" s="42" t="s">
        <v>1398</v>
      </c>
      <c r="F435" s="42">
        <v>85</v>
      </c>
      <c r="G435" s="42">
        <v>1</v>
      </c>
      <c r="H435" s="43" t="s">
        <v>1399</v>
      </c>
      <c r="I435" s="42" t="s">
        <v>44</v>
      </c>
      <c r="J435" s="78" t="s">
        <v>91</v>
      </c>
      <c r="K435" s="78">
        <v>219</v>
      </c>
      <c r="L435" s="44" t="s">
        <v>76</v>
      </c>
      <c r="M435" s="18" t="s">
        <v>930</v>
      </c>
      <c r="N435" s="42">
        <v>1</v>
      </c>
      <c r="O435" s="42">
        <v>3173973972</v>
      </c>
      <c r="P435" s="46">
        <v>45441</v>
      </c>
      <c r="Q435" s="47">
        <v>688499</v>
      </c>
      <c r="R435" s="48">
        <v>20000</v>
      </c>
      <c r="S435" s="49">
        <v>33800</v>
      </c>
      <c r="T435" s="50">
        <v>135200</v>
      </c>
      <c r="U435" s="48" t="s">
        <v>2453</v>
      </c>
      <c r="V435" s="51">
        <v>45495</v>
      </c>
      <c r="W435" s="52"/>
    </row>
    <row r="436" spans="1:23">
      <c r="A436" s="48"/>
      <c r="B436" s="42">
        <v>6201</v>
      </c>
      <c r="C436" s="42" t="s">
        <v>86</v>
      </c>
      <c r="D436" s="42">
        <v>1123336299</v>
      </c>
      <c r="E436" s="42" t="s">
        <v>1400</v>
      </c>
      <c r="F436" s="42">
        <v>5</v>
      </c>
      <c r="G436" s="42">
        <v>1</v>
      </c>
      <c r="H436" s="43" t="s">
        <v>1401</v>
      </c>
      <c r="I436" s="42" t="s">
        <v>44</v>
      </c>
      <c r="J436" s="78" t="s">
        <v>78</v>
      </c>
      <c r="K436" s="78">
        <v>320</v>
      </c>
      <c r="L436" s="44" t="s">
        <v>74</v>
      </c>
      <c r="M436" s="44" t="s">
        <v>958</v>
      </c>
      <c r="N436" s="42">
        <v>1</v>
      </c>
      <c r="O436" s="42" t="s">
        <v>1402</v>
      </c>
      <c r="P436" s="46">
        <v>45439</v>
      </c>
      <c r="Q436" s="52">
        <v>679820</v>
      </c>
      <c r="R436" s="48">
        <v>17000</v>
      </c>
      <c r="S436" s="49">
        <v>26520</v>
      </c>
      <c r="T436" s="50">
        <v>26520</v>
      </c>
      <c r="U436" s="48" t="s">
        <v>2454</v>
      </c>
      <c r="V436" s="51">
        <v>45495</v>
      </c>
      <c r="W436" s="52"/>
    </row>
    <row r="437" spans="1:23">
      <c r="A437" s="48"/>
      <c r="B437" s="42">
        <v>5077</v>
      </c>
      <c r="C437" s="42" t="s">
        <v>41</v>
      </c>
      <c r="D437" s="42">
        <v>18124262</v>
      </c>
      <c r="E437" s="42" t="s">
        <v>1403</v>
      </c>
      <c r="F437" s="42">
        <v>69</v>
      </c>
      <c r="G437" s="42">
        <v>1</v>
      </c>
      <c r="H437" s="43">
        <v>19973</v>
      </c>
      <c r="I437" s="42" t="s">
        <v>77</v>
      </c>
      <c r="J437" s="78" t="s">
        <v>83</v>
      </c>
      <c r="K437" s="78" t="s">
        <v>559</v>
      </c>
      <c r="L437" s="44" t="s">
        <v>76</v>
      </c>
      <c r="M437" s="18" t="s">
        <v>949</v>
      </c>
      <c r="N437" s="42">
        <v>1</v>
      </c>
      <c r="O437" s="42">
        <v>3115318933</v>
      </c>
      <c r="P437" s="46">
        <v>45418</v>
      </c>
      <c r="Q437" s="47">
        <v>634221</v>
      </c>
      <c r="R437" s="48">
        <v>50000</v>
      </c>
      <c r="S437" s="49">
        <v>67600</v>
      </c>
      <c r="T437" s="50"/>
      <c r="U437" s="48" t="s">
        <v>2455</v>
      </c>
      <c r="V437" s="51">
        <v>45495</v>
      </c>
      <c r="W437" s="52"/>
    </row>
    <row r="438" spans="1:23">
      <c r="A438" s="48"/>
      <c r="B438" s="42">
        <v>5078</v>
      </c>
      <c r="C438" s="42" t="s">
        <v>41</v>
      </c>
      <c r="D438" s="42">
        <v>18124262</v>
      </c>
      <c r="E438" s="42" t="s">
        <v>1403</v>
      </c>
      <c r="F438" s="42">
        <v>69</v>
      </c>
      <c r="G438" s="42">
        <v>1</v>
      </c>
      <c r="H438" s="43">
        <v>19973</v>
      </c>
      <c r="I438" s="42" t="s">
        <v>77</v>
      </c>
      <c r="J438" s="78" t="s">
        <v>83</v>
      </c>
      <c r="K438" s="78" t="s">
        <v>559</v>
      </c>
      <c r="L438" s="44" t="s">
        <v>76</v>
      </c>
      <c r="M438" s="44" t="s">
        <v>950</v>
      </c>
      <c r="N438" s="42">
        <v>1</v>
      </c>
      <c r="O438" s="42">
        <v>3115318933</v>
      </c>
      <c r="P438" s="46">
        <v>45419</v>
      </c>
      <c r="Q438" s="52">
        <v>643207</v>
      </c>
      <c r="R438" s="48">
        <v>50000</v>
      </c>
      <c r="S438" s="49">
        <v>67600</v>
      </c>
      <c r="T438" s="50">
        <v>135200</v>
      </c>
      <c r="U438" s="48" t="s">
        <v>2455</v>
      </c>
      <c r="V438" s="51">
        <v>45495</v>
      </c>
      <c r="W438" s="52"/>
    </row>
    <row r="439" spans="1:23">
      <c r="A439" s="48"/>
      <c r="B439" s="42">
        <v>5375</v>
      </c>
      <c r="C439" s="42" t="s">
        <v>79</v>
      </c>
      <c r="D439" s="42">
        <v>1123324452</v>
      </c>
      <c r="E439" s="42" t="s">
        <v>1404</v>
      </c>
      <c r="F439" s="42">
        <v>16</v>
      </c>
      <c r="G439" s="42">
        <v>1</v>
      </c>
      <c r="H439" s="43" t="s">
        <v>1405</v>
      </c>
      <c r="I439" s="42" t="s">
        <v>44</v>
      </c>
      <c r="J439" s="78" t="s">
        <v>78</v>
      </c>
      <c r="K439" s="78">
        <v>320</v>
      </c>
      <c r="L439" s="44" t="s">
        <v>74</v>
      </c>
      <c r="M439" s="18" t="s">
        <v>960</v>
      </c>
      <c r="N439" s="42">
        <v>1</v>
      </c>
      <c r="O439" s="42">
        <v>3024843207</v>
      </c>
      <c r="P439" s="46">
        <v>45421</v>
      </c>
      <c r="Q439" s="47">
        <v>644337</v>
      </c>
      <c r="R439" s="48">
        <v>33000</v>
      </c>
      <c r="S439" s="49">
        <v>45240</v>
      </c>
      <c r="T439" s="50"/>
      <c r="U439" s="48" t="s">
        <v>2456</v>
      </c>
      <c r="V439" s="51">
        <v>45495</v>
      </c>
      <c r="W439" s="52"/>
    </row>
    <row r="440" spans="1:23">
      <c r="A440" s="48"/>
      <c r="B440" s="42">
        <v>5376</v>
      </c>
      <c r="C440" s="42" t="s">
        <v>79</v>
      </c>
      <c r="D440" s="42">
        <v>1123324452</v>
      </c>
      <c r="E440" s="42" t="s">
        <v>1404</v>
      </c>
      <c r="F440" s="42">
        <v>16</v>
      </c>
      <c r="G440" s="42">
        <v>1</v>
      </c>
      <c r="H440" s="43" t="s">
        <v>1405</v>
      </c>
      <c r="I440" s="42" t="s">
        <v>44</v>
      </c>
      <c r="J440" s="78" t="s">
        <v>78</v>
      </c>
      <c r="K440" s="78">
        <v>320</v>
      </c>
      <c r="L440" s="44" t="s">
        <v>74</v>
      </c>
      <c r="M440" s="18" t="s">
        <v>962</v>
      </c>
      <c r="N440" s="42">
        <v>1</v>
      </c>
      <c r="O440" s="42">
        <v>3024843207</v>
      </c>
      <c r="P440" s="46">
        <v>45422</v>
      </c>
      <c r="Q440" s="47">
        <v>649176</v>
      </c>
      <c r="R440" s="48">
        <v>33000</v>
      </c>
      <c r="S440" s="49">
        <v>45240</v>
      </c>
      <c r="T440" s="50">
        <v>90480</v>
      </c>
      <c r="U440" s="48" t="s">
        <v>2456</v>
      </c>
      <c r="V440" s="51">
        <v>45495</v>
      </c>
      <c r="W440" s="52"/>
    </row>
    <row r="441" spans="1:23">
      <c r="A441" s="48"/>
      <c r="B441" s="42">
        <v>5812</v>
      </c>
      <c r="C441" s="42" t="s">
        <v>79</v>
      </c>
      <c r="D441" s="42">
        <v>1123331957</v>
      </c>
      <c r="E441" s="42" t="s">
        <v>1406</v>
      </c>
      <c r="F441" s="42">
        <v>9</v>
      </c>
      <c r="G441" s="42">
        <v>1</v>
      </c>
      <c r="H441" s="43" t="s">
        <v>1407</v>
      </c>
      <c r="I441" s="42" t="s">
        <v>44</v>
      </c>
      <c r="J441" s="77" t="s">
        <v>78</v>
      </c>
      <c r="K441" s="77">
        <v>320</v>
      </c>
      <c r="L441" s="44" t="s">
        <v>74</v>
      </c>
      <c r="M441" s="45" t="s">
        <v>958</v>
      </c>
      <c r="N441" s="42">
        <v>1</v>
      </c>
      <c r="O441" s="42">
        <v>3143841265</v>
      </c>
      <c r="P441" s="46">
        <v>45430</v>
      </c>
      <c r="Q441" s="47">
        <v>663664</v>
      </c>
      <c r="R441" s="48">
        <v>17000</v>
      </c>
      <c r="S441" s="49">
        <v>26520</v>
      </c>
      <c r="T441" s="50">
        <v>26520</v>
      </c>
      <c r="U441" s="48" t="s">
        <v>2457</v>
      </c>
      <c r="V441" s="51">
        <v>45495</v>
      </c>
      <c r="W441" s="52"/>
    </row>
    <row r="442" spans="1:23" ht="28.8">
      <c r="A442" s="48"/>
      <c r="B442" s="42">
        <v>5451</v>
      </c>
      <c r="C442" s="42" t="s">
        <v>41</v>
      </c>
      <c r="D442" s="42">
        <v>26615748</v>
      </c>
      <c r="E442" s="42" t="s">
        <v>628</v>
      </c>
      <c r="F442" s="42">
        <v>78</v>
      </c>
      <c r="G442" s="42">
        <v>1</v>
      </c>
      <c r="H442" s="43">
        <v>16652</v>
      </c>
      <c r="I442" s="42" t="s">
        <v>44</v>
      </c>
      <c r="J442" s="77" t="s">
        <v>99</v>
      </c>
      <c r="K442" s="77">
        <v>571</v>
      </c>
      <c r="L442" s="44" t="s">
        <v>74</v>
      </c>
      <c r="M442" s="45" t="s">
        <v>989</v>
      </c>
      <c r="N442" s="42">
        <v>1</v>
      </c>
      <c r="O442" s="42">
        <v>3144628916</v>
      </c>
      <c r="P442" s="46">
        <v>45424</v>
      </c>
      <c r="Q442" s="52">
        <v>648878</v>
      </c>
      <c r="R442" s="48">
        <v>18000</v>
      </c>
      <c r="S442" s="49">
        <v>29640</v>
      </c>
      <c r="T442" s="50"/>
      <c r="U442" s="48" t="s">
        <v>2458</v>
      </c>
      <c r="V442" s="51">
        <v>45495</v>
      </c>
      <c r="W442" s="52"/>
    </row>
    <row r="443" spans="1:23">
      <c r="A443" s="48"/>
      <c r="B443" s="42">
        <v>5452</v>
      </c>
      <c r="C443" s="42" t="s">
        <v>41</v>
      </c>
      <c r="D443" s="42">
        <v>26615748</v>
      </c>
      <c r="E443" s="42" t="s">
        <v>628</v>
      </c>
      <c r="F443" s="42">
        <v>78</v>
      </c>
      <c r="G443" s="42">
        <v>1</v>
      </c>
      <c r="H443" s="43">
        <v>16652</v>
      </c>
      <c r="I443" s="42" t="s">
        <v>44</v>
      </c>
      <c r="J443" s="78" t="s">
        <v>99</v>
      </c>
      <c r="K443" s="78">
        <v>571</v>
      </c>
      <c r="L443" s="44" t="s">
        <v>74</v>
      </c>
      <c r="M443" s="42" t="s">
        <v>992</v>
      </c>
      <c r="N443" s="42">
        <v>1</v>
      </c>
      <c r="O443" s="42">
        <v>3144628916</v>
      </c>
      <c r="P443" s="46">
        <v>45424</v>
      </c>
      <c r="Q443" s="47">
        <v>651474</v>
      </c>
      <c r="R443" s="48">
        <v>18000</v>
      </c>
      <c r="S443" s="49">
        <v>29640</v>
      </c>
      <c r="T443" s="50"/>
      <c r="U443" s="48" t="s">
        <v>2458</v>
      </c>
      <c r="V443" s="51">
        <v>45495</v>
      </c>
      <c r="W443" s="52"/>
    </row>
    <row r="444" spans="1:23" ht="28.8">
      <c r="A444" s="48"/>
      <c r="B444" s="42">
        <v>5801</v>
      </c>
      <c r="C444" s="42" t="s">
        <v>41</v>
      </c>
      <c r="D444" s="42">
        <v>26615748</v>
      </c>
      <c r="E444" s="42" t="s">
        <v>628</v>
      </c>
      <c r="F444" s="42">
        <v>78</v>
      </c>
      <c r="G444" s="42">
        <v>1</v>
      </c>
      <c r="H444" s="43">
        <v>16652</v>
      </c>
      <c r="I444" s="42" t="s">
        <v>44</v>
      </c>
      <c r="J444" s="77" t="s">
        <v>99</v>
      </c>
      <c r="K444" s="77">
        <v>571</v>
      </c>
      <c r="L444" s="44" t="s">
        <v>74</v>
      </c>
      <c r="M444" s="45" t="s">
        <v>987</v>
      </c>
      <c r="N444" s="42">
        <v>2</v>
      </c>
      <c r="O444" s="42">
        <v>3144628915</v>
      </c>
      <c r="P444" s="46">
        <v>45431</v>
      </c>
      <c r="Q444" s="47" t="s">
        <v>1408</v>
      </c>
      <c r="R444" s="48">
        <v>40000</v>
      </c>
      <c r="S444" s="49">
        <v>30680</v>
      </c>
      <c r="T444" s="50"/>
      <c r="U444" s="48" t="s">
        <v>2458</v>
      </c>
      <c r="V444" s="51">
        <v>45495</v>
      </c>
      <c r="W444" s="52"/>
    </row>
    <row r="445" spans="1:23" ht="28.8">
      <c r="A445" s="48"/>
      <c r="B445" s="42">
        <v>5802</v>
      </c>
      <c r="C445" s="42" t="s">
        <v>41</v>
      </c>
      <c r="D445" s="42">
        <v>26615748</v>
      </c>
      <c r="E445" s="42" t="s">
        <v>628</v>
      </c>
      <c r="F445" s="42">
        <v>78</v>
      </c>
      <c r="G445" s="42">
        <v>1</v>
      </c>
      <c r="H445" s="43">
        <v>16652</v>
      </c>
      <c r="I445" s="42" t="s">
        <v>44</v>
      </c>
      <c r="J445" s="77" t="s">
        <v>99</v>
      </c>
      <c r="K445" s="77">
        <v>571</v>
      </c>
      <c r="L445" s="44" t="s">
        <v>76</v>
      </c>
      <c r="M445" s="42" t="s">
        <v>949</v>
      </c>
      <c r="N445" s="42">
        <v>2</v>
      </c>
      <c r="O445" s="42">
        <v>3144628915</v>
      </c>
      <c r="P445" s="46">
        <v>45431</v>
      </c>
      <c r="Q445" s="47" t="s">
        <v>1409</v>
      </c>
      <c r="R445" s="48">
        <v>100000</v>
      </c>
      <c r="S445" s="49">
        <v>67600</v>
      </c>
      <c r="T445" s="50"/>
      <c r="U445" s="48" t="s">
        <v>2458</v>
      </c>
      <c r="V445" s="51">
        <v>45495</v>
      </c>
      <c r="W445" s="52"/>
    </row>
    <row r="446" spans="1:23" ht="28.8">
      <c r="A446" s="48"/>
      <c r="B446" s="42">
        <v>6211</v>
      </c>
      <c r="C446" s="42" t="s">
        <v>41</v>
      </c>
      <c r="D446" s="42">
        <v>26615748</v>
      </c>
      <c r="E446" s="42" t="s">
        <v>628</v>
      </c>
      <c r="F446" s="42">
        <v>78</v>
      </c>
      <c r="G446" s="42">
        <v>1</v>
      </c>
      <c r="H446" s="43">
        <v>16652</v>
      </c>
      <c r="I446" s="42" t="s">
        <v>44</v>
      </c>
      <c r="J446" s="77" t="s">
        <v>99</v>
      </c>
      <c r="K446" s="77">
        <v>571</v>
      </c>
      <c r="L446" s="44" t="s">
        <v>74</v>
      </c>
      <c r="M446" s="18" t="s">
        <v>989</v>
      </c>
      <c r="N446" s="42">
        <v>1</v>
      </c>
      <c r="O446" s="42">
        <v>3144628916</v>
      </c>
      <c r="P446" s="46">
        <v>45439</v>
      </c>
      <c r="Q446" s="47">
        <v>677957</v>
      </c>
      <c r="R446" s="48">
        <v>18000</v>
      </c>
      <c r="S446" s="49">
        <v>29640</v>
      </c>
      <c r="T446" s="50"/>
      <c r="U446" s="48" t="s">
        <v>2458</v>
      </c>
      <c r="V446" s="51">
        <v>45495</v>
      </c>
      <c r="W446" s="52"/>
    </row>
    <row r="447" spans="1:23" ht="28.8">
      <c r="A447" s="48"/>
      <c r="B447" s="42">
        <v>6212</v>
      </c>
      <c r="C447" s="42" t="s">
        <v>41</v>
      </c>
      <c r="D447" s="42">
        <v>26615748</v>
      </c>
      <c r="E447" s="42" t="s">
        <v>628</v>
      </c>
      <c r="F447" s="42">
        <v>78</v>
      </c>
      <c r="G447" s="42">
        <v>1</v>
      </c>
      <c r="H447" s="43">
        <v>16652</v>
      </c>
      <c r="I447" s="42" t="s">
        <v>44</v>
      </c>
      <c r="J447" s="77" t="s">
        <v>99</v>
      </c>
      <c r="K447" s="77">
        <v>571</v>
      </c>
      <c r="L447" s="44" t="s">
        <v>74</v>
      </c>
      <c r="M447" s="45" t="s">
        <v>992</v>
      </c>
      <c r="N447" s="42">
        <v>1</v>
      </c>
      <c r="O447" s="42">
        <v>3144628916</v>
      </c>
      <c r="P447" s="46">
        <v>45439</v>
      </c>
      <c r="Q447" s="52">
        <v>683946</v>
      </c>
      <c r="R447" s="48">
        <v>18000</v>
      </c>
      <c r="S447" s="49">
        <v>29640</v>
      </c>
      <c r="T447" s="50">
        <v>388960</v>
      </c>
      <c r="U447" s="48" t="s">
        <v>2458</v>
      </c>
      <c r="V447" s="51">
        <v>45495</v>
      </c>
      <c r="W447" s="52"/>
    </row>
    <row r="448" spans="1:23" ht="28.8">
      <c r="A448" s="48"/>
      <c r="B448" s="42">
        <v>4925</v>
      </c>
      <c r="C448" s="42" t="s">
        <v>41</v>
      </c>
      <c r="D448" s="42">
        <v>12232920</v>
      </c>
      <c r="E448" s="42" t="s">
        <v>1410</v>
      </c>
      <c r="F448" s="42">
        <v>58</v>
      </c>
      <c r="G448" s="42">
        <v>1</v>
      </c>
      <c r="H448" s="43" t="s">
        <v>1411</v>
      </c>
      <c r="I448" s="42" t="s">
        <v>77</v>
      </c>
      <c r="J448" s="77" t="s">
        <v>99</v>
      </c>
      <c r="K448" s="77">
        <v>571</v>
      </c>
      <c r="L448" s="44" t="s">
        <v>74</v>
      </c>
      <c r="M448" s="18" t="s">
        <v>989</v>
      </c>
      <c r="N448" s="42">
        <v>1</v>
      </c>
      <c r="O448" s="42">
        <v>3127460223</v>
      </c>
      <c r="P448" s="46">
        <v>45414</v>
      </c>
      <c r="Q448" s="47">
        <v>629096</v>
      </c>
      <c r="R448" s="48">
        <v>18000</v>
      </c>
      <c r="S448" s="49">
        <v>29640</v>
      </c>
      <c r="T448" s="50"/>
      <c r="U448" s="48" t="s">
        <v>2459</v>
      </c>
      <c r="V448" s="51">
        <v>45495</v>
      </c>
      <c r="W448" s="52"/>
    </row>
    <row r="449" spans="1:23" ht="28.8">
      <c r="A449" s="48"/>
      <c r="B449" s="42">
        <v>5337</v>
      </c>
      <c r="C449" s="42" t="s">
        <v>41</v>
      </c>
      <c r="D449" s="42">
        <v>12232920</v>
      </c>
      <c r="E449" s="42" t="s">
        <v>1410</v>
      </c>
      <c r="F449" s="42">
        <v>59</v>
      </c>
      <c r="G449" s="42">
        <v>1</v>
      </c>
      <c r="H449" s="43" t="s">
        <v>1411</v>
      </c>
      <c r="I449" s="42" t="s">
        <v>77</v>
      </c>
      <c r="J449" s="77" t="s">
        <v>99</v>
      </c>
      <c r="K449" s="77">
        <v>571</v>
      </c>
      <c r="L449" s="44" t="s">
        <v>74</v>
      </c>
      <c r="M449" s="45" t="s">
        <v>987</v>
      </c>
      <c r="N449" s="42">
        <v>1</v>
      </c>
      <c r="O449" s="42">
        <v>3236550544</v>
      </c>
      <c r="P449" s="46">
        <v>45421</v>
      </c>
      <c r="Q449" s="52">
        <v>644212</v>
      </c>
      <c r="R449" s="48">
        <v>20000</v>
      </c>
      <c r="S449" s="49">
        <v>30680</v>
      </c>
      <c r="T449" s="50"/>
      <c r="U449" s="48" t="s">
        <v>2459</v>
      </c>
      <c r="V449" s="51">
        <v>45495</v>
      </c>
      <c r="W449" s="52"/>
    </row>
    <row r="450" spans="1:23">
      <c r="A450" s="48"/>
      <c r="B450" s="42">
        <v>5338</v>
      </c>
      <c r="C450" s="42" t="s">
        <v>41</v>
      </c>
      <c r="D450" s="42">
        <v>12232920</v>
      </c>
      <c r="E450" s="42" t="s">
        <v>1410</v>
      </c>
      <c r="F450" s="42">
        <v>59</v>
      </c>
      <c r="G450" s="42">
        <v>1</v>
      </c>
      <c r="H450" s="43" t="s">
        <v>1411</v>
      </c>
      <c r="I450" s="42" t="s">
        <v>77</v>
      </c>
      <c r="J450" s="78" t="s">
        <v>99</v>
      </c>
      <c r="K450" s="78">
        <v>571</v>
      </c>
      <c r="L450" s="44" t="s">
        <v>74</v>
      </c>
      <c r="M450" s="42" t="s">
        <v>1009</v>
      </c>
      <c r="N450" s="42">
        <v>1</v>
      </c>
      <c r="O450" s="42">
        <v>3236550544</v>
      </c>
      <c r="P450" s="43">
        <v>45421</v>
      </c>
      <c r="Q450" s="47">
        <v>647465</v>
      </c>
      <c r="R450" s="48">
        <v>20000</v>
      </c>
      <c r="S450" s="49">
        <v>30680</v>
      </c>
      <c r="T450" s="50">
        <v>91000</v>
      </c>
      <c r="U450" s="48" t="s">
        <v>2459</v>
      </c>
      <c r="V450" s="51">
        <v>45495</v>
      </c>
      <c r="W450" s="52"/>
    </row>
    <row r="451" spans="1:23">
      <c r="A451" s="48"/>
      <c r="B451" s="42">
        <v>6048</v>
      </c>
      <c r="C451" s="42" t="s">
        <v>41</v>
      </c>
      <c r="D451" s="42">
        <v>69011223</v>
      </c>
      <c r="E451" s="42" t="s">
        <v>1412</v>
      </c>
      <c r="F451" s="42">
        <v>30</v>
      </c>
      <c r="G451" s="42">
        <v>1</v>
      </c>
      <c r="H451" s="43" t="s">
        <v>1413</v>
      </c>
      <c r="I451" s="42" t="s">
        <v>44</v>
      </c>
      <c r="J451" s="78" t="s">
        <v>99</v>
      </c>
      <c r="K451" s="78">
        <v>571</v>
      </c>
      <c r="L451" s="44" t="s">
        <v>74</v>
      </c>
      <c r="M451" s="45" t="s">
        <v>989</v>
      </c>
      <c r="N451" s="42">
        <v>1</v>
      </c>
      <c r="O451" s="42" t="s">
        <v>1414</v>
      </c>
      <c r="P451" s="46">
        <v>45435</v>
      </c>
      <c r="Q451" s="52">
        <v>674585</v>
      </c>
      <c r="R451" s="48">
        <v>18000</v>
      </c>
      <c r="S451" s="49">
        <v>29640</v>
      </c>
      <c r="T451" s="50"/>
      <c r="U451" s="48" t="s">
        <v>2460</v>
      </c>
      <c r="V451" s="51">
        <v>45495</v>
      </c>
      <c r="W451" s="52"/>
    </row>
    <row r="452" spans="1:23">
      <c r="A452" s="48"/>
      <c r="B452" s="42">
        <v>6049</v>
      </c>
      <c r="C452" s="42" t="s">
        <v>41</v>
      </c>
      <c r="D452" s="42">
        <v>69011223</v>
      </c>
      <c r="E452" s="42" t="s">
        <v>1412</v>
      </c>
      <c r="F452" s="42">
        <v>30</v>
      </c>
      <c r="G452" s="42">
        <v>1</v>
      </c>
      <c r="H452" s="43" t="s">
        <v>1413</v>
      </c>
      <c r="I452" s="42" t="s">
        <v>44</v>
      </c>
      <c r="J452" s="78" t="s">
        <v>99</v>
      </c>
      <c r="K452" s="78">
        <v>571</v>
      </c>
      <c r="L452" s="44" t="s">
        <v>74</v>
      </c>
      <c r="M452" s="42" t="s">
        <v>992</v>
      </c>
      <c r="N452" s="42">
        <v>1</v>
      </c>
      <c r="O452" s="42" t="s">
        <v>1414</v>
      </c>
      <c r="P452" s="43">
        <v>45436</v>
      </c>
      <c r="Q452" s="47">
        <v>677423</v>
      </c>
      <c r="R452" s="48">
        <v>18000</v>
      </c>
      <c r="S452" s="49">
        <v>29640</v>
      </c>
      <c r="T452" s="50">
        <v>59280</v>
      </c>
      <c r="U452" s="48" t="s">
        <v>2460</v>
      </c>
      <c r="V452" s="51">
        <v>45495</v>
      </c>
      <c r="W452" s="52"/>
    </row>
    <row r="453" spans="1:23">
      <c r="A453" s="48"/>
      <c r="B453" s="42">
        <v>6269</v>
      </c>
      <c r="C453" s="42" t="s">
        <v>41</v>
      </c>
      <c r="D453" s="42">
        <v>40782495</v>
      </c>
      <c r="E453" s="42" t="s">
        <v>1415</v>
      </c>
      <c r="F453" s="42">
        <v>48</v>
      </c>
      <c r="G453" s="42">
        <v>1</v>
      </c>
      <c r="H453" s="43" t="s">
        <v>629</v>
      </c>
      <c r="I453" s="42" t="s">
        <v>44</v>
      </c>
      <c r="J453" s="78" t="s">
        <v>557</v>
      </c>
      <c r="K453" s="78">
        <v>569</v>
      </c>
      <c r="L453" s="44" t="s">
        <v>76</v>
      </c>
      <c r="M453" s="45" t="s">
        <v>1075</v>
      </c>
      <c r="N453" s="42">
        <v>1</v>
      </c>
      <c r="O453" s="42" t="s">
        <v>1416</v>
      </c>
      <c r="P453" s="46">
        <v>45440</v>
      </c>
      <c r="Q453" s="52">
        <v>683443</v>
      </c>
      <c r="R453" s="48">
        <v>70000</v>
      </c>
      <c r="S453" s="49">
        <v>92040</v>
      </c>
      <c r="T453" s="50"/>
      <c r="U453" s="48" t="s">
        <v>2461</v>
      </c>
      <c r="V453" s="51">
        <v>45495</v>
      </c>
      <c r="W453" s="52"/>
    </row>
    <row r="454" spans="1:23">
      <c r="A454" s="48"/>
      <c r="B454" s="42">
        <v>6270</v>
      </c>
      <c r="C454" s="42" t="s">
        <v>41</v>
      </c>
      <c r="D454" s="42">
        <v>40782495</v>
      </c>
      <c r="E454" s="42" t="s">
        <v>1415</v>
      </c>
      <c r="F454" s="42">
        <v>48</v>
      </c>
      <c r="G454" s="42">
        <v>1</v>
      </c>
      <c r="H454" s="43" t="s">
        <v>629</v>
      </c>
      <c r="I454" s="42" t="s">
        <v>44</v>
      </c>
      <c r="J454" s="78" t="s">
        <v>557</v>
      </c>
      <c r="K454" s="78">
        <v>569</v>
      </c>
      <c r="L454" s="44" t="s">
        <v>76</v>
      </c>
      <c r="M454" s="18" t="s">
        <v>1077</v>
      </c>
      <c r="N454" s="42">
        <v>1</v>
      </c>
      <c r="O454" s="42" t="s">
        <v>1416</v>
      </c>
      <c r="P454" s="46">
        <v>45441</v>
      </c>
      <c r="Q454" s="47">
        <v>687699</v>
      </c>
      <c r="R454" s="48">
        <v>70000</v>
      </c>
      <c r="S454" s="49">
        <v>83200</v>
      </c>
      <c r="T454" s="50">
        <v>175240</v>
      </c>
      <c r="U454" s="48" t="s">
        <v>2461</v>
      </c>
      <c r="V454" s="51">
        <v>45495</v>
      </c>
      <c r="W454" s="52"/>
    </row>
    <row r="455" spans="1:23" ht="28.8">
      <c r="A455" s="48"/>
      <c r="B455" s="42">
        <v>6267</v>
      </c>
      <c r="C455" s="42" t="s">
        <v>41</v>
      </c>
      <c r="D455" s="42">
        <v>1124851912</v>
      </c>
      <c r="E455" s="42" t="s">
        <v>1417</v>
      </c>
      <c r="F455" s="42">
        <v>36</v>
      </c>
      <c r="G455" s="42">
        <v>1</v>
      </c>
      <c r="H455" s="43">
        <v>32325</v>
      </c>
      <c r="I455" s="42" t="s">
        <v>44</v>
      </c>
      <c r="J455" s="77" t="s">
        <v>557</v>
      </c>
      <c r="K455" s="77">
        <v>569</v>
      </c>
      <c r="L455" s="44" t="s">
        <v>76</v>
      </c>
      <c r="M455" s="45" t="s">
        <v>1075</v>
      </c>
      <c r="N455" s="42">
        <v>1</v>
      </c>
      <c r="O455" s="42" t="s">
        <v>1418</v>
      </c>
      <c r="P455" s="46">
        <v>45440</v>
      </c>
      <c r="Q455" s="47">
        <v>683433</v>
      </c>
      <c r="R455" s="48">
        <v>70000</v>
      </c>
      <c r="S455" s="55">
        <v>92040</v>
      </c>
      <c r="T455" s="50"/>
      <c r="U455" s="48" t="s">
        <v>2462</v>
      </c>
      <c r="V455" s="51">
        <v>45495</v>
      </c>
      <c r="W455" s="52"/>
    </row>
    <row r="456" spans="1:23">
      <c r="A456" s="48"/>
      <c r="B456" s="42">
        <v>6268</v>
      </c>
      <c r="C456" s="42" t="s">
        <v>41</v>
      </c>
      <c r="D456" s="42">
        <v>1124851912</v>
      </c>
      <c r="E456" s="42" t="s">
        <v>1417</v>
      </c>
      <c r="F456" s="42">
        <v>36</v>
      </c>
      <c r="G456" s="42">
        <v>1</v>
      </c>
      <c r="H456" s="43">
        <v>32325</v>
      </c>
      <c r="I456" s="42" t="s">
        <v>44</v>
      </c>
      <c r="J456" s="78" t="s">
        <v>557</v>
      </c>
      <c r="K456" s="78">
        <v>569</v>
      </c>
      <c r="L456" s="44" t="s">
        <v>76</v>
      </c>
      <c r="M456" s="42" t="s">
        <v>1077</v>
      </c>
      <c r="N456" s="42">
        <v>1</v>
      </c>
      <c r="O456" s="42" t="s">
        <v>1418</v>
      </c>
      <c r="P456" s="46">
        <v>45441</v>
      </c>
      <c r="Q456" s="47">
        <v>687756</v>
      </c>
      <c r="R456" s="48">
        <v>70000</v>
      </c>
      <c r="S456" s="49">
        <v>83200</v>
      </c>
      <c r="T456" s="50">
        <v>175240</v>
      </c>
      <c r="U456" s="48" t="s">
        <v>2462</v>
      </c>
      <c r="V456" s="51">
        <v>45495</v>
      </c>
      <c r="W456" s="52"/>
    </row>
    <row r="457" spans="1:23">
      <c r="A457" s="48"/>
      <c r="B457" s="42">
        <v>5838</v>
      </c>
      <c r="C457" s="42" t="s">
        <v>41</v>
      </c>
      <c r="D457" s="42">
        <v>39842015</v>
      </c>
      <c r="E457" s="42" t="s">
        <v>1419</v>
      </c>
      <c r="F457" s="42">
        <v>40</v>
      </c>
      <c r="G457" s="42">
        <v>1</v>
      </c>
      <c r="H457" s="43">
        <v>30354</v>
      </c>
      <c r="I457" s="42" t="s">
        <v>44</v>
      </c>
      <c r="J457" s="78" t="s">
        <v>557</v>
      </c>
      <c r="K457" s="78">
        <v>569</v>
      </c>
      <c r="L457" s="44" t="s">
        <v>76</v>
      </c>
      <c r="M457" s="45" t="s">
        <v>1075</v>
      </c>
      <c r="N457" s="42">
        <v>1</v>
      </c>
      <c r="O457" s="42" t="s">
        <v>1420</v>
      </c>
      <c r="P457" s="46">
        <v>45430</v>
      </c>
      <c r="Q457" s="52">
        <v>663667</v>
      </c>
      <c r="R457" s="48">
        <v>70000</v>
      </c>
      <c r="S457" s="49">
        <v>92040</v>
      </c>
      <c r="T457" s="50">
        <v>92040</v>
      </c>
      <c r="U457" s="48" t="s">
        <v>2463</v>
      </c>
      <c r="V457" s="51">
        <v>45495</v>
      </c>
      <c r="W457" s="52"/>
    </row>
    <row r="458" spans="1:23">
      <c r="A458" s="48"/>
      <c r="B458" s="42">
        <v>4893</v>
      </c>
      <c r="C458" s="42" t="s">
        <v>41</v>
      </c>
      <c r="D458" s="42">
        <v>1124865636</v>
      </c>
      <c r="E458" s="42" t="s">
        <v>1421</v>
      </c>
      <c r="F458" s="42">
        <v>26</v>
      </c>
      <c r="G458" s="42">
        <v>1</v>
      </c>
      <c r="H458" s="43">
        <v>35866</v>
      </c>
      <c r="I458" s="42" t="s">
        <v>77</v>
      </c>
      <c r="J458" s="77" t="s">
        <v>83</v>
      </c>
      <c r="K458" s="77" t="s">
        <v>559</v>
      </c>
      <c r="L458" s="44" t="s">
        <v>76</v>
      </c>
      <c r="M458" s="42" t="s">
        <v>949</v>
      </c>
      <c r="N458" s="42">
        <v>1</v>
      </c>
      <c r="O458" s="42">
        <v>3228001960</v>
      </c>
      <c r="P458" s="46">
        <v>45413</v>
      </c>
      <c r="Q458" s="47">
        <v>628999</v>
      </c>
      <c r="R458" s="48">
        <v>50000</v>
      </c>
      <c r="S458" s="49">
        <v>67600</v>
      </c>
      <c r="T458" s="50"/>
      <c r="U458" s="48" t="s">
        <v>2464</v>
      </c>
      <c r="V458" s="51">
        <v>45495</v>
      </c>
      <c r="W458" s="52"/>
    </row>
    <row r="459" spans="1:23">
      <c r="A459" s="48"/>
      <c r="B459" s="42">
        <v>4894</v>
      </c>
      <c r="C459" s="42" t="s">
        <v>41</v>
      </c>
      <c r="D459" s="42">
        <v>1124865636</v>
      </c>
      <c r="E459" s="42" t="s">
        <v>1421</v>
      </c>
      <c r="F459" s="42">
        <v>26</v>
      </c>
      <c r="G459" s="42">
        <v>1</v>
      </c>
      <c r="H459" s="43">
        <v>35866</v>
      </c>
      <c r="I459" s="42" t="s">
        <v>77</v>
      </c>
      <c r="J459" s="77" t="s">
        <v>83</v>
      </c>
      <c r="K459" s="77" t="s">
        <v>559</v>
      </c>
      <c r="L459" s="44" t="s">
        <v>76</v>
      </c>
      <c r="M459" s="42" t="s">
        <v>950</v>
      </c>
      <c r="N459" s="42">
        <v>1</v>
      </c>
      <c r="O459" s="42">
        <v>3228001960</v>
      </c>
      <c r="P459" s="46">
        <v>45414</v>
      </c>
      <c r="Q459" s="52">
        <v>632310</v>
      </c>
      <c r="R459" s="48">
        <v>50000</v>
      </c>
      <c r="S459" s="49">
        <v>67600</v>
      </c>
      <c r="T459" s="50">
        <v>135200</v>
      </c>
      <c r="U459" s="48" t="s">
        <v>2464</v>
      </c>
      <c r="V459" s="51">
        <v>45495</v>
      </c>
      <c r="W459" s="52"/>
    </row>
    <row r="460" spans="1:23">
      <c r="A460" s="48"/>
      <c r="B460" s="42">
        <v>5538</v>
      </c>
      <c r="C460" s="42" t="s">
        <v>41</v>
      </c>
      <c r="D460" s="42">
        <v>18125124</v>
      </c>
      <c r="E460" s="42" t="s">
        <v>1422</v>
      </c>
      <c r="F460" s="42">
        <v>55</v>
      </c>
      <c r="G460" s="42">
        <v>1</v>
      </c>
      <c r="H460" s="43">
        <v>24907</v>
      </c>
      <c r="I460" s="42" t="s">
        <v>77</v>
      </c>
      <c r="J460" s="77" t="s">
        <v>83</v>
      </c>
      <c r="K460" s="77" t="s">
        <v>559</v>
      </c>
      <c r="L460" s="44" t="s">
        <v>76</v>
      </c>
      <c r="M460" s="45" t="s">
        <v>949</v>
      </c>
      <c r="N460" s="42">
        <v>1</v>
      </c>
      <c r="O460" s="42" t="s">
        <v>1423</v>
      </c>
      <c r="P460" s="46">
        <v>45425</v>
      </c>
      <c r="Q460" s="47">
        <v>648675</v>
      </c>
      <c r="R460" s="48">
        <v>50000</v>
      </c>
      <c r="S460" s="49">
        <v>67600</v>
      </c>
      <c r="T460" s="50"/>
      <c r="U460" s="48" t="s">
        <v>2465</v>
      </c>
      <c r="V460" s="51">
        <v>45495</v>
      </c>
      <c r="W460" s="52"/>
    </row>
    <row r="461" spans="1:23">
      <c r="A461" s="48"/>
      <c r="B461" s="42">
        <v>5539</v>
      </c>
      <c r="C461" s="42" t="s">
        <v>41</v>
      </c>
      <c r="D461" s="42">
        <v>18125124</v>
      </c>
      <c r="E461" s="42" t="s">
        <v>1422</v>
      </c>
      <c r="F461" s="42">
        <v>55</v>
      </c>
      <c r="G461" s="42">
        <v>1</v>
      </c>
      <c r="H461" s="43">
        <v>24907</v>
      </c>
      <c r="I461" s="42" t="s">
        <v>77</v>
      </c>
      <c r="J461" s="77" t="s">
        <v>83</v>
      </c>
      <c r="K461" s="77" t="s">
        <v>559</v>
      </c>
      <c r="L461" s="44" t="s">
        <v>76</v>
      </c>
      <c r="M461" s="45" t="s">
        <v>950</v>
      </c>
      <c r="N461" s="42">
        <v>1</v>
      </c>
      <c r="O461" s="42" t="s">
        <v>1424</v>
      </c>
      <c r="P461" s="46">
        <v>45426</v>
      </c>
      <c r="Q461" s="52">
        <v>656921</v>
      </c>
      <c r="R461" s="48">
        <v>50000</v>
      </c>
      <c r="S461" s="49">
        <v>67600</v>
      </c>
      <c r="T461" s="50">
        <v>135200</v>
      </c>
      <c r="U461" s="48" t="s">
        <v>2465</v>
      </c>
      <c r="V461" s="51">
        <v>45495</v>
      </c>
      <c r="W461" s="52"/>
    </row>
    <row r="462" spans="1:23">
      <c r="A462" s="48"/>
      <c r="B462" s="42">
        <v>4732</v>
      </c>
      <c r="C462" s="42" t="s">
        <v>41</v>
      </c>
      <c r="D462" s="42">
        <v>27474008</v>
      </c>
      <c r="E462" s="42" t="s">
        <v>666</v>
      </c>
      <c r="F462" s="42">
        <v>81</v>
      </c>
      <c r="G462" s="42">
        <v>1</v>
      </c>
      <c r="H462" s="43" t="s">
        <v>667</v>
      </c>
      <c r="I462" s="42" t="s">
        <v>44</v>
      </c>
      <c r="J462" s="78" t="s">
        <v>555</v>
      </c>
      <c r="K462" s="78">
        <v>755</v>
      </c>
      <c r="L462" s="44" t="s">
        <v>74</v>
      </c>
      <c r="M462" s="42" t="s">
        <v>1425</v>
      </c>
      <c r="N462" s="42">
        <v>1</v>
      </c>
      <c r="O462" s="42">
        <v>3105281389</v>
      </c>
      <c r="P462" s="46">
        <v>45416</v>
      </c>
      <c r="Q462" s="47">
        <v>632557</v>
      </c>
      <c r="R462" s="48">
        <v>33000</v>
      </c>
      <c r="S462" s="49">
        <v>48360</v>
      </c>
      <c r="T462" s="50">
        <v>48360</v>
      </c>
      <c r="U462" s="48" t="s">
        <v>2466</v>
      </c>
      <c r="V462" s="51">
        <v>45495</v>
      </c>
      <c r="W462" s="52"/>
    </row>
    <row r="463" spans="1:23">
      <c r="A463" s="48"/>
      <c r="B463" s="42">
        <v>6442</v>
      </c>
      <c r="C463" s="42" t="s">
        <v>41</v>
      </c>
      <c r="D463" s="42">
        <v>1123327720</v>
      </c>
      <c r="E463" s="42" t="s">
        <v>1426</v>
      </c>
      <c r="F463" s="42">
        <v>31</v>
      </c>
      <c r="G463" s="42">
        <v>1</v>
      </c>
      <c r="H463" s="43">
        <v>33788</v>
      </c>
      <c r="I463" s="42" t="s">
        <v>77</v>
      </c>
      <c r="J463" s="77" t="s">
        <v>78</v>
      </c>
      <c r="K463" s="77">
        <v>320</v>
      </c>
      <c r="L463" s="44" t="s">
        <v>74</v>
      </c>
      <c r="M463" s="18" t="s">
        <v>960</v>
      </c>
      <c r="N463" s="42">
        <v>1</v>
      </c>
      <c r="O463" s="42" t="s">
        <v>1427</v>
      </c>
      <c r="P463" s="46">
        <v>45442</v>
      </c>
      <c r="Q463" s="47">
        <v>687678</v>
      </c>
      <c r="R463" s="48">
        <v>33000</v>
      </c>
      <c r="S463" s="49">
        <v>45240</v>
      </c>
      <c r="T463" s="50">
        <v>45240</v>
      </c>
      <c r="U463" s="48" t="s">
        <v>2467</v>
      </c>
      <c r="V463" s="51">
        <v>45495</v>
      </c>
      <c r="W463" s="52"/>
    </row>
    <row r="464" spans="1:23">
      <c r="A464" s="48"/>
      <c r="B464" s="42">
        <v>5335</v>
      </c>
      <c r="C464" s="42" t="s">
        <v>41</v>
      </c>
      <c r="D464" s="42">
        <v>1006947603</v>
      </c>
      <c r="E464" s="42" t="s">
        <v>1428</v>
      </c>
      <c r="F464" s="42">
        <v>22</v>
      </c>
      <c r="G464" s="42">
        <v>1</v>
      </c>
      <c r="H464" s="43" t="s">
        <v>1429</v>
      </c>
      <c r="I464" s="42" t="s">
        <v>77</v>
      </c>
      <c r="J464" s="77" t="s">
        <v>83</v>
      </c>
      <c r="K464" s="77" t="s">
        <v>559</v>
      </c>
      <c r="L464" s="44" t="s">
        <v>74</v>
      </c>
      <c r="M464" s="45" t="s">
        <v>1037</v>
      </c>
      <c r="N464" s="42">
        <v>1</v>
      </c>
      <c r="O464" s="42">
        <v>3232512187</v>
      </c>
      <c r="P464" s="46">
        <v>45421</v>
      </c>
      <c r="Q464" s="52">
        <v>644117</v>
      </c>
      <c r="R464" s="48">
        <v>37000</v>
      </c>
      <c r="S464" s="49">
        <v>50669</v>
      </c>
      <c r="T464" s="50"/>
      <c r="U464" s="48" t="s">
        <v>2468</v>
      </c>
      <c r="V464" s="51">
        <v>45495</v>
      </c>
      <c r="W464" s="52"/>
    </row>
    <row r="465" spans="1:23">
      <c r="A465" s="48"/>
      <c r="B465" s="42">
        <v>5336</v>
      </c>
      <c r="C465" s="42" t="s">
        <v>41</v>
      </c>
      <c r="D465" s="42">
        <v>1006947603</v>
      </c>
      <c r="E465" s="42" t="s">
        <v>1428</v>
      </c>
      <c r="F465" s="42">
        <v>22</v>
      </c>
      <c r="G465" s="42">
        <v>1</v>
      </c>
      <c r="H465" s="43" t="s">
        <v>1429</v>
      </c>
      <c r="I465" s="42" t="s">
        <v>77</v>
      </c>
      <c r="J465" s="77" t="s">
        <v>83</v>
      </c>
      <c r="K465" s="77" t="s">
        <v>559</v>
      </c>
      <c r="L465" s="44" t="s">
        <v>74</v>
      </c>
      <c r="M465" s="18" t="s">
        <v>1036</v>
      </c>
      <c r="N465" s="42">
        <v>1</v>
      </c>
      <c r="O465" s="42">
        <v>3232512187</v>
      </c>
      <c r="P465" s="46">
        <v>45421</v>
      </c>
      <c r="Q465" s="47">
        <v>644118</v>
      </c>
      <c r="R465" s="48">
        <v>37000</v>
      </c>
      <c r="S465" s="49">
        <v>50669</v>
      </c>
      <c r="T465" s="50">
        <v>101338</v>
      </c>
      <c r="U465" s="48" t="s">
        <v>2468</v>
      </c>
      <c r="V465" s="51">
        <v>45495</v>
      </c>
      <c r="W465" s="52"/>
    </row>
    <row r="466" spans="1:23">
      <c r="A466" s="48"/>
      <c r="B466" s="42">
        <v>5281</v>
      </c>
      <c r="C466" s="42" t="s">
        <v>41</v>
      </c>
      <c r="D466" s="42">
        <v>1006848163</v>
      </c>
      <c r="E466" s="42" t="s">
        <v>1430</v>
      </c>
      <c r="F466" s="42">
        <v>21</v>
      </c>
      <c r="G466" s="42">
        <v>1</v>
      </c>
      <c r="H466" s="43" t="s">
        <v>1431</v>
      </c>
      <c r="I466" s="42" t="s">
        <v>77</v>
      </c>
      <c r="J466" s="77" t="s">
        <v>78</v>
      </c>
      <c r="K466" s="77">
        <v>320</v>
      </c>
      <c r="L466" s="44" t="s">
        <v>74</v>
      </c>
      <c r="M466" s="45" t="s">
        <v>960</v>
      </c>
      <c r="N466" s="42">
        <v>1</v>
      </c>
      <c r="O466" s="42">
        <v>3238753903</v>
      </c>
      <c r="P466" s="46">
        <v>45419</v>
      </c>
      <c r="Q466" s="52">
        <v>642564</v>
      </c>
      <c r="R466" s="48">
        <v>33000</v>
      </c>
      <c r="S466" s="49">
        <v>45240</v>
      </c>
      <c r="T466" s="50"/>
      <c r="U466" s="48" t="s">
        <v>2469</v>
      </c>
      <c r="V466" s="51">
        <v>45495</v>
      </c>
      <c r="W466" s="52"/>
    </row>
    <row r="467" spans="1:23">
      <c r="A467" s="48"/>
      <c r="B467" s="42">
        <v>5282</v>
      </c>
      <c r="C467" s="42" t="s">
        <v>41</v>
      </c>
      <c r="D467" s="42">
        <v>1006848163</v>
      </c>
      <c r="E467" s="42" t="s">
        <v>1430</v>
      </c>
      <c r="F467" s="42">
        <v>21</v>
      </c>
      <c r="G467" s="42">
        <v>1</v>
      </c>
      <c r="H467" s="43" t="s">
        <v>1431</v>
      </c>
      <c r="I467" s="42" t="s">
        <v>77</v>
      </c>
      <c r="J467" s="78" t="s">
        <v>78</v>
      </c>
      <c r="K467" s="78">
        <v>320</v>
      </c>
      <c r="L467" s="44" t="s">
        <v>74</v>
      </c>
      <c r="M467" s="42" t="s">
        <v>962</v>
      </c>
      <c r="N467" s="42">
        <v>1</v>
      </c>
      <c r="O467" s="42">
        <v>3238753903</v>
      </c>
      <c r="P467" s="46">
        <v>45421</v>
      </c>
      <c r="Q467" s="47">
        <v>646350</v>
      </c>
      <c r="R467" s="48">
        <v>33000</v>
      </c>
      <c r="S467" s="49">
        <v>45240</v>
      </c>
      <c r="T467" s="50">
        <v>90480</v>
      </c>
      <c r="U467" s="48" t="s">
        <v>2469</v>
      </c>
      <c r="V467" s="51">
        <v>45495</v>
      </c>
      <c r="W467" s="52"/>
    </row>
    <row r="468" spans="1:23">
      <c r="A468" s="48"/>
      <c r="B468" s="42">
        <v>4891</v>
      </c>
      <c r="C468" s="42" t="s">
        <v>41</v>
      </c>
      <c r="D468" s="42">
        <v>40755103</v>
      </c>
      <c r="E468" s="42" t="s">
        <v>1432</v>
      </c>
      <c r="F468" s="42">
        <v>70</v>
      </c>
      <c r="G468" s="42">
        <v>1</v>
      </c>
      <c r="H468" s="43">
        <v>19614</v>
      </c>
      <c r="I468" s="42" t="s">
        <v>44</v>
      </c>
      <c r="J468" s="78" t="s">
        <v>78</v>
      </c>
      <c r="K468" s="78">
        <v>320</v>
      </c>
      <c r="L468" s="44" t="s">
        <v>74</v>
      </c>
      <c r="M468" s="45" t="s">
        <v>960</v>
      </c>
      <c r="N468" s="42">
        <v>1</v>
      </c>
      <c r="O468" s="42" t="s">
        <v>1433</v>
      </c>
      <c r="P468" s="46">
        <v>45413</v>
      </c>
      <c r="Q468" s="52">
        <v>629155</v>
      </c>
      <c r="R468" s="48">
        <v>33000</v>
      </c>
      <c r="S468" s="49">
        <v>45240</v>
      </c>
      <c r="T468" s="50"/>
      <c r="U468" s="48" t="s">
        <v>2470</v>
      </c>
      <c r="V468" s="51">
        <v>45495</v>
      </c>
      <c r="W468" s="52"/>
    </row>
    <row r="469" spans="1:23">
      <c r="A469" s="48"/>
      <c r="B469" s="42">
        <v>4892</v>
      </c>
      <c r="C469" s="42" t="s">
        <v>41</v>
      </c>
      <c r="D469" s="42">
        <v>40755103</v>
      </c>
      <c r="E469" s="42" t="s">
        <v>1432</v>
      </c>
      <c r="F469" s="42">
        <v>70</v>
      </c>
      <c r="G469" s="42">
        <v>1</v>
      </c>
      <c r="H469" s="43">
        <v>19614</v>
      </c>
      <c r="I469" s="42" t="s">
        <v>44</v>
      </c>
      <c r="J469" s="77" t="s">
        <v>78</v>
      </c>
      <c r="K469" s="77">
        <v>320</v>
      </c>
      <c r="L469" s="44" t="s">
        <v>74</v>
      </c>
      <c r="M469" s="18" t="s">
        <v>962</v>
      </c>
      <c r="N469" s="42">
        <v>1</v>
      </c>
      <c r="O469" s="42" t="s">
        <v>1433</v>
      </c>
      <c r="P469" s="46">
        <v>45413</v>
      </c>
      <c r="Q469" s="47">
        <v>630495</v>
      </c>
      <c r="R469" s="48">
        <v>33000</v>
      </c>
      <c r="S469" s="49">
        <v>45240</v>
      </c>
      <c r="T469" s="50">
        <v>90480</v>
      </c>
      <c r="U469" s="48" t="s">
        <v>2470</v>
      </c>
      <c r="V469" s="51">
        <v>45495</v>
      </c>
      <c r="W469" s="52"/>
    </row>
    <row r="470" spans="1:23">
      <c r="A470" s="48"/>
      <c r="B470" s="42">
        <v>5249</v>
      </c>
      <c r="C470" s="42" t="s">
        <v>41</v>
      </c>
      <c r="D470" s="42">
        <v>1123331185</v>
      </c>
      <c r="E470" s="42" t="s">
        <v>1434</v>
      </c>
      <c r="F470" s="42">
        <v>28</v>
      </c>
      <c r="G470" s="42">
        <v>1</v>
      </c>
      <c r="H470" s="43">
        <v>34952</v>
      </c>
      <c r="I470" s="42" t="s">
        <v>77</v>
      </c>
      <c r="J470" s="77" t="s">
        <v>78</v>
      </c>
      <c r="K470" s="77">
        <v>320</v>
      </c>
      <c r="L470" s="44" t="s">
        <v>76</v>
      </c>
      <c r="M470" s="45" t="s">
        <v>966</v>
      </c>
      <c r="N470" s="42">
        <v>1</v>
      </c>
      <c r="O470" s="42">
        <v>3203228737</v>
      </c>
      <c r="P470" s="46">
        <v>45418</v>
      </c>
      <c r="Q470" s="52">
        <v>634455</v>
      </c>
      <c r="R470" s="48">
        <v>88000</v>
      </c>
      <c r="S470" s="49">
        <v>109200</v>
      </c>
      <c r="T470" s="50"/>
      <c r="U470" s="48" t="s">
        <v>2471</v>
      </c>
      <c r="V470" s="51">
        <v>45495</v>
      </c>
      <c r="W470" s="52"/>
    </row>
    <row r="471" spans="1:23">
      <c r="A471" s="48"/>
      <c r="B471" s="42">
        <v>5250</v>
      </c>
      <c r="C471" s="42" t="s">
        <v>41</v>
      </c>
      <c r="D471" s="42">
        <v>1123331185</v>
      </c>
      <c r="E471" s="42" t="s">
        <v>1434</v>
      </c>
      <c r="F471" s="42">
        <v>28</v>
      </c>
      <c r="G471" s="42">
        <v>1</v>
      </c>
      <c r="H471" s="43">
        <v>34952</v>
      </c>
      <c r="I471" s="42" t="s">
        <v>77</v>
      </c>
      <c r="J471" s="78" t="s">
        <v>78</v>
      </c>
      <c r="K471" s="78">
        <v>320</v>
      </c>
      <c r="L471" s="44" t="s">
        <v>76</v>
      </c>
      <c r="M471" s="45" t="s">
        <v>968</v>
      </c>
      <c r="N471" s="42">
        <v>1</v>
      </c>
      <c r="O471" s="42">
        <v>3203228737</v>
      </c>
      <c r="P471" s="46">
        <v>45419</v>
      </c>
      <c r="Q471" s="47">
        <v>642824</v>
      </c>
      <c r="R471" s="48">
        <v>88000</v>
      </c>
      <c r="S471" s="49">
        <v>109200</v>
      </c>
      <c r="T471" s="50">
        <v>218400</v>
      </c>
      <c r="U471" s="48" t="s">
        <v>2471</v>
      </c>
      <c r="V471" s="51">
        <v>45495</v>
      </c>
      <c r="W471" s="52"/>
    </row>
    <row r="472" spans="1:23">
      <c r="A472" s="48"/>
      <c r="B472" s="42">
        <v>5285</v>
      </c>
      <c r="C472" s="42" t="s">
        <v>86</v>
      </c>
      <c r="D472" s="42">
        <v>1125186533</v>
      </c>
      <c r="E472" s="42" t="s">
        <v>1435</v>
      </c>
      <c r="F472" s="42">
        <v>5</v>
      </c>
      <c r="G472" s="42">
        <v>2</v>
      </c>
      <c r="H472" s="43">
        <v>45267</v>
      </c>
      <c r="I472" s="42" t="s">
        <v>77</v>
      </c>
      <c r="J472" s="78" t="s">
        <v>99</v>
      </c>
      <c r="K472" s="78">
        <v>571</v>
      </c>
      <c r="L472" s="44" t="s">
        <v>74</v>
      </c>
      <c r="M472" s="45" t="s">
        <v>987</v>
      </c>
      <c r="N472" s="42">
        <v>1</v>
      </c>
      <c r="O472" s="42">
        <v>3223586787</v>
      </c>
      <c r="P472" s="46">
        <v>45419</v>
      </c>
      <c r="Q472" s="52">
        <v>639919</v>
      </c>
      <c r="R472" s="48">
        <v>20000</v>
      </c>
      <c r="S472" s="49">
        <v>30680</v>
      </c>
      <c r="T472" s="50"/>
      <c r="U472" s="48" t="s">
        <v>2472</v>
      </c>
      <c r="V472" s="51">
        <v>45495</v>
      </c>
      <c r="W472" s="52"/>
    </row>
    <row r="473" spans="1:23" ht="28.8">
      <c r="A473" s="48"/>
      <c r="B473" s="42">
        <v>5286</v>
      </c>
      <c r="C473" s="42" t="s">
        <v>86</v>
      </c>
      <c r="D473" s="42">
        <v>1125186533</v>
      </c>
      <c r="E473" s="42" t="s">
        <v>1435</v>
      </c>
      <c r="F473" s="42">
        <v>5</v>
      </c>
      <c r="G473" s="42">
        <v>2</v>
      </c>
      <c r="H473" s="43">
        <v>45267</v>
      </c>
      <c r="I473" s="42" t="s">
        <v>77</v>
      </c>
      <c r="J473" s="77" t="s">
        <v>99</v>
      </c>
      <c r="K473" s="77">
        <v>571</v>
      </c>
      <c r="L473" s="44" t="s">
        <v>74</v>
      </c>
      <c r="M473" s="42" t="s">
        <v>1009</v>
      </c>
      <c r="N473" s="42">
        <v>1</v>
      </c>
      <c r="O473" s="42">
        <v>3223586787</v>
      </c>
      <c r="P473" s="46">
        <v>45419</v>
      </c>
      <c r="Q473" s="47">
        <v>642642</v>
      </c>
      <c r="R473" s="48">
        <v>20000</v>
      </c>
      <c r="S473" s="49">
        <v>30680</v>
      </c>
      <c r="T473" s="50">
        <v>61360</v>
      </c>
      <c r="U473" s="48" t="s">
        <v>2472</v>
      </c>
      <c r="V473" s="51">
        <v>45495</v>
      </c>
      <c r="W473" s="52"/>
    </row>
    <row r="474" spans="1:23">
      <c r="A474" s="48"/>
      <c r="B474" s="42">
        <v>5197</v>
      </c>
      <c r="C474" s="42" t="s">
        <v>41</v>
      </c>
      <c r="D474" s="42">
        <v>32671109</v>
      </c>
      <c r="E474" s="42" t="s">
        <v>1436</v>
      </c>
      <c r="F474" s="42">
        <v>61</v>
      </c>
      <c r="G474" s="42">
        <v>1</v>
      </c>
      <c r="H474" s="43" t="s">
        <v>1437</v>
      </c>
      <c r="I474" s="42" t="s">
        <v>44</v>
      </c>
      <c r="J474" s="77" t="s">
        <v>78</v>
      </c>
      <c r="K474" s="77">
        <v>320</v>
      </c>
      <c r="L474" s="44" t="s">
        <v>76</v>
      </c>
      <c r="M474" s="42" t="s">
        <v>966</v>
      </c>
      <c r="N474" s="42">
        <v>1</v>
      </c>
      <c r="O474" s="42" t="s">
        <v>1438</v>
      </c>
      <c r="P474" s="46">
        <v>45415</v>
      </c>
      <c r="Q474" s="47">
        <v>632287</v>
      </c>
      <c r="R474" s="48">
        <v>88000</v>
      </c>
      <c r="S474" s="49">
        <v>109200</v>
      </c>
      <c r="T474" s="50"/>
      <c r="U474" s="48" t="s">
        <v>2473</v>
      </c>
      <c r="V474" s="51">
        <v>45495</v>
      </c>
      <c r="W474" s="52"/>
    </row>
    <row r="475" spans="1:23">
      <c r="A475" s="48"/>
      <c r="B475" s="42">
        <v>6309</v>
      </c>
      <c r="C475" s="42" t="s">
        <v>41</v>
      </c>
      <c r="D475" s="42">
        <v>32671109</v>
      </c>
      <c r="E475" s="42" t="s">
        <v>1436</v>
      </c>
      <c r="F475" s="42">
        <v>61</v>
      </c>
      <c r="G475" s="42">
        <v>1</v>
      </c>
      <c r="H475" s="43" t="s">
        <v>1437</v>
      </c>
      <c r="I475" s="42" t="s">
        <v>44</v>
      </c>
      <c r="J475" s="77" t="s">
        <v>78</v>
      </c>
      <c r="K475" s="77">
        <v>320</v>
      </c>
      <c r="L475" s="44" t="s">
        <v>76</v>
      </c>
      <c r="M475" s="42" t="s">
        <v>966</v>
      </c>
      <c r="N475" s="42">
        <v>1</v>
      </c>
      <c r="O475" s="42" t="s">
        <v>1439</v>
      </c>
      <c r="P475" s="46">
        <v>45440</v>
      </c>
      <c r="Q475" s="52">
        <v>683692</v>
      </c>
      <c r="R475" s="48">
        <v>88000</v>
      </c>
      <c r="S475" s="49">
        <v>109200</v>
      </c>
      <c r="T475" s="50">
        <v>218400</v>
      </c>
      <c r="U475" s="48" t="s">
        <v>2473</v>
      </c>
      <c r="V475" s="51">
        <v>45495</v>
      </c>
      <c r="W475" s="52"/>
    </row>
    <row r="476" spans="1:23">
      <c r="A476" s="48"/>
      <c r="B476" s="42">
        <v>6310</v>
      </c>
      <c r="C476" s="42" t="s">
        <v>41</v>
      </c>
      <c r="D476" s="42">
        <v>32671109</v>
      </c>
      <c r="E476" s="42" t="s">
        <v>1436</v>
      </c>
      <c r="F476" s="42">
        <v>61</v>
      </c>
      <c r="G476" s="42">
        <v>1</v>
      </c>
      <c r="H476" s="43" t="s">
        <v>1437</v>
      </c>
      <c r="I476" s="42" t="s">
        <v>44</v>
      </c>
      <c r="J476" s="78" t="s">
        <v>78</v>
      </c>
      <c r="K476" s="78">
        <v>320</v>
      </c>
      <c r="L476" s="44" t="s">
        <v>76</v>
      </c>
      <c r="M476" s="42" t="s">
        <v>968</v>
      </c>
      <c r="N476" s="42">
        <v>1</v>
      </c>
      <c r="O476" s="42" t="s">
        <v>1439</v>
      </c>
      <c r="P476" s="46">
        <v>45442</v>
      </c>
      <c r="Q476" s="47">
        <v>689896</v>
      </c>
      <c r="R476" s="48">
        <v>88000</v>
      </c>
      <c r="S476" s="49">
        <v>109200</v>
      </c>
      <c r="T476" s="50">
        <v>109200</v>
      </c>
      <c r="U476" s="48" t="s">
        <v>2474</v>
      </c>
      <c r="V476" s="51">
        <v>45495</v>
      </c>
      <c r="W476" s="52"/>
    </row>
    <row r="477" spans="1:23">
      <c r="A477" s="48"/>
      <c r="B477" s="42">
        <v>6094</v>
      </c>
      <c r="C477" s="42" t="s">
        <v>86</v>
      </c>
      <c r="D477" s="42">
        <v>1121509723</v>
      </c>
      <c r="E477" s="42" t="s">
        <v>1440</v>
      </c>
      <c r="F477" s="42">
        <v>10</v>
      </c>
      <c r="G477" s="42">
        <v>2</v>
      </c>
      <c r="H477" s="43">
        <v>44990</v>
      </c>
      <c r="I477" s="42" t="s">
        <v>44</v>
      </c>
      <c r="J477" s="78" t="s">
        <v>87</v>
      </c>
      <c r="K477" s="78">
        <v>760</v>
      </c>
      <c r="L477" s="44" t="s">
        <v>76</v>
      </c>
      <c r="M477" s="42" t="s">
        <v>1087</v>
      </c>
      <c r="N477" s="42">
        <v>1</v>
      </c>
      <c r="O477" s="42">
        <v>3204362432</v>
      </c>
      <c r="P477" s="46">
        <v>45425</v>
      </c>
      <c r="Q477" s="52">
        <v>674489</v>
      </c>
      <c r="R477" s="48">
        <v>20000</v>
      </c>
      <c r="S477" s="49">
        <v>22880</v>
      </c>
      <c r="T477" s="50"/>
      <c r="U477" s="48" t="s">
        <v>2475</v>
      </c>
      <c r="V477" s="51">
        <v>45495</v>
      </c>
      <c r="W477" s="52"/>
    </row>
    <row r="478" spans="1:23">
      <c r="A478" s="48"/>
      <c r="B478" s="42">
        <v>6095</v>
      </c>
      <c r="C478" s="42" t="s">
        <v>86</v>
      </c>
      <c r="D478" s="42">
        <v>1121509723</v>
      </c>
      <c r="E478" s="42" t="s">
        <v>1440</v>
      </c>
      <c r="F478" s="42">
        <v>10</v>
      </c>
      <c r="G478" s="42">
        <v>2</v>
      </c>
      <c r="H478" s="43">
        <v>44990</v>
      </c>
      <c r="I478" s="42" t="s">
        <v>44</v>
      </c>
      <c r="J478" s="77" t="s">
        <v>87</v>
      </c>
      <c r="K478" s="77">
        <v>760</v>
      </c>
      <c r="L478" s="44" t="s">
        <v>76</v>
      </c>
      <c r="M478" s="45" t="s">
        <v>1088</v>
      </c>
      <c r="N478" s="42">
        <v>1</v>
      </c>
      <c r="O478" s="42">
        <v>3204362432</v>
      </c>
      <c r="P478" s="46">
        <v>45436</v>
      </c>
      <c r="Q478" s="47">
        <v>678367</v>
      </c>
      <c r="R478" s="48">
        <v>20000</v>
      </c>
      <c r="S478" s="49">
        <v>22880</v>
      </c>
      <c r="T478" s="50">
        <v>45760</v>
      </c>
      <c r="U478" s="48" t="s">
        <v>2475</v>
      </c>
      <c r="V478" s="51">
        <v>45495</v>
      </c>
      <c r="W478" s="52"/>
    </row>
    <row r="479" spans="1:23" ht="28.8">
      <c r="A479" s="48"/>
      <c r="B479" s="42">
        <v>4909</v>
      </c>
      <c r="C479" s="42" t="s">
        <v>41</v>
      </c>
      <c r="D479" s="42">
        <v>69010074</v>
      </c>
      <c r="E479" s="42" t="s">
        <v>1441</v>
      </c>
      <c r="F479" s="42">
        <v>61</v>
      </c>
      <c r="G479" s="42">
        <v>1</v>
      </c>
      <c r="H479" s="43" t="s">
        <v>588</v>
      </c>
      <c r="I479" s="42" t="s">
        <v>44</v>
      </c>
      <c r="J479" s="77" t="s">
        <v>99</v>
      </c>
      <c r="K479" s="77">
        <v>571</v>
      </c>
      <c r="L479" s="44" t="s">
        <v>74</v>
      </c>
      <c r="M479" s="45" t="s">
        <v>989</v>
      </c>
      <c r="N479" s="42">
        <v>1</v>
      </c>
      <c r="O479" s="42">
        <v>3113428498</v>
      </c>
      <c r="P479" s="46">
        <v>45414</v>
      </c>
      <c r="Q479" s="52">
        <v>629041</v>
      </c>
      <c r="R479" s="48">
        <v>18000</v>
      </c>
      <c r="S479" s="49">
        <v>29640</v>
      </c>
      <c r="T479" s="50"/>
      <c r="U479" s="48" t="s">
        <v>2476</v>
      </c>
      <c r="V479" s="51">
        <v>45495</v>
      </c>
      <c r="W479" s="52"/>
    </row>
    <row r="480" spans="1:23">
      <c r="A480" s="48"/>
      <c r="B480" s="42">
        <v>4910</v>
      </c>
      <c r="C480" s="42" t="s">
        <v>41</v>
      </c>
      <c r="D480" s="42">
        <v>69010074</v>
      </c>
      <c r="E480" s="42" t="s">
        <v>1441</v>
      </c>
      <c r="F480" s="42">
        <v>61</v>
      </c>
      <c r="G480" s="42">
        <v>1</v>
      </c>
      <c r="H480" s="43" t="s">
        <v>588</v>
      </c>
      <c r="I480" s="42" t="s">
        <v>44</v>
      </c>
      <c r="J480" s="78" t="s">
        <v>99</v>
      </c>
      <c r="K480" s="78">
        <v>571</v>
      </c>
      <c r="L480" s="44" t="s">
        <v>74</v>
      </c>
      <c r="M480" s="45" t="s">
        <v>992</v>
      </c>
      <c r="N480" s="42">
        <v>1</v>
      </c>
      <c r="O480" s="42">
        <v>3113428498</v>
      </c>
      <c r="P480" s="46">
        <v>45416</v>
      </c>
      <c r="Q480" s="47">
        <v>635129</v>
      </c>
      <c r="R480" s="48">
        <v>18000</v>
      </c>
      <c r="S480" s="49">
        <v>29640</v>
      </c>
      <c r="T480" s="50"/>
      <c r="U480" s="48" t="s">
        <v>2476</v>
      </c>
      <c r="V480" s="51">
        <v>45495</v>
      </c>
      <c r="W480" s="52"/>
    </row>
    <row r="481" spans="1:23">
      <c r="A481" s="48"/>
      <c r="B481" s="42">
        <v>4911</v>
      </c>
      <c r="C481" s="42" t="s">
        <v>41</v>
      </c>
      <c r="D481" s="42">
        <v>69010074</v>
      </c>
      <c r="E481" s="42" t="s">
        <v>1441</v>
      </c>
      <c r="F481" s="42">
        <v>61</v>
      </c>
      <c r="G481" s="42">
        <v>1</v>
      </c>
      <c r="H481" s="43" t="s">
        <v>588</v>
      </c>
      <c r="I481" s="42" t="s">
        <v>44</v>
      </c>
      <c r="J481" s="78" t="s">
        <v>99</v>
      </c>
      <c r="K481" s="78">
        <v>571</v>
      </c>
      <c r="L481" s="44" t="s">
        <v>76</v>
      </c>
      <c r="M481" s="45" t="s">
        <v>990</v>
      </c>
      <c r="N481" s="42">
        <v>1</v>
      </c>
      <c r="O481" s="42">
        <v>3113428498</v>
      </c>
      <c r="P481" s="46">
        <v>45414</v>
      </c>
      <c r="Q481" s="52">
        <v>629042</v>
      </c>
      <c r="R481" s="48">
        <v>55000</v>
      </c>
      <c r="S481" s="49">
        <v>72384</v>
      </c>
      <c r="T481" s="50"/>
      <c r="U481" s="48" t="s">
        <v>2476</v>
      </c>
      <c r="V481" s="51">
        <v>45495</v>
      </c>
      <c r="W481" s="52"/>
    </row>
    <row r="482" spans="1:23" ht="28.8">
      <c r="A482" s="48"/>
      <c r="B482" s="42">
        <v>4912</v>
      </c>
      <c r="C482" s="42" t="s">
        <v>41</v>
      </c>
      <c r="D482" s="42">
        <v>69010074</v>
      </c>
      <c r="E482" s="42" t="s">
        <v>1441</v>
      </c>
      <c r="F482" s="42">
        <v>61</v>
      </c>
      <c r="G482" s="42">
        <v>1</v>
      </c>
      <c r="H482" s="43" t="s">
        <v>588</v>
      </c>
      <c r="I482" s="42" t="s">
        <v>44</v>
      </c>
      <c r="J482" s="77" t="s">
        <v>99</v>
      </c>
      <c r="K482" s="77">
        <v>571</v>
      </c>
      <c r="L482" s="44" t="s">
        <v>76</v>
      </c>
      <c r="M482" s="18" t="s">
        <v>991</v>
      </c>
      <c r="N482" s="42">
        <v>1</v>
      </c>
      <c r="O482" s="42">
        <v>3113428498</v>
      </c>
      <c r="P482" s="46">
        <v>45416</v>
      </c>
      <c r="Q482" s="47">
        <v>635211</v>
      </c>
      <c r="R482" s="48">
        <v>55000</v>
      </c>
      <c r="S482" s="49">
        <v>72800</v>
      </c>
      <c r="T482" s="50">
        <v>204464</v>
      </c>
      <c r="U482" s="48" t="s">
        <v>2476</v>
      </c>
      <c r="V482" s="51">
        <v>45495</v>
      </c>
      <c r="W482" s="52"/>
    </row>
    <row r="483" spans="1:23">
      <c r="A483" s="48"/>
      <c r="B483" s="42">
        <v>5688</v>
      </c>
      <c r="C483" s="42" t="s">
        <v>86</v>
      </c>
      <c r="D483" s="42">
        <v>1080074307</v>
      </c>
      <c r="E483" s="42" t="s">
        <v>1442</v>
      </c>
      <c r="F483" s="42">
        <v>5</v>
      </c>
      <c r="G483" s="42">
        <v>2</v>
      </c>
      <c r="H483" s="43" t="s">
        <v>1443</v>
      </c>
      <c r="I483" s="42" t="s">
        <v>77</v>
      </c>
      <c r="J483" s="77" t="s">
        <v>78</v>
      </c>
      <c r="K483" s="77">
        <v>320</v>
      </c>
      <c r="L483" s="44" t="s">
        <v>76</v>
      </c>
      <c r="M483" s="45" t="s">
        <v>913</v>
      </c>
      <c r="N483" s="42">
        <v>1</v>
      </c>
      <c r="O483" s="42" t="s">
        <v>1444</v>
      </c>
      <c r="P483" s="46">
        <v>45427</v>
      </c>
      <c r="Q483" s="47">
        <v>658135</v>
      </c>
      <c r="R483" s="48">
        <v>80000</v>
      </c>
      <c r="S483" s="55">
        <v>102544</v>
      </c>
      <c r="T483" s="50">
        <v>102544</v>
      </c>
      <c r="U483" s="48" t="s">
        <v>2477</v>
      </c>
      <c r="V483" s="51">
        <v>45495</v>
      </c>
      <c r="W483" s="52"/>
    </row>
    <row r="484" spans="1:23">
      <c r="A484" s="48"/>
      <c r="B484" s="42">
        <v>4931</v>
      </c>
      <c r="C484" s="42" t="s">
        <v>41</v>
      </c>
      <c r="D484" s="42">
        <v>1126455203</v>
      </c>
      <c r="E484" s="42" t="s">
        <v>1445</v>
      </c>
      <c r="F484" s="42">
        <v>29</v>
      </c>
      <c r="G484" s="42">
        <v>1</v>
      </c>
      <c r="H484" s="43">
        <v>34650</v>
      </c>
      <c r="I484" s="42" t="s">
        <v>77</v>
      </c>
      <c r="J484" s="78" t="s">
        <v>556</v>
      </c>
      <c r="K484" s="78">
        <v>865</v>
      </c>
      <c r="L484" s="44" t="s">
        <v>74</v>
      </c>
      <c r="M484" s="42" t="s">
        <v>1114</v>
      </c>
      <c r="N484" s="42">
        <v>1</v>
      </c>
      <c r="O484" s="42" t="s">
        <v>1446</v>
      </c>
      <c r="P484" s="46">
        <v>45414</v>
      </c>
      <c r="Q484" s="47">
        <v>41030</v>
      </c>
      <c r="R484" s="48">
        <v>45000</v>
      </c>
      <c r="S484" s="49">
        <v>50336</v>
      </c>
      <c r="T484" s="50"/>
      <c r="U484" s="48" t="s">
        <v>2478</v>
      </c>
      <c r="V484" s="51">
        <v>45495</v>
      </c>
      <c r="W484" s="52"/>
    </row>
    <row r="485" spans="1:23">
      <c r="A485" s="48"/>
      <c r="B485" s="42">
        <v>4932</v>
      </c>
      <c r="C485" s="42" t="s">
        <v>41</v>
      </c>
      <c r="D485" s="42">
        <v>1126455203</v>
      </c>
      <c r="E485" s="42" t="s">
        <v>1445</v>
      </c>
      <c r="F485" s="42">
        <v>29</v>
      </c>
      <c r="G485" s="42">
        <v>1</v>
      </c>
      <c r="H485" s="43">
        <v>34650</v>
      </c>
      <c r="I485" s="42" t="s">
        <v>77</v>
      </c>
      <c r="J485" s="78" t="s">
        <v>556</v>
      </c>
      <c r="K485" s="78">
        <v>865</v>
      </c>
      <c r="L485" s="44" t="s">
        <v>74</v>
      </c>
      <c r="M485" s="45" t="s">
        <v>1116</v>
      </c>
      <c r="N485" s="42">
        <v>1</v>
      </c>
      <c r="O485" s="42" t="s">
        <v>1446</v>
      </c>
      <c r="P485" s="46">
        <v>45415</v>
      </c>
      <c r="Q485" s="52">
        <v>39454</v>
      </c>
      <c r="R485" s="48">
        <v>45000</v>
      </c>
      <c r="S485" s="49">
        <v>50336</v>
      </c>
      <c r="T485" s="50">
        <v>100672</v>
      </c>
      <c r="U485" s="48" t="s">
        <v>2478</v>
      </c>
      <c r="V485" s="51">
        <v>45495</v>
      </c>
      <c r="W485" s="52"/>
    </row>
    <row r="486" spans="1:23" ht="28.8">
      <c r="A486" s="48"/>
      <c r="B486" s="42">
        <v>6424</v>
      </c>
      <c r="C486" s="42" t="s">
        <v>41</v>
      </c>
      <c r="D486" s="42">
        <v>1126452376</v>
      </c>
      <c r="E486" s="42" t="s">
        <v>1447</v>
      </c>
      <c r="F486" s="42">
        <v>32</v>
      </c>
      <c r="G486" s="42">
        <v>1</v>
      </c>
      <c r="H486" s="43">
        <v>33401</v>
      </c>
      <c r="I486" s="42" t="s">
        <v>77</v>
      </c>
      <c r="J486" s="77" t="s">
        <v>99</v>
      </c>
      <c r="K486" s="77">
        <v>571</v>
      </c>
      <c r="L486" s="44" t="s">
        <v>74</v>
      </c>
      <c r="M486" s="42" t="s">
        <v>989</v>
      </c>
      <c r="N486" s="42">
        <v>1</v>
      </c>
      <c r="O486" s="42">
        <v>3213960860</v>
      </c>
      <c r="P486" s="46">
        <v>45442</v>
      </c>
      <c r="Q486" s="47">
        <v>686838</v>
      </c>
      <c r="R486" s="48">
        <v>18000</v>
      </c>
      <c r="S486" s="49">
        <v>29640</v>
      </c>
      <c r="T486" s="50"/>
      <c r="U486" s="48" t="s">
        <v>2479</v>
      </c>
      <c r="V486" s="51">
        <v>45495</v>
      </c>
      <c r="W486" s="52"/>
    </row>
    <row r="487" spans="1:23" ht="28.8">
      <c r="A487" s="48"/>
      <c r="B487" s="42">
        <v>6425</v>
      </c>
      <c r="C487" s="42" t="s">
        <v>41</v>
      </c>
      <c r="D487" s="42">
        <v>1126452376</v>
      </c>
      <c r="E487" s="42" t="s">
        <v>1447</v>
      </c>
      <c r="F487" s="42">
        <v>32</v>
      </c>
      <c r="G487" s="42">
        <v>1</v>
      </c>
      <c r="H487" s="43">
        <v>33401</v>
      </c>
      <c r="I487" s="42" t="s">
        <v>77</v>
      </c>
      <c r="J487" s="77" t="s">
        <v>99</v>
      </c>
      <c r="K487" s="77">
        <v>571</v>
      </c>
      <c r="L487" s="44" t="s">
        <v>76</v>
      </c>
      <c r="M487" s="45" t="s">
        <v>1194</v>
      </c>
      <c r="N487" s="42">
        <v>1</v>
      </c>
      <c r="O487" s="42">
        <v>3213960860</v>
      </c>
      <c r="P487" s="46">
        <v>45442</v>
      </c>
      <c r="Q487" s="52">
        <v>686842</v>
      </c>
      <c r="R487" s="48">
        <v>78000</v>
      </c>
      <c r="S487" s="49">
        <v>102544</v>
      </c>
      <c r="T487" s="50">
        <v>132184</v>
      </c>
      <c r="U487" s="48" t="s">
        <v>2479</v>
      </c>
      <c r="V487" s="51">
        <v>45495</v>
      </c>
      <c r="W487" s="52"/>
    </row>
    <row r="488" spans="1:23">
      <c r="A488" s="48"/>
      <c r="B488" s="42">
        <v>6163</v>
      </c>
      <c r="C488" s="42" t="s">
        <v>41</v>
      </c>
      <c r="D488" s="42">
        <v>5349151</v>
      </c>
      <c r="E488" s="42" t="s">
        <v>1448</v>
      </c>
      <c r="F488" s="42">
        <v>79</v>
      </c>
      <c r="G488" s="42">
        <v>1</v>
      </c>
      <c r="H488" s="43">
        <v>16417</v>
      </c>
      <c r="I488" s="42" t="s">
        <v>77</v>
      </c>
      <c r="J488" s="78" t="s">
        <v>555</v>
      </c>
      <c r="K488" s="78">
        <v>755</v>
      </c>
      <c r="L488" s="44" t="s">
        <v>76</v>
      </c>
      <c r="M488" s="42" t="s">
        <v>925</v>
      </c>
      <c r="N488" s="42">
        <v>2</v>
      </c>
      <c r="O488" s="42">
        <v>3124763111</v>
      </c>
      <c r="P488" s="46">
        <v>45439</v>
      </c>
      <c r="Q488" s="47" t="s">
        <v>1449</v>
      </c>
      <c r="R488" s="48">
        <v>20000</v>
      </c>
      <c r="S488" s="49">
        <v>29120</v>
      </c>
      <c r="T488" s="50"/>
      <c r="U488" s="48" t="s">
        <v>2480</v>
      </c>
      <c r="V488" s="51">
        <v>45495</v>
      </c>
      <c r="W488" s="52"/>
    </row>
    <row r="489" spans="1:23" ht="28.8">
      <c r="A489" s="44"/>
      <c r="B489" s="42">
        <v>6164</v>
      </c>
      <c r="C489" s="42" t="s">
        <v>41</v>
      </c>
      <c r="D489" s="42">
        <v>5349151</v>
      </c>
      <c r="E489" s="42" t="s">
        <v>1448</v>
      </c>
      <c r="F489" s="42">
        <v>79</v>
      </c>
      <c r="G489" s="42">
        <v>1</v>
      </c>
      <c r="H489" s="43">
        <v>16417</v>
      </c>
      <c r="I489" s="42" t="s">
        <v>77</v>
      </c>
      <c r="J489" s="77" t="s">
        <v>555</v>
      </c>
      <c r="K489" s="77">
        <v>755</v>
      </c>
      <c r="L489" s="44" t="s">
        <v>76</v>
      </c>
      <c r="M489" s="42" t="s">
        <v>926</v>
      </c>
      <c r="N489" s="42">
        <v>2</v>
      </c>
      <c r="O489" s="42">
        <v>3124763111</v>
      </c>
      <c r="P489" s="46">
        <v>45439</v>
      </c>
      <c r="Q489" s="47" t="s">
        <v>1450</v>
      </c>
      <c r="R489" s="48">
        <v>42000</v>
      </c>
      <c r="S489" s="55">
        <v>29120</v>
      </c>
      <c r="T489" s="50">
        <v>58240</v>
      </c>
      <c r="U489" s="44" t="s">
        <v>2480</v>
      </c>
      <c r="V489" s="51">
        <v>45495</v>
      </c>
      <c r="W489" s="52"/>
    </row>
    <row r="490" spans="1:23">
      <c r="A490" s="44"/>
      <c r="B490" s="42">
        <v>5075</v>
      </c>
      <c r="C490" s="42" t="s">
        <v>41</v>
      </c>
      <c r="D490" s="42">
        <v>18106779</v>
      </c>
      <c r="E490" s="42" t="s">
        <v>1451</v>
      </c>
      <c r="F490" s="42">
        <v>72</v>
      </c>
      <c r="G490" s="42">
        <v>1</v>
      </c>
      <c r="H490" s="43" t="s">
        <v>1452</v>
      </c>
      <c r="I490" s="42" t="s">
        <v>77</v>
      </c>
      <c r="J490" s="77" t="s">
        <v>78</v>
      </c>
      <c r="K490" s="77">
        <v>320</v>
      </c>
      <c r="L490" s="44" t="s">
        <v>76</v>
      </c>
      <c r="M490" s="45" t="s">
        <v>966</v>
      </c>
      <c r="N490" s="42">
        <v>1</v>
      </c>
      <c r="O490" s="42" t="s">
        <v>1453</v>
      </c>
      <c r="P490" s="46">
        <v>45417</v>
      </c>
      <c r="Q490" s="52">
        <v>634065</v>
      </c>
      <c r="R490" s="48">
        <v>88000</v>
      </c>
      <c r="S490" s="55">
        <v>109200</v>
      </c>
      <c r="T490" s="50"/>
      <c r="U490" s="44" t="s">
        <v>2481</v>
      </c>
      <c r="V490" s="51">
        <v>45495</v>
      </c>
      <c r="W490" s="52"/>
    </row>
    <row r="491" spans="1:23">
      <c r="A491" s="44"/>
      <c r="B491" s="42">
        <v>5076</v>
      </c>
      <c r="C491" s="42" t="s">
        <v>41</v>
      </c>
      <c r="D491" s="42">
        <v>18106779</v>
      </c>
      <c r="E491" s="42" t="s">
        <v>1451</v>
      </c>
      <c r="F491" s="42">
        <v>72</v>
      </c>
      <c r="G491" s="42">
        <v>1</v>
      </c>
      <c r="H491" s="43" t="s">
        <v>1452</v>
      </c>
      <c r="I491" s="42" t="s">
        <v>77</v>
      </c>
      <c r="J491" s="77" t="s">
        <v>78</v>
      </c>
      <c r="K491" s="77">
        <v>320</v>
      </c>
      <c r="L491" s="44" t="s">
        <v>76</v>
      </c>
      <c r="M491" s="45" t="s">
        <v>968</v>
      </c>
      <c r="N491" s="42">
        <v>1</v>
      </c>
      <c r="O491" s="42" t="s">
        <v>1453</v>
      </c>
      <c r="P491" s="46">
        <v>45418</v>
      </c>
      <c r="Q491" s="47">
        <v>640955</v>
      </c>
      <c r="R491" s="48">
        <v>88000</v>
      </c>
      <c r="S491" s="49">
        <v>109200</v>
      </c>
      <c r="T491" s="50"/>
      <c r="U491" s="44" t="s">
        <v>2481</v>
      </c>
      <c r="V491" s="51">
        <v>45495</v>
      </c>
      <c r="W491" s="52"/>
    </row>
    <row r="492" spans="1:23">
      <c r="A492" s="44"/>
      <c r="B492" s="42">
        <v>6347</v>
      </c>
      <c r="C492" s="42" t="s">
        <v>41</v>
      </c>
      <c r="D492" s="42">
        <v>18106779</v>
      </c>
      <c r="E492" s="42" t="s">
        <v>1451</v>
      </c>
      <c r="F492" s="42">
        <v>73</v>
      </c>
      <c r="G492" s="42">
        <v>1</v>
      </c>
      <c r="H492" s="43" t="s">
        <v>1452</v>
      </c>
      <c r="I492" s="42" t="s">
        <v>77</v>
      </c>
      <c r="J492" s="77" t="s">
        <v>78</v>
      </c>
      <c r="K492" s="77">
        <v>320</v>
      </c>
      <c r="L492" s="44" t="s">
        <v>76</v>
      </c>
      <c r="M492" s="18" t="s">
        <v>966</v>
      </c>
      <c r="N492" s="42">
        <v>1</v>
      </c>
      <c r="O492" s="42" t="s">
        <v>1453</v>
      </c>
      <c r="P492" s="46">
        <v>45441</v>
      </c>
      <c r="Q492" s="52">
        <v>685585</v>
      </c>
      <c r="R492" s="48">
        <v>88000</v>
      </c>
      <c r="S492" s="49">
        <v>109200</v>
      </c>
      <c r="T492" s="50"/>
      <c r="U492" s="44" t="s">
        <v>2481</v>
      </c>
      <c r="V492" s="51">
        <v>45495</v>
      </c>
      <c r="W492" s="52"/>
    </row>
    <row r="493" spans="1:23">
      <c r="A493" s="48"/>
      <c r="B493" s="42">
        <v>6348</v>
      </c>
      <c r="C493" s="42" t="s">
        <v>41</v>
      </c>
      <c r="D493" s="42">
        <v>18106779</v>
      </c>
      <c r="E493" s="42" t="s">
        <v>1451</v>
      </c>
      <c r="F493" s="42">
        <v>73</v>
      </c>
      <c r="G493" s="42">
        <v>1</v>
      </c>
      <c r="H493" s="43" t="s">
        <v>1452</v>
      </c>
      <c r="I493" s="42" t="s">
        <v>77</v>
      </c>
      <c r="J493" s="77" t="s">
        <v>78</v>
      </c>
      <c r="K493" s="77">
        <v>320</v>
      </c>
      <c r="L493" s="44" t="s">
        <v>76</v>
      </c>
      <c r="M493" s="45" t="s">
        <v>968</v>
      </c>
      <c r="N493" s="42">
        <v>1</v>
      </c>
      <c r="O493" s="42" t="s">
        <v>1453</v>
      </c>
      <c r="P493" s="46">
        <v>45442</v>
      </c>
      <c r="Q493" s="47">
        <v>689960</v>
      </c>
      <c r="R493" s="48">
        <v>88000</v>
      </c>
      <c r="S493" s="49">
        <v>109200</v>
      </c>
      <c r="T493" s="50">
        <v>436800</v>
      </c>
      <c r="U493" s="48" t="s">
        <v>2481</v>
      </c>
      <c r="V493" s="51">
        <v>45495</v>
      </c>
      <c r="W493" s="52"/>
    </row>
    <row r="494" spans="1:23" ht="28.8">
      <c r="A494" s="48"/>
      <c r="B494" s="42">
        <v>5061</v>
      </c>
      <c r="C494" s="42" t="s">
        <v>79</v>
      </c>
      <c r="D494" s="42">
        <v>1126449476</v>
      </c>
      <c r="E494" s="42" t="s">
        <v>1454</v>
      </c>
      <c r="F494" s="42">
        <v>16</v>
      </c>
      <c r="G494" s="42">
        <v>1</v>
      </c>
      <c r="H494" s="43" t="s">
        <v>1455</v>
      </c>
      <c r="I494" s="42" t="s">
        <v>77</v>
      </c>
      <c r="J494" s="77" t="s">
        <v>556</v>
      </c>
      <c r="K494" s="77">
        <v>865</v>
      </c>
      <c r="L494" s="44" t="s">
        <v>74</v>
      </c>
      <c r="M494" s="45" t="s">
        <v>1114</v>
      </c>
      <c r="N494" s="42">
        <v>1</v>
      </c>
      <c r="O494" s="42" t="s">
        <v>1456</v>
      </c>
      <c r="P494" s="46">
        <v>45415</v>
      </c>
      <c r="Q494" s="52">
        <v>41046</v>
      </c>
      <c r="R494" s="48">
        <v>45000</v>
      </c>
      <c r="S494" s="49">
        <v>50336</v>
      </c>
      <c r="T494" s="50"/>
      <c r="U494" s="48" t="s">
        <v>2482</v>
      </c>
      <c r="V494" s="51">
        <v>45495</v>
      </c>
      <c r="W494" s="52"/>
    </row>
    <row r="495" spans="1:23" ht="28.8">
      <c r="A495" s="48"/>
      <c r="B495" s="42">
        <v>5062</v>
      </c>
      <c r="C495" s="42" t="s">
        <v>79</v>
      </c>
      <c r="D495" s="42">
        <v>1126449476</v>
      </c>
      <c r="E495" s="42" t="s">
        <v>1454</v>
      </c>
      <c r="F495" s="42">
        <v>16</v>
      </c>
      <c r="G495" s="42">
        <v>1</v>
      </c>
      <c r="H495" s="43" t="s">
        <v>1455</v>
      </c>
      <c r="I495" s="42" t="s">
        <v>77</v>
      </c>
      <c r="J495" s="77" t="s">
        <v>556</v>
      </c>
      <c r="K495" s="77">
        <v>865</v>
      </c>
      <c r="L495" s="44" t="s">
        <v>74</v>
      </c>
      <c r="M495" s="45" t="s">
        <v>1116</v>
      </c>
      <c r="N495" s="42">
        <v>1</v>
      </c>
      <c r="O495" s="42" t="s">
        <v>1456</v>
      </c>
      <c r="P495" s="46">
        <v>45415</v>
      </c>
      <c r="Q495" s="47">
        <v>39453</v>
      </c>
      <c r="R495" s="48">
        <v>45000</v>
      </c>
      <c r="S495" s="49">
        <v>50336</v>
      </c>
      <c r="T495" s="50">
        <v>100672</v>
      </c>
      <c r="U495" s="48" t="s">
        <v>2482</v>
      </c>
      <c r="V495" s="51">
        <v>45495</v>
      </c>
      <c r="W495" s="52"/>
    </row>
    <row r="496" spans="1:23">
      <c r="A496" s="48"/>
      <c r="B496" s="42">
        <v>5783</v>
      </c>
      <c r="C496" s="42" t="s">
        <v>41</v>
      </c>
      <c r="D496" s="42">
        <v>5301423</v>
      </c>
      <c r="E496" s="42" t="s">
        <v>1457</v>
      </c>
      <c r="F496" s="42">
        <v>54</v>
      </c>
      <c r="G496" s="42">
        <v>1</v>
      </c>
      <c r="H496" s="43" t="s">
        <v>1458</v>
      </c>
      <c r="I496" s="42" t="s">
        <v>77</v>
      </c>
      <c r="J496" s="77" t="s">
        <v>83</v>
      </c>
      <c r="K496" s="77" t="s">
        <v>559</v>
      </c>
      <c r="L496" s="44" t="s">
        <v>76</v>
      </c>
      <c r="M496" s="45" t="s">
        <v>1156</v>
      </c>
      <c r="N496" s="42">
        <v>1</v>
      </c>
      <c r="O496" s="42">
        <v>3142778596</v>
      </c>
      <c r="P496" s="46">
        <v>45431</v>
      </c>
      <c r="Q496" s="52">
        <v>664773</v>
      </c>
      <c r="R496" s="48">
        <v>75000</v>
      </c>
      <c r="S496" s="49">
        <v>93600</v>
      </c>
      <c r="T496" s="50">
        <v>93600</v>
      </c>
      <c r="U496" s="48" t="s">
        <v>2483</v>
      </c>
      <c r="V496" s="51">
        <v>45495</v>
      </c>
      <c r="W496" s="52"/>
    </row>
    <row r="497" spans="1:23">
      <c r="A497" s="48"/>
      <c r="B497" s="42">
        <v>6189</v>
      </c>
      <c r="C497" s="42" t="s">
        <v>86</v>
      </c>
      <c r="D497" s="42">
        <v>1123336573</v>
      </c>
      <c r="E497" s="42" t="s">
        <v>1459</v>
      </c>
      <c r="F497" s="42">
        <v>3</v>
      </c>
      <c r="G497" s="42">
        <v>1</v>
      </c>
      <c r="H497" s="43" t="s">
        <v>1460</v>
      </c>
      <c r="I497" s="42" t="s">
        <v>44</v>
      </c>
      <c r="J497" s="77" t="s">
        <v>78</v>
      </c>
      <c r="K497" s="77">
        <v>320</v>
      </c>
      <c r="L497" s="44" t="s">
        <v>76</v>
      </c>
      <c r="M497" s="45" t="s">
        <v>913</v>
      </c>
      <c r="N497" s="42">
        <v>1</v>
      </c>
      <c r="O497" s="42" t="s">
        <v>1461</v>
      </c>
      <c r="P497" s="46">
        <v>45438</v>
      </c>
      <c r="Q497" s="52">
        <v>677717</v>
      </c>
      <c r="R497" s="48">
        <v>80000</v>
      </c>
      <c r="S497" s="49">
        <v>102544</v>
      </c>
      <c r="T497" s="50"/>
      <c r="U497" s="48" t="s">
        <v>2484</v>
      </c>
      <c r="V497" s="51">
        <v>45495</v>
      </c>
      <c r="W497" s="52"/>
    </row>
    <row r="498" spans="1:23">
      <c r="A498" s="48"/>
      <c r="B498" s="42">
        <v>6190</v>
      </c>
      <c r="C498" s="42" t="s">
        <v>86</v>
      </c>
      <c r="D498" s="42">
        <v>1123336573</v>
      </c>
      <c r="E498" s="42" t="s">
        <v>1459</v>
      </c>
      <c r="F498" s="42">
        <v>3</v>
      </c>
      <c r="G498" s="42">
        <v>1</v>
      </c>
      <c r="H498" s="43" t="s">
        <v>1460</v>
      </c>
      <c r="I498" s="42" t="s">
        <v>44</v>
      </c>
      <c r="J498" s="77" t="s">
        <v>78</v>
      </c>
      <c r="K498" s="77">
        <v>320</v>
      </c>
      <c r="L498" s="44" t="s">
        <v>76</v>
      </c>
      <c r="M498" s="45" t="s">
        <v>970</v>
      </c>
      <c r="N498" s="42">
        <v>1</v>
      </c>
      <c r="O498" s="42" t="s">
        <v>1461</v>
      </c>
      <c r="P498" s="46">
        <v>45441</v>
      </c>
      <c r="Q498" s="47">
        <v>686010</v>
      </c>
      <c r="R498" s="48">
        <v>80000</v>
      </c>
      <c r="S498" s="49">
        <v>102544</v>
      </c>
      <c r="T498" s="50">
        <v>205088</v>
      </c>
      <c r="U498" s="48" t="s">
        <v>2484</v>
      </c>
      <c r="V498" s="51">
        <v>45495</v>
      </c>
      <c r="W498" s="52"/>
    </row>
    <row r="499" spans="1:23">
      <c r="A499" s="48"/>
      <c r="B499" s="42">
        <v>6277</v>
      </c>
      <c r="C499" s="42" t="s">
        <v>41</v>
      </c>
      <c r="D499" s="42">
        <v>1123312171</v>
      </c>
      <c r="E499" s="42" t="s">
        <v>1462</v>
      </c>
      <c r="F499" s="42">
        <v>28</v>
      </c>
      <c r="G499" s="42">
        <v>1</v>
      </c>
      <c r="H499" s="43" t="s">
        <v>1463</v>
      </c>
      <c r="I499" s="42" t="s">
        <v>44</v>
      </c>
      <c r="J499" s="78" t="s">
        <v>75</v>
      </c>
      <c r="K499" s="78">
        <v>568</v>
      </c>
      <c r="L499" s="44" t="s">
        <v>74</v>
      </c>
      <c r="M499" s="42" t="s">
        <v>938</v>
      </c>
      <c r="N499" s="42">
        <v>1</v>
      </c>
      <c r="O499" s="42">
        <v>3102544044</v>
      </c>
      <c r="P499" s="46">
        <v>45440</v>
      </c>
      <c r="Q499" s="54">
        <v>683479</v>
      </c>
      <c r="R499" s="55">
        <v>27000</v>
      </c>
      <c r="S499" s="49">
        <v>40040</v>
      </c>
      <c r="T499" s="50"/>
      <c r="U499" s="48" t="s">
        <v>2485</v>
      </c>
      <c r="V499" s="51">
        <v>45495</v>
      </c>
      <c r="W499" s="52"/>
    </row>
    <row r="500" spans="1:23" ht="28.8">
      <c r="A500" s="48"/>
      <c r="B500" s="42">
        <v>6278</v>
      </c>
      <c r="C500" s="42" t="s">
        <v>41</v>
      </c>
      <c r="D500" s="42">
        <v>1123312171</v>
      </c>
      <c r="E500" s="42" t="s">
        <v>1462</v>
      </c>
      <c r="F500" s="42">
        <v>28</v>
      </c>
      <c r="G500" s="42">
        <v>1</v>
      </c>
      <c r="H500" s="43" t="s">
        <v>1463</v>
      </c>
      <c r="I500" s="42" t="s">
        <v>44</v>
      </c>
      <c r="J500" s="77" t="s">
        <v>75</v>
      </c>
      <c r="K500" s="77">
        <v>568</v>
      </c>
      <c r="L500" s="44" t="s">
        <v>74</v>
      </c>
      <c r="M500" s="45" t="s">
        <v>939</v>
      </c>
      <c r="N500" s="42">
        <v>1</v>
      </c>
      <c r="O500" s="42">
        <v>3102544044</v>
      </c>
      <c r="P500" s="46">
        <v>45440</v>
      </c>
      <c r="Q500" s="47">
        <v>686074</v>
      </c>
      <c r="R500" s="48">
        <v>27000</v>
      </c>
      <c r="S500" s="49">
        <v>40040</v>
      </c>
      <c r="T500" s="50">
        <v>80080</v>
      </c>
      <c r="U500" s="48" t="s">
        <v>2485</v>
      </c>
      <c r="V500" s="51">
        <v>45495</v>
      </c>
      <c r="W500" s="52"/>
    </row>
    <row r="501" spans="1:23">
      <c r="A501" s="48"/>
      <c r="B501" s="42">
        <v>6002</v>
      </c>
      <c r="C501" s="42" t="s">
        <v>41</v>
      </c>
      <c r="D501" s="42">
        <v>1124864080</v>
      </c>
      <c r="E501" s="42" t="s">
        <v>1464</v>
      </c>
      <c r="F501" s="42">
        <v>27</v>
      </c>
      <c r="G501" s="42">
        <v>1</v>
      </c>
      <c r="H501" s="43">
        <v>35431</v>
      </c>
      <c r="I501" s="42" t="s">
        <v>77</v>
      </c>
      <c r="J501" s="77" t="s">
        <v>83</v>
      </c>
      <c r="K501" s="77" t="s">
        <v>559</v>
      </c>
      <c r="L501" s="44" t="s">
        <v>76</v>
      </c>
      <c r="M501" s="45" t="s">
        <v>949</v>
      </c>
      <c r="N501" s="42">
        <v>1</v>
      </c>
      <c r="O501" s="42">
        <v>3138922855</v>
      </c>
      <c r="P501" s="46">
        <v>45434</v>
      </c>
      <c r="Q501" s="52">
        <v>671708</v>
      </c>
      <c r="R501" s="48">
        <v>50000</v>
      </c>
      <c r="S501" s="49">
        <v>67600</v>
      </c>
      <c r="T501" s="50"/>
      <c r="U501" s="48" t="s">
        <v>2486</v>
      </c>
      <c r="V501" s="51">
        <v>45495</v>
      </c>
      <c r="W501" s="52"/>
    </row>
    <row r="502" spans="1:23">
      <c r="A502" s="48"/>
      <c r="B502" s="42">
        <v>6003</v>
      </c>
      <c r="C502" s="42" t="s">
        <v>41</v>
      </c>
      <c r="D502" s="42">
        <v>1124864080</v>
      </c>
      <c r="E502" s="42" t="s">
        <v>1464</v>
      </c>
      <c r="F502" s="42">
        <v>27</v>
      </c>
      <c r="G502" s="42">
        <v>1</v>
      </c>
      <c r="H502" s="43">
        <v>35431</v>
      </c>
      <c r="I502" s="42" t="s">
        <v>77</v>
      </c>
      <c r="J502" s="77" t="s">
        <v>83</v>
      </c>
      <c r="K502" s="77" t="s">
        <v>559</v>
      </c>
      <c r="L502" s="44" t="s">
        <v>76</v>
      </c>
      <c r="M502" s="45" t="s">
        <v>950</v>
      </c>
      <c r="N502" s="42">
        <v>1</v>
      </c>
      <c r="O502" s="42">
        <v>3138922855</v>
      </c>
      <c r="P502" s="46">
        <v>45434</v>
      </c>
      <c r="Q502" s="54">
        <v>674337</v>
      </c>
      <c r="R502" s="55">
        <v>50000</v>
      </c>
      <c r="S502" s="49">
        <v>67600</v>
      </c>
      <c r="T502" s="50">
        <v>135200</v>
      </c>
      <c r="U502" s="48" t="s">
        <v>2486</v>
      </c>
      <c r="V502" s="51">
        <v>45495</v>
      </c>
      <c r="W502" s="52"/>
    </row>
    <row r="503" spans="1:23">
      <c r="A503" s="48"/>
      <c r="B503" s="42">
        <v>5469</v>
      </c>
      <c r="C503" s="42" t="s">
        <v>79</v>
      </c>
      <c r="D503" s="42">
        <v>1120098691</v>
      </c>
      <c r="E503" s="42" t="s">
        <v>1465</v>
      </c>
      <c r="F503" s="42">
        <v>16</v>
      </c>
      <c r="G503" s="42">
        <v>1</v>
      </c>
      <c r="H503" s="43">
        <v>39328</v>
      </c>
      <c r="I503" s="42" t="s">
        <v>44</v>
      </c>
      <c r="J503" s="78" t="s">
        <v>78</v>
      </c>
      <c r="K503" s="78">
        <v>320</v>
      </c>
      <c r="L503" s="44" t="s">
        <v>74</v>
      </c>
      <c r="M503" s="45" t="s">
        <v>960</v>
      </c>
      <c r="N503" s="42">
        <v>1</v>
      </c>
      <c r="O503" s="42" t="s">
        <v>1466</v>
      </c>
      <c r="P503" s="43">
        <v>45425</v>
      </c>
      <c r="Q503" s="47">
        <v>649180</v>
      </c>
      <c r="R503" s="48">
        <v>33000</v>
      </c>
      <c r="S503" s="49">
        <v>45240</v>
      </c>
      <c r="T503" s="50"/>
      <c r="U503" s="48" t="s">
        <v>2487</v>
      </c>
      <c r="V503" s="51">
        <v>45495</v>
      </c>
      <c r="W503" s="52"/>
    </row>
    <row r="504" spans="1:23">
      <c r="A504" s="48"/>
      <c r="B504" s="42">
        <v>5470</v>
      </c>
      <c r="C504" s="42" t="s">
        <v>79</v>
      </c>
      <c r="D504" s="42">
        <v>1120098691</v>
      </c>
      <c r="E504" s="42" t="s">
        <v>1465</v>
      </c>
      <c r="F504" s="42">
        <v>16</v>
      </c>
      <c r="G504" s="42">
        <v>1</v>
      </c>
      <c r="H504" s="43">
        <v>39328</v>
      </c>
      <c r="I504" s="42" t="s">
        <v>44</v>
      </c>
      <c r="J504" s="78" t="s">
        <v>78</v>
      </c>
      <c r="K504" s="78">
        <v>320</v>
      </c>
      <c r="L504" s="44" t="s">
        <v>74</v>
      </c>
      <c r="M504" s="45" t="s">
        <v>962</v>
      </c>
      <c r="N504" s="42">
        <v>1</v>
      </c>
      <c r="O504" s="42" t="s">
        <v>1466</v>
      </c>
      <c r="P504" s="46">
        <v>45427</v>
      </c>
      <c r="Q504" s="52">
        <v>656965</v>
      </c>
      <c r="R504" s="48">
        <v>33000</v>
      </c>
      <c r="S504" s="49">
        <v>45240</v>
      </c>
      <c r="T504" s="50"/>
      <c r="U504" s="48" t="s">
        <v>2487</v>
      </c>
      <c r="V504" s="51">
        <v>45495</v>
      </c>
      <c r="W504" s="52"/>
    </row>
    <row r="505" spans="1:23">
      <c r="A505" s="48"/>
      <c r="B505" s="42">
        <v>5972</v>
      </c>
      <c r="C505" s="52" t="s">
        <v>79</v>
      </c>
      <c r="D505" s="52">
        <v>1120098691</v>
      </c>
      <c r="E505" s="52" t="s">
        <v>1465</v>
      </c>
      <c r="F505" s="52">
        <v>16</v>
      </c>
      <c r="G505" s="52">
        <v>1</v>
      </c>
      <c r="H505" s="46">
        <v>39328</v>
      </c>
      <c r="I505" s="52" t="s">
        <v>44</v>
      </c>
      <c r="J505" s="78" t="s">
        <v>78</v>
      </c>
      <c r="K505" s="78">
        <v>320</v>
      </c>
      <c r="L505" s="44" t="s">
        <v>74</v>
      </c>
      <c r="M505" s="42" t="s">
        <v>960</v>
      </c>
      <c r="N505" s="52">
        <v>1</v>
      </c>
      <c r="O505" s="52" t="s">
        <v>1466</v>
      </c>
      <c r="P505" s="46">
        <v>45433</v>
      </c>
      <c r="Q505" s="47">
        <v>670510</v>
      </c>
      <c r="R505" s="48">
        <v>33000</v>
      </c>
      <c r="S505" s="49">
        <v>45240</v>
      </c>
      <c r="T505" s="50"/>
      <c r="U505" s="48" t="s">
        <v>2487</v>
      </c>
      <c r="V505" s="51">
        <v>45495</v>
      </c>
      <c r="W505" s="52"/>
    </row>
    <row r="506" spans="1:23">
      <c r="A506" s="48"/>
      <c r="B506" s="42">
        <v>5973</v>
      </c>
      <c r="C506" s="52" t="s">
        <v>79</v>
      </c>
      <c r="D506" s="52">
        <v>1120098691</v>
      </c>
      <c r="E506" s="52" t="s">
        <v>1465</v>
      </c>
      <c r="F506" s="52">
        <v>16</v>
      </c>
      <c r="G506" s="52">
        <v>1</v>
      </c>
      <c r="H506" s="46">
        <v>39328</v>
      </c>
      <c r="I506" s="52" t="s">
        <v>44</v>
      </c>
      <c r="J506" s="78" t="s">
        <v>78</v>
      </c>
      <c r="K506" s="78">
        <v>320</v>
      </c>
      <c r="L506" s="44" t="s">
        <v>74</v>
      </c>
      <c r="M506" s="45" t="s">
        <v>962</v>
      </c>
      <c r="N506" s="52">
        <v>1</v>
      </c>
      <c r="O506" s="52" t="s">
        <v>1466</v>
      </c>
      <c r="P506" s="46">
        <v>45433</v>
      </c>
      <c r="Q506" s="52">
        <v>671984</v>
      </c>
      <c r="R506" s="48">
        <v>33000</v>
      </c>
      <c r="S506" s="49">
        <v>45240</v>
      </c>
      <c r="T506" s="50">
        <v>180960</v>
      </c>
      <c r="U506" s="48" t="s">
        <v>2487</v>
      </c>
      <c r="V506" s="51">
        <v>45495</v>
      </c>
      <c r="W506" s="52"/>
    </row>
    <row r="507" spans="1:23">
      <c r="A507" s="48"/>
      <c r="B507" s="42">
        <v>6311</v>
      </c>
      <c r="C507" s="42" t="s">
        <v>41</v>
      </c>
      <c r="D507" s="42">
        <v>1007577866</v>
      </c>
      <c r="E507" s="42" t="s">
        <v>1467</v>
      </c>
      <c r="F507" s="42">
        <v>20</v>
      </c>
      <c r="G507" s="42">
        <v>1</v>
      </c>
      <c r="H507" s="43" t="s">
        <v>1468</v>
      </c>
      <c r="I507" s="42" t="s">
        <v>44</v>
      </c>
      <c r="J507" s="78" t="s">
        <v>557</v>
      </c>
      <c r="K507" s="78">
        <v>569</v>
      </c>
      <c r="L507" s="44" t="s">
        <v>76</v>
      </c>
      <c r="M507" s="42" t="s">
        <v>1264</v>
      </c>
      <c r="N507" s="42">
        <v>1</v>
      </c>
      <c r="O507" s="42" t="s">
        <v>1469</v>
      </c>
      <c r="P507" s="46">
        <v>45440</v>
      </c>
      <c r="Q507" s="54">
        <v>684531</v>
      </c>
      <c r="R507" s="55">
        <v>100000</v>
      </c>
      <c r="S507" s="49">
        <v>136323</v>
      </c>
      <c r="T507" s="50">
        <v>136323</v>
      </c>
      <c r="U507" s="48" t="s">
        <v>2488</v>
      </c>
      <c r="V507" s="51">
        <v>45496</v>
      </c>
      <c r="W507" s="52"/>
    </row>
    <row r="508" spans="1:23">
      <c r="A508" s="48"/>
      <c r="B508" s="42">
        <v>5906</v>
      </c>
      <c r="C508" s="42" t="s">
        <v>41</v>
      </c>
      <c r="D508" s="42">
        <v>1085255692</v>
      </c>
      <c r="E508" s="42" t="s">
        <v>1470</v>
      </c>
      <c r="F508" s="42">
        <v>37</v>
      </c>
      <c r="G508" s="42">
        <v>1</v>
      </c>
      <c r="H508" s="43">
        <v>32113</v>
      </c>
      <c r="I508" s="42" t="s">
        <v>77</v>
      </c>
      <c r="J508" s="78" t="s">
        <v>81</v>
      </c>
      <c r="K508" s="78">
        <v>749</v>
      </c>
      <c r="L508" s="44" t="s">
        <v>76</v>
      </c>
      <c r="M508" s="42" t="s">
        <v>918</v>
      </c>
      <c r="N508" s="42">
        <v>1</v>
      </c>
      <c r="O508" s="42">
        <v>3182268001</v>
      </c>
      <c r="P508" s="46">
        <v>45433</v>
      </c>
      <c r="Q508" s="47">
        <v>669483</v>
      </c>
      <c r="R508" s="48">
        <v>20000</v>
      </c>
      <c r="S508" s="49">
        <v>26000</v>
      </c>
      <c r="T508" s="50"/>
      <c r="U508" s="48" t="s">
        <v>2489</v>
      </c>
      <c r="V508" s="51">
        <v>45496</v>
      </c>
      <c r="W508" s="52"/>
    </row>
    <row r="509" spans="1:23">
      <c r="A509" s="48"/>
      <c r="B509" s="42">
        <v>5907</v>
      </c>
      <c r="C509" s="42" t="s">
        <v>41</v>
      </c>
      <c r="D509" s="42">
        <v>1085255692</v>
      </c>
      <c r="E509" s="42" t="s">
        <v>1470</v>
      </c>
      <c r="F509" s="42">
        <v>37</v>
      </c>
      <c r="G509" s="42">
        <v>1</v>
      </c>
      <c r="H509" s="43">
        <v>32113</v>
      </c>
      <c r="I509" s="42" t="s">
        <v>77</v>
      </c>
      <c r="J509" s="78" t="s">
        <v>81</v>
      </c>
      <c r="K509" s="78">
        <v>749</v>
      </c>
      <c r="L509" s="44" t="s">
        <v>76</v>
      </c>
      <c r="M509" s="45" t="s">
        <v>922</v>
      </c>
      <c r="N509" s="42">
        <v>1</v>
      </c>
      <c r="O509" s="42">
        <v>3182268001</v>
      </c>
      <c r="P509" s="46">
        <v>45433</v>
      </c>
      <c r="Q509" s="52">
        <v>671880</v>
      </c>
      <c r="R509" s="48">
        <v>20000</v>
      </c>
      <c r="S509" s="49">
        <v>26000</v>
      </c>
      <c r="T509" s="50">
        <v>52000</v>
      </c>
      <c r="U509" s="48" t="s">
        <v>2489</v>
      </c>
      <c r="V509" s="51">
        <v>45496</v>
      </c>
      <c r="W509" s="52"/>
    </row>
    <row r="510" spans="1:23" ht="28.8">
      <c r="A510" s="48"/>
      <c r="B510" s="42">
        <v>5467</v>
      </c>
      <c r="C510" s="42" t="s">
        <v>86</v>
      </c>
      <c r="D510" s="42">
        <v>1125414537</v>
      </c>
      <c r="E510" s="42" t="s">
        <v>1471</v>
      </c>
      <c r="F510" s="42">
        <v>1</v>
      </c>
      <c r="G510" s="42">
        <v>1</v>
      </c>
      <c r="H510" s="43">
        <v>45027</v>
      </c>
      <c r="I510" s="42" t="s">
        <v>77</v>
      </c>
      <c r="J510" s="77" t="s">
        <v>557</v>
      </c>
      <c r="K510" s="77">
        <v>569</v>
      </c>
      <c r="L510" s="44" t="s">
        <v>76</v>
      </c>
      <c r="M510" s="45" t="s">
        <v>1075</v>
      </c>
      <c r="N510" s="42">
        <v>1</v>
      </c>
      <c r="O510" s="42" t="s">
        <v>1472</v>
      </c>
      <c r="P510" s="46">
        <v>45425</v>
      </c>
      <c r="Q510" s="47">
        <v>649172</v>
      </c>
      <c r="R510" s="48">
        <v>70000</v>
      </c>
      <c r="S510" s="49">
        <v>92040</v>
      </c>
      <c r="T510" s="50"/>
      <c r="U510" s="48" t="s">
        <v>2490</v>
      </c>
      <c r="V510" s="51">
        <v>45496</v>
      </c>
      <c r="W510" s="52"/>
    </row>
    <row r="511" spans="1:23" ht="28.8">
      <c r="A511" s="48"/>
      <c r="B511" s="42">
        <v>5468</v>
      </c>
      <c r="C511" s="42" t="s">
        <v>86</v>
      </c>
      <c r="D511" s="42">
        <v>1125414537</v>
      </c>
      <c r="E511" s="42" t="s">
        <v>1471</v>
      </c>
      <c r="F511" s="42">
        <v>1</v>
      </c>
      <c r="G511" s="42">
        <v>1</v>
      </c>
      <c r="H511" s="43">
        <v>45027</v>
      </c>
      <c r="I511" s="42" t="s">
        <v>77</v>
      </c>
      <c r="J511" s="77" t="s">
        <v>557</v>
      </c>
      <c r="K511" s="77">
        <v>569</v>
      </c>
      <c r="L511" s="44" t="s">
        <v>76</v>
      </c>
      <c r="M511" s="42" t="s">
        <v>1077</v>
      </c>
      <c r="N511" s="42">
        <v>1</v>
      </c>
      <c r="O511" s="42" t="s">
        <v>1472</v>
      </c>
      <c r="P511" s="46">
        <v>45427</v>
      </c>
      <c r="Q511" s="52">
        <v>657895</v>
      </c>
      <c r="R511" s="48">
        <v>70000</v>
      </c>
      <c r="S511" s="49">
        <v>83200</v>
      </c>
      <c r="T511" s="50"/>
      <c r="U511" s="48" t="s">
        <v>2490</v>
      </c>
      <c r="V511" s="51">
        <v>45496</v>
      </c>
      <c r="W511" s="52"/>
    </row>
    <row r="512" spans="1:23" ht="28.8">
      <c r="A512" s="48"/>
      <c r="B512" s="42">
        <v>6177</v>
      </c>
      <c r="C512" s="42" t="s">
        <v>86</v>
      </c>
      <c r="D512" s="42">
        <v>1125414537</v>
      </c>
      <c r="E512" s="42" t="s">
        <v>1471</v>
      </c>
      <c r="F512" s="42">
        <v>1</v>
      </c>
      <c r="G512" s="42">
        <v>1</v>
      </c>
      <c r="H512" s="43">
        <v>45027</v>
      </c>
      <c r="I512" s="42" t="s">
        <v>77</v>
      </c>
      <c r="J512" s="77" t="s">
        <v>557</v>
      </c>
      <c r="K512" s="77">
        <v>569</v>
      </c>
      <c r="L512" s="44" t="s">
        <v>76</v>
      </c>
      <c r="M512" s="18" t="s">
        <v>1075</v>
      </c>
      <c r="N512" s="42">
        <v>1</v>
      </c>
      <c r="O512" s="42" t="s">
        <v>1473</v>
      </c>
      <c r="P512" s="46">
        <v>45438</v>
      </c>
      <c r="Q512" s="47">
        <v>678462</v>
      </c>
      <c r="R512" s="48">
        <v>70000</v>
      </c>
      <c r="S512" s="49">
        <v>92040</v>
      </c>
      <c r="T512" s="50"/>
      <c r="U512" s="48" t="s">
        <v>2490</v>
      </c>
      <c r="V512" s="51">
        <v>45496</v>
      </c>
      <c r="W512" s="52"/>
    </row>
    <row r="513" spans="1:23" ht="28.8">
      <c r="A513" s="48"/>
      <c r="B513" s="42">
        <v>6178</v>
      </c>
      <c r="C513" s="42" t="s">
        <v>86</v>
      </c>
      <c r="D513" s="42">
        <v>1125414537</v>
      </c>
      <c r="E513" s="42" t="s">
        <v>1471</v>
      </c>
      <c r="F513" s="42">
        <v>1</v>
      </c>
      <c r="G513" s="42">
        <v>1</v>
      </c>
      <c r="H513" s="43">
        <v>45027</v>
      </c>
      <c r="I513" s="42" t="s">
        <v>77</v>
      </c>
      <c r="J513" s="77" t="s">
        <v>557</v>
      </c>
      <c r="K513" s="77">
        <v>569</v>
      </c>
      <c r="L513" s="44" t="s">
        <v>76</v>
      </c>
      <c r="M513" s="45" t="s">
        <v>1077</v>
      </c>
      <c r="N513" s="42">
        <v>1</v>
      </c>
      <c r="O513" s="42" t="s">
        <v>1473</v>
      </c>
      <c r="P513" s="46">
        <v>45439</v>
      </c>
      <c r="Q513" s="52">
        <v>683810</v>
      </c>
      <c r="R513" s="48">
        <v>70000</v>
      </c>
      <c r="S513" s="49">
        <v>83200</v>
      </c>
      <c r="T513" s="50">
        <v>332800</v>
      </c>
      <c r="U513" s="48" t="s">
        <v>2490</v>
      </c>
      <c r="V513" s="51">
        <v>45496</v>
      </c>
      <c r="W513" s="52"/>
    </row>
    <row r="514" spans="1:23" ht="28.8">
      <c r="A514" s="57"/>
      <c r="B514" s="42">
        <v>5722</v>
      </c>
      <c r="C514" s="42" t="s">
        <v>41</v>
      </c>
      <c r="D514" s="42">
        <v>41117601</v>
      </c>
      <c r="E514" s="42" t="s">
        <v>1474</v>
      </c>
      <c r="F514" s="42">
        <v>47</v>
      </c>
      <c r="G514" s="42">
        <v>1</v>
      </c>
      <c r="H514" s="43">
        <v>28196</v>
      </c>
      <c r="I514" s="42" t="s">
        <v>44</v>
      </c>
      <c r="J514" s="77" t="s">
        <v>556</v>
      </c>
      <c r="K514" s="77">
        <v>865</v>
      </c>
      <c r="L514" s="44" t="s">
        <v>74</v>
      </c>
      <c r="M514" s="18" t="s">
        <v>1114</v>
      </c>
      <c r="N514" s="42">
        <v>1</v>
      </c>
      <c r="O514" s="42" t="s">
        <v>1475</v>
      </c>
      <c r="P514" s="46">
        <v>45428</v>
      </c>
      <c r="Q514" s="47">
        <v>37616</v>
      </c>
      <c r="R514" s="48">
        <v>45000</v>
      </c>
      <c r="S514" s="49">
        <v>50336</v>
      </c>
      <c r="T514" s="50"/>
      <c r="U514" s="57" t="s">
        <v>2491</v>
      </c>
      <c r="V514" s="51">
        <v>45496</v>
      </c>
      <c r="W514" s="52"/>
    </row>
    <row r="515" spans="1:23" ht="28.8">
      <c r="A515" s="62"/>
      <c r="B515" s="42">
        <v>5723</v>
      </c>
      <c r="C515" s="42" t="s">
        <v>41</v>
      </c>
      <c r="D515" s="42">
        <v>41117601</v>
      </c>
      <c r="E515" s="42" t="s">
        <v>1474</v>
      </c>
      <c r="F515" s="42">
        <v>47</v>
      </c>
      <c r="G515" s="42">
        <v>1</v>
      </c>
      <c r="H515" s="43">
        <v>28196</v>
      </c>
      <c r="I515" s="42" t="s">
        <v>44</v>
      </c>
      <c r="J515" s="77" t="s">
        <v>556</v>
      </c>
      <c r="K515" s="77">
        <v>865</v>
      </c>
      <c r="L515" s="44" t="s">
        <v>74</v>
      </c>
      <c r="M515" s="45" t="s">
        <v>1116</v>
      </c>
      <c r="N515" s="42">
        <v>1</v>
      </c>
      <c r="O515" s="42" t="s">
        <v>1475</v>
      </c>
      <c r="P515" s="46">
        <v>45429</v>
      </c>
      <c r="Q515" s="52">
        <v>42035</v>
      </c>
      <c r="R515" s="48">
        <v>45000</v>
      </c>
      <c r="S515" s="49">
        <v>50336</v>
      </c>
      <c r="T515" s="50">
        <v>100672</v>
      </c>
      <c r="U515" s="62" t="s">
        <v>2491</v>
      </c>
      <c r="V515" s="51">
        <v>45496</v>
      </c>
      <c r="W515" s="52"/>
    </row>
    <row r="516" spans="1:23">
      <c r="A516" s="48"/>
      <c r="B516" s="42">
        <v>5387</v>
      </c>
      <c r="C516" s="42" t="s">
        <v>41</v>
      </c>
      <c r="D516" s="42">
        <v>41110155</v>
      </c>
      <c r="E516" s="42" t="s">
        <v>1476</v>
      </c>
      <c r="F516" s="42">
        <v>40</v>
      </c>
      <c r="G516" s="42">
        <v>1</v>
      </c>
      <c r="H516" s="43" t="s">
        <v>1477</v>
      </c>
      <c r="I516" s="42" t="s">
        <v>44</v>
      </c>
      <c r="J516" s="77" t="s">
        <v>78</v>
      </c>
      <c r="K516" s="77">
        <v>320</v>
      </c>
      <c r="L516" s="44" t="s">
        <v>74</v>
      </c>
      <c r="M516" s="45" t="s">
        <v>960</v>
      </c>
      <c r="N516" s="42">
        <v>1</v>
      </c>
      <c r="O516" s="42" t="s">
        <v>1478</v>
      </c>
      <c r="P516" s="46">
        <v>45422</v>
      </c>
      <c r="Q516" s="47">
        <v>644752</v>
      </c>
      <c r="R516" s="48">
        <v>33000</v>
      </c>
      <c r="S516" s="55">
        <v>45240</v>
      </c>
      <c r="T516" s="50"/>
      <c r="U516" s="48" t="s">
        <v>2492</v>
      </c>
      <c r="V516" s="51">
        <v>45496</v>
      </c>
      <c r="W516" s="52"/>
    </row>
    <row r="517" spans="1:23">
      <c r="A517" s="48"/>
      <c r="B517" s="42">
        <v>5388</v>
      </c>
      <c r="C517" s="42" t="s">
        <v>41</v>
      </c>
      <c r="D517" s="42">
        <v>41110155</v>
      </c>
      <c r="E517" s="42" t="s">
        <v>1476</v>
      </c>
      <c r="F517" s="42">
        <v>40</v>
      </c>
      <c r="G517" s="42">
        <v>1</v>
      </c>
      <c r="H517" s="43" t="s">
        <v>1477</v>
      </c>
      <c r="I517" s="42" t="s">
        <v>44</v>
      </c>
      <c r="J517" s="78" t="s">
        <v>78</v>
      </c>
      <c r="K517" s="78">
        <v>320</v>
      </c>
      <c r="L517" s="44" t="s">
        <v>74</v>
      </c>
      <c r="M517" s="42" t="s">
        <v>962</v>
      </c>
      <c r="N517" s="42">
        <v>1</v>
      </c>
      <c r="O517" s="42" t="s">
        <v>1478</v>
      </c>
      <c r="P517" s="46">
        <v>45422</v>
      </c>
      <c r="Q517" s="47">
        <v>648978</v>
      </c>
      <c r="R517" s="48">
        <v>33000</v>
      </c>
      <c r="S517" s="49">
        <v>45240</v>
      </c>
      <c r="T517" s="50">
        <v>180960</v>
      </c>
      <c r="U517" s="48" t="s">
        <v>2492</v>
      </c>
      <c r="V517" s="51">
        <v>45496</v>
      </c>
      <c r="W517" s="52"/>
    </row>
    <row r="518" spans="1:23">
      <c r="A518" s="48"/>
      <c r="B518" s="42">
        <v>5880</v>
      </c>
      <c r="C518" s="42" t="s">
        <v>41</v>
      </c>
      <c r="D518" s="42">
        <v>41125330</v>
      </c>
      <c r="E518" s="42" t="s">
        <v>1479</v>
      </c>
      <c r="F518" s="42">
        <v>68</v>
      </c>
      <c r="G518" s="42">
        <v>1</v>
      </c>
      <c r="H518" s="43">
        <v>20458</v>
      </c>
      <c r="I518" s="42" t="s">
        <v>44</v>
      </c>
      <c r="J518" s="78" t="s">
        <v>83</v>
      </c>
      <c r="K518" s="78" t="s">
        <v>559</v>
      </c>
      <c r="L518" s="44" t="s">
        <v>74</v>
      </c>
      <c r="M518" s="42" t="s">
        <v>939</v>
      </c>
      <c r="N518" s="42">
        <v>2</v>
      </c>
      <c r="O518" s="42">
        <v>3133310813</v>
      </c>
      <c r="P518" s="46">
        <v>45432</v>
      </c>
      <c r="Q518" s="47" t="s">
        <v>1480</v>
      </c>
      <c r="R518" s="48">
        <v>54000</v>
      </c>
      <c r="S518" s="49">
        <v>40040</v>
      </c>
      <c r="T518" s="50"/>
      <c r="U518" s="48" t="s">
        <v>2493</v>
      </c>
      <c r="V518" s="51">
        <v>45496</v>
      </c>
      <c r="W518" s="52"/>
    </row>
    <row r="519" spans="1:23">
      <c r="A519" s="48"/>
      <c r="B519" s="42">
        <v>5881</v>
      </c>
      <c r="C519" s="42" t="s">
        <v>41</v>
      </c>
      <c r="D519" s="42">
        <v>41125330</v>
      </c>
      <c r="E519" s="42" t="s">
        <v>1479</v>
      </c>
      <c r="F519" s="42">
        <v>68</v>
      </c>
      <c r="G519" s="42">
        <v>1</v>
      </c>
      <c r="H519" s="63">
        <v>20458</v>
      </c>
      <c r="I519" s="42" t="s">
        <v>44</v>
      </c>
      <c r="J519" s="78" t="s">
        <v>83</v>
      </c>
      <c r="K519" s="78" t="s">
        <v>559</v>
      </c>
      <c r="L519" s="44" t="s">
        <v>74</v>
      </c>
      <c r="M519" s="45" t="s">
        <v>938</v>
      </c>
      <c r="N519" s="42">
        <v>1</v>
      </c>
      <c r="O519" s="42">
        <v>3133310813</v>
      </c>
      <c r="P519" s="46">
        <v>45432</v>
      </c>
      <c r="Q519" s="52">
        <v>670566</v>
      </c>
      <c r="R519" s="48">
        <v>27000</v>
      </c>
      <c r="S519" s="49">
        <v>40040</v>
      </c>
      <c r="T519" s="50">
        <v>120120</v>
      </c>
      <c r="U519" s="48" t="s">
        <v>2493</v>
      </c>
      <c r="V519" s="51">
        <v>45496</v>
      </c>
      <c r="W519" s="52"/>
    </row>
    <row r="520" spans="1:23">
      <c r="A520" s="48"/>
      <c r="B520" s="42">
        <v>5447</v>
      </c>
      <c r="C520" s="42" t="s">
        <v>41</v>
      </c>
      <c r="D520" s="42">
        <v>18112274</v>
      </c>
      <c r="E520" s="42" t="s">
        <v>1481</v>
      </c>
      <c r="F520" s="42">
        <v>57</v>
      </c>
      <c r="G520" s="42">
        <v>1</v>
      </c>
      <c r="H520" s="43" t="s">
        <v>1482</v>
      </c>
      <c r="I520" s="42" t="s">
        <v>77</v>
      </c>
      <c r="J520" s="78" t="s">
        <v>91</v>
      </c>
      <c r="K520" s="78">
        <v>219</v>
      </c>
      <c r="L520" s="44" t="s">
        <v>76</v>
      </c>
      <c r="M520" s="42" t="s">
        <v>929</v>
      </c>
      <c r="N520" s="42">
        <v>1</v>
      </c>
      <c r="O520" s="42">
        <v>3116452052</v>
      </c>
      <c r="P520" s="46">
        <v>45422</v>
      </c>
      <c r="Q520" s="54">
        <v>646874</v>
      </c>
      <c r="R520" s="55">
        <v>20000</v>
      </c>
      <c r="S520" s="49">
        <v>33800</v>
      </c>
      <c r="T520" s="50">
        <v>33800</v>
      </c>
      <c r="U520" s="48" t="s">
        <v>2494</v>
      </c>
      <c r="V520" s="51">
        <v>45496</v>
      </c>
      <c r="W520" s="52"/>
    </row>
    <row r="521" spans="1:23">
      <c r="A521" s="48"/>
      <c r="B521" s="42">
        <v>5852</v>
      </c>
      <c r="C521" s="42" t="s">
        <v>41</v>
      </c>
      <c r="D521" s="42">
        <v>27472590</v>
      </c>
      <c r="E521" s="42" t="s">
        <v>630</v>
      </c>
      <c r="F521" s="42">
        <v>67</v>
      </c>
      <c r="G521" s="42">
        <v>1</v>
      </c>
      <c r="H521" s="43" t="s">
        <v>631</v>
      </c>
      <c r="I521" s="42" t="s">
        <v>44</v>
      </c>
      <c r="J521" s="78" t="s">
        <v>91</v>
      </c>
      <c r="K521" s="78">
        <v>219</v>
      </c>
      <c r="L521" s="44" t="s">
        <v>76</v>
      </c>
      <c r="M521" s="45" t="s">
        <v>929</v>
      </c>
      <c r="N521" s="42">
        <v>1</v>
      </c>
      <c r="O521" s="42">
        <v>3216071236</v>
      </c>
      <c r="P521" s="43">
        <v>45432</v>
      </c>
      <c r="Q521" s="42">
        <v>663769</v>
      </c>
      <c r="R521" s="55">
        <v>20000</v>
      </c>
      <c r="S521" s="49">
        <v>33800</v>
      </c>
      <c r="T521" s="50"/>
      <c r="U521" s="48" t="s">
        <v>2495</v>
      </c>
      <c r="V521" s="51">
        <v>45496</v>
      </c>
      <c r="W521" s="52"/>
    </row>
    <row r="522" spans="1:23">
      <c r="A522" s="48"/>
      <c r="B522" s="42">
        <v>5853</v>
      </c>
      <c r="C522" s="42" t="s">
        <v>41</v>
      </c>
      <c r="D522" s="42">
        <v>27472590</v>
      </c>
      <c r="E522" s="42" t="s">
        <v>630</v>
      </c>
      <c r="F522" s="42">
        <v>67</v>
      </c>
      <c r="G522" s="42">
        <v>1</v>
      </c>
      <c r="H522" s="43" t="s">
        <v>631</v>
      </c>
      <c r="I522" s="42" t="s">
        <v>44</v>
      </c>
      <c r="J522" s="77" t="s">
        <v>91</v>
      </c>
      <c r="K522" s="77">
        <v>219</v>
      </c>
      <c r="L522" s="44" t="s">
        <v>76</v>
      </c>
      <c r="M522" s="45" t="s">
        <v>930</v>
      </c>
      <c r="N522" s="42">
        <v>1</v>
      </c>
      <c r="O522" s="42">
        <v>3216071236</v>
      </c>
      <c r="P522" s="46">
        <v>45432</v>
      </c>
      <c r="Q522" s="54">
        <v>670294</v>
      </c>
      <c r="R522" s="55">
        <v>20000</v>
      </c>
      <c r="S522" s="49">
        <v>33800</v>
      </c>
      <c r="T522" s="50">
        <v>67600</v>
      </c>
      <c r="U522" s="48" t="s">
        <v>2495</v>
      </c>
      <c r="V522" s="51">
        <v>45496</v>
      </c>
      <c r="W522" s="52"/>
    </row>
    <row r="523" spans="1:23">
      <c r="A523" s="48"/>
      <c r="B523" s="42">
        <v>5824</v>
      </c>
      <c r="C523" s="42" t="s">
        <v>41</v>
      </c>
      <c r="D523" s="42">
        <v>69086866</v>
      </c>
      <c r="E523" s="42" t="s">
        <v>1483</v>
      </c>
      <c r="F523" s="42">
        <v>57</v>
      </c>
      <c r="G523" s="42">
        <v>1</v>
      </c>
      <c r="H523" s="43">
        <v>24448</v>
      </c>
      <c r="I523" s="42" t="s">
        <v>44</v>
      </c>
      <c r="J523" s="78" t="s">
        <v>81</v>
      </c>
      <c r="K523" s="78">
        <v>749</v>
      </c>
      <c r="L523" s="44" t="s">
        <v>76</v>
      </c>
      <c r="M523" s="42" t="s">
        <v>918</v>
      </c>
      <c r="N523" s="42">
        <v>1</v>
      </c>
      <c r="O523" s="42">
        <v>3146354617</v>
      </c>
      <c r="P523" s="46">
        <v>45432</v>
      </c>
      <c r="Q523" s="47">
        <v>664837</v>
      </c>
      <c r="R523" s="48">
        <v>20000</v>
      </c>
      <c r="S523" s="49">
        <v>26000</v>
      </c>
      <c r="T523" s="50"/>
      <c r="U523" s="48" t="s">
        <v>2496</v>
      </c>
      <c r="V523" s="51">
        <v>45496</v>
      </c>
      <c r="W523" s="52"/>
    </row>
    <row r="524" spans="1:23">
      <c r="A524" s="48"/>
      <c r="B524" s="42">
        <v>5825</v>
      </c>
      <c r="C524" s="42" t="s">
        <v>41</v>
      </c>
      <c r="D524" s="42">
        <v>69086866</v>
      </c>
      <c r="E524" s="42" t="s">
        <v>1483</v>
      </c>
      <c r="F524" s="42">
        <v>57</v>
      </c>
      <c r="G524" s="42">
        <v>1</v>
      </c>
      <c r="H524" s="43">
        <v>24448</v>
      </c>
      <c r="I524" s="42" t="s">
        <v>44</v>
      </c>
      <c r="J524" s="78" t="s">
        <v>81</v>
      </c>
      <c r="K524" s="78">
        <v>749</v>
      </c>
      <c r="L524" s="44" t="s">
        <v>76</v>
      </c>
      <c r="M524" s="45" t="s">
        <v>922</v>
      </c>
      <c r="N524" s="42">
        <v>1</v>
      </c>
      <c r="O524" s="42">
        <v>3146354617</v>
      </c>
      <c r="P524" s="46">
        <v>45432</v>
      </c>
      <c r="Q524" s="52">
        <v>670678</v>
      </c>
      <c r="R524" s="48">
        <v>20000</v>
      </c>
      <c r="S524" s="49">
        <v>26000</v>
      </c>
      <c r="T524" s="50">
        <v>52000</v>
      </c>
      <c r="U524" s="48" t="s">
        <v>2496</v>
      </c>
      <c r="V524" s="51">
        <v>45496</v>
      </c>
      <c r="W524" s="52"/>
    </row>
    <row r="525" spans="1:23" ht="28.8">
      <c r="A525" s="48"/>
      <c r="B525" s="42">
        <v>5805</v>
      </c>
      <c r="C525" s="42" t="s">
        <v>41</v>
      </c>
      <c r="D525" s="42">
        <v>69029043</v>
      </c>
      <c r="E525" s="42" t="s">
        <v>1484</v>
      </c>
      <c r="F525" s="42">
        <v>49</v>
      </c>
      <c r="G525" s="42">
        <v>1</v>
      </c>
      <c r="H525" s="43">
        <v>27519</v>
      </c>
      <c r="I525" s="42" t="s">
        <v>44</v>
      </c>
      <c r="J525" s="77" t="s">
        <v>75</v>
      </c>
      <c r="K525" s="77">
        <v>568</v>
      </c>
      <c r="L525" s="44" t="s">
        <v>76</v>
      </c>
      <c r="M525" s="45" t="s">
        <v>1001</v>
      </c>
      <c r="N525" s="42">
        <v>1</v>
      </c>
      <c r="O525" s="42">
        <v>3204778063</v>
      </c>
      <c r="P525" s="46">
        <v>45431</v>
      </c>
      <c r="Q525" s="47">
        <v>664174</v>
      </c>
      <c r="R525" s="48">
        <v>75000</v>
      </c>
      <c r="S525" s="49">
        <v>96512</v>
      </c>
      <c r="T525" s="50"/>
      <c r="U525" s="48" t="s">
        <v>2497</v>
      </c>
      <c r="V525" s="51">
        <v>45496</v>
      </c>
      <c r="W525" s="52"/>
    </row>
    <row r="526" spans="1:23">
      <c r="A526" s="48"/>
      <c r="B526" s="42">
        <v>5806</v>
      </c>
      <c r="C526" s="42" t="s">
        <v>41</v>
      </c>
      <c r="D526" s="42">
        <v>69029043</v>
      </c>
      <c r="E526" s="42" t="s">
        <v>1484</v>
      </c>
      <c r="F526" s="42">
        <v>49</v>
      </c>
      <c r="G526" s="42">
        <v>1</v>
      </c>
      <c r="H526" s="43">
        <v>27519</v>
      </c>
      <c r="I526" s="42" t="s">
        <v>44</v>
      </c>
      <c r="J526" s="78" t="s">
        <v>75</v>
      </c>
      <c r="K526" s="78">
        <v>568</v>
      </c>
      <c r="L526" s="44" t="s">
        <v>76</v>
      </c>
      <c r="M526" s="45" t="s">
        <v>1002</v>
      </c>
      <c r="N526" s="42">
        <v>1</v>
      </c>
      <c r="O526" s="42">
        <v>3204778063</v>
      </c>
      <c r="P526" s="46">
        <v>45432</v>
      </c>
      <c r="Q526" s="54">
        <v>669863</v>
      </c>
      <c r="R526" s="55">
        <v>75000</v>
      </c>
      <c r="S526" s="55">
        <v>96512</v>
      </c>
      <c r="T526" s="50">
        <v>193024</v>
      </c>
      <c r="U526" s="48" t="s">
        <v>2497</v>
      </c>
      <c r="V526" s="51">
        <v>45496</v>
      </c>
      <c r="W526" s="52"/>
    </row>
    <row r="527" spans="1:23">
      <c r="A527" s="48"/>
      <c r="B527" s="42">
        <v>5942</v>
      </c>
      <c r="C527" s="42" t="s">
        <v>86</v>
      </c>
      <c r="D527" s="42">
        <v>1114627240</v>
      </c>
      <c r="E527" s="42" t="s">
        <v>1485</v>
      </c>
      <c r="F527" s="42">
        <v>7</v>
      </c>
      <c r="G527" s="42">
        <v>1</v>
      </c>
      <c r="H527" s="43">
        <v>43020</v>
      </c>
      <c r="I527" s="42" t="s">
        <v>44</v>
      </c>
      <c r="J527" s="78" t="s">
        <v>83</v>
      </c>
      <c r="K527" s="78" t="s">
        <v>559</v>
      </c>
      <c r="L527" s="44" t="s">
        <v>76</v>
      </c>
      <c r="M527" s="18" t="s">
        <v>1156</v>
      </c>
      <c r="N527" s="42">
        <v>1</v>
      </c>
      <c r="O527" s="42">
        <v>3218436144</v>
      </c>
      <c r="P527" s="43">
        <v>45433</v>
      </c>
      <c r="Q527" s="42">
        <v>669848</v>
      </c>
      <c r="R527" s="55">
        <v>75000</v>
      </c>
      <c r="S527" s="55">
        <v>93600</v>
      </c>
      <c r="T527" s="50"/>
      <c r="U527" s="48" t="s">
        <v>2498</v>
      </c>
      <c r="V527" s="51">
        <v>45496</v>
      </c>
      <c r="W527" s="52"/>
    </row>
    <row r="528" spans="1:23">
      <c r="A528" s="48"/>
      <c r="B528" s="42">
        <v>5943</v>
      </c>
      <c r="C528" s="42" t="s">
        <v>86</v>
      </c>
      <c r="D528" s="42">
        <v>1114627240</v>
      </c>
      <c r="E528" s="42" t="s">
        <v>1485</v>
      </c>
      <c r="F528" s="42">
        <v>7</v>
      </c>
      <c r="G528" s="42">
        <v>1</v>
      </c>
      <c r="H528" s="43">
        <v>43020</v>
      </c>
      <c r="I528" s="42" t="s">
        <v>44</v>
      </c>
      <c r="J528" s="77" t="s">
        <v>83</v>
      </c>
      <c r="K528" s="77" t="s">
        <v>559</v>
      </c>
      <c r="L528" s="44" t="s">
        <v>76</v>
      </c>
      <c r="M528" s="45" t="s">
        <v>1224</v>
      </c>
      <c r="N528" s="42">
        <v>1</v>
      </c>
      <c r="O528" s="42">
        <v>3218436144</v>
      </c>
      <c r="P528" s="46">
        <v>45441</v>
      </c>
      <c r="Q528" s="47">
        <v>686218</v>
      </c>
      <c r="R528" s="48">
        <v>75000</v>
      </c>
      <c r="S528" s="49">
        <v>93600</v>
      </c>
      <c r="T528" s="50">
        <v>187200</v>
      </c>
      <c r="U528" s="48" t="s">
        <v>2498</v>
      </c>
      <c r="V528" s="51">
        <v>45496</v>
      </c>
      <c r="W528" s="52"/>
    </row>
    <row r="529" spans="1:23">
      <c r="A529" s="48"/>
      <c r="B529" s="42">
        <v>6387</v>
      </c>
      <c r="C529" s="42" t="s">
        <v>41</v>
      </c>
      <c r="D529" s="42">
        <v>25677183</v>
      </c>
      <c r="E529" s="42" t="s">
        <v>1486</v>
      </c>
      <c r="F529" s="42">
        <v>70</v>
      </c>
      <c r="G529" s="42">
        <v>1</v>
      </c>
      <c r="H529" s="43">
        <v>19430</v>
      </c>
      <c r="I529" s="42" t="s">
        <v>44</v>
      </c>
      <c r="J529" s="77" t="s">
        <v>83</v>
      </c>
      <c r="K529" s="77" t="s">
        <v>559</v>
      </c>
      <c r="L529" s="44" t="s">
        <v>76</v>
      </c>
      <c r="M529" s="18" t="s">
        <v>949</v>
      </c>
      <c r="N529" s="42">
        <v>2</v>
      </c>
      <c r="O529" s="42">
        <v>3203978215</v>
      </c>
      <c r="P529" s="46">
        <v>45441</v>
      </c>
      <c r="Q529" s="52" t="s">
        <v>1487</v>
      </c>
      <c r="R529" s="48">
        <v>100000</v>
      </c>
      <c r="S529" s="49">
        <v>67600</v>
      </c>
      <c r="T529" s="50"/>
      <c r="U529" s="48" t="s">
        <v>2499</v>
      </c>
      <c r="V529" s="51">
        <v>45496</v>
      </c>
      <c r="W529" s="52"/>
    </row>
    <row r="530" spans="1:23">
      <c r="A530" s="48"/>
      <c r="B530" s="42">
        <v>6388</v>
      </c>
      <c r="C530" s="42" t="s">
        <v>41</v>
      </c>
      <c r="D530" s="42">
        <v>25677183</v>
      </c>
      <c r="E530" s="42" t="s">
        <v>1486</v>
      </c>
      <c r="F530" s="42">
        <v>70</v>
      </c>
      <c r="G530" s="42">
        <v>1</v>
      </c>
      <c r="H530" s="43">
        <v>19430</v>
      </c>
      <c r="I530" s="42" t="s">
        <v>44</v>
      </c>
      <c r="J530" s="77" t="s">
        <v>83</v>
      </c>
      <c r="K530" s="77" t="s">
        <v>559</v>
      </c>
      <c r="L530" s="44" t="s">
        <v>76</v>
      </c>
      <c r="M530" s="18" t="s">
        <v>950</v>
      </c>
      <c r="N530" s="42">
        <v>1</v>
      </c>
      <c r="O530" s="42">
        <v>3203978215</v>
      </c>
      <c r="P530" s="46">
        <v>45442</v>
      </c>
      <c r="Q530" s="54">
        <v>689884</v>
      </c>
      <c r="R530" s="55">
        <v>50000</v>
      </c>
      <c r="S530" s="49">
        <v>67600</v>
      </c>
      <c r="T530" s="50">
        <v>202800</v>
      </c>
      <c r="U530" s="48" t="s">
        <v>2499</v>
      </c>
      <c r="V530" s="51">
        <v>45496</v>
      </c>
      <c r="W530" s="52"/>
    </row>
    <row r="531" spans="1:23">
      <c r="A531" s="48"/>
      <c r="B531" s="42">
        <v>5001</v>
      </c>
      <c r="C531" s="42" t="s">
        <v>41</v>
      </c>
      <c r="D531" s="42">
        <v>1123321141</v>
      </c>
      <c r="E531" s="42" t="s">
        <v>1488</v>
      </c>
      <c r="F531" s="42">
        <v>37</v>
      </c>
      <c r="G531" s="42">
        <v>1</v>
      </c>
      <c r="H531" s="43" t="s">
        <v>1489</v>
      </c>
      <c r="I531" s="42" t="s">
        <v>77</v>
      </c>
      <c r="J531" s="77" t="s">
        <v>78</v>
      </c>
      <c r="K531" s="77">
        <v>320</v>
      </c>
      <c r="L531" s="44" t="s">
        <v>76</v>
      </c>
      <c r="M531" s="45" t="s">
        <v>913</v>
      </c>
      <c r="N531" s="42">
        <v>1</v>
      </c>
      <c r="O531" s="42" t="s">
        <v>1490</v>
      </c>
      <c r="P531" s="43">
        <v>45413</v>
      </c>
      <c r="Q531" s="42">
        <v>628552</v>
      </c>
      <c r="R531" s="55">
        <v>80000</v>
      </c>
      <c r="S531" s="49">
        <v>102544</v>
      </c>
      <c r="T531" s="50"/>
      <c r="U531" s="48" t="s">
        <v>2500</v>
      </c>
      <c r="V531" s="51">
        <v>45496</v>
      </c>
      <c r="W531" s="52"/>
    </row>
    <row r="532" spans="1:23">
      <c r="A532" s="48"/>
      <c r="B532" s="42">
        <v>5002</v>
      </c>
      <c r="C532" s="42" t="s">
        <v>41</v>
      </c>
      <c r="D532" s="42">
        <v>1123321141</v>
      </c>
      <c r="E532" s="42" t="s">
        <v>1488</v>
      </c>
      <c r="F532" s="42">
        <v>37</v>
      </c>
      <c r="G532" s="42">
        <v>1</v>
      </c>
      <c r="H532" s="43" t="s">
        <v>1489</v>
      </c>
      <c r="I532" s="42" t="s">
        <v>77</v>
      </c>
      <c r="J532" s="77" t="s">
        <v>78</v>
      </c>
      <c r="K532" s="77">
        <v>320</v>
      </c>
      <c r="L532" s="44" t="s">
        <v>76</v>
      </c>
      <c r="M532" s="45" t="s">
        <v>970</v>
      </c>
      <c r="N532" s="42">
        <v>1</v>
      </c>
      <c r="O532" s="42" t="s">
        <v>1490</v>
      </c>
      <c r="P532" s="46">
        <v>45414</v>
      </c>
      <c r="Q532" s="47">
        <v>632250</v>
      </c>
      <c r="R532" s="48">
        <v>80000</v>
      </c>
      <c r="S532" s="55">
        <v>102544</v>
      </c>
      <c r="T532" s="50">
        <v>205088</v>
      </c>
      <c r="U532" s="48" t="s">
        <v>2500</v>
      </c>
      <c r="V532" s="51">
        <v>45496</v>
      </c>
      <c r="W532" s="52"/>
    </row>
    <row r="533" spans="1:23">
      <c r="A533" s="48"/>
      <c r="B533" s="42">
        <v>5546</v>
      </c>
      <c r="C533" s="42" t="s">
        <v>41</v>
      </c>
      <c r="D533" s="42">
        <v>13023245</v>
      </c>
      <c r="E533" s="42" t="s">
        <v>1491</v>
      </c>
      <c r="F533" s="42">
        <v>74</v>
      </c>
      <c r="G533" s="42">
        <v>1</v>
      </c>
      <c r="H533" s="43">
        <v>17996</v>
      </c>
      <c r="I533" s="42" t="s">
        <v>77</v>
      </c>
      <c r="J533" s="77" t="s">
        <v>78</v>
      </c>
      <c r="K533" s="77">
        <v>320</v>
      </c>
      <c r="L533" s="44" t="s">
        <v>76</v>
      </c>
      <c r="M533" s="18" t="s">
        <v>966</v>
      </c>
      <c r="N533" s="42">
        <v>1</v>
      </c>
      <c r="O533" s="42" t="s">
        <v>1492</v>
      </c>
      <c r="P533" s="46">
        <v>45425</v>
      </c>
      <c r="Q533" s="52">
        <v>651925</v>
      </c>
      <c r="R533" s="48">
        <v>88000</v>
      </c>
      <c r="S533" s="55">
        <v>109200</v>
      </c>
      <c r="T533" s="50"/>
      <c r="U533" s="48" t="s">
        <v>2501</v>
      </c>
      <c r="V533" s="51">
        <v>45496</v>
      </c>
      <c r="W533" s="52"/>
    </row>
    <row r="534" spans="1:23">
      <c r="A534" s="48"/>
      <c r="B534" s="42">
        <v>5547</v>
      </c>
      <c r="C534" s="42" t="s">
        <v>41</v>
      </c>
      <c r="D534" s="42">
        <v>13023245</v>
      </c>
      <c r="E534" s="42" t="s">
        <v>1491</v>
      </c>
      <c r="F534" s="42">
        <v>74</v>
      </c>
      <c r="G534" s="42">
        <v>1</v>
      </c>
      <c r="H534" s="43">
        <v>17996</v>
      </c>
      <c r="I534" s="42" t="s">
        <v>77</v>
      </c>
      <c r="J534" s="77" t="s">
        <v>78</v>
      </c>
      <c r="K534" s="77">
        <v>320</v>
      </c>
      <c r="L534" s="44" t="s">
        <v>76</v>
      </c>
      <c r="M534" s="45" t="s">
        <v>968</v>
      </c>
      <c r="N534" s="42">
        <v>1</v>
      </c>
      <c r="O534" s="42" t="s">
        <v>1492</v>
      </c>
      <c r="P534" s="46">
        <v>45426</v>
      </c>
      <c r="Q534" s="47">
        <v>656997</v>
      </c>
      <c r="R534" s="48">
        <v>88000</v>
      </c>
      <c r="S534" s="49">
        <v>109200</v>
      </c>
      <c r="T534" s="50">
        <v>218400</v>
      </c>
      <c r="U534" s="48" t="s">
        <v>2501</v>
      </c>
      <c r="V534" s="51">
        <v>45496</v>
      </c>
      <c r="W534" s="52"/>
    </row>
    <row r="535" spans="1:23" ht="28.8">
      <c r="A535" s="48"/>
      <c r="B535" s="42">
        <v>4935</v>
      </c>
      <c r="C535" s="42" t="s">
        <v>41</v>
      </c>
      <c r="D535" s="42">
        <v>69000037</v>
      </c>
      <c r="E535" s="42" t="s">
        <v>1493</v>
      </c>
      <c r="F535" s="42">
        <v>64</v>
      </c>
      <c r="G535" s="42">
        <v>1</v>
      </c>
      <c r="H535" s="43">
        <v>21980</v>
      </c>
      <c r="I535" s="42" t="s">
        <v>44</v>
      </c>
      <c r="J535" s="77" t="s">
        <v>99</v>
      </c>
      <c r="K535" s="77">
        <v>571</v>
      </c>
      <c r="L535" s="44" t="s">
        <v>74</v>
      </c>
      <c r="M535" s="45" t="s">
        <v>987</v>
      </c>
      <c r="N535" s="42">
        <v>1</v>
      </c>
      <c r="O535" s="42">
        <v>3228552490</v>
      </c>
      <c r="P535" s="46">
        <v>45414</v>
      </c>
      <c r="Q535" s="52">
        <v>632019</v>
      </c>
      <c r="R535" s="48">
        <v>20000</v>
      </c>
      <c r="S535" s="49">
        <v>30680</v>
      </c>
      <c r="T535" s="50"/>
      <c r="U535" s="48" t="s">
        <v>2502</v>
      </c>
      <c r="V535" s="51">
        <v>45496</v>
      </c>
      <c r="W535" s="52"/>
    </row>
    <row r="536" spans="1:23" ht="28.8">
      <c r="A536" s="48"/>
      <c r="B536" s="42">
        <v>6032</v>
      </c>
      <c r="C536" s="42" t="s">
        <v>41</v>
      </c>
      <c r="D536" s="42">
        <v>69000037</v>
      </c>
      <c r="E536" s="42" t="s">
        <v>1493</v>
      </c>
      <c r="F536" s="42">
        <v>64</v>
      </c>
      <c r="G536" s="42">
        <v>1</v>
      </c>
      <c r="H536" s="43">
        <v>21980</v>
      </c>
      <c r="I536" s="42" t="s">
        <v>44</v>
      </c>
      <c r="J536" s="77" t="s">
        <v>99</v>
      </c>
      <c r="K536" s="77">
        <v>571</v>
      </c>
      <c r="L536" s="44" t="s">
        <v>74</v>
      </c>
      <c r="M536" s="18" t="s">
        <v>989</v>
      </c>
      <c r="N536" s="42">
        <v>1</v>
      </c>
      <c r="O536" s="42">
        <v>3026203943</v>
      </c>
      <c r="P536" s="46">
        <v>45435</v>
      </c>
      <c r="Q536" s="47">
        <v>672353</v>
      </c>
      <c r="R536" s="48">
        <v>18000</v>
      </c>
      <c r="S536" s="49">
        <v>29640</v>
      </c>
      <c r="T536" s="50"/>
      <c r="U536" s="48" t="s">
        <v>2502</v>
      </c>
      <c r="V536" s="51">
        <v>45496</v>
      </c>
      <c r="W536" s="52"/>
    </row>
    <row r="537" spans="1:23" ht="28.8">
      <c r="A537" s="48"/>
      <c r="B537" s="42">
        <v>6033</v>
      </c>
      <c r="C537" s="42" t="s">
        <v>41</v>
      </c>
      <c r="D537" s="42">
        <v>69000037</v>
      </c>
      <c r="E537" s="42" t="s">
        <v>1493</v>
      </c>
      <c r="F537" s="42">
        <v>64</v>
      </c>
      <c r="G537" s="42">
        <v>1</v>
      </c>
      <c r="H537" s="43">
        <v>21980</v>
      </c>
      <c r="I537" s="42" t="s">
        <v>44</v>
      </c>
      <c r="J537" s="77" t="s">
        <v>99</v>
      </c>
      <c r="K537" s="77">
        <v>571</v>
      </c>
      <c r="L537" s="44" t="s">
        <v>76</v>
      </c>
      <c r="M537" s="45" t="s">
        <v>1046</v>
      </c>
      <c r="N537" s="42">
        <v>1</v>
      </c>
      <c r="O537" s="42">
        <v>3026203943</v>
      </c>
      <c r="P537" s="46">
        <v>45435</v>
      </c>
      <c r="Q537" s="52">
        <v>672357</v>
      </c>
      <c r="R537" s="48">
        <v>88000</v>
      </c>
      <c r="S537" s="49">
        <v>114400</v>
      </c>
      <c r="T537" s="50"/>
      <c r="U537" s="48" t="s">
        <v>2502</v>
      </c>
      <c r="V537" s="51">
        <v>45496</v>
      </c>
      <c r="W537" s="52"/>
    </row>
    <row r="538" spans="1:23">
      <c r="A538" s="48"/>
      <c r="B538" s="42">
        <v>6034</v>
      </c>
      <c r="C538" s="42" t="s">
        <v>41</v>
      </c>
      <c r="D538" s="42">
        <v>69000037</v>
      </c>
      <c r="E538" s="42" t="s">
        <v>1493</v>
      </c>
      <c r="F538" s="42">
        <v>64</v>
      </c>
      <c r="G538" s="42">
        <v>1</v>
      </c>
      <c r="H538" s="43">
        <v>21980</v>
      </c>
      <c r="I538" s="42" t="s">
        <v>44</v>
      </c>
      <c r="J538" s="78" t="s">
        <v>99</v>
      </c>
      <c r="K538" s="78">
        <v>571</v>
      </c>
      <c r="L538" s="44" t="s">
        <v>76</v>
      </c>
      <c r="M538" s="42" t="s">
        <v>1048</v>
      </c>
      <c r="N538" s="42">
        <v>1</v>
      </c>
      <c r="O538" s="42">
        <v>3026203943</v>
      </c>
      <c r="P538" s="46">
        <v>45436</v>
      </c>
      <c r="Q538" s="54">
        <v>677780</v>
      </c>
      <c r="R538" s="55">
        <v>88000</v>
      </c>
      <c r="S538" s="49">
        <v>114400</v>
      </c>
      <c r="T538" s="50"/>
      <c r="U538" s="48" t="s">
        <v>2502</v>
      </c>
      <c r="V538" s="51">
        <v>45496</v>
      </c>
      <c r="W538" s="52"/>
    </row>
    <row r="539" spans="1:23">
      <c r="A539" s="48"/>
      <c r="B539" s="42">
        <v>6035</v>
      </c>
      <c r="C539" s="42" t="s">
        <v>41</v>
      </c>
      <c r="D539" s="42">
        <v>69000037</v>
      </c>
      <c r="E539" s="42" t="s">
        <v>1493</v>
      </c>
      <c r="F539" s="42">
        <v>64</v>
      </c>
      <c r="G539" s="42">
        <v>1</v>
      </c>
      <c r="H539" s="43">
        <v>21980</v>
      </c>
      <c r="I539" s="42" t="s">
        <v>44</v>
      </c>
      <c r="J539" s="78" t="s">
        <v>99</v>
      </c>
      <c r="K539" s="78">
        <v>571</v>
      </c>
      <c r="L539" s="44" t="s">
        <v>74</v>
      </c>
      <c r="M539" s="42" t="s">
        <v>992</v>
      </c>
      <c r="N539" s="42">
        <v>1</v>
      </c>
      <c r="O539" s="42">
        <v>3026203943</v>
      </c>
      <c r="P539" s="46">
        <v>45436</v>
      </c>
      <c r="Q539" s="47">
        <v>677785</v>
      </c>
      <c r="R539" s="48">
        <v>18000</v>
      </c>
      <c r="S539" s="49">
        <v>29640</v>
      </c>
      <c r="T539" s="50">
        <v>488280</v>
      </c>
      <c r="U539" s="48" t="s">
        <v>2502</v>
      </c>
      <c r="V539" s="51">
        <v>45496</v>
      </c>
      <c r="W539" s="52"/>
    </row>
    <row r="540" spans="1:23">
      <c r="A540" s="48"/>
      <c r="B540" s="42">
        <v>5779</v>
      </c>
      <c r="C540" s="42" t="s">
        <v>41</v>
      </c>
      <c r="D540" s="42">
        <v>18110552</v>
      </c>
      <c r="E540" s="42" t="s">
        <v>1494</v>
      </c>
      <c r="F540" s="42">
        <v>58</v>
      </c>
      <c r="G540" s="42">
        <v>1</v>
      </c>
      <c r="H540" s="43" t="s">
        <v>1495</v>
      </c>
      <c r="I540" s="42" t="s">
        <v>77</v>
      </c>
      <c r="J540" s="78" t="s">
        <v>557</v>
      </c>
      <c r="K540" s="78">
        <v>569</v>
      </c>
      <c r="L540" s="44" t="s">
        <v>76</v>
      </c>
      <c r="M540" s="45" t="s">
        <v>1075</v>
      </c>
      <c r="N540" s="42">
        <v>1</v>
      </c>
      <c r="O540" s="42" t="s">
        <v>1496</v>
      </c>
      <c r="P540" s="46">
        <v>45431</v>
      </c>
      <c r="Q540" s="52">
        <v>663722</v>
      </c>
      <c r="R540" s="48">
        <v>70000</v>
      </c>
      <c r="S540" s="49">
        <v>92040</v>
      </c>
      <c r="T540" s="50">
        <v>92040</v>
      </c>
      <c r="U540" s="48" t="s">
        <v>2503</v>
      </c>
      <c r="V540" s="51">
        <v>45496</v>
      </c>
      <c r="W540" s="52"/>
    </row>
    <row r="541" spans="1:23">
      <c r="A541" s="48"/>
      <c r="B541" s="42">
        <v>5459</v>
      </c>
      <c r="C541" s="42" t="s">
        <v>41</v>
      </c>
      <c r="D541" s="42">
        <v>12749425</v>
      </c>
      <c r="E541" s="42" t="s">
        <v>1497</v>
      </c>
      <c r="F541" s="42">
        <v>43</v>
      </c>
      <c r="G541" s="42">
        <v>1</v>
      </c>
      <c r="H541" s="43" t="s">
        <v>1498</v>
      </c>
      <c r="I541" s="42" t="s">
        <v>77</v>
      </c>
      <c r="J541" s="78" t="s">
        <v>557</v>
      </c>
      <c r="K541" s="78">
        <v>569</v>
      </c>
      <c r="L541" s="44" t="s">
        <v>76</v>
      </c>
      <c r="M541" s="45" t="s">
        <v>933</v>
      </c>
      <c r="N541" s="42">
        <v>1</v>
      </c>
      <c r="O541" s="42" t="s">
        <v>1499</v>
      </c>
      <c r="P541" s="46">
        <v>45425</v>
      </c>
      <c r="Q541" s="54">
        <v>648955</v>
      </c>
      <c r="R541" s="55">
        <v>78000</v>
      </c>
      <c r="S541" s="55">
        <v>100131</v>
      </c>
      <c r="T541" s="50"/>
      <c r="U541" s="48" t="s">
        <v>2504</v>
      </c>
      <c r="V541" s="51">
        <v>45496</v>
      </c>
      <c r="W541" s="52"/>
    </row>
    <row r="542" spans="1:23">
      <c r="A542" s="48"/>
      <c r="B542" s="42">
        <v>5460</v>
      </c>
      <c r="C542" s="42" t="s">
        <v>41</v>
      </c>
      <c r="D542" s="42">
        <v>12749425</v>
      </c>
      <c r="E542" s="42" t="s">
        <v>1497</v>
      </c>
      <c r="F542" s="42">
        <v>43</v>
      </c>
      <c r="G542" s="42">
        <v>1</v>
      </c>
      <c r="H542" s="43" t="s">
        <v>1498</v>
      </c>
      <c r="I542" s="42" t="s">
        <v>77</v>
      </c>
      <c r="J542" s="78" t="s">
        <v>557</v>
      </c>
      <c r="K542" s="78">
        <v>569</v>
      </c>
      <c r="L542" s="44" t="s">
        <v>76</v>
      </c>
      <c r="M542" s="18" t="s">
        <v>936</v>
      </c>
      <c r="N542" s="42">
        <v>1</v>
      </c>
      <c r="O542" s="42" t="s">
        <v>1499</v>
      </c>
      <c r="P542" s="43">
        <v>45426</v>
      </c>
      <c r="Q542" s="42">
        <v>657968</v>
      </c>
      <c r="R542" s="55">
        <v>78000</v>
      </c>
      <c r="S542" s="55">
        <v>100131</v>
      </c>
      <c r="T542" s="50">
        <v>200262</v>
      </c>
      <c r="U542" s="48" t="s">
        <v>2504</v>
      </c>
      <c r="V542" s="51">
        <v>45496</v>
      </c>
      <c r="W542" s="52"/>
    </row>
    <row r="543" spans="1:23">
      <c r="A543" s="48"/>
      <c r="B543" s="42">
        <v>5544</v>
      </c>
      <c r="C543" s="42" t="s">
        <v>41</v>
      </c>
      <c r="D543" s="42">
        <v>23101788</v>
      </c>
      <c r="E543" s="42" t="s">
        <v>1500</v>
      </c>
      <c r="F543" s="42">
        <v>63</v>
      </c>
      <c r="G543" s="42">
        <v>1</v>
      </c>
      <c r="H543" s="43">
        <v>21948</v>
      </c>
      <c r="I543" s="42" t="s">
        <v>44</v>
      </c>
      <c r="J543" s="78" t="s">
        <v>75</v>
      </c>
      <c r="K543" s="78">
        <v>568</v>
      </c>
      <c r="L543" s="44" t="s">
        <v>76</v>
      </c>
      <c r="M543" s="42" t="s">
        <v>1001</v>
      </c>
      <c r="N543" s="42">
        <v>1</v>
      </c>
      <c r="O543" s="42">
        <v>3138263355</v>
      </c>
      <c r="P543" s="46">
        <v>45425</v>
      </c>
      <c r="Q543" s="54">
        <v>649954</v>
      </c>
      <c r="R543" s="55">
        <v>75000</v>
      </c>
      <c r="S543" s="49">
        <v>96512</v>
      </c>
      <c r="T543" s="50"/>
      <c r="U543" s="48" t="s">
        <v>2505</v>
      </c>
      <c r="V543" s="51">
        <v>45496</v>
      </c>
      <c r="W543" s="52"/>
    </row>
    <row r="544" spans="1:23">
      <c r="A544" s="48"/>
      <c r="B544" s="42">
        <v>5545</v>
      </c>
      <c r="C544" s="42" t="s">
        <v>41</v>
      </c>
      <c r="D544" s="42">
        <v>23101788</v>
      </c>
      <c r="E544" s="42" t="s">
        <v>1500</v>
      </c>
      <c r="F544" s="42">
        <v>63</v>
      </c>
      <c r="G544" s="42">
        <v>1</v>
      </c>
      <c r="H544" s="43">
        <v>21948</v>
      </c>
      <c r="I544" s="42" t="s">
        <v>44</v>
      </c>
      <c r="J544" s="78" t="s">
        <v>75</v>
      </c>
      <c r="K544" s="78">
        <v>568</v>
      </c>
      <c r="L544" s="44" t="s">
        <v>76</v>
      </c>
      <c r="M544" s="45" t="s">
        <v>1002</v>
      </c>
      <c r="N544" s="42">
        <v>1</v>
      </c>
      <c r="O544" s="42">
        <v>3138263355</v>
      </c>
      <c r="P544" s="43">
        <v>45427</v>
      </c>
      <c r="Q544" s="42">
        <v>660285</v>
      </c>
      <c r="R544" s="55">
        <v>75000</v>
      </c>
      <c r="S544" s="49">
        <v>96512</v>
      </c>
      <c r="T544" s="50">
        <v>193024</v>
      </c>
      <c r="U544" s="48" t="s">
        <v>2505</v>
      </c>
      <c r="V544" s="51">
        <v>45496</v>
      </c>
      <c r="W544" s="52"/>
    </row>
    <row r="545" spans="1:23" ht="28.8">
      <c r="A545" s="48"/>
      <c r="B545" s="42">
        <v>6379</v>
      </c>
      <c r="C545" s="42" t="s">
        <v>41</v>
      </c>
      <c r="D545" s="42">
        <v>41119510</v>
      </c>
      <c r="E545" s="42" t="s">
        <v>1501</v>
      </c>
      <c r="F545" s="42">
        <v>42</v>
      </c>
      <c r="G545" s="42">
        <v>1</v>
      </c>
      <c r="H545" s="43" t="s">
        <v>1502</v>
      </c>
      <c r="I545" s="42" t="s">
        <v>44</v>
      </c>
      <c r="J545" s="77" t="s">
        <v>556</v>
      </c>
      <c r="K545" s="77">
        <v>865</v>
      </c>
      <c r="L545" s="44" t="s">
        <v>74</v>
      </c>
      <c r="M545" s="45" t="s">
        <v>1114</v>
      </c>
      <c r="N545" s="42">
        <v>1</v>
      </c>
      <c r="O545" s="42" t="s">
        <v>1503</v>
      </c>
      <c r="P545" s="46">
        <v>45441</v>
      </c>
      <c r="Q545" s="47">
        <v>43087</v>
      </c>
      <c r="R545" s="48">
        <v>45000</v>
      </c>
      <c r="S545" s="49">
        <v>50336</v>
      </c>
      <c r="T545" s="50"/>
      <c r="U545" s="48" t="s">
        <v>2506</v>
      </c>
      <c r="V545" s="51">
        <v>45496</v>
      </c>
      <c r="W545" s="52"/>
    </row>
    <row r="546" spans="1:23" ht="28.8">
      <c r="A546" s="48"/>
      <c r="B546" s="42">
        <v>6380</v>
      </c>
      <c r="C546" s="42" t="s">
        <v>41</v>
      </c>
      <c r="D546" s="42">
        <v>41119510</v>
      </c>
      <c r="E546" s="42" t="s">
        <v>1501</v>
      </c>
      <c r="F546" s="42">
        <v>42</v>
      </c>
      <c r="G546" s="42">
        <v>1</v>
      </c>
      <c r="H546" s="43" t="s">
        <v>1502</v>
      </c>
      <c r="I546" s="42" t="s">
        <v>44</v>
      </c>
      <c r="J546" s="77" t="s">
        <v>556</v>
      </c>
      <c r="K546" s="77">
        <v>865</v>
      </c>
      <c r="L546" s="44" t="s">
        <v>74</v>
      </c>
      <c r="M546" s="18" t="s">
        <v>1116</v>
      </c>
      <c r="N546" s="42">
        <v>1</v>
      </c>
      <c r="O546" s="42" t="s">
        <v>1503</v>
      </c>
      <c r="P546" s="46">
        <v>45442</v>
      </c>
      <c r="Q546" s="54">
        <v>44056</v>
      </c>
      <c r="R546" s="55">
        <v>45000</v>
      </c>
      <c r="S546" s="49">
        <v>50336</v>
      </c>
      <c r="T546" s="50">
        <v>100672</v>
      </c>
      <c r="U546" s="48" t="s">
        <v>2506</v>
      </c>
      <c r="V546" s="51">
        <v>45496</v>
      </c>
      <c r="W546" s="52"/>
    </row>
    <row r="547" spans="1:23" ht="28.8">
      <c r="A547" s="48"/>
      <c r="B547" s="42">
        <v>5598</v>
      </c>
      <c r="C547" s="42" t="s">
        <v>41</v>
      </c>
      <c r="D547" s="42">
        <v>1800015</v>
      </c>
      <c r="E547" s="42" t="s">
        <v>1504</v>
      </c>
      <c r="F547" s="42">
        <v>89</v>
      </c>
      <c r="G547" s="42">
        <v>1</v>
      </c>
      <c r="H547" s="43" t="s">
        <v>1505</v>
      </c>
      <c r="I547" s="42" t="s">
        <v>77</v>
      </c>
      <c r="J547" s="77" t="s">
        <v>555</v>
      </c>
      <c r="K547" s="77">
        <v>755</v>
      </c>
      <c r="L547" s="44" t="s">
        <v>76</v>
      </c>
      <c r="M547" s="45" t="s">
        <v>925</v>
      </c>
      <c r="N547" s="42">
        <v>1</v>
      </c>
      <c r="O547" s="42">
        <v>3117816402</v>
      </c>
      <c r="P547" s="43">
        <v>45426</v>
      </c>
      <c r="Q547" s="42">
        <v>650145</v>
      </c>
      <c r="R547" s="55">
        <v>20000</v>
      </c>
      <c r="S547" s="49">
        <v>29120</v>
      </c>
      <c r="T547" s="50"/>
      <c r="U547" s="48" t="s">
        <v>2507</v>
      </c>
      <c r="V547" s="51">
        <v>45496</v>
      </c>
      <c r="W547" s="52"/>
    </row>
    <row r="548" spans="1:23">
      <c r="A548" s="48"/>
      <c r="B548" s="42">
        <v>5599</v>
      </c>
      <c r="C548" s="42" t="s">
        <v>41</v>
      </c>
      <c r="D548" s="42">
        <v>1800015</v>
      </c>
      <c r="E548" s="42" t="s">
        <v>1504</v>
      </c>
      <c r="F548" s="42">
        <v>89</v>
      </c>
      <c r="G548" s="42">
        <v>1</v>
      </c>
      <c r="H548" s="43" t="s">
        <v>1505</v>
      </c>
      <c r="I548" s="42" t="s">
        <v>77</v>
      </c>
      <c r="J548" s="78" t="s">
        <v>555</v>
      </c>
      <c r="K548" s="78">
        <v>755</v>
      </c>
      <c r="L548" s="44" t="s">
        <v>76</v>
      </c>
      <c r="M548" s="42" t="s">
        <v>926</v>
      </c>
      <c r="N548" s="42">
        <v>1</v>
      </c>
      <c r="O548" s="42">
        <v>3117816402</v>
      </c>
      <c r="P548" s="46">
        <v>45426</v>
      </c>
      <c r="Q548" s="52">
        <v>658439</v>
      </c>
      <c r="R548" s="48">
        <v>21000</v>
      </c>
      <c r="S548" s="49">
        <v>29120</v>
      </c>
      <c r="T548" s="50">
        <v>58240</v>
      </c>
      <c r="U548" s="48" t="s">
        <v>2507</v>
      </c>
      <c r="V548" s="51">
        <v>45496</v>
      </c>
      <c r="W548" s="52"/>
    </row>
    <row r="549" spans="1:23">
      <c r="A549" s="48"/>
      <c r="B549" s="42">
        <v>5115</v>
      </c>
      <c r="C549" s="42" t="s">
        <v>41</v>
      </c>
      <c r="D549" s="42">
        <v>41181858</v>
      </c>
      <c r="E549" s="42" t="s">
        <v>100</v>
      </c>
      <c r="F549" s="42">
        <v>50</v>
      </c>
      <c r="G549" s="42">
        <v>1</v>
      </c>
      <c r="H549" s="43" t="s">
        <v>101</v>
      </c>
      <c r="I549" s="42" t="s">
        <v>44</v>
      </c>
      <c r="J549" s="78" t="s">
        <v>81</v>
      </c>
      <c r="K549" s="78">
        <v>749</v>
      </c>
      <c r="L549" s="44" t="s">
        <v>76</v>
      </c>
      <c r="M549" s="45" t="s">
        <v>918</v>
      </c>
      <c r="N549" s="42">
        <v>1</v>
      </c>
      <c r="O549" s="42">
        <v>3104011175</v>
      </c>
      <c r="P549" s="46">
        <v>45415</v>
      </c>
      <c r="Q549" s="52">
        <v>631886</v>
      </c>
      <c r="R549" s="48">
        <v>20000</v>
      </c>
      <c r="S549" s="49">
        <v>26000</v>
      </c>
      <c r="T549" s="50"/>
      <c r="U549" s="48" t="s">
        <v>2508</v>
      </c>
      <c r="V549" s="51">
        <v>45496</v>
      </c>
      <c r="W549" s="52"/>
    </row>
    <row r="550" spans="1:23">
      <c r="A550" s="48"/>
      <c r="B550" s="42">
        <v>5116</v>
      </c>
      <c r="C550" s="42" t="s">
        <v>41</v>
      </c>
      <c r="D550" s="42">
        <v>41181858</v>
      </c>
      <c r="E550" s="42" t="s">
        <v>100</v>
      </c>
      <c r="F550" s="42">
        <v>50</v>
      </c>
      <c r="G550" s="42">
        <v>1</v>
      </c>
      <c r="H550" s="43" t="s">
        <v>101</v>
      </c>
      <c r="I550" s="42" t="s">
        <v>44</v>
      </c>
      <c r="J550" s="78" t="s">
        <v>81</v>
      </c>
      <c r="K550" s="78">
        <v>749</v>
      </c>
      <c r="L550" s="44" t="s">
        <v>76</v>
      </c>
      <c r="M550" s="45" t="s">
        <v>922</v>
      </c>
      <c r="N550" s="42">
        <v>1</v>
      </c>
      <c r="O550" s="42">
        <v>3104011175</v>
      </c>
      <c r="P550" s="46">
        <v>45415</v>
      </c>
      <c r="Q550" s="52">
        <v>631887</v>
      </c>
      <c r="R550" s="48">
        <v>20000</v>
      </c>
      <c r="S550" s="49">
        <v>26000</v>
      </c>
      <c r="T550" s="50"/>
      <c r="U550" s="48" t="s">
        <v>2508</v>
      </c>
      <c r="V550" s="51">
        <v>45496</v>
      </c>
      <c r="W550" s="52"/>
    </row>
    <row r="551" spans="1:23">
      <c r="A551" s="48"/>
      <c r="B551" s="42">
        <v>5117</v>
      </c>
      <c r="C551" s="42" t="s">
        <v>41</v>
      </c>
      <c r="D551" s="42">
        <v>41181858</v>
      </c>
      <c r="E551" s="42" t="s">
        <v>100</v>
      </c>
      <c r="F551" s="42">
        <v>50</v>
      </c>
      <c r="G551" s="42">
        <v>1</v>
      </c>
      <c r="H551" s="43" t="s">
        <v>101</v>
      </c>
      <c r="I551" s="42" t="s">
        <v>44</v>
      </c>
      <c r="J551" s="78" t="s">
        <v>81</v>
      </c>
      <c r="K551" s="78">
        <v>749</v>
      </c>
      <c r="L551" s="44" t="s">
        <v>76</v>
      </c>
      <c r="M551" s="45" t="s">
        <v>918</v>
      </c>
      <c r="N551" s="42">
        <v>1</v>
      </c>
      <c r="O551" s="42">
        <v>3104011175</v>
      </c>
      <c r="P551" s="46">
        <v>45418</v>
      </c>
      <c r="Q551" s="47">
        <v>636468</v>
      </c>
      <c r="R551" s="48">
        <v>20000</v>
      </c>
      <c r="S551" s="49">
        <v>26000</v>
      </c>
      <c r="T551" s="50"/>
      <c r="U551" s="48" t="s">
        <v>2508</v>
      </c>
      <c r="V551" s="51">
        <v>45496</v>
      </c>
      <c r="W551" s="52"/>
    </row>
    <row r="552" spans="1:23">
      <c r="A552" s="48"/>
      <c r="B552" s="42">
        <v>5118</v>
      </c>
      <c r="C552" s="42" t="s">
        <v>41</v>
      </c>
      <c r="D552" s="42">
        <v>41181858</v>
      </c>
      <c r="E552" s="42" t="s">
        <v>100</v>
      </c>
      <c r="F552" s="42">
        <v>50</v>
      </c>
      <c r="G552" s="42">
        <v>1</v>
      </c>
      <c r="H552" s="43" t="s">
        <v>101</v>
      </c>
      <c r="I552" s="42" t="s">
        <v>44</v>
      </c>
      <c r="J552" s="78" t="s">
        <v>81</v>
      </c>
      <c r="K552" s="78">
        <v>749</v>
      </c>
      <c r="L552" s="44" t="s">
        <v>76</v>
      </c>
      <c r="M552" s="45" t="s">
        <v>922</v>
      </c>
      <c r="N552" s="42">
        <v>1</v>
      </c>
      <c r="O552" s="42">
        <v>3104011175</v>
      </c>
      <c r="P552" s="46">
        <v>45418</v>
      </c>
      <c r="Q552" s="52">
        <v>636472</v>
      </c>
      <c r="R552" s="48">
        <v>20000</v>
      </c>
      <c r="S552" s="49">
        <v>26000</v>
      </c>
      <c r="T552" s="50"/>
      <c r="U552" s="48" t="s">
        <v>2508</v>
      </c>
      <c r="V552" s="51">
        <v>45496</v>
      </c>
      <c r="W552" s="52"/>
    </row>
    <row r="553" spans="1:23">
      <c r="A553" s="48"/>
      <c r="B553" s="42">
        <v>5119</v>
      </c>
      <c r="C553" s="42" t="s">
        <v>41</v>
      </c>
      <c r="D553" s="42">
        <v>41181858</v>
      </c>
      <c r="E553" s="42" t="s">
        <v>100</v>
      </c>
      <c r="F553" s="42">
        <v>50</v>
      </c>
      <c r="G553" s="42">
        <v>1</v>
      </c>
      <c r="H553" s="43" t="s">
        <v>101</v>
      </c>
      <c r="I553" s="42" t="s">
        <v>44</v>
      </c>
      <c r="J553" s="78" t="s">
        <v>81</v>
      </c>
      <c r="K553" s="78">
        <v>749</v>
      </c>
      <c r="L553" s="44" t="s">
        <v>76</v>
      </c>
      <c r="M553" s="45" t="s">
        <v>918</v>
      </c>
      <c r="N553" s="42">
        <v>1</v>
      </c>
      <c r="O553" s="42">
        <v>3104011175</v>
      </c>
      <c r="P553" s="46">
        <v>45420</v>
      </c>
      <c r="Q553" s="47">
        <v>642257</v>
      </c>
      <c r="R553" s="48">
        <v>20000</v>
      </c>
      <c r="S553" s="49">
        <v>26000</v>
      </c>
      <c r="T553" s="50"/>
      <c r="U553" s="48" t="s">
        <v>2508</v>
      </c>
      <c r="V553" s="51">
        <v>45496</v>
      </c>
      <c r="W553" s="52"/>
    </row>
    <row r="554" spans="1:23">
      <c r="A554" s="48"/>
      <c r="B554" s="42">
        <v>5120</v>
      </c>
      <c r="C554" s="42" t="s">
        <v>41</v>
      </c>
      <c r="D554" s="42">
        <v>41181858</v>
      </c>
      <c r="E554" s="42" t="s">
        <v>100</v>
      </c>
      <c r="F554" s="42">
        <v>50</v>
      </c>
      <c r="G554" s="42">
        <v>1</v>
      </c>
      <c r="H554" s="43" t="s">
        <v>101</v>
      </c>
      <c r="I554" s="42" t="s">
        <v>44</v>
      </c>
      <c r="J554" s="78" t="s">
        <v>81</v>
      </c>
      <c r="K554" s="78">
        <v>749</v>
      </c>
      <c r="L554" s="44" t="s">
        <v>76</v>
      </c>
      <c r="M554" s="45" t="s">
        <v>922</v>
      </c>
      <c r="N554" s="42">
        <v>1</v>
      </c>
      <c r="O554" s="42">
        <v>3104011175</v>
      </c>
      <c r="P554" s="46">
        <v>45420</v>
      </c>
      <c r="Q554" s="52">
        <v>642258</v>
      </c>
      <c r="R554" s="48">
        <v>20000</v>
      </c>
      <c r="S554" s="49">
        <v>26000</v>
      </c>
      <c r="T554" s="50"/>
      <c r="U554" s="48" t="s">
        <v>2508</v>
      </c>
      <c r="V554" s="51">
        <v>45496</v>
      </c>
      <c r="W554" s="52"/>
    </row>
    <row r="555" spans="1:23">
      <c r="A555" s="48"/>
      <c r="B555" s="42">
        <v>5121</v>
      </c>
      <c r="C555" s="42" t="s">
        <v>41</v>
      </c>
      <c r="D555" s="42">
        <v>41181858</v>
      </c>
      <c r="E555" s="42" t="s">
        <v>100</v>
      </c>
      <c r="F555" s="42">
        <v>50</v>
      </c>
      <c r="G555" s="42">
        <v>1</v>
      </c>
      <c r="H555" s="43" t="s">
        <v>101</v>
      </c>
      <c r="I555" s="42" t="s">
        <v>44</v>
      </c>
      <c r="J555" s="78" t="s">
        <v>81</v>
      </c>
      <c r="K555" s="78">
        <v>749</v>
      </c>
      <c r="L555" s="44" t="s">
        <v>76</v>
      </c>
      <c r="M555" s="42" t="s">
        <v>918</v>
      </c>
      <c r="N555" s="42">
        <v>1</v>
      </c>
      <c r="O555" s="42">
        <v>3104011175</v>
      </c>
      <c r="P555" s="46">
        <v>45422</v>
      </c>
      <c r="Q555" s="47">
        <v>646671</v>
      </c>
      <c r="R555" s="48">
        <v>20000</v>
      </c>
      <c r="S555" s="49">
        <v>26000</v>
      </c>
      <c r="T555" s="50"/>
      <c r="U555" s="48" t="s">
        <v>2508</v>
      </c>
      <c r="V555" s="51">
        <v>45496</v>
      </c>
      <c r="W555" s="52"/>
    </row>
    <row r="556" spans="1:23">
      <c r="A556" s="48"/>
      <c r="B556" s="42">
        <v>5122</v>
      </c>
      <c r="C556" s="42" t="s">
        <v>41</v>
      </c>
      <c r="D556" s="42">
        <v>41181858</v>
      </c>
      <c r="E556" s="42" t="s">
        <v>100</v>
      </c>
      <c r="F556" s="42">
        <v>50</v>
      </c>
      <c r="G556" s="42">
        <v>1</v>
      </c>
      <c r="H556" s="43" t="s">
        <v>101</v>
      </c>
      <c r="I556" s="42" t="s">
        <v>44</v>
      </c>
      <c r="J556" s="78" t="s">
        <v>81</v>
      </c>
      <c r="K556" s="78">
        <v>749</v>
      </c>
      <c r="L556" s="44" t="s">
        <v>76</v>
      </c>
      <c r="M556" s="45" t="s">
        <v>922</v>
      </c>
      <c r="N556" s="42">
        <v>1</v>
      </c>
      <c r="O556" s="42">
        <v>3104011175</v>
      </c>
      <c r="P556" s="46">
        <v>45422</v>
      </c>
      <c r="Q556" s="52">
        <v>646679</v>
      </c>
      <c r="R556" s="48">
        <v>20000</v>
      </c>
      <c r="S556" s="49">
        <v>26000</v>
      </c>
      <c r="T556" s="50"/>
      <c r="U556" s="48" t="s">
        <v>2508</v>
      </c>
      <c r="V556" s="51">
        <v>45496</v>
      </c>
      <c r="W556" s="52"/>
    </row>
    <row r="557" spans="1:23">
      <c r="A557" s="48"/>
      <c r="B557" s="42">
        <v>5123</v>
      </c>
      <c r="C557" s="42" t="s">
        <v>41</v>
      </c>
      <c r="D557" s="42">
        <v>41181858</v>
      </c>
      <c r="E557" s="42" t="s">
        <v>100</v>
      </c>
      <c r="F557" s="42">
        <v>50</v>
      </c>
      <c r="G557" s="42">
        <v>1</v>
      </c>
      <c r="H557" s="43" t="s">
        <v>101</v>
      </c>
      <c r="I557" s="42" t="s">
        <v>44</v>
      </c>
      <c r="J557" s="77" t="s">
        <v>81</v>
      </c>
      <c r="K557" s="77">
        <v>749</v>
      </c>
      <c r="L557" s="44" t="s">
        <v>76</v>
      </c>
      <c r="M557" s="45" t="s">
        <v>918</v>
      </c>
      <c r="N557" s="42">
        <v>1</v>
      </c>
      <c r="O557" s="42">
        <v>3104011175</v>
      </c>
      <c r="P557" s="46">
        <v>45425</v>
      </c>
      <c r="Q557" s="47">
        <v>651532</v>
      </c>
      <c r="R557" s="48">
        <v>20000</v>
      </c>
      <c r="S557" s="49">
        <v>26000</v>
      </c>
      <c r="T557" s="50"/>
      <c r="U557" s="48" t="s">
        <v>2508</v>
      </c>
      <c r="V557" s="51">
        <v>45496</v>
      </c>
      <c r="W557" s="52"/>
    </row>
    <row r="558" spans="1:23">
      <c r="A558" s="48"/>
      <c r="B558" s="42">
        <v>5124</v>
      </c>
      <c r="C558" s="42" t="s">
        <v>41</v>
      </c>
      <c r="D558" s="42">
        <v>41181858</v>
      </c>
      <c r="E558" s="42" t="s">
        <v>100</v>
      </c>
      <c r="F558" s="42">
        <v>50</v>
      </c>
      <c r="G558" s="42">
        <v>1</v>
      </c>
      <c r="H558" s="43" t="s">
        <v>101</v>
      </c>
      <c r="I558" s="42" t="s">
        <v>44</v>
      </c>
      <c r="J558" s="77" t="s">
        <v>81</v>
      </c>
      <c r="K558" s="77">
        <v>749</v>
      </c>
      <c r="L558" s="44" t="s">
        <v>76</v>
      </c>
      <c r="M558" s="45" t="s">
        <v>922</v>
      </c>
      <c r="N558" s="42">
        <v>1</v>
      </c>
      <c r="O558" s="42">
        <v>3104011175</v>
      </c>
      <c r="P558" s="46">
        <v>45425</v>
      </c>
      <c r="Q558" s="52">
        <v>651534</v>
      </c>
      <c r="R558" s="48">
        <v>20000</v>
      </c>
      <c r="S558" s="49">
        <v>26000</v>
      </c>
      <c r="T558" s="50"/>
      <c r="U558" s="48" t="s">
        <v>2508</v>
      </c>
      <c r="V558" s="51">
        <v>45496</v>
      </c>
      <c r="W558" s="52"/>
    </row>
    <row r="559" spans="1:23">
      <c r="A559" s="48"/>
      <c r="B559" s="42">
        <v>5125</v>
      </c>
      <c r="C559" s="42" t="s">
        <v>41</v>
      </c>
      <c r="D559" s="42">
        <v>41181858</v>
      </c>
      <c r="E559" s="42" t="s">
        <v>100</v>
      </c>
      <c r="F559" s="42">
        <v>50</v>
      </c>
      <c r="G559" s="42">
        <v>1</v>
      </c>
      <c r="H559" s="43" t="s">
        <v>101</v>
      </c>
      <c r="I559" s="42" t="s">
        <v>44</v>
      </c>
      <c r="J559" s="78" t="s">
        <v>81</v>
      </c>
      <c r="K559" s="78">
        <v>749</v>
      </c>
      <c r="L559" s="44" t="s">
        <v>76</v>
      </c>
      <c r="M559" s="42" t="s">
        <v>918</v>
      </c>
      <c r="N559" s="42">
        <v>1</v>
      </c>
      <c r="O559" s="42">
        <v>3104011175</v>
      </c>
      <c r="P559" s="46">
        <v>45427</v>
      </c>
      <c r="Q559" s="47">
        <v>657094</v>
      </c>
      <c r="R559" s="48">
        <v>20000</v>
      </c>
      <c r="S559" s="49">
        <v>26000</v>
      </c>
      <c r="T559" s="50"/>
      <c r="U559" s="48" t="s">
        <v>2508</v>
      </c>
      <c r="V559" s="51">
        <v>45496</v>
      </c>
      <c r="W559" s="52"/>
    </row>
    <row r="560" spans="1:23">
      <c r="A560" s="48"/>
      <c r="B560" s="42">
        <v>5126</v>
      </c>
      <c r="C560" s="42" t="s">
        <v>41</v>
      </c>
      <c r="D560" s="42">
        <v>41181858</v>
      </c>
      <c r="E560" s="42" t="s">
        <v>100</v>
      </c>
      <c r="F560" s="42">
        <v>50</v>
      </c>
      <c r="G560" s="42">
        <v>1</v>
      </c>
      <c r="H560" s="43" t="s">
        <v>101</v>
      </c>
      <c r="I560" s="42" t="s">
        <v>44</v>
      </c>
      <c r="J560" s="78" t="s">
        <v>81</v>
      </c>
      <c r="K560" s="78">
        <v>749</v>
      </c>
      <c r="L560" s="44" t="s">
        <v>76</v>
      </c>
      <c r="M560" s="42" t="s">
        <v>922</v>
      </c>
      <c r="N560" s="42">
        <v>1</v>
      </c>
      <c r="O560" s="42">
        <v>3104011175</v>
      </c>
      <c r="P560" s="46">
        <v>45427</v>
      </c>
      <c r="Q560" s="52">
        <v>657097</v>
      </c>
      <c r="R560" s="48">
        <v>20000</v>
      </c>
      <c r="S560" s="49">
        <v>26000</v>
      </c>
      <c r="T560" s="50"/>
      <c r="U560" s="48" t="s">
        <v>2508</v>
      </c>
      <c r="V560" s="51">
        <v>45496</v>
      </c>
      <c r="W560" s="52"/>
    </row>
    <row r="561" spans="1:23">
      <c r="A561" s="48"/>
      <c r="B561" s="42">
        <v>5127</v>
      </c>
      <c r="C561" s="42" t="s">
        <v>41</v>
      </c>
      <c r="D561" s="42">
        <v>41181858</v>
      </c>
      <c r="E561" s="42" t="s">
        <v>100</v>
      </c>
      <c r="F561" s="42">
        <v>50</v>
      </c>
      <c r="G561" s="42">
        <v>1</v>
      </c>
      <c r="H561" s="43" t="s">
        <v>101</v>
      </c>
      <c r="I561" s="42" t="s">
        <v>44</v>
      </c>
      <c r="J561" s="78" t="s">
        <v>81</v>
      </c>
      <c r="K561" s="78">
        <v>749</v>
      </c>
      <c r="L561" s="44" t="s">
        <v>76</v>
      </c>
      <c r="M561" s="42" t="s">
        <v>918</v>
      </c>
      <c r="N561" s="42">
        <v>1</v>
      </c>
      <c r="O561" s="42">
        <v>3104011175</v>
      </c>
      <c r="P561" s="46">
        <v>45429</v>
      </c>
      <c r="Q561" s="47">
        <v>661574</v>
      </c>
      <c r="R561" s="48">
        <v>20000</v>
      </c>
      <c r="S561" s="49">
        <v>26000</v>
      </c>
      <c r="T561" s="50"/>
      <c r="U561" s="48" t="s">
        <v>2508</v>
      </c>
      <c r="V561" s="51">
        <v>45496</v>
      </c>
      <c r="W561" s="52"/>
    </row>
    <row r="562" spans="1:23">
      <c r="A562" s="48"/>
      <c r="B562" s="42">
        <v>5128</v>
      </c>
      <c r="C562" s="42" t="s">
        <v>41</v>
      </c>
      <c r="D562" s="42">
        <v>41181858</v>
      </c>
      <c r="E562" s="42" t="s">
        <v>100</v>
      </c>
      <c r="F562" s="42">
        <v>50</v>
      </c>
      <c r="G562" s="42">
        <v>1</v>
      </c>
      <c r="H562" s="43" t="s">
        <v>101</v>
      </c>
      <c r="I562" s="42" t="s">
        <v>44</v>
      </c>
      <c r="J562" s="78" t="s">
        <v>81</v>
      </c>
      <c r="K562" s="78">
        <v>749</v>
      </c>
      <c r="L562" s="44" t="s">
        <v>76</v>
      </c>
      <c r="M562" s="45" t="s">
        <v>922</v>
      </c>
      <c r="N562" s="42">
        <v>1</v>
      </c>
      <c r="O562" s="42">
        <v>3104011175</v>
      </c>
      <c r="P562" s="46">
        <v>45429</v>
      </c>
      <c r="Q562" s="52">
        <v>661575</v>
      </c>
      <c r="R562" s="48">
        <v>20000</v>
      </c>
      <c r="S562" s="49">
        <v>26000</v>
      </c>
      <c r="T562" s="50"/>
      <c r="U562" s="48" t="s">
        <v>2508</v>
      </c>
      <c r="V562" s="51">
        <v>45496</v>
      </c>
      <c r="W562" s="52"/>
    </row>
    <row r="563" spans="1:23">
      <c r="A563" s="48"/>
      <c r="B563" s="42">
        <v>5129</v>
      </c>
      <c r="C563" s="42" t="s">
        <v>41</v>
      </c>
      <c r="D563" s="42">
        <v>41181858</v>
      </c>
      <c r="E563" s="42" t="s">
        <v>100</v>
      </c>
      <c r="F563" s="42">
        <v>50</v>
      </c>
      <c r="G563" s="42">
        <v>1</v>
      </c>
      <c r="H563" s="43" t="s">
        <v>101</v>
      </c>
      <c r="I563" s="42" t="s">
        <v>44</v>
      </c>
      <c r="J563" s="78" t="s">
        <v>81</v>
      </c>
      <c r="K563" s="78">
        <v>749</v>
      </c>
      <c r="L563" s="44" t="s">
        <v>76</v>
      </c>
      <c r="M563" s="45" t="s">
        <v>918</v>
      </c>
      <c r="N563" s="42">
        <v>1</v>
      </c>
      <c r="O563" s="42">
        <v>3104011175</v>
      </c>
      <c r="P563" s="46">
        <v>45432</v>
      </c>
      <c r="Q563" s="47">
        <v>666471</v>
      </c>
      <c r="R563" s="48">
        <v>20000</v>
      </c>
      <c r="S563" s="49">
        <v>26000</v>
      </c>
      <c r="T563" s="50"/>
      <c r="U563" s="48" t="s">
        <v>2508</v>
      </c>
      <c r="V563" s="51">
        <v>45496</v>
      </c>
      <c r="W563" s="52"/>
    </row>
    <row r="564" spans="1:23">
      <c r="A564" s="48"/>
      <c r="B564" s="42">
        <v>5130</v>
      </c>
      <c r="C564" s="42" t="s">
        <v>41</v>
      </c>
      <c r="D564" s="42">
        <v>41181858</v>
      </c>
      <c r="E564" s="42" t="s">
        <v>100</v>
      </c>
      <c r="F564" s="42">
        <v>50</v>
      </c>
      <c r="G564" s="42">
        <v>1</v>
      </c>
      <c r="H564" s="43" t="s">
        <v>101</v>
      </c>
      <c r="I564" s="42" t="s">
        <v>44</v>
      </c>
      <c r="J564" s="77" t="s">
        <v>81</v>
      </c>
      <c r="K564" s="77">
        <v>749</v>
      </c>
      <c r="L564" s="44" t="s">
        <v>76</v>
      </c>
      <c r="M564" s="45" t="s">
        <v>922</v>
      </c>
      <c r="N564" s="42">
        <v>1</v>
      </c>
      <c r="O564" s="42">
        <v>3104011175</v>
      </c>
      <c r="P564" s="46">
        <v>45432</v>
      </c>
      <c r="Q564" s="54">
        <v>666474</v>
      </c>
      <c r="R564" s="55">
        <v>20000</v>
      </c>
      <c r="S564" s="55">
        <v>26000</v>
      </c>
      <c r="T564" s="50"/>
      <c r="U564" s="48" t="s">
        <v>2508</v>
      </c>
      <c r="V564" s="51">
        <v>45496</v>
      </c>
      <c r="W564" s="52"/>
    </row>
    <row r="565" spans="1:23">
      <c r="A565" s="48"/>
      <c r="B565" s="42">
        <v>5131</v>
      </c>
      <c r="C565" s="42" t="s">
        <v>41</v>
      </c>
      <c r="D565" s="42">
        <v>41181858</v>
      </c>
      <c r="E565" s="42" t="s">
        <v>100</v>
      </c>
      <c r="F565" s="42">
        <v>50</v>
      </c>
      <c r="G565" s="42">
        <v>1</v>
      </c>
      <c r="H565" s="43" t="s">
        <v>101</v>
      </c>
      <c r="I565" s="42" t="s">
        <v>44</v>
      </c>
      <c r="J565" s="77" t="s">
        <v>81</v>
      </c>
      <c r="K565" s="77">
        <v>749</v>
      </c>
      <c r="L565" s="44" t="s">
        <v>76</v>
      </c>
      <c r="M565" s="45" t="s">
        <v>918</v>
      </c>
      <c r="N565" s="42">
        <v>1</v>
      </c>
      <c r="O565" s="42">
        <v>3104011175</v>
      </c>
      <c r="P565" s="43">
        <v>45434</v>
      </c>
      <c r="Q565" s="42">
        <v>671847</v>
      </c>
      <c r="R565" s="55">
        <v>20000</v>
      </c>
      <c r="S565" s="55">
        <v>26000</v>
      </c>
      <c r="T565" s="50"/>
      <c r="U565" s="48" t="s">
        <v>2508</v>
      </c>
      <c r="V565" s="51">
        <v>45496</v>
      </c>
      <c r="W565" s="52"/>
    </row>
    <row r="566" spans="1:23">
      <c r="A566" s="48"/>
      <c r="B566" s="42">
        <v>5132</v>
      </c>
      <c r="C566" s="42" t="s">
        <v>41</v>
      </c>
      <c r="D566" s="42">
        <v>41181858</v>
      </c>
      <c r="E566" s="42" t="s">
        <v>100</v>
      </c>
      <c r="F566" s="42">
        <v>50</v>
      </c>
      <c r="G566" s="42">
        <v>1</v>
      </c>
      <c r="H566" s="43" t="s">
        <v>101</v>
      </c>
      <c r="I566" s="42" t="s">
        <v>44</v>
      </c>
      <c r="J566" s="78" t="s">
        <v>81</v>
      </c>
      <c r="K566" s="78">
        <v>749</v>
      </c>
      <c r="L566" s="44" t="s">
        <v>76</v>
      </c>
      <c r="M566" s="42" t="s">
        <v>922</v>
      </c>
      <c r="N566" s="42">
        <v>1</v>
      </c>
      <c r="O566" s="42">
        <v>3104011175</v>
      </c>
      <c r="P566" s="46">
        <v>45434</v>
      </c>
      <c r="Q566" s="47">
        <v>671848</v>
      </c>
      <c r="R566" s="48">
        <v>20000</v>
      </c>
      <c r="S566" s="49">
        <v>26000</v>
      </c>
      <c r="T566" s="50"/>
      <c r="U566" s="48" t="s">
        <v>2508</v>
      </c>
      <c r="V566" s="51">
        <v>45496</v>
      </c>
      <c r="W566" s="52"/>
    </row>
    <row r="567" spans="1:23">
      <c r="A567" s="48"/>
      <c r="B567" s="42">
        <v>5133</v>
      </c>
      <c r="C567" s="42" t="s">
        <v>41</v>
      </c>
      <c r="D567" s="42">
        <v>41181858</v>
      </c>
      <c r="E567" s="42" t="s">
        <v>100</v>
      </c>
      <c r="F567" s="42">
        <v>50</v>
      </c>
      <c r="G567" s="42">
        <v>1</v>
      </c>
      <c r="H567" s="43" t="s">
        <v>101</v>
      </c>
      <c r="I567" s="42" t="s">
        <v>44</v>
      </c>
      <c r="J567" s="78" t="s">
        <v>81</v>
      </c>
      <c r="K567" s="78">
        <v>749</v>
      </c>
      <c r="L567" s="44" t="s">
        <v>76</v>
      </c>
      <c r="M567" s="45" t="s">
        <v>918</v>
      </c>
      <c r="N567" s="42">
        <v>1</v>
      </c>
      <c r="O567" s="42">
        <v>3104011175</v>
      </c>
      <c r="P567" s="46">
        <v>45436</v>
      </c>
      <c r="Q567" s="52">
        <v>675510</v>
      </c>
      <c r="R567" s="48">
        <v>20000</v>
      </c>
      <c r="S567" s="49">
        <v>26000</v>
      </c>
      <c r="T567" s="50"/>
      <c r="U567" s="48" t="s">
        <v>2508</v>
      </c>
      <c r="V567" s="51">
        <v>45496</v>
      </c>
      <c r="W567" s="52"/>
    </row>
    <row r="568" spans="1:23">
      <c r="A568" s="48"/>
      <c r="B568" s="42">
        <v>5134</v>
      </c>
      <c r="C568" s="42" t="s">
        <v>41</v>
      </c>
      <c r="D568" s="42">
        <v>41181858</v>
      </c>
      <c r="E568" s="42" t="s">
        <v>100</v>
      </c>
      <c r="F568" s="42">
        <v>50</v>
      </c>
      <c r="G568" s="42">
        <v>1</v>
      </c>
      <c r="H568" s="43" t="s">
        <v>101</v>
      </c>
      <c r="I568" s="42" t="s">
        <v>44</v>
      </c>
      <c r="J568" s="78" t="s">
        <v>81</v>
      </c>
      <c r="K568" s="78">
        <v>749</v>
      </c>
      <c r="L568" s="44" t="s">
        <v>76</v>
      </c>
      <c r="M568" s="45" t="s">
        <v>922</v>
      </c>
      <c r="N568" s="42">
        <v>1</v>
      </c>
      <c r="O568" s="42">
        <v>3104011175</v>
      </c>
      <c r="P568" s="46">
        <v>45436</v>
      </c>
      <c r="Q568" s="47">
        <v>675512</v>
      </c>
      <c r="R568" s="48">
        <v>20000</v>
      </c>
      <c r="S568" s="49">
        <v>26000</v>
      </c>
      <c r="T568" s="50"/>
      <c r="U568" s="48" t="s">
        <v>2508</v>
      </c>
      <c r="V568" s="51">
        <v>45496</v>
      </c>
      <c r="W568" s="52"/>
    </row>
    <row r="569" spans="1:23">
      <c r="A569" s="48"/>
      <c r="B569" s="42">
        <v>5135</v>
      </c>
      <c r="C569" s="42" t="s">
        <v>41</v>
      </c>
      <c r="D569" s="42">
        <v>41181858</v>
      </c>
      <c r="E569" s="42" t="s">
        <v>100</v>
      </c>
      <c r="F569" s="42">
        <v>50</v>
      </c>
      <c r="G569" s="42">
        <v>1</v>
      </c>
      <c r="H569" s="43" t="s">
        <v>101</v>
      </c>
      <c r="I569" s="42" t="s">
        <v>44</v>
      </c>
      <c r="J569" s="78" t="s">
        <v>81</v>
      </c>
      <c r="K569" s="78">
        <v>749</v>
      </c>
      <c r="L569" s="44" t="s">
        <v>76</v>
      </c>
      <c r="M569" s="45" t="s">
        <v>918</v>
      </c>
      <c r="N569" s="42">
        <v>1</v>
      </c>
      <c r="O569" s="42">
        <v>3104011175</v>
      </c>
      <c r="P569" s="46">
        <v>45438</v>
      </c>
      <c r="Q569" s="52">
        <v>680003</v>
      </c>
      <c r="R569" s="48">
        <v>20000</v>
      </c>
      <c r="S569" s="49">
        <v>26000</v>
      </c>
      <c r="T569" s="50"/>
      <c r="U569" s="48" t="s">
        <v>2508</v>
      </c>
      <c r="V569" s="51">
        <v>45496</v>
      </c>
      <c r="W569" s="52"/>
    </row>
    <row r="570" spans="1:23">
      <c r="A570" s="48"/>
      <c r="B570" s="42">
        <v>5136</v>
      </c>
      <c r="C570" s="42" t="s">
        <v>41</v>
      </c>
      <c r="D570" s="42">
        <v>41181858</v>
      </c>
      <c r="E570" s="42" t="s">
        <v>100</v>
      </c>
      <c r="F570" s="42">
        <v>50</v>
      </c>
      <c r="G570" s="42">
        <v>1</v>
      </c>
      <c r="H570" s="43" t="s">
        <v>101</v>
      </c>
      <c r="I570" s="42" t="s">
        <v>44</v>
      </c>
      <c r="J570" s="78" t="s">
        <v>81</v>
      </c>
      <c r="K570" s="78">
        <v>749</v>
      </c>
      <c r="L570" s="44" t="s">
        <v>76</v>
      </c>
      <c r="M570" s="42" t="s">
        <v>922</v>
      </c>
      <c r="N570" s="42">
        <v>1</v>
      </c>
      <c r="O570" s="42">
        <v>3104011175</v>
      </c>
      <c r="P570" s="46">
        <v>45438</v>
      </c>
      <c r="Q570" s="47">
        <v>680005</v>
      </c>
      <c r="R570" s="48">
        <v>20000</v>
      </c>
      <c r="S570" s="49">
        <v>26000</v>
      </c>
      <c r="T570" s="50"/>
      <c r="U570" s="48" t="s">
        <v>2508</v>
      </c>
      <c r="V570" s="51">
        <v>45496</v>
      </c>
      <c r="W570" s="52"/>
    </row>
    <row r="571" spans="1:23">
      <c r="A571" s="48"/>
      <c r="B571" s="42">
        <v>5137</v>
      </c>
      <c r="C571" s="42" t="s">
        <v>41</v>
      </c>
      <c r="D571" s="42">
        <v>41181858</v>
      </c>
      <c r="E571" s="42" t="s">
        <v>100</v>
      </c>
      <c r="F571" s="42">
        <v>50</v>
      </c>
      <c r="G571" s="42">
        <v>1</v>
      </c>
      <c r="H571" s="43" t="s">
        <v>101</v>
      </c>
      <c r="I571" s="42" t="s">
        <v>44</v>
      </c>
      <c r="J571" s="78" t="s">
        <v>81</v>
      </c>
      <c r="K571" s="78">
        <v>749</v>
      </c>
      <c r="L571" s="44" t="s">
        <v>76</v>
      </c>
      <c r="M571" s="45" t="s">
        <v>918</v>
      </c>
      <c r="N571" s="42">
        <v>1</v>
      </c>
      <c r="O571" s="42">
        <v>3104011175</v>
      </c>
      <c r="P571" s="46">
        <v>45438</v>
      </c>
      <c r="Q571" s="52">
        <v>685883</v>
      </c>
      <c r="R571" s="48">
        <v>20000</v>
      </c>
      <c r="S571" s="49">
        <v>26000</v>
      </c>
      <c r="T571" s="50"/>
      <c r="U571" s="48" t="s">
        <v>2508</v>
      </c>
      <c r="V571" s="51">
        <v>45496</v>
      </c>
      <c r="W571" s="52"/>
    </row>
    <row r="572" spans="1:23">
      <c r="A572" s="48"/>
      <c r="B572" s="42">
        <v>5138</v>
      </c>
      <c r="C572" s="42" t="s">
        <v>41</v>
      </c>
      <c r="D572" s="42">
        <v>41181858</v>
      </c>
      <c r="E572" s="42" t="s">
        <v>100</v>
      </c>
      <c r="F572" s="42">
        <v>50</v>
      </c>
      <c r="G572" s="42">
        <v>1</v>
      </c>
      <c r="H572" s="43" t="s">
        <v>101</v>
      </c>
      <c r="I572" s="42" t="s">
        <v>44</v>
      </c>
      <c r="J572" s="77" t="s">
        <v>81</v>
      </c>
      <c r="K572" s="77">
        <v>749</v>
      </c>
      <c r="L572" s="44" t="s">
        <v>76</v>
      </c>
      <c r="M572" s="45" t="s">
        <v>922</v>
      </c>
      <c r="N572" s="42">
        <v>1</v>
      </c>
      <c r="O572" s="42">
        <v>3104011175</v>
      </c>
      <c r="P572" s="46">
        <v>45441</v>
      </c>
      <c r="Q572" s="47">
        <v>685885</v>
      </c>
      <c r="R572" s="48">
        <v>20000</v>
      </c>
      <c r="S572" s="49">
        <v>26000</v>
      </c>
      <c r="T572" s="50"/>
      <c r="U572" s="48" t="s">
        <v>2508</v>
      </c>
      <c r="V572" s="51">
        <v>45496</v>
      </c>
      <c r="W572" s="52"/>
    </row>
    <row r="573" spans="1:23">
      <c r="A573" s="48"/>
      <c r="B573" s="42">
        <v>5139</v>
      </c>
      <c r="C573" s="42" t="s">
        <v>41</v>
      </c>
      <c r="D573" s="42">
        <v>41181858</v>
      </c>
      <c r="E573" s="42" t="s">
        <v>100</v>
      </c>
      <c r="F573" s="42">
        <v>50</v>
      </c>
      <c r="G573" s="42">
        <v>1</v>
      </c>
      <c r="H573" s="43" t="s">
        <v>101</v>
      </c>
      <c r="I573" s="42" t="s">
        <v>44</v>
      </c>
      <c r="J573" s="77" t="s">
        <v>81</v>
      </c>
      <c r="K573" s="77">
        <v>749</v>
      </c>
      <c r="L573" s="44" t="s">
        <v>76</v>
      </c>
      <c r="M573" s="45" t="s">
        <v>918</v>
      </c>
      <c r="N573" s="42">
        <v>1</v>
      </c>
      <c r="O573" s="42">
        <v>3104011175</v>
      </c>
      <c r="P573" s="46">
        <v>45442</v>
      </c>
      <c r="Q573" s="52">
        <v>689742</v>
      </c>
      <c r="R573" s="48">
        <v>20000</v>
      </c>
      <c r="S573" s="49">
        <v>26000</v>
      </c>
      <c r="T573" s="50"/>
      <c r="U573" s="48" t="s">
        <v>2508</v>
      </c>
      <c r="V573" s="51">
        <v>45496</v>
      </c>
      <c r="W573" s="52"/>
    </row>
    <row r="574" spans="1:23">
      <c r="A574" s="48"/>
      <c r="B574" s="42">
        <v>5140</v>
      </c>
      <c r="C574" s="42" t="s">
        <v>41</v>
      </c>
      <c r="D574" s="42">
        <v>41181858</v>
      </c>
      <c r="E574" s="42" t="s">
        <v>100</v>
      </c>
      <c r="F574" s="42">
        <v>50</v>
      </c>
      <c r="G574" s="42">
        <v>1</v>
      </c>
      <c r="H574" s="43" t="s">
        <v>101</v>
      </c>
      <c r="I574" s="42" t="s">
        <v>44</v>
      </c>
      <c r="J574" s="77" t="s">
        <v>81</v>
      </c>
      <c r="K574" s="77">
        <v>749</v>
      </c>
      <c r="L574" s="44" t="s">
        <v>76</v>
      </c>
      <c r="M574" s="45" t="s">
        <v>922</v>
      </c>
      <c r="N574" s="42">
        <v>1</v>
      </c>
      <c r="O574" s="42">
        <v>3104011175</v>
      </c>
      <c r="P574" s="46">
        <v>45442</v>
      </c>
      <c r="Q574" s="47">
        <v>689743</v>
      </c>
      <c r="R574" s="48">
        <v>20000</v>
      </c>
      <c r="S574" s="49">
        <v>26000</v>
      </c>
      <c r="T574" s="50">
        <v>676000</v>
      </c>
      <c r="U574" s="48" t="s">
        <v>2508</v>
      </c>
      <c r="V574" s="51">
        <v>45496</v>
      </c>
      <c r="W574" s="52"/>
    </row>
    <row r="575" spans="1:23">
      <c r="A575" s="48"/>
      <c r="B575" s="42">
        <v>5592</v>
      </c>
      <c r="C575" s="42" t="s">
        <v>86</v>
      </c>
      <c r="D575" s="42">
        <v>1123336728</v>
      </c>
      <c r="E575" s="42" t="s">
        <v>1506</v>
      </c>
      <c r="F575" s="42">
        <v>3</v>
      </c>
      <c r="G575" s="42">
        <v>1</v>
      </c>
      <c r="H575" s="43">
        <v>43993</v>
      </c>
      <c r="I575" s="42" t="s">
        <v>77</v>
      </c>
      <c r="J575" s="77" t="s">
        <v>78</v>
      </c>
      <c r="K575" s="77">
        <v>320</v>
      </c>
      <c r="L575" s="44" t="s">
        <v>76</v>
      </c>
      <c r="M575" s="45" t="s">
        <v>913</v>
      </c>
      <c r="N575" s="42">
        <v>1</v>
      </c>
      <c r="O575" s="42" t="s">
        <v>1507</v>
      </c>
      <c r="P575" s="46">
        <v>45426</v>
      </c>
      <c r="Q575" s="52">
        <v>651520</v>
      </c>
      <c r="R575" s="48">
        <v>80000</v>
      </c>
      <c r="S575" s="49">
        <v>102544</v>
      </c>
      <c r="T575" s="50"/>
      <c r="U575" s="48" t="s">
        <v>2509</v>
      </c>
      <c r="V575" s="51">
        <v>45496</v>
      </c>
      <c r="W575" s="52"/>
    </row>
    <row r="576" spans="1:23">
      <c r="A576" s="48"/>
      <c r="B576" s="42">
        <v>5593</v>
      </c>
      <c r="C576" s="42" t="s">
        <v>86</v>
      </c>
      <c r="D576" s="42">
        <v>1123336728</v>
      </c>
      <c r="E576" s="42" t="s">
        <v>1506</v>
      </c>
      <c r="F576" s="42">
        <v>3</v>
      </c>
      <c r="G576" s="42">
        <v>1</v>
      </c>
      <c r="H576" s="43">
        <v>43993</v>
      </c>
      <c r="I576" s="42" t="s">
        <v>77</v>
      </c>
      <c r="J576" s="77" t="s">
        <v>78</v>
      </c>
      <c r="K576" s="77">
        <v>320</v>
      </c>
      <c r="L576" s="44" t="s">
        <v>76</v>
      </c>
      <c r="M576" s="18" t="s">
        <v>970</v>
      </c>
      <c r="N576" s="42">
        <v>1</v>
      </c>
      <c r="O576" s="42" t="s">
        <v>1507</v>
      </c>
      <c r="P576" s="46">
        <v>45427</v>
      </c>
      <c r="Q576" s="47">
        <v>660453</v>
      </c>
      <c r="R576" s="48">
        <v>80000</v>
      </c>
      <c r="S576" s="49">
        <v>102544</v>
      </c>
      <c r="T576" s="50">
        <v>205088</v>
      </c>
      <c r="U576" s="48" t="s">
        <v>2509</v>
      </c>
      <c r="V576" s="51">
        <v>45496</v>
      </c>
      <c r="W576" s="52"/>
    </row>
    <row r="577" spans="1:23" ht="28.8">
      <c r="A577" s="48"/>
      <c r="B577" s="42">
        <v>5051</v>
      </c>
      <c r="C577" s="42" t="s">
        <v>41</v>
      </c>
      <c r="D577" s="42">
        <v>38554118</v>
      </c>
      <c r="E577" s="42" t="s">
        <v>581</v>
      </c>
      <c r="F577" s="42">
        <v>43</v>
      </c>
      <c r="G577" s="42">
        <v>1</v>
      </c>
      <c r="H577" s="43">
        <v>29646</v>
      </c>
      <c r="I577" s="42" t="s">
        <v>44</v>
      </c>
      <c r="J577" s="77" t="s">
        <v>75</v>
      </c>
      <c r="K577" s="77">
        <v>568</v>
      </c>
      <c r="L577" s="44" t="s">
        <v>76</v>
      </c>
      <c r="M577" s="45" t="s">
        <v>1001</v>
      </c>
      <c r="N577" s="42">
        <v>1</v>
      </c>
      <c r="O577" s="42">
        <v>3213065140</v>
      </c>
      <c r="P577" s="46">
        <v>45415</v>
      </c>
      <c r="Q577" s="52">
        <v>632186</v>
      </c>
      <c r="R577" s="48">
        <v>75000</v>
      </c>
      <c r="S577" s="49">
        <v>96512</v>
      </c>
      <c r="T577" s="50"/>
      <c r="U577" s="48" t="s">
        <v>2510</v>
      </c>
      <c r="V577" s="51">
        <v>45496</v>
      </c>
      <c r="W577" s="52"/>
    </row>
    <row r="578" spans="1:23" ht="28.8">
      <c r="A578" s="48"/>
      <c r="B578" s="42">
        <v>5052</v>
      </c>
      <c r="C578" s="42" t="s">
        <v>41</v>
      </c>
      <c r="D578" s="42">
        <v>38554118</v>
      </c>
      <c r="E578" s="42" t="s">
        <v>581</v>
      </c>
      <c r="F578" s="42">
        <v>43</v>
      </c>
      <c r="G578" s="42">
        <v>1</v>
      </c>
      <c r="H578" s="43">
        <v>29646</v>
      </c>
      <c r="I578" s="42" t="s">
        <v>44</v>
      </c>
      <c r="J578" s="77" t="s">
        <v>75</v>
      </c>
      <c r="K578" s="77">
        <v>568</v>
      </c>
      <c r="L578" s="44" t="s">
        <v>76</v>
      </c>
      <c r="M578" s="45" t="s">
        <v>1002</v>
      </c>
      <c r="N578" s="42">
        <v>1</v>
      </c>
      <c r="O578" s="42">
        <v>3213065140</v>
      </c>
      <c r="P578" s="46">
        <v>45416</v>
      </c>
      <c r="Q578" s="47">
        <v>636449</v>
      </c>
      <c r="R578" s="48">
        <v>75000</v>
      </c>
      <c r="S578" s="49">
        <v>96512</v>
      </c>
      <c r="T578" s="50">
        <v>193024</v>
      </c>
      <c r="U578" s="48" t="s">
        <v>2510</v>
      </c>
      <c r="V578" s="51">
        <v>45496</v>
      </c>
      <c r="W578" s="52"/>
    </row>
    <row r="579" spans="1:23">
      <c r="A579" s="48"/>
      <c r="B579" s="42">
        <v>5530</v>
      </c>
      <c r="C579" s="42" t="s">
        <v>41</v>
      </c>
      <c r="D579" s="42">
        <v>18105584</v>
      </c>
      <c r="E579" s="42" t="s">
        <v>1508</v>
      </c>
      <c r="F579" s="42">
        <v>77</v>
      </c>
      <c r="G579" s="42">
        <v>1</v>
      </c>
      <c r="H579" s="43">
        <v>17052</v>
      </c>
      <c r="I579" s="42" t="s">
        <v>77</v>
      </c>
      <c r="J579" s="77" t="s">
        <v>78</v>
      </c>
      <c r="K579" s="77">
        <v>320</v>
      </c>
      <c r="L579" s="44" t="s">
        <v>74</v>
      </c>
      <c r="M579" s="18" t="s">
        <v>958</v>
      </c>
      <c r="N579" s="42">
        <v>1</v>
      </c>
      <c r="O579" s="42" t="s">
        <v>1509</v>
      </c>
      <c r="P579" s="46">
        <v>45423</v>
      </c>
      <c r="Q579" s="47">
        <v>648793</v>
      </c>
      <c r="R579" s="48">
        <v>17000</v>
      </c>
      <c r="S579" s="49">
        <v>26520</v>
      </c>
      <c r="T579" s="50"/>
      <c r="U579" s="48" t="s">
        <v>2511</v>
      </c>
      <c r="V579" s="51">
        <v>45496</v>
      </c>
      <c r="W579" s="52"/>
    </row>
    <row r="580" spans="1:23">
      <c r="A580" s="48"/>
      <c r="B580" s="42">
        <v>5531</v>
      </c>
      <c r="C580" s="42" t="s">
        <v>41</v>
      </c>
      <c r="D580" s="42">
        <v>18105584</v>
      </c>
      <c r="E580" s="42" t="s">
        <v>1508</v>
      </c>
      <c r="F580" s="42">
        <v>77</v>
      </c>
      <c r="G580" s="42">
        <v>1</v>
      </c>
      <c r="H580" s="43">
        <v>17052</v>
      </c>
      <c r="I580" s="42" t="s">
        <v>77</v>
      </c>
      <c r="J580" s="77" t="s">
        <v>78</v>
      </c>
      <c r="K580" s="77">
        <v>320</v>
      </c>
      <c r="L580" s="44" t="s">
        <v>74</v>
      </c>
      <c r="M580" s="45" t="s">
        <v>959</v>
      </c>
      <c r="N580" s="42">
        <v>1</v>
      </c>
      <c r="O580" s="42" t="s">
        <v>1509</v>
      </c>
      <c r="P580" s="46">
        <v>45423</v>
      </c>
      <c r="Q580" s="52">
        <v>651920</v>
      </c>
      <c r="R580" s="48">
        <v>17000</v>
      </c>
      <c r="S580" s="49">
        <v>26520</v>
      </c>
      <c r="T580" s="50">
        <v>53040</v>
      </c>
      <c r="U580" s="48" t="s">
        <v>2511</v>
      </c>
      <c r="V580" s="51">
        <v>45496</v>
      </c>
      <c r="W580" s="52"/>
    </row>
    <row r="581" spans="1:23" ht="28.8">
      <c r="A581" s="48"/>
      <c r="B581" s="42">
        <v>5809</v>
      </c>
      <c r="C581" s="42" t="s">
        <v>41</v>
      </c>
      <c r="D581" s="42">
        <v>27387316</v>
      </c>
      <c r="E581" s="42" t="s">
        <v>1510</v>
      </c>
      <c r="F581" s="42">
        <v>64</v>
      </c>
      <c r="G581" s="42">
        <v>1</v>
      </c>
      <c r="H581" s="43" t="s">
        <v>1511</v>
      </c>
      <c r="I581" s="42" t="s">
        <v>44</v>
      </c>
      <c r="J581" s="77" t="s">
        <v>556</v>
      </c>
      <c r="K581" s="77">
        <v>865</v>
      </c>
      <c r="L581" s="44" t="s">
        <v>74</v>
      </c>
      <c r="M581" s="45" t="s">
        <v>1080</v>
      </c>
      <c r="N581" s="42">
        <v>1</v>
      </c>
      <c r="O581" s="42" t="s">
        <v>1512</v>
      </c>
      <c r="P581" s="46">
        <v>45431</v>
      </c>
      <c r="Q581" s="47">
        <v>7486</v>
      </c>
      <c r="R581" s="48">
        <v>17000</v>
      </c>
      <c r="S581" s="55">
        <v>26000</v>
      </c>
      <c r="T581" s="50"/>
      <c r="U581" s="48" t="s">
        <v>2512</v>
      </c>
      <c r="V581" s="51">
        <v>45496</v>
      </c>
      <c r="W581" s="52"/>
    </row>
    <row r="582" spans="1:23" ht="28.8">
      <c r="A582" s="48"/>
      <c r="B582" s="52">
        <v>6377</v>
      </c>
      <c r="C582" s="42" t="s">
        <v>41</v>
      </c>
      <c r="D582" s="42">
        <v>27387316</v>
      </c>
      <c r="E582" s="42" t="s">
        <v>1510</v>
      </c>
      <c r="F582" s="42">
        <v>64</v>
      </c>
      <c r="G582" s="42">
        <v>1</v>
      </c>
      <c r="H582" s="43" t="s">
        <v>1513</v>
      </c>
      <c r="I582" s="42" t="s">
        <v>44</v>
      </c>
      <c r="J582" s="77" t="s">
        <v>556</v>
      </c>
      <c r="K582" s="77">
        <v>865</v>
      </c>
      <c r="L582" s="44" t="s">
        <v>74</v>
      </c>
      <c r="M582" s="18" t="s">
        <v>1114</v>
      </c>
      <c r="N582" s="42">
        <v>1</v>
      </c>
      <c r="O582" s="42" t="s">
        <v>1514</v>
      </c>
      <c r="P582" s="46">
        <v>45441</v>
      </c>
      <c r="Q582" s="52">
        <v>246024</v>
      </c>
      <c r="R582" s="48">
        <v>45000</v>
      </c>
      <c r="S582" s="55">
        <v>50336</v>
      </c>
      <c r="T582" s="50"/>
      <c r="U582" s="48" t="s">
        <v>2512</v>
      </c>
      <c r="V582" s="51">
        <v>45496</v>
      </c>
      <c r="W582" s="52"/>
    </row>
    <row r="583" spans="1:23">
      <c r="A583" s="48"/>
      <c r="B583" s="52">
        <v>6378</v>
      </c>
      <c r="C583" s="42" t="s">
        <v>41</v>
      </c>
      <c r="D583" s="42">
        <v>27387316</v>
      </c>
      <c r="E583" s="42" t="s">
        <v>1510</v>
      </c>
      <c r="F583" s="42">
        <v>64</v>
      </c>
      <c r="G583" s="42">
        <v>1</v>
      </c>
      <c r="H583" s="43" t="s">
        <v>1513</v>
      </c>
      <c r="I583" s="42" t="s">
        <v>44</v>
      </c>
      <c r="J583" s="78" t="s">
        <v>556</v>
      </c>
      <c r="K583" s="78">
        <v>865</v>
      </c>
      <c r="L583" s="44" t="s">
        <v>74</v>
      </c>
      <c r="M583" s="18" t="s">
        <v>1116</v>
      </c>
      <c r="N583" s="42">
        <v>1</v>
      </c>
      <c r="O583" s="42" t="s">
        <v>1514</v>
      </c>
      <c r="P583" s="46">
        <v>45441</v>
      </c>
      <c r="Q583" s="47">
        <v>42148</v>
      </c>
      <c r="R583" s="48">
        <v>45000</v>
      </c>
      <c r="S583" s="49">
        <v>50336</v>
      </c>
      <c r="T583" s="50">
        <v>126672</v>
      </c>
      <c r="U583" s="48" t="s">
        <v>2512</v>
      </c>
      <c r="V583" s="51">
        <v>45496</v>
      </c>
      <c r="W583" s="52"/>
    </row>
    <row r="584" spans="1:23">
      <c r="A584" s="48"/>
      <c r="B584" s="52">
        <v>4957</v>
      </c>
      <c r="C584" s="42" t="s">
        <v>41</v>
      </c>
      <c r="D584" s="42">
        <v>40620753</v>
      </c>
      <c r="E584" s="42" t="s">
        <v>1515</v>
      </c>
      <c r="F584" s="42">
        <v>51</v>
      </c>
      <c r="G584" s="42">
        <v>1</v>
      </c>
      <c r="H584" s="43" t="s">
        <v>1516</v>
      </c>
      <c r="I584" s="42" t="s">
        <v>77</v>
      </c>
      <c r="J584" s="78" t="s">
        <v>99</v>
      </c>
      <c r="K584" s="78">
        <v>571</v>
      </c>
      <c r="L584" s="44" t="s">
        <v>74</v>
      </c>
      <c r="M584" s="44" t="s">
        <v>987</v>
      </c>
      <c r="N584" s="42">
        <v>1</v>
      </c>
      <c r="O584" s="42">
        <v>3115718017</v>
      </c>
      <c r="P584" s="46">
        <v>45416</v>
      </c>
      <c r="Q584" s="52">
        <v>633856</v>
      </c>
      <c r="R584" s="48">
        <v>20000</v>
      </c>
      <c r="S584" s="49">
        <v>30680</v>
      </c>
      <c r="T584" s="50">
        <v>30680</v>
      </c>
      <c r="U584" s="48" t="s">
        <v>2513</v>
      </c>
      <c r="V584" s="51">
        <v>45496</v>
      </c>
      <c r="W584" s="52"/>
    </row>
    <row r="585" spans="1:23">
      <c r="A585" s="48"/>
      <c r="B585" s="52">
        <v>6119</v>
      </c>
      <c r="C585" s="42" t="s">
        <v>41</v>
      </c>
      <c r="D585" s="42">
        <v>41181144</v>
      </c>
      <c r="E585" s="45" t="s">
        <v>1517</v>
      </c>
      <c r="F585" s="42">
        <v>64</v>
      </c>
      <c r="G585" s="42">
        <v>1</v>
      </c>
      <c r="H585" s="43">
        <v>21763</v>
      </c>
      <c r="I585" s="42" t="s">
        <v>44</v>
      </c>
      <c r="J585" s="78" t="s">
        <v>81</v>
      </c>
      <c r="K585" s="78">
        <v>749</v>
      </c>
      <c r="L585" s="44" t="s">
        <v>76</v>
      </c>
      <c r="M585" s="42" t="s">
        <v>918</v>
      </c>
      <c r="N585" s="42">
        <v>1</v>
      </c>
      <c r="O585" s="42">
        <v>3228706878</v>
      </c>
      <c r="P585" s="46">
        <v>45436</v>
      </c>
      <c r="Q585" s="47">
        <v>676315</v>
      </c>
      <c r="R585" s="48">
        <v>20000</v>
      </c>
      <c r="S585" s="49">
        <v>26000</v>
      </c>
      <c r="T585" s="50"/>
      <c r="U585" s="48" t="s">
        <v>2514</v>
      </c>
      <c r="V585" s="51">
        <v>45496</v>
      </c>
      <c r="W585" s="52"/>
    </row>
    <row r="586" spans="1:23">
      <c r="A586" s="48"/>
      <c r="B586" s="52">
        <v>6120</v>
      </c>
      <c r="C586" s="42" t="s">
        <v>41</v>
      </c>
      <c r="D586" s="42">
        <v>41181144</v>
      </c>
      <c r="E586" s="42" t="s">
        <v>1517</v>
      </c>
      <c r="F586" s="42">
        <v>64</v>
      </c>
      <c r="G586" s="42">
        <v>1</v>
      </c>
      <c r="H586" s="43">
        <v>21763</v>
      </c>
      <c r="I586" s="42" t="s">
        <v>44</v>
      </c>
      <c r="J586" s="78" t="s">
        <v>81</v>
      </c>
      <c r="K586" s="78">
        <v>749</v>
      </c>
      <c r="L586" s="44" t="s">
        <v>76</v>
      </c>
      <c r="M586" s="45" t="s">
        <v>922</v>
      </c>
      <c r="N586" s="42">
        <v>1</v>
      </c>
      <c r="O586" s="42">
        <v>3228706878</v>
      </c>
      <c r="P586" s="46">
        <v>45436</v>
      </c>
      <c r="Q586" s="52">
        <v>677718</v>
      </c>
      <c r="R586" s="48">
        <v>20000</v>
      </c>
      <c r="S586" s="49">
        <v>26000</v>
      </c>
      <c r="T586" s="50">
        <v>52000</v>
      </c>
      <c r="U586" s="48" t="s">
        <v>2514</v>
      </c>
      <c r="V586" s="51">
        <v>45496</v>
      </c>
      <c r="W586" s="52"/>
    </row>
    <row r="587" spans="1:23">
      <c r="A587" s="48"/>
      <c r="B587" s="52">
        <v>5894</v>
      </c>
      <c r="C587" s="42" t="s">
        <v>79</v>
      </c>
      <c r="D587" s="42">
        <v>1124858500</v>
      </c>
      <c r="E587" s="42" t="s">
        <v>1518</v>
      </c>
      <c r="F587" s="42">
        <v>14</v>
      </c>
      <c r="G587" s="42">
        <v>1</v>
      </c>
      <c r="H587" s="43" t="s">
        <v>1519</v>
      </c>
      <c r="I587" s="42" t="s">
        <v>77</v>
      </c>
      <c r="J587" s="77" t="s">
        <v>83</v>
      </c>
      <c r="K587" s="77" t="s">
        <v>559</v>
      </c>
      <c r="L587" s="44" t="s">
        <v>76</v>
      </c>
      <c r="M587" s="18" t="s">
        <v>1156</v>
      </c>
      <c r="N587" s="42">
        <v>1</v>
      </c>
      <c r="O587" s="42">
        <v>3203994411</v>
      </c>
      <c r="P587" s="43">
        <v>45431</v>
      </c>
      <c r="Q587" s="47">
        <v>666022</v>
      </c>
      <c r="R587" s="48">
        <v>75000</v>
      </c>
      <c r="S587" s="49">
        <v>93600</v>
      </c>
      <c r="T587" s="50"/>
      <c r="U587" s="48" t="s">
        <v>2515</v>
      </c>
      <c r="V587" s="51">
        <v>45496</v>
      </c>
      <c r="W587" s="52"/>
    </row>
    <row r="588" spans="1:23">
      <c r="A588" s="48"/>
      <c r="B588" s="42">
        <v>5895</v>
      </c>
      <c r="C588" s="42" t="s">
        <v>79</v>
      </c>
      <c r="D588" s="42">
        <v>1124858500</v>
      </c>
      <c r="E588" s="42" t="s">
        <v>1518</v>
      </c>
      <c r="F588" s="42">
        <v>14</v>
      </c>
      <c r="G588" s="42">
        <v>1</v>
      </c>
      <c r="H588" s="43" t="s">
        <v>1519</v>
      </c>
      <c r="I588" s="42" t="s">
        <v>77</v>
      </c>
      <c r="J588" s="77" t="s">
        <v>83</v>
      </c>
      <c r="K588" s="77" t="s">
        <v>559</v>
      </c>
      <c r="L588" s="44" t="s">
        <v>76</v>
      </c>
      <c r="M588" s="45" t="s">
        <v>1224</v>
      </c>
      <c r="N588" s="42">
        <v>1</v>
      </c>
      <c r="O588" s="42">
        <v>3203994411</v>
      </c>
      <c r="P588" s="46">
        <v>45434</v>
      </c>
      <c r="Q588" s="52">
        <v>671636</v>
      </c>
      <c r="R588" s="48">
        <v>75000</v>
      </c>
      <c r="S588" s="49">
        <v>93600</v>
      </c>
      <c r="T588" s="50">
        <v>187200</v>
      </c>
      <c r="U588" s="48" t="s">
        <v>2515</v>
      </c>
      <c r="V588" s="51">
        <v>45496</v>
      </c>
      <c r="W588" s="52"/>
    </row>
    <row r="589" spans="1:23">
      <c r="A589" s="48"/>
      <c r="B589" s="42">
        <v>5025</v>
      </c>
      <c r="C589" s="42" t="s">
        <v>41</v>
      </c>
      <c r="D589" s="42">
        <v>5349199</v>
      </c>
      <c r="E589" s="42" t="s">
        <v>1520</v>
      </c>
      <c r="F589" s="42">
        <v>77</v>
      </c>
      <c r="G589" s="42">
        <v>1</v>
      </c>
      <c r="H589" s="43" t="s">
        <v>1521</v>
      </c>
      <c r="I589" s="42" t="s">
        <v>77</v>
      </c>
      <c r="J589" s="78" t="s">
        <v>555</v>
      </c>
      <c r="K589" s="78">
        <v>755</v>
      </c>
      <c r="L589" s="44" t="s">
        <v>76</v>
      </c>
      <c r="M589" s="45" t="s">
        <v>925</v>
      </c>
      <c r="N589" s="42">
        <v>1</v>
      </c>
      <c r="O589" s="42" t="s">
        <v>1522</v>
      </c>
      <c r="P589" s="46">
        <v>45414</v>
      </c>
      <c r="Q589" s="47">
        <v>629265</v>
      </c>
      <c r="R589" s="48">
        <v>20000</v>
      </c>
      <c r="S589" s="49">
        <v>29120</v>
      </c>
      <c r="T589" s="50">
        <v>29120</v>
      </c>
      <c r="U589" s="48" t="s">
        <v>2516</v>
      </c>
      <c r="V589" s="51">
        <v>45496</v>
      </c>
      <c r="W589" s="52"/>
    </row>
    <row r="590" spans="1:23">
      <c r="A590" s="48"/>
      <c r="B590" s="42">
        <v>5914</v>
      </c>
      <c r="C590" s="42" t="s">
        <v>86</v>
      </c>
      <c r="D590" s="42">
        <v>1123334892</v>
      </c>
      <c r="E590" s="42" t="s">
        <v>1523</v>
      </c>
      <c r="F590" s="42">
        <v>6</v>
      </c>
      <c r="G590" s="42">
        <v>1</v>
      </c>
      <c r="H590" s="43">
        <v>42805</v>
      </c>
      <c r="I590" s="42" t="s">
        <v>44</v>
      </c>
      <c r="J590" s="78" t="s">
        <v>78</v>
      </c>
      <c r="K590" s="78">
        <v>320</v>
      </c>
      <c r="L590" s="44" t="s">
        <v>76</v>
      </c>
      <c r="M590" s="45" t="s">
        <v>913</v>
      </c>
      <c r="N590" s="42">
        <v>1</v>
      </c>
      <c r="O590" s="42">
        <v>3202414489</v>
      </c>
      <c r="P590" s="46">
        <v>45433</v>
      </c>
      <c r="Q590" s="52">
        <v>670780</v>
      </c>
      <c r="R590" s="48">
        <v>80000</v>
      </c>
      <c r="S590" s="49">
        <v>102544</v>
      </c>
      <c r="T590" s="50"/>
      <c r="U590" s="48" t="s">
        <v>2517</v>
      </c>
      <c r="V590" s="51">
        <v>45496</v>
      </c>
      <c r="W590" s="52"/>
    </row>
    <row r="591" spans="1:23">
      <c r="A591" s="48"/>
      <c r="B591" s="42">
        <v>5915</v>
      </c>
      <c r="C591" s="42" t="s">
        <v>86</v>
      </c>
      <c r="D591" s="42">
        <v>1123334892</v>
      </c>
      <c r="E591" s="42" t="s">
        <v>1523</v>
      </c>
      <c r="F591" s="42">
        <v>6</v>
      </c>
      <c r="G591" s="42">
        <v>1</v>
      </c>
      <c r="H591" s="43">
        <v>42805</v>
      </c>
      <c r="I591" s="42" t="s">
        <v>44</v>
      </c>
      <c r="J591" s="77" t="s">
        <v>78</v>
      </c>
      <c r="K591" s="77">
        <v>320</v>
      </c>
      <c r="L591" s="44" t="s">
        <v>76</v>
      </c>
      <c r="M591" s="45" t="s">
        <v>970</v>
      </c>
      <c r="N591" s="42">
        <v>1</v>
      </c>
      <c r="O591" s="42">
        <v>3202414489</v>
      </c>
      <c r="P591" s="46">
        <v>45435</v>
      </c>
      <c r="Q591" s="47">
        <v>675262</v>
      </c>
      <c r="R591" s="48">
        <v>80000</v>
      </c>
      <c r="S591" s="49">
        <v>102544</v>
      </c>
      <c r="T591" s="50">
        <v>205088</v>
      </c>
      <c r="U591" s="48" t="s">
        <v>2517</v>
      </c>
      <c r="V591" s="51">
        <v>45496</v>
      </c>
      <c r="W591" s="52"/>
    </row>
    <row r="592" spans="1:23" ht="28.8">
      <c r="A592" s="48"/>
      <c r="B592" s="42">
        <v>4913</v>
      </c>
      <c r="C592" s="42" t="s">
        <v>41</v>
      </c>
      <c r="D592" s="42">
        <v>69000069</v>
      </c>
      <c r="E592" s="42" t="s">
        <v>102</v>
      </c>
      <c r="F592" s="42">
        <v>48</v>
      </c>
      <c r="G592" s="42">
        <v>1</v>
      </c>
      <c r="H592" s="43" t="s">
        <v>103</v>
      </c>
      <c r="I592" s="42" t="s">
        <v>44</v>
      </c>
      <c r="J592" s="77" t="s">
        <v>99</v>
      </c>
      <c r="K592" s="77">
        <v>571</v>
      </c>
      <c r="L592" s="44" t="s">
        <v>74</v>
      </c>
      <c r="M592" s="18" t="s">
        <v>989</v>
      </c>
      <c r="N592" s="42">
        <v>1</v>
      </c>
      <c r="O592" s="42">
        <v>3222585746</v>
      </c>
      <c r="P592" s="46">
        <v>45415</v>
      </c>
      <c r="Q592" s="52">
        <v>629046</v>
      </c>
      <c r="R592" s="48">
        <v>18000</v>
      </c>
      <c r="S592" s="49">
        <v>29640</v>
      </c>
      <c r="T592" s="50"/>
      <c r="U592" s="48" t="s">
        <v>2518</v>
      </c>
      <c r="V592" s="51">
        <v>45496</v>
      </c>
      <c r="W592" s="52"/>
    </row>
    <row r="593" spans="1:23">
      <c r="A593" s="48"/>
      <c r="B593" s="42">
        <v>4914</v>
      </c>
      <c r="C593" s="42" t="s">
        <v>41</v>
      </c>
      <c r="D593" s="42">
        <v>69000069</v>
      </c>
      <c r="E593" s="42" t="s">
        <v>102</v>
      </c>
      <c r="F593" s="42">
        <v>48</v>
      </c>
      <c r="G593" s="42">
        <v>1</v>
      </c>
      <c r="H593" s="43" t="s">
        <v>103</v>
      </c>
      <c r="I593" s="42" t="s">
        <v>44</v>
      </c>
      <c r="J593" s="78" t="s">
        <v>99</v>
      </c>
      <c r="K593" s="78">
        <v>571</v>
      </c>
      <c r="L593" s="44" t="s">
        <v>74</v>
      </c>
      <c r="M593" s="42" t="s">
        <v>992</v>
      </c>
      <c r="N593" s="42">
        <v>1</v>
      </c>
      <c r="O593" s="42">
        <v>3222585746</v>
      </c>
      <c r="P593" s="46">
        <v>45415</v>
      </c>
      <c r="Q593" s="47">
        <v>635169</v>
      </c>
      <c r="R593" s="48">
        <v>18000</v>
      </c>
      <c r="S593" s="49">
        <v>29640</v>
      </c>
      <c r="T593" s="50"/>
      <c r="U593" s="48" t="s">
        <v>2518</v>
      </c>
      <c r="V593" s="51">
        <v>45496</v>
      </c>
      <c r="W593" s="52"/>
    </row>
    <row r="594" spans="1:23" ht="28.8">
      <c r="A594" s="48"/>
      <c r="B594" s="42">
        <v>6018</v>
      </c>
      <c r="C594" s="42" t="s">
        <v>41</v>
      </c>
      <c r="D594" s="42">
        <v>69000069</v>
      </c>
      <c r="E594" s="42" t="s">
        <v>102</v>
      </c>
      <c r="F594" s="42">
        <v>48</v>
      </c>
      <c r="G594" s="42">
        <v>1</v>
      </c>
      <c r="H594" s="43" t="s">
        <v>103</v>
      </c>
      <c r="I594" s="42" t="s">
        <v>44</v>
      </c>
      <c r="J594" s="77" t="s">
        <v>99</v>
      </c>
      <c r="K594" s="77">
        <v>571</v>
      </c>
      <c r="L594" s="44" t="s">
        <v>74</v>
      </c>
      <c r="M594" s="45" t="s">
        <v>987</v>
      </c>
      <c r="N594" s="42">
        <v>1</v>
      </c>
      <c r="O594" s="42">
        <v>3222585746</v>
      </c>
      <c r="P594" s="46">
        <v>45434</v>
      </c>
      <c r="Q594" s="47">
        <v>672201</v>
      </c>
      <c r="R594" s="48">
        <v>20000</v>
      </c>
      <c r="S594" s="49">
        <v>30680</v>
      </c>
      <c r="T594" s="50"/>
      <c r="U594" s="48" t="s">
        <v>2518</v>
      </c>
      <c r="V594" s="51">
        <v>45496</v>
      </c>
      <c r="W594" s="52"/>
    </row>
    <row r="595" spans="1:23" ht="28.8">
      <c r="A595" s="48"/>
      <c r="B595" s="42">
        <v>6019</v>
      </c>
      <c r="C595" s="42" t="s">
        <v>41</v>
      </c>
      <c r="D595" s="42">
        <v>69000069</v>
      </c>
      <c r="E595" s="42" t="s">
        <v>102</v>
      </c>
      <c r="F595" s="42">
        <v>48</v>
      </c>
      <c r="G595" s="42">
        <v>1</v>
      </c>
      <c r="H595" s="43" t="s">
        <v>103</v>
      </c>
      <c r="I595" s="42" t="s">
        <v>44</v>
      </c>
      <c r="J595" s="77" t="s">
        <v>99</v>
      </c>
      <c r="K595" s="77">
        <v>571</v>
      </c>
      <c r="L595" s="44" t="s">
        <v>74</v>
      </c>
      <c r="M595" s="45" t="s">
        <v>1009</v>
      </c>
      <c r="N595" s="42">
        <v>1</v>
      </c>
      <c r="O595" s="42">
        <v>3222585746</v>
      </c>
      <c r="P595" s="46">
        <v>45434</v>
      </c>
      <c r="Q595" s="52">
        <v>674048</v>
      </c>
      <c r="R595" s="48">
        <v>20000</v>
      </c>
      <c r="S595" s="49">
        <v>30680</v>
      </c>
      <c r="T595" s="50">
        <v>120640</v>
      </c>
      <c r="U595" s="48" t="s">
        <v>2518</v>
      </c>
      <c r="V595" s="51">
        <v>45496</v>
      </c>
      <c r="W595" s="52"/>
    </row>
    <row r="596" spans="1:23" ht="28.8">
      <c r="A596" s="48"/>
      <c r="B596" s="42">
        <v>5656</v>
      </c>
      <c r="C596" s="42" t="s">
        <v>41</v>
      </c>
      <c r="D596" s="42">
        <v>18100511</v>
      </c>
      <c r="E596" s="42" t="s">
        <v>1524</v>
      </c>
      <c r="F596" s="42">
        <v>73</v>
      </c>
      <c r="G596" s="42">
        <v>1</v>
      </c>
      <c r="H596" s="43">
        <v>18478</v>
      </c>
      <c r="I596" s="42" t="s">
        <v>77</v>
      </c>
      <c r="J596" s="77" t="s">
        <v>84</v>
      </c>
      <c r="K596" s="77">
        <v>885</v>
      </c>
      <c r="L596" s="44" t="s">
        <v>74</v>
      </c>
      <c r="M596" s="45" t="s">
        <v>1189</v>
      </c>
      <c r="N596" s="42">
        <v>1</v>
      </c>
      <c r="O596" s="42" t="s">
        <v>1525</v>
      </c>
      <c r="P596" s="46">
        <v>45428</v>
      </c>
      <c r="Q596" s="54">
        <v>659450</v>
      </c>
      <c r="R596" s="55">
        <v>42000</v>
      </c>
      <c r="S596" s="49">
        <v>56701</v>
      </c>
      <c r="T596" s="50">
        <v>56701</v>
      </c>
      <c r="U596" s="48" t="s">
        <v>2519</v>
      </c>
      <c r="V596" s="51">
        <v>45496</v>
      </c>
      <c r="W596" s="52"/>
    </row>
    <row r="597" spans="1:23">
      <c r="A597" s="48"/>
      <c r="B597" s="42">
        <v>5209</v>
      </c>
      <c r="C597" s="42" t="s">
        <v>41</v>
      </c>
      <c r="D597" s="42">
        <v>27277308</v>
      </c>
      <c r="E597" s="42" t="s">
        <v>1526</v>
      </c>
      <c r="F597" s="42">
        <v>51</v>
      </c>
      <c r="G597" s="42">
        <v>1</v>
      </c>
      <c r="H597" s="43">
        <v>26369</v>
      </c>
      <c r="I597" s="42" t="s">
        <v>44</v>
      </c>
      <c r="J597" s="77" t="s">
        <v>83</v>
      </c>
      <c r="K597" s="77" t="s">
        <v>559</v>
      </c>
      <c r="L597" s="44" t="s">
        <v>76</v>
      </c>
      <c r="M597" s="18" t="s">
        <v>949</v>
      </c>
      <c r="N597" s="42">
        <v>1</v>
      </c>
      <c r="O597" s="42">
        <v>3143062659</v>
      </c>
      <c r="P597" s="43">
        <v>45417</v>
      </c>
      <c r="Q597" s="42">
        <v>634068</v>
      </c>
      <c r="R597" s="55">
        <v>50000</v>
      </c>
      <c r="S597" s="49">
        <v>67600</v>
      </c>
      <c r="T597" s="50"/>
      <c r="U597" s="48" t="s">
        <v>2520</v>
      </c>
      <c r="V597" s="51">
        <v>45496</v>
      </c>
      <c r="W597" s="52"/>
    </row>
    <row r="598" spans="1:23">
      <c r="A598" s="48"/>
      <c r="B598" s="42">
        <v>5210</v>
      </c>
      <c r="C598" s="42" t="s">
        <v>41</v>
      </c>
      <c r="D598" s="42">
        <v>27277308</v>
      </c>
      <c r="E598" s="42" t="s">
        <v>1526</v>
      </c>
      <c r="F598" s="42">
        <v>51</v>
      </c>
      <c r="G598" s="42">
        <v>1</v>
      </c>
      <c r="H598" s="43">
        <v>26369</v>
      </c>
      <c r="I598" s="42" t="s">
        <v>44</v>
      </c>
      <c r="J598" s="77" t="s">
        <v>83</v>
      </c>
      <c r="K598" s="77" t="s">
        <v>559</v>
      </c>
      <c r="L598" s="44" t="s">
        <v>76</v>
      </c>
      <c r="M598" s="45" t="s">
        <v>950</v>
      </c>
      <c r="N598" s="42">
        <v>1</v>
      </c>
      <c r="O598" s="42">
        <v>3143062659</v>
      </c>
      <c r="P598" s="46">
        <v>45418</v>
      </c>
      <c r="Q598" s="47">
        <v>640638</v>
      </c>
      <c r="R598" s="48">
        <v>50000</v>
      </c>
      <c r="S598" s="49">
        <v>67600</v>
      </c>
      <c r="T598" s="50">
        <v>135200</v>
      </c>
      <c r="U598" s="48" t="s">
        <v>2520</v>
      </c>
      <c r="V598" s="51">
        <v>45496</v>
      </c>
      <c r="W598" s="52"/>
    </row>
    <row r="599" spans="1:23" ht="28.8">
      <c r="A599" s="48"/>
      <c r="B599" s="42">
        <v>6123</v>
      </c>
      <c r="C599" s="42" t="s">
        <v>41</v>
      </c>
      <c r="D599" s="42">
        <v>27357059</v>
      </c>
      <c r="E599" s="42" t="s">
        <v>1527</v>
      </c>
      <c r="F599" s="42">
        <v>80</v>
      </c>
      <c r="G599" s="42">
        <v>1</v>
      </c>
      <c r="H599" s="43" t="s">
        <v>1528</v>
      </c>
      <c r="I599" s="42" t="s">
        <v>44</v>
      </c>
      <c r="J599" s="77" t="s">
        <v>555</v>
      </c>
      <c r="K599" s="77">
        <v>755</v>
      </c>
      <c r="L599" s="44" t="s">
        <v>74</v>
      </c>
      <c r="M599" s="45" t="s">
        <v>1529</v>
      </c>
      <c r="N599" s="42">
        <v>1</v>
      </c>
      <c r="O599" s="42">
        <v>3127142856</v>
      </c>
      <c r="P599" s="46">
        <v>45436</v>
      </c>
      <c r="Q599" s="47">
        <v>676298</v>
      </c>
      <c r="R599" s="48">
        <v>35000</v>
      </c>
      <c r="S599" s="49">
        <v>48360</v>
      </c>
      <c r="T599" s="50"/>
      <c r="U599" s="48" t="s">
        <v>2521</v>
      </c>
      <c r="V599" s="51">
        <v>45496</v>
      </c>
      <c r="W599" s="52"/>
    </row>
    <row r="600" spans="1:23" ht="28.8">
      <c r="A600" s="48"/>
      <c r="B600" s="42">
        <v>6124</v>
      </c>
      <c r="C600" s="42" t="s">
        <v>41</v>
      </c>
      <c r="D600" s="42">
        <v>27357059</v>
      </c>
      <c r="E600" s="42" t="s">
        <v>1527</v>
      </c>
      <c r="F600" s="42">
        <v>80</v>
      </c>
      <c r="G600" s="42">
        <v>1</v>
      </c>
      <c r="H600" s="43" t="s">
        <v>1528</v>
      </c>
      <c r="I600" s="42" t="s">
        <v>44</v>
      </c>
      <c r="J600" s="77" t="s">
        <v>555</v>
      </c>
      <c r="K600" s="77">
        <v>755</v>
      </c>
      <c r="L600" s="44" t="s">
        <v>74</v>
      </c>
      <c r="M600" s="45" t="s">
        <v>1425</v>
      </c>
      <c r="N600" s="42">
        <v>1</v>
      </c>
      <c r="O600" s="42">
        <v>3127142856</v>
      </c>
      <c r="P600" s="46">
        <v>45440</v>
      </c>
      <c r="Q600" s="47">
        <v>686062</v>
      </c>
      <c r="R600" s="48">
        <v>33000</v>
      </c>
      <c r="S600" s="49">
        <v>48360</v>
      </c>
      <c r="T600" s="50">
        <v>96720</v>
      </c>
      <c r="U600" s="48" t="s">
        <v>2521</v>
      </c>
      <c r="V600" s="51">
        <v>45496</v>
      </c>
      <c r="W600" s="52"/>
    </row>
    <row r="601" spans="1:23">
      <c r="A601" s="48"/>
      <c r="B601" s="42">
        <v>6111</v>
      </c>
      <c r="C601" s="42" t="s">
        <v>41</v>
      </c>
      <c r="D601" s="42">
        <v>25678547</v>
      </c>
      <c r="E601" s="42" t="s">
        <v>1530</v>
      </c>
      <c r="F601" s="42">
        <v>79</v>
      </c>
      <c r="G601" s="42">
        <v>1</v>
      </c>
      <c r="H601" s="43" t="s">
        <v>1531</v>
      </c>
      <c r="I601" s="42" t="s">
        <v>44</v>
      </c>
      <c r="J601" s="77" t="s">
        <v>78</v>
      </c>
      <c r="K601" s="77">
        <v>320</v>
      </c>
      <c r="L601" s="44" t="s">
        <v>74</v>
      </c>
      <c r="M601" s="18" t="s">
        <v>960</v>
      </c>
      <c r="N601" s="42">
        <v>1</v>
      </c>
      <c r="O601" s="42">
        <v>3128149791</v>
      </c>
      <c r="P601" s="46">
        <v>45436</v>
      </c>
      <c r="Q601" s="52">
        <v>675551</v>
      </c>
      <c r="R601" s="48">
        <v>33000</v>
      </c>
      <c r="S601" s="49">
        <v>45240</v>
      </c>
      <c r="T601" s="50">
        <v>45240</v>
      </c>
      <c r="U601" s="48" t="s">
        <v>2522</v>
      </c>
      <c r="V601" s="51">
        <v>45496</v>
      </c>
      <c r="W601" s="52"/>
    </row>
    <row r="602" spans="1:23" ht="28.8">
      <c r="A602" s="48"/>
      <c r="B602" s="42">
        <v>4933</v>
      </c>
      <c r="C602" s="42" t="s">
        <v>41</v>
      </c>
      <c r="D602" s="42">
        <v>15570782</v>
      </c>
      <c r="E602" s="42" t="s">
        <v>1532</v>
      </c>
      <c r="F602" s="42">
        <v>62</v>
      </c>
      <c r="G602" s="42">
        <v>1</v>
      </c>
      <c r="H602" s="43">
        <v>22621</v>
      </c>
      <c r="I602" s="42" t="s">
        <v>77</v>
      </c>
      <c r="J602" s="77" t="s">
        <v>557</v>
      </c>
      <c r="K602" s="77">
        <v>569</v>
      </c>
      <c r="L602" s="44" t="s">
        <v>74</v>
      </c>
      <c r="M602" s="45" t="s">
        <v>1205</v>
      </c>
      <c r="N602" s="42">
        <v>1</v>
      </c>
      <c r="O602" s="42" t="s">
        <v>1533</v>
      </c>
      <c r="P602" s="46">
        <v>45415</v>
      </c>
      <c r="Q602" s="47">
        <v>631803</v>
      </c>
      <c r="R602" s="48">
        <v>22000</v>
      </c>
      <c r="S602" s="49">
        <v>31720</v>
      </c>
      <c r="T602" s="50"/>
      <c r="U602" s="48" t="s">
        <v>2523</v>
      </c>
      <c r="V602" s="51">
        <v>45496</v>
      </c>
      <c r="W602" s="52"/>
    </row>
    <row r="603" spans="1:23" ht="28.8">
      <c r="A603" s="48"/>
      <c r="B603" s="42">
        <v>4934</v>
      </c>
      <c r="C603" s="42" t="s">
        <v>41</v>
      </c>
      <c r="D603" s="42">
        <v>15570782</v>
      </c>
      <c r="E603" s="42" t="s">
        <v>1532</v>
      </c>
      <c r="F603" s="42">
        <v>62</v>
      </c>
      <c r="G603" s="42">
        <v>1</v>
      </c>
      <c r="H603" s="43">
        <v>22621</v>
      </c>
      <c r="I603" s="42" t="s">
        <v>77</v>
      </c>
      <c r="J603" s="77" t="s">
        <v>557</v>
      </c>
      <c r="K603" s="77">
        <v>569</v>
      </c>
      <c r="L603" s="44" t="s">
        <v>74</v>
      </c>
      <c r="M603" s="45" t="s">
        <v>996</v>
      </c>
      <c r="N603" s="42">
        <v>1</v>
      </c>
      <c r="O603" s="42" t="s">
        <v>1533</v>
      </c>
      <c r="P603" s="46">
        <v>45415</v>
      </c>
      <c r="Q603" s="52">
        <v>635047</v>
      </c>
      <c r="R603" s="48">
        <v>22000</v>
      </c>
      <c r="S603" s="49">
        <v>31720</v>
      </c>
      <c r="T603" s="50"/>
      <c r="U603" s="48" t="s">
        <v>2523</v>
      </c>
      <c r="V603" s="51">
        <v>45496</v>
      </c>
      <c r="W603" s="52"/>
    </row>
    <row r="604" spans="1:23" ht="28.8">
      <c r="A604" s="48"/>
      <c r="B604" s="42">
        <v>6038</v>
      </c>
      <c r="C604" s="42" t="s">
        <v>41</v>
      </c>
      <c r="D604" s="42">
        <v>15570782</v>
      </c>
      <c r="E604" s="42" t="s">
        <v>1532</v>
      </c>
      <c r="F604" s="42">
        <v>61</v>
      </c>
      <c r="G604" s="42">
        <v>1</v>
      </c>
      <c r="H604" s="43">
        <v>22621</v>
      </c>
      <c r="I604" s="42" t="s">
        <v>77</v>
      </c>
      <c r="J604" s="77" t="s">
        <v>557</v>
      </c>
      <c r="K604" s="77">
        <v>569</v>
      </c>
      <c r="L604" s="44" t="s">
        <v>76</v>
      </c>
      <c r="M604" s="45" t="s">
        <v>1075</v>
      </c>
      <c r="N604" s="42">
        <v>1</v>
      </c>
      <c r="O604" s="42" t="s">
        <v>1534</v>
      </c>
      <c r="P604" s="46">
        <v>45434</v>
      </c>
      <c r="Q604" s="47">
        <v>672439</v>
      </c>
      <c r="R604" s="48">
        <v>70000</v>
      </c>
      <c r="S604" s="49">
        <v>92040</v>
      </c>
      <c r="T604" s="50"/>
      <c r="U604" s="48" t="s">
        <v>2523</v>
      </c>
      <c r="V604" s="51">
        <v>45496</v>
      </c>
      <c r="W604" s="52"/>
    </row>
    <row r="605" spans="1:23" ht="28.8">
      <c r="A605" s="48"/>
      <c r="B605" s="42">
        <v>6039</v>
      </c>
      <c r="C605" s="42" t="s">
        <v>41</v>
      </c>
      <c r="D605" s="42">
        <v>15570782</v>
      </c>
      <c r="E605" s="42" t="s">
        <v>1532</v>
      </c>
      <c r="F605" s="42">
        <v>61</v>
      </c>
      <c r="G605" s="42">
        <v>1</v>
      </c>
      <c r="H605" s="43">
        <v>22621</v>
      </c>
      <c r="I605" s="42" t="s">
        <v>77</v>
      </c>
      <c r="J605" s="77" t="s">
        <v>557</v>
      </c>
      <c r="K605" s="77">
        <v>569</v>
      </c>
      <c r="L605" s="44" t="s">
        <v>76</v>
      </c>
      <c r="M605" s="45" t="s">
        <v>1077</v>
      </c>
      <c r="N605" s="42">
        <v>1</v>
      </c>
      <c r="O605" s="42" t="s">
        <v>1534</v>
      </c>
      <c r="P605" s="46">
        <v>45435</v>
      </c>
      <c r="Q605" s="52">
        <v>675731</v>
      </c>
      <c r="R605" s="48">
        <v>70000</v>
      </c>
      <c r="S605" s="49">
        <v>83200</v>
      </c>
      <c r="T605" s="50">
        <v>238680</v>
      </c>
      <c r="U605" s="48" t="s">
        <v>2523</v>
      </c>
      <c r="V605" s="51">
        <v>45496</v>
      </c>
      <c r="W605" s="52"/>
    </row>
    <row r="606" spans="1:23">
      <c r="A606" s="48"/>
      <c r="B606" s="42">
        <v>5746</v>
      </c>
      <c r="C606" s="42" t="s">
        <v>86</v>
      </c>
      <c r="D606" s="42">
        <v>1124316939</v>
      </c>
      <c r="E606" s="42" t="s">
        <v>1535</v>
      </c>
      <c r="F606" s="42">
        <v>2</v>
      </c>
      <c r="G606" s="42">
        <v>1</v>
      </c>
      <c r="H606" s="43" t="s">
        <v>1536</v>
      </c>
      <c r="I606" s="42" t="s">
        <v>77</v>
      </c>
      <c r="J606" s="78" t="s">
        <v>91</v>
      </c>
      <c r="K606" s="78">
        <v>219</v>
      </c>
      <c r="L606" s="44" t="s">
        <v>74</v>
      </c>
      <c r="M606" s="42" t="s">
        <v>1036</v>
      </c>
      <c r="N606" s="42">
        <v>1</v>
      </c>
      <c r="O606" s="42">
        <v>3177988526</v>
      </c>
      <c r="P606" s="46">
        <v>45429</v>
      </c>
      <c r="Q606" s="47">
        <v>661720</v>
      </c>
      <c r="R606" s="48">
        <v>35000</v>
      </c>
      <c r="S606" s="49">
        <v>50669</v>
      </c>
      <c r="T606" s="50"/>
      <c r="U606" s="48" t="s">
        <v>2524</v>
      </c>
      <c r="V606" s="51">
        <v>45496</v>
      </c>
      <c r="W606" s="52"/>
    </row>
    <row r="607" spans="1:23">
      <c r="A607" s="48"/>
      <c r="B607" s="42">
        <v>5747</v>
      </c>
      <c r="C607" s="42" t="s">
        <v>86</v>
      </c>
      <c r="D607" s="42">
        <v>1124316939</v>
      </c>
      <c r="E607" s="42" t="s">
        <v>1535</v>
      </c>
      <c r="F607" s="42">
        <v>2</v>
      </c>
      <c r="G607" s="42">
        <v>1</v>
      </c>
      <c r="H607" s="43" t="s">
        <v>1536</v>
      </c>
      <c r="I607" s="42" t="s">
        <v>77</v>
      </c>
      <c r="J607" s="78" t="s">
        <v>91</v>
      </c>
      <c r="K607" s="78">
        <v>219</v>
      </c>
      <c r="L607" s="44" t="s">
        <v>74</v>
      </c>
      <c r="M607" s="42" t="s">
        <v>1037</v>
      </c>
      <c r="N607" s="42">
        <v>1</v>
      </c>
      <c r="O607" s="42">
        <v>3177988526</v>
      </c>
      <c r="P607" s="46">
        <v>45430</v>
      </c>
      <c r="Q607" s="52">
        <v>665936</v>
      </c>
      <c r="R607" s="48">
        <v>37000</v>
      </c>
      <c r="S607" s="49">
        <v>50669</v>
      </c>
      <c r="T607" s="50">
        <v>101338</v>
      </c>
      <c r="U607" s="48" t="s">
        <v>2524</v>
      </c>
      <c r="V607" s="51">
        <v>45496</v>
      </c>
      <c r="W607" s="52"/>
    </row>
    <row r="608" spans="1:23">
      <c r="A608" s="48"/>
      <c r="B608" s="42">
        <v>6540</v>
      </c>
      <c r="C608" s="42" t="s">
        <v>41</v>
      </c>
      <c r="D608" s="42">
        <v>1122782111</v>
      </c>
      <c r="E608" s="42" t="s">
        <v>1537</v>
      </c>
      <c r="F608" s="42">
        <v>38</v>
      </c>
      <c r="G608" s="42">
        <v>1</v>
      </c>
      <c r="H608" s="43">
        <v>31323</v>
      </c>
      <c r="I608" s="42" t="s">
        <v>44</v>
      </c>
      <c r="J608" s="78" t="s">
        <v>91</v>
      </c>
      <c r="K608" s="78">
        <v>219</v>
      </c>
      <c r="L608" s="44" t="s">
        <v>76</v>
      </c>
      <c r="M608" s="42" t="s">
        <v>929</v>
      </c>
      <c r="N608" s="42">
        <v>1</v>
      </c>
      <c r="O608" s="42">
        <v>3144847428</v>
      </c>
      <c r="P608" s="46">
        <v>45443</v>
      </c>
      <c r="Q608" s="47">
        <v>689494</v>
      </c>
      <c r="R608" s="48">
        <v>20000</v>
      </c>
      <c r="S608" s="49">
        <v>33800</v>
      </c>
      <c r="T608" s="50"/>
      <c r="U608" s="48" t="s">
        <v>2525</v>
      </c>
      <c r="V608" s="51">
        <v>45496</v>
      </c>
      <c r="W608" s="52"/>
    </row>
    <row r="609" spans="1:23">
      <c r="A609" s="48"/>
      <c r="B609" s="42">
        <v>6541</v>
      </c>
      <c r="C609" s="42" t="s">
        <v>41</v>
      </c>
      <c r="D609" s="42">
        <v>1122782111</v>
      </c>
      <c r="E609" s="42" t="s">
        <v>1537</v>
      </c>
      <c r="F609" s="42">
        <v>38</v>
      </c>
      <c r="G609" s="42">
        <v>1</v>
      </c>
      <c r="H609" s="43">
        <v>31323</v>
      </c>
      <c r="I609" s="42" t="s">
        <v>44</v>
      </c>
      <c r="J609" s="78" t="s">
        <v>91</v>
      </c>
      <c r="K609" s="78">
        <v>219</v>
      </c>
      <c r="L609" s="44" t="s">
        <v>76</v>
      </c>
      <c r="M609" s="45" t="s">
        <v>930</v>
      </c>
      <c r="N609" s="42">
        <v>1</v>
      </c>
      <c r="O609" s="42">
        <v>3144847428</v>
      </c>
      <c r="P609" s="46">
        <v>45443</v>
      </c>
      <c r="Q609" s="52">
        <v>692153</v>
      </c>
      <c r="R609" s="48">
        <v>20000</v>
      </c>
      <c r="S609" s="49">
        <v>33800</v>
      </c>
      <c r="T609" s="50">
        <v>67600</v>
      </c>
      <c r="U609" s="48" t="s">
        <v>2525</v>
      </c>
      <c r="V609" s="51">
        <v>45496</v>
      </c>
      <c r="W609" s="52"/>
    </row>
    <row r="610" spans="1:23">
      <c r="A610" s="48"/>
      <c r="B610" s="42">
        <v>5271</v>
      </c>
      <c r="C610" s="52" t="s">
        <v>41</v>
      </c>
      <c r="D610" s="52">
        <v>31237134</v>
      </c>
      <c r="E610" s="52" t="s">
        <v>1538</v>
      </c>
      <c r="F610" s="52">
        <v>73</v>
      </c>
      <c r="G610" s="52">
        <v>1</v>
      </c>
      <c r="H610" s="46" t="s">
        <v>1539</v>
      </c>
      <c r="I610" s="52" t="s">
        <v>44</v>
      </c>
      <c r="J610" s="77" t="s">
        <v>83</v>
      </c>
      <c r="K610" s="77" t="s">
        <v>559</v>
      </c>
      <c r="L610" s="44" t="s">
        <v>76</v>
      </c>
      <c r="M610" s="42" t="s">
        <v>909</v>
      </c>
      <c r="N610" s="52">
        <v>2</v>
      </c>
      <c r="O610" s="52" t="s">
        <v>1540</v>
      </c>
      <c r="P610" s="46">
        <v>45415</v>
      </c>
      <c r="Q610" s="47">
        <v>634519</v>
      </c>
      <c r="R610" s="48">
        <v>85000</v>
      </c>
      <c r="S610" s="49">
        <v>109200</v>
      </c>
      <c r="T610" s="50">
        <v>218400</v>
      </c>
      <c r="U610" s="48" t="s">
        <v>2526</v>
      </c>
      <c r="V610" s="51">
        <v>45496</v>
      </c>
      <c r="W610" s="52"/>
    </row>
    <row r="611" spans="1:23" ht="28.8">
      <c r="A611" s="48"/>
      <c r="B611" s="42">
        <v>5079</v>
      </c>
      <c r="C611" s="42" t="s">
        <v>41</v>
      </c>
      <c r="D611" s="42">
        <v>1127072411</v>
      </c>
      <c r="E611" s="42" t="s">
        <v>1541</v>
      </c>
      <c r="F611" s="42">
        <v>35</v>
      </c>
      <c r="G611" s="42">
        <v>1</v>
      </c>
      <c r="H611" s="43">
        <v>32518</v>
      </c>
      <c r="I611" s="42" t="s">
        <v>44</v>
      </c>
      <c r="J611" s="77" t="s">
        <v>84</v>
      </c>
      <c r="K611" s="77">
        <v>885</v>
      </c>
      <c r="L611" s="44" t="s">
        <v>76</v>
      </c>
      <c r="M611" s="45" t="s">
        <v>990</v>
      </c>
      <c r="N611" s="42">
        <v>1</v>
      </c>
      <c r="O611" s="42">
        <v>3134157317</v>
      </c>
      <c r="P611" s="46">
        <v>45418</v>
      </c>
      <c r="Q611" s="52">
        <v>634128</v>
      </c>
      <c r="R611" s="48">
        <v>55000</v>
      </c>
      <c r="S611" s="49">
        <v>72384</v>
      </c>
      <c r="T611" s="50"/>
      <c r="U611" s="48" t="s">
        <v>2527</v>
      </c>
      <c r="V611" s="51">
        <v>45496</v>
      </c>
      <c r="W611" s="52"/>
    </row>
    <row r="612" spans="1:23" ht="28.8">
      <c r="A612" s="48"/>
      <c r="B612" s="42">
        <v>5080</v>
      </c>
      <c r="C612" s="42" t="s">
        <v>41</v>
      </c>
      <c r="D612" s="42">
        <v>1127072411</v>
      </c>
      <c r="E612" s="42" t="s">
        <v>1541</v>
      </c>
      <c r="F612" s="42">
        <v>35</v>
      </c>
      <c r="G612" s="42">
        <v>1</v>
      </c>
      <c r="H612" s="43">
        <v>32518</v>
      </c>
      <c r="I612" s="42" t="s">
        <v>44</v>
      </c>
      <c r="J612" s="77" t="s">
        <v>84</v>
      </c>
      <c r="K612" s="77">
        <v>885</v>
      </c>
      <c r="L612" s="44" t="s">
        <v>76</v>
      </c>
      <c r="M612" s="42" t="s">
        <v>991</v>
      </c>
      <c r="N612" s="42">
        <v>1</v>
      </c>
      <c r="O612" s="42">
        <v>3134157317</v>
      </c>
      <c r="P612" s="46">
        <v>45420</v>
      </c>
      <c r="Q612" s="47">
        <v>643286</v>
      </c>
      <c r="R612" s="48">
        <v>55000</v>
      </c>
      <c r="S612" s="49">
        <v>72800</v>
      </c>
      <c r="T612" s="50">
        <v>145184</v>
      </c>
      <c r="U612" s="48" t="s">
        <v>2527</v>
      </c>
      <c r="V612" s="51">
        <v>45496</v>
      </c>
      <c r="W612" s="52"/>
    </row>
    <row r="613" spans="1:23" ht="28.8">
      <c r="A613" s="48"/>
      <c r="B613" s="42">
        <v>5313</v>
      </c>
      <c r="C613" s="42" t="s">
        <v>41</v>
      </c>
      <c r="D613" s="42">
        <v>1126444794</v>
      </c>
      <c r="E613" s="42" t="s">
        <v>1542</v>
      </c>
      <c r="F613" s="42">
        <v>19</v>
      </c>
      <c r="G613" s="42">
        <v>1</v>
      </c>
      <c r="H613" s="43">
        <v>38142</v>
      </c>
      <c r="I613" s="42" t="s">
        <v>77</v>
      </c>
      <c r="J613" s="77" t="s">
        <v>556</v>
      </c>
      <c r="K613" s="77">
        <v>865</v>
      </c>
      <c r="L613" s="44" t="s">
        <v>76</v>
      </c>
      <c r="M613" s="42" t="s">
        <v>1029</v>
      </c>
      <c r="N613" s="42">
        <v>1</v>
      </c>
      <c r="O613" s="42" t="s">
        <v>1543</v>
      </c>
      <c r="P613" s="46">
        <v>45420</v>
      </c>
      <c r="Q613" s="52">
        <v>642168</v>
      </c>
      <c r="R613" s="48">
        <v>85000</v>
      </c>
      <c r="S613" s="49">
        <v>108576</v>
      </c>
      <c r="T613" s="50"/>
      <c r="U613" s="48" t="s">
        <v>2528</v>
      </c>
      <c r="V613" s="51">
        <v>45496</v>
      </c>
      <c r="W613" s="52"/>
    </row>
    <row r="614" spans="1:23">
      <c r="A614" s="48"/>
      <c r="B614" s="42">
        <v>5314</v>
      </c>
      <c r="C614" s="42" t="s">
        <v>41</v>
      </c>
      <c r="D614" s="42">
        <v>1126444794</v>
      </c>
      <c r="E614" s="42" t="s">
        <v>1542</v>
      </c>
      <c r="F614" s="42">
        <v>19</v>
      </c>
      <c r="G614" s="42">
        <v>1</v>
      </c>
      <c r="H614" s="43">
        <v>38142</v>
      </c>
      <c r="I614" s="42" t="s">
        <v>77</v>
      </c>
      <c r="J614" s="78" t="s">
        <v>556</v>
      </c>
      <c r="K614" s="78">
        <v>865</v>
      </c>
      <c r="L614" s="44" t="s">
        <v>76</v>
      </c>
      <c r="M614" s="42" t="s">
        <v>1031</v>
      </c>
      <c r="N614" s="42">
        <v>1</v>
      </c>
      <c r="O614" s="42" t="s">
        <v>1543</v>
      </c>
      <c r="P614" s="46">
        <v>45422</v>
      </c>
      <c r="Q614" s="47">
        <v>647632</v>
      </c>
      <c r="R614" s="48">
        <v>85000</v>
      </c>
      <c r="S614" s="49">
        <v>108576</v>
      </c>
      <c r="T614" s="50">
        <v>217152</v>
      </c>
      <c r="U614" s="48" t="s">
        <v>2528</v>
      </c>
      <c r="V614" s="51">
        <v>45496</v>
      </c>
      <c r="W614" s="52"/>
    </row>
    <row r="615" spans="1:23">
      <c r="A615" s="48"/>
      <c r="B615" s="42">
        <v>6359</v>
      </c>
      <c r="C615" s="42" t="s">
        <v>41</v>
      </c>
      <c r="D615" s="42">
        <v>69010583</v>
      </c>
      <c r="E615" s="42" t="s">
        <v>1544</v>
      </c>
      <c r="F615" s="42">
        <v>43</v>
      </c>
      <c r="G615" s="42">
        <v>1</v>
      </c>
      <c r="H615" s="43">
        <v>28316</v>
      </c>
      <c r="I615" s="42" t="s">
        <v>44</v>
      </c>
      <c r="J615" s="78" t="s">
        <v>99</v>
      </c>
      <c r="K615" s="78">
        <v>571</v>
      </c>
      <c r="L615" s="44" t="s">
        <v>74</v>
      </c>
      <c r="M615" s="45" t="s">
        <v>987</v>
      </c>
      <c r="N615" s="42">
        <v>1</v>
      </c>
      <c r="O615" s="42">
        <v>3206324183</v>
      </c>
      <c r="P615" s="46">
        <v>45440</v>
      </c>
      <c r="Q615" s="52">
        <v>685650</v>
      </c>
      <c r="R615" s="48">
        <v>20000</v>
      </c>
      <c r="S615" s="49">
        <v>30680</v>
      </c>
      <c r="T615" s="50"/>
      <c r="U615" s="48" t="s">
        <v>2529</v>
      </c>
      <c r="V615" s="51">
        <v>45496</v>
      </c>
      <c r="W615" s="52"/>
    </row>
    <row r="616" spans="1:23" ht="28.8">
      <c r="A616" s="48"/>
      <c r="B616" s="42">
        <v>6360</v>
      </c>
      <c r="C616" s="42" t="s">
        <v>41</v>
      </c>
      <c r="D616" s="42">
        <v>69010583</v>
      </c>
      <c r="E616" s="42" t="s">
        <v>1544</v>
      </c>
      <c r="F616" s="42">
        <v>43</v>
      </c>
      <c r="G616" s="42">
        <v>1</v>
      </c>
      <c r="H616" s="43">
        <v>28316</v>
      </c>
      <c r="I616" s="42" t="s">
        <v>44</v>
      </c>
      <c r="J616" s="77" t="s">
        <v>99</v>
      </c>
      <c r="K616" s="77">
        <v>571</v>
      </c>
      <c r="L616" s="44" t="s">
        <v>76</v>
      </c>
      <c r="M616" s="18" t="s">
        <v>909</v>
      </c>
      <c r="N616" s="42">
        <v>1</v>
      </c>
      <c r="O616" s="42">
        <v>3206324183</v>
      </c>
      <c r="P616" s="46">
        <v>45440</v>
      </c>
      <c r="Q616" s="47">
        <v>685854</v>
      </c>
      <c r="R616" s="48">
        <v>85000</v>
      </c>
      <c r="S616" s="55">
        <v>109200</v>
      </c>
      <c r="T616" s="50"/>
      <c r="U616" s="48" t="s">
        <v>2529</v>
      </c>
      <c r="V616" s="51">
        <v>45496</v>
      </c>
      <c r="W616" s="52"/>
    </row>
    <row r="617" spans="1:23" ht="28.8">
      <c r="A617" s="48"/>
      <c r="B617" s="42">
        <v>6361</v>
      </c>
      <c r="C617" s="42" t="s">
        <v>41</v>
      </c>
      <c r="D617" s="42">
        <v>69010583</v>
      </c>
      <c r="E617" s="42" t="s">
        <v>1544</v>
      </c>
      <c r="F617" s="42">
        <v>43</v>
      </c>
      <c r="G617" s="42">
        <v>1</v>
      </c>
      <c r="H617" s="43">
        <v>28316</v>
      </c>
      <c r="I617" s="42" t="s">
        <v>44</v>
      </c>
      <c r="J617" s="77" t="s">
        <v>99</v>
      </c>
      <c r="K617" s="77">
        <v>571</v>
      </c>
      <c r="L617" s="44" t="s">
        <v>76</v>
      </c>
      <c r="M617" s="42" t="s">
        <v>946</v>
      </c>
      <c r="N617" s="42">
        <v>1</v>
      </c>
      <c r="O617" s="42">
        <v>3206324183</v>
      </c>
      <c r="P617" s="46">
        <v>45443</v>
      </c>
      <c r="Q617" s="52">
        <v>690684</v>
      </c>
      <c r="R617" s="48">
        <v>85000</v>
      </c>
      <c r="S617" s="55">
        <v>109200</v>
      </c>
      <c r="T617" s="50">
        <v>249080</v>
      </c>
      <c r="U617" s="48" t="s">
        <v>2529</v>
      </c>
      <c r="V617" s="51">
        <v>45496</v>
      </c>
      <c r="W617" s="52"/>
    </row>
    <row r="618" spans="1:23">
      <c r="A618" s="48"/>
      <c r="B618" s="42">
        <v>5840</v>
      </c>
      <c r="C618" s="42" t="s">
        <v>41</v>
      </c>
      <c r="D618" s="42">
        <v>18112837</v>
      </c>
      <c r="E618" s="42" t="s">
        <v>1545</v>
      </c>
      <c r="F618" s="42">
        <v>51</v>
      </c>
      <c r="G618" s="42">
        <v>1</v>
      </c>
      <c r="H618" s="43" t="s">
        <v>1546</v>
      </c>
      <c r="I618" s="42" t="s">
        <v>77</v>
      </c>
      <c r="J618" s="78" t="s">
        <v>87</v>
      </c>
      <c r="K618" s="78">
        <v>760</v>
      </c>
      <c r="L618" s="44" t="s">
        <v>76</v>
      </c>
      <c r="M618" s="45" t="s">
        <v>1087</v>
      </c>
      <c r="N618" s="42">
        <v>1</v>
      </c>
      <c r="O618" s="42" t="s">
        <v>1547</v>
      </c>
      <c r="P618" s="46">
        <v>45436</v>
      </c>
      <c r="Q618" s="47">
        <v>674269</v>
      </c>
      <c r="R618" s="48">
        <v>20000</v>
      </c>
      <c r="S618" s="49">
        <v>22880</v>
      </c>
      <c r="T618" s="50"/>
      <c r="U618" s="48" t="s">
        <v>2530</v>
      </c>
      <c r="V618" s="51">
        <v>45496</v>
      </c>
      <c r="W618" s="52"/>
    </row>
    <row r="619" spans="1:23">
      <c r="A619" s="48"/>
      <c r="B619" s="42">
        <v>5841</v>
      </c>
      <c r="C619" s="42" t="s">
        <v>41</v>
      </c>
      <c r="D619" s="42">
        <v>18112837</v>
      </c>
      <c r="E619" s="42" t="s">
        <v>1545</v>
      </c>
      <c r="F619" s="42">
        <v>51</v>
      </c>
      <c r="G619" s="42">
        <v>1</v>
      </c>
      <c r="H619" s="43" t="s">
        <v>1546</v>
      </c>
      <c r="I619" s="42" t="s">
        <v>77</v>
      </c>
      <c r="J619" s="78" t="s">
        <v>87</v>
      </c>
      <c r="K619" s="78">
        <v>760</v>
      </c>
      <c r="L619" s="44" t="s">
        <v>76</v>
      </c>
      <c r="M619" s="45" t="s">
        <v>1088</v>
      </c>
      <c r="N619" s="42">
        <v>1</v>
      </c>
      <c r="O619" s="42" t="s">
        <v>1547</v>
      </c>
      <c r="P619" s="46">
        <v>45436</v>
      </c>
      <c r="Q619" s="52">
        <v>678818</v>
      </c>
      <c r="R619" s="48">
        <v>20000</v>
      </c>
      <c r="S619" s="49">
        <v>22880</v>
      </c>
      <c r="T619" s="50">
        <v>45760</v>
      </c>
      <c r="U619" s="48" t="s">
        <v>2530</v>
      </c>
      <c r="V619" s="51">
        <v>45496</v>
      </c>
      <c r="W619" s="52"/>
    </row>
    <row r="620" spans="1:23">
      <c r="A620" s="48"/>
      <c r="B620" s="42">
        <v>6241</v>
      </c>
      <c r="C620" s="42" t="s">
        <v>41</v>
      </c>
      <c r="D620" s="42">
        <v>27472780</v>
      </c>
      <c r="E620" s="42" t="s">
        <v>632</v>
      </c>
      <c r="F620" s="42">
        <v>51</v>
      </c>
      <c r="G620" s="42">
        <v>1</v>
      </c>
      <c r="H620" s="43">
        <v>26727</v>
      </c>
      <c r="I620" s="42" t="s">
        <v>44</v>
      </c>
      <c r="J620" s="77" t="s">
        <v>91</v>
      </c>
      <c r="K620" s="77">
        <v>219</v>
      </c>
      <c r="L620" s="44" t="s">
        <v>76</v>
      </c>
      <c r="M620" s="18" t="s">
        <v>929</v>
      </c>
      <c r="N620" s="42">
        <v>1</v>
      </c>
      <c r="O620" s="42">
        <v>3205835679</v>
      </c>
      <c r="P620" s="46">
        <v>45439</v>
      </c>
      <c r="Q620" s="54">
        <v>678422</v>
      </c>
      <c r="R620" s="55">
        <v>20000</v>
      </c>
      <c r="S620" s="55">
        <v>33800</v>
      </c>
      <c r="T620" s="50"/>
      <c r="U620" s="48" t="s">
        <v>2531</v>
      </c>
      <c r="V620" s="51">
        <v>45496</v>
      </c>
      <c r="W620" s="52"/>
    </row>
    <row r="621" spans="1:23">
      <c r="A621" s="48"/>
      <c r="B621" s="42">
        <v>6242</v>
      </c>
      <c r="C621" s="42" t="s">
        <v>41</v>
      </c>
      <c r="D621" s="42">
        <v>27472780</v>
      </c>
      <c r="E621" s="42" t="s">
        <v>632</v>
      </c>
      <c r="F621" s="42">
        <v>51</v>
      </c>
      <c r="G621" s="42">
        <v>1</v>
      </c>
      <c r="H621" s="43">
        <v>26727</v>
      </c>
      <c r="I621" s="42" t="s">
        <v>44</v>
      </c>
      <c r="J621" s="77" t="s">
        <v>91</v>
      </c>
      <c r="K621" s="77">
        <v>219</v>
      </c>
      <c r="L621" s="44" t="s">
        <v>76</v>
      </c>
      <c r="M621" s="45" t="s">
        <v>930</v>
      </c>
      <c r="N621" s="42">
        <v>1</v>
      </c>
      <c r="O621" s="42">
        <v>3205835679</v>
      </c>
      <c r="P621" s="46">
        <v>45439</v>
      </c>
      <c r="Q621" s="47">
        <v>683935</v>
      </c>
      <c r="R621" s="48">
        <v>20000</v>
      </c>
      <c r="S621" s="49">
        <v>33800</v>
      </c>
      <c r="T621" s="50">
        <v>67600</v>
      </c>
      <c r="U621" s="48" t="s">
        <v>2531</v>
      </c>
      <c r="V621" s="51">
        <v>45496</v>
      </c>
      <c r="W621" s="52"/>
    </row>
    <row r="622" spans="1:23">
      <c r="A622" s="48"/>
      <c r="B622" s="42">
        <v>5089</v>
      </c>
      <c r="C622" s="42" t="s">
        <v>41</v>
      </c>
      <c r="D622" s="42">
        <v>1122784764</v>
      </c>
      <c r="E622" s="42" t="s">
        <v>104</v>
      </c>
      <c r="F622" s="42">
        <v>30</v>
      </c>
      <c r="G622" s="42">
        <v>1</v>
      </c>
      <c r="H622" s="43" t="s">
        <v>105</v>
      </c>
      <c r="I622" s="42" t="s">
        <v>77</v>
      </c>
      <c r="J622" s="77" t="s">
        <v>81</v>
      </c>
      <c r="K622" s="77">
        <v>749</v>
      </c>
      <c r="L622" s="44" t="s">
        <v>76</v>
      </c>
      <c r="M622" s="42" t="s">
        <v>918</v>
      </c>
      <c r="N622" s="42">
        <v>1</v>
      </c>
      <c r="O622" s="42">
        <v>3144826463</v>
      </c>
      <c r="P622" s="46">
        <v>45414</v>
      </c>
      <c r="Q622" s="47">
        <v>629009</v>
      </c>
      <c r="R622" s="48">
        <v>20000</v>
      </c>
      <c r="S622" s="49">
        <v>26000</v>
      </c>
      <c r="T622" s="50"/>
      <c r="U622" s="48" t="s">
        <v>2532</v>
      </c>
      <c r="V622" s="51">
        <v>45496</v>
      </c>
      <c r="W622" s="52"/>
    </row>
    <row r="623" spans="1:23">
      <c r="A623" s="48"/>
      <c r="B623" s="42">
        <v>5090</v>
      </c>
      <c r="C623" s="42" t="s">
        <v>41</v>
      </c>
      <c r="D623" s="42">
        <v>1122784764</v>
      </c>
      <c r="E623" s="42" t="s">
        <v>104</v>
      </c>
      <c r="F623" s="42">
        <v>30</v>
      </c>
      <c r="G623" s="42">
        <v>1</v>
      </c>
      <c r="H623" s="43" t="s">
        <v>105</v>
      </c>
      <c r="I623" s="42" t="s">
        <v>77</v>
      </c>
      <c r="J623" s="77" t="s">
        <v>81</v>
      </c>
      <c r="K623" s="77">
        <v>749</v>
      </c>
      <c r="L623" s="44" t="s">
        <v>76</v>
      </c>
      <c r="M623" s="18" t="s">
        <v>922</v>
      </c>
      <c r="N623" s="42">
        <v>1</v>
      </c>
      <c r="O623" s="42">
        <v>3144826463</v>
      </c>
      <c r="P623" s="46">
        <v>45414</v>
      </c>
      <c r="Q623" s="54">
        <v>629010</v>
      </c>
      <c r="R623" s="55">
        <v>20000</v>
      </c>
      <c r="S623" s="49">
        <v>26000</v>
      </c>
      <c r="T623" s="50"/>
      <c r="U623" s="48" t="s">
        <v>2532</v>
      </c>
      <c r="V623" s="51">
        <v>45496</v>
      </c>
      <c r="W623" s="52"/>
    </row>
    <row r="624" spans="1:23">
      <c r="A624" s="48"/>
      <c r="B624" s="42">
        <v>5091</v>
      </c>
      <c r="C624" s="42" t="s">
        <v>41</v>
      </c>
      <c r="D624" s="42">
        <v>1122784764</v>
      </c>
      <c r="E624" s="42" t="s">
        <v>104</v>
      </c>
      <c r="F624" s="42">
        <v>30</v>
      </c>
      <c r="G624" s="42">
        <v>1</v>
      </c>
      <c r="H624" s="43" t="s">
        <v>105</v>
      </c>
      <c r="I624" s="42" t="s">
        <v>77</v>
      </c>
      <c r="J624" s="77" t="s">
        <v>81</v>
      </c>
      <c r="K624" s="77">
        <v>749</v>
      </c>
      <c r="L624" s="44" t="s">
        <v>76</v>
      </c>
      <c r="M624" s="45" t="s">
        <v>918</v>
      </c>
      <c r="N624" s="42">
        <v>1</v>
      </c>
      <c r="O624" s="42">
        <v>3144826463</v>
      </c>
      <c r="P624" s="46">
        <v>45416</v>
      </c>
      <c r="Q624" s="42">
        <v>635028</v>
      </c>
      <c r="R624" s="55">
        <v>20000</v>
      </c>
      <c r="S624" s="49">
        <v>26000</v>
      </c>
      <c r="T624" s="50"/>
      <c r="U624" s="48" t="s">
        <v>2532</v>
      </c>
      <c r="V624" s="51">
        <v>45496</v>
      </c>
      <c r="W624" s="52"/>
    </row>
    <row r="625" spans="1:23">
      <c r="A625" s="48"/>
      <c r="B625" s="42">
        <v>5092</v>
      </c>
      <c r="C625" s="42" t="s">
        <v>41</v>
      </c>
      <c r="D625" s="42">
        <v>1122784764</v>
      </c>
      <c r="E625" s="42" t="s">
        <v>104</v>
      </c>
      <c r="F625" s="42">
        <v>30</v>
      </c>
      <c r="G625" s="42">
        <v>1</v>
      </c>
      <c r="H625" s="43" t="s">
        <v>105</v>
      </c>
      <c r="I625" s="42" t="s">
        <v>77</v>
      </c>
      <c r="J625" s="77" t="s">
        <v>81</v>
      </c>
      <c r="K625" s="77">
        <v>749</v>
      </c>
      <c r="L625" s="44" t="s">
        <v>76</v>
      </c>
      <c r="M625" s="42" t="s">
        <v>922</v>
      </c>
      <c r="N625" s="42">
        <v>1</v>
      </c>
      <c r="O625" s="42">
        <v>3144826463</v>
      </c>
      <c r="P625" s="46">
        <v>45416</v>
      </c>
      <c r="Q625" s="47">
        <v>635031</v>
      </c>
      <c r="R625" s="48">
        <v>20000</v>
      </c>
      <c r="S625" s="55">
        <v>26000</v>
      </c>
      <c r="T625" s="50"/>
      <c r="U625" s="48" t="s">
        <v>2532</v>
      </c>
      <c r="V625" s="51">
        <v>45496</v>
      </c>
      <c r="W625" s="52"/>
    </row>
    <row r="626" spans="1:23">
      <c r="A626" s="48"/>
      <c r="B626" s="42">
        <v>5093</v>
      </c>
      <c r="C626" s="42" t="s">
        <v>41</v>
      </c>
      <c r="D626" s="42">
        <v>1122784764</v>
      </c>
      <c r="E626" s="42" t="s">
        <v>104</v>
      </c>
      <c r="F626" s="42">
        <v>30</v>
      </c>
      <c r="G626" s="42">
        <v>1</v>
      </c>
      <c r="H626" s="43" t="s">
        <v>105</v>
      </c>
      <c r="I626" s="42" t="s">
        <v>77</v>
      </c>
      <c r="J626" s="77" t="s">
        <v>81</v>
      </c>
      <c r="K626" s="77">
        <v>749</v>
      </c>
      <c r="L626" s="44" t="s">
        <v>76</v>
      </c>
      <c r="M626" s="45" t="s">
        <v>918</v>
      </c>
      <c r="N626" s="42">
        <v>1</v>
      </c>
      <c r="O626" s="42">
        <v>3144826463</v>
      </c>
      <c r="P626" s="46">
        <v>45419</v>
      </c>
      <c r="Q626" s="52">
        <v>640869</v>
      </c>
      <c r="R626" s="48">
        <v>20000</v>
      </c>
      <c r="S626" s="55">
        <v>26000</v>
      </c>
      <c r="T626" s="50"/>
      <c r="U626" s="48" t="s">
        <v>2532</v>
      </c>
      <c r="V626" s="51">
        <v>45496</v>
      </c>
      <c r="W626" s="52"/>
    </row>
    <row r="627" spans="1:23">
      <c r="A627" s="48"/>
      <c r="B627" s="42">
        <v>5094</v>
      </c>
      <c r="C627" s="42" t="s">
        <v>41</v>
      </c>
      <c r="D627" s="42">
        <v>1122784764</v>
      </c>
      <c r="E627" s="42" t="s">
        <v>104</v>
      </c>
      <c r="F627" s="42">
        <v>30</v>
      </c>
      <c r="G627" s="42">
        <v>1</v>
      </c>
      <c r="H627" s="43" t="s">
        <v>105</v>
      </c>
      <c r="I627" s="42" t="s">
        <v>77</v>
      </c>
      <c r="J627" s="77" t="s">
        <v>81</v>
      </c>
      <c r="K627" s="77">
        <v>749</v>
      </c>
      <c r="L627" s="44" t="s">
        <v>76</v>
      </c>
      <c r="M627" s="45" t="s">
        <v>922</v>
      </c>
      <c r="N627" s="42">
        <v>1</v>
      </c>
      <c r="O627" s="42">
        <v>3144826463</v>
      </c>
      <c r="P627" s="46">
        <v>45419</v>
      </c>
      <c r="Q627" s="47">
        <v>640871</v>
      </c>
      <c r="R627" s="48">
        <v>20000</v>
      </c>
      <c r="S627" s="49">
        <v>26000</v>
      </c>
      <c r="T627" s="50"/>
      <c r="U627" s="48" t="s">
        <v>2532</v>
      </c>
      <c r="V627" s="51">
        <v>45496</v>
      </c>
      <c r="W627" s="52"/>
    </row>
    <row r="628" spans="1:23">
      <c r="A628" s="48"/>
      <c r="B628" s="42">
        <v>5095</v>
      </c>
      <c r="C628" s="42" t="s">
        <v>41</v>
      </c>
      <c r="D628" s="42">
        <v>1122784764</v>
      </c>
      <c r="E628" s="42" t="s">
        <v>104</v>
      </c>
      <c r="F628" s="42">
        <v>30</v>
      </c>
      <c r="G628" s="42">
        <v>1</v>
      </c>
      <c r="H628" s="43" t="s">
        <v>105</v>
      </c>
      <c r="I628" s="42" t="s">
        <v>77</v>
      </c>
      <c r="J628" s="77" t="s">
        <v>81</v>
      </c>
      <c r="K628" s="77">
        <v>749</v>
      </c>
      <c r="L628" s="44" t="s">
        <v>76</v>
      </c>
      <c r="M628" s="18" t="s">
        <v>918</v>
      </c>
      <c r="N628" s="42">
        <v>1</v>
      </c>
      <c r="O628" s="42">
        <v>3144826463</v>
      </c>
      <c r="P628" s="46">
        <v>45421</v>
      </c>
      <c r="Q628" s="52">
        <v>645076</v>
      </c>
      <c r="R628" s="48">
        <v>20000</v>
      </c>
      <c r="S628" s="49">
        <v>26000</v>
      </c>
      <c r="T628" s="50"/>
      <c r="U628" s="48" t="s">
        <v>2532</v>
      </c>
      <c r="V628" s="51">
        <v>45496</v>
      </c>
      <c r="W628" s="52"/>
    </row>
    <row r="629" spans="1:23">
      <c r="A629" s="48"/>
      <c r="B629" s="42">
        <v>5096</v>
      </c>
      <c r="C629" s="42" t="s">
        <v>41</v>
      </c>
      <c r="D629" s="42">
        <v>1122784764</v>
      </c>
      <c r="E629" s="42" t="s">
        <v>104</v>
      </c>
      <c r="F629" s="42">
        <v>30</v>
      </c>
      <c r="G629" s="42">
        <v>1</v>
      </c>
      <c r="H629" s="43" t="s">
        <v>105</v>
      </c>
      <c r="I629" s="42" t="s">
        <v>77</v>
      </c>
      <c r="J629" s="77" t="s">
        <v>81</v>
      </c>
      <c r="K629" s="77">
        <v>749</v>
      </c>
      <c r="L629" s="44" t="s">
        <v>76</v>
      </c>
      <c r="M629" s="45" t="s">
        <v>922</v>
      </c>
      <c r="N629" s="42">
        <v>1</v>
      </c>
      <c r="O629" s="42">
        <v>3144826463</v>
      </c>
      <c r="P629" s="46">
        <v>45421</v>
      </c>
      <c r="Q629" s="54">
        <v>645081</v>
      </c>
      <c r="R629" s="55">
        <v>20000</v>
      </c>
      <c r="S629" s="49">
        <v>26000</v>
      </c>
      <c r="T629" s="50"/>
      <c r="U629" s="48" t="s">
        <v>2532</v>
      </c>
      <c r="V629" s="51">
        <v>45496</v>
      </c>
      <c r="W629" s="52"/>
    </row>
    <row r="630" spans="1:23">
      <c r="A630" s="48"/>
      <c r="B630" s="42">
        <v>5097</v>
      </c>
      <c r="C630" s="42" t="s">
        <v>41</v>
      </c>
      <c r="D630" s="42">
        <v>1122784764</v>
      </c>
      <c r="E630" s="42" t="s">
        <v>104</v>
      </c>
      <c r="F630" s="42">
        <v>30</v>
      </c>
      <c r="G630" s="42">
        <v>1</v>
      </c>
      <c r="H630" s="43" t="s">
        <v>105</v>
      </c>
      <c r="I630" s="42" t="s">
        <v>77</v>
      </c>
      <c r="J630" s="77" t="s">
        <v>81</v>
      </c>
      <c r="K630" s="77">
        <v>749</v>
      </c>
      <c r="L630" s="44" t="s">
        <v>76</v>
      </c>
      <c r="M630" s="45" t="s">
        <v>918</v>
      </c>
      <c r="N630" s="42">
        <v>1</v>
      </c>
      <c r="O630" s="42">
        <v>3144826463</v>
      </c>
      <c r="P630" s="46">
        <v>45423</v>
      </c>
      <c r="Q630" s="54">
        <v>650001</v>
      </c>
      <c r="R630" s="55">
        <v>20000</v>
      </c>
      <c r="S630" s="49">
        <v>26000</v>
      </c>
      <c r="T630" s="50"/>
      <c r="U630" s="48" t="s">
        <v>2532</v>
      </c>
      <c r="V630" s="51">
        <v>45496</v>
      </c>
      <c r="W630" s="52"/>
    </row>
    <row r="631" spans="1:23">
      <c r="A631" s="48"/>
      <c r="B631" s="42">
        <v>5098</v>
      </c>
      <c r="C631" s="42" t="s">
        <v>41</v>
      </c>
      <c r="D631" s="42">
        <v>1122784764</v>
      </c>
      <c r="E631" s="42" t="s">
        <v>104</v>
      </c>
      <c r="F631" s="42">
        <v>30</v>
      </c>
      <c r="G631" s="42">
        <v>1</v>
      </c>
      <c r="H631" s="43" t="s">
        <v>105</v>
      </c>
      <c r="I631" s="42" t="s">
        <v>77</v>
      </c>
      <c r="J631" s="77" t="s">
        <v>81</v>
      </c>
      <c r="K631" s="77">
        <v>749</v>
      </c>
      <c r="L631" s="44" t="s">
        <v>76</v>
      </c>
      <c r="M631" s="45" t="s">
        <v>922</v>
      </c>
      <c r="N631" s="42">
        <v>1</v>
      </c>
      <c r="O631" s="42">
        <v>3144826463</v>
      </c>
      <c r="P631" s="43">
        <v>45423</v>
      </c>
      <c r="Q631" s="42">
        <v>650003</v>
      </c>
      <c r="R631" s="55">
        <v>20000</v>
      </c>
      <c r="S631" s="49">
        <v>26000</v>
      </c>
      <c r="T631" s="50"/>
      <c r="U631" s="48" t="s">
        <v>2532</v>
      </c>
      <c r="V631" s="51">
        <v>45496</v>
      </c>
      <c r="W631" s="52"/>
    </row>
    <row r="632" spans="1:23">
      <c r="A632" s="48"/>
      <c r="B632" s="42">
        <v>5099</v>
      </c>
      <c r="C632" s="42" t="s">
        <v>41</v>
      </c>
      <c r="D632" s="42">
        <v>1122784764</v>
      </c>
      <c r="E632" s="42" t="s">
        <v>104</v>
      </c>
      <c r="F632" s="42">
        <v>30</v>
      </c>
      <c r="G632" s="42">
        <v>1</v>
      </c>
      <c r="H632" s="43" t="s">
        <v>105</v>
      </c>
      <c r="I632" s="42" t="s">
        <v>77</v>
      </c>
      <c r="J632" s="77" t="s">
        <v>81</v>
      </c>
      <c r="K632" s="77">
        <v>749</v>
      </c>
      <c r="L632" s="44" t="s">
        <v>76</v>
      </c>
      <c r="M632" s="45" t="s">
        <v>918</v>
      </c>
      <c r="N632" s="42">
        <v>1</v>
      </c>
      <c r="O632" s="42">
        <v>3144826463</v>
      </c>
      <c r="P632" s="46">
        <v>45426</v>
      </c>
      <c r="Q632" s="47">
        <v>657308</v>
      </c>
      <c r="R632" s="48">
        <v>20000</v>
      </c>
      <c r="S632" s="49">
        <v>26000</v>
      </c>
      <c r="T632" s="50"/>
      <c r="U632" s="48" t="s">
        <v>2532</v>
      </c>
      <c r="V632" s="51">
        <v>45496</v>
      </c>
      <c r="W632" s="52"/>
    </row>
    <row r="633" spans="1:23">
      <c r="A633" s="48"/>
      <c r="B633" s="42">
        <v>5100</v>
      </c>
      <c r="C633" s="42" t="s">
        <v>41</v>
      </c>
      <c r="D633" s="42">
        <v>1122784764</v>
      </c>
      <c r="E633" s="42" t="s">
        <v>104</v>
      </c>
      <c r="F633" s="42">
        <v>30</v>
      </c>
      <c r="G633" s="42">
        <v>1</v>
      </c>
      <c r="H633" s="43" t="s">
        <v>105</v>
      </c>
      <c r="I633" s="42" t="s">
        <v>77</v>
      </c>
      <c r="J633" s="77" t="s">
        <v>81</v>
      </c>
      <c r="K633" s="77">
        <v>749</v>
      </c>
      <c r="L633" s="44" t="s">
        <v>76</v>
      </c>
      <c r="M633" s="42" t="s">
        <v>922</v>
      </c>
      <c r="N633" s="42">
        <v>1</v>
      </c>
      <c r="O633" s="42">
        <v>3144826463</v>
      </c>
      <c r="P633" s="46">
        <v>45426</v>
      </c>
      <c r="Q633" s="47">
        <v>657312</v>
      </c>
      <c r="R633" s="48">
        <v>20000</v>
      </c>
      <c r="S633" s="49">
        <v>26000</v>
      </c>
      <c r="T633" s="50"/>
      <c r="U633" s="48" t="s">
        <v>2532</v>
      </c>
      <c r="V633" s="51">
        <v>45496</v>
      </c>
      <c r="W633" s="52"/>
    </row>
    <row r="634" spans="1:23">
      <c r="A634" s="48"/>
      <c r="B634" s="42">
        <v>5101</v>
      </c>
      <c r="C634" s="42" t="s">
        <v>41</v>
      </c>
      <c r="D634" s="42">
        <v>1122784764</v>
      </c>
      <c r="E634" s="42" t="s">
        <v>104</v>
      </c>
      <c r="F634" s="42">
        <v>30</v>
      </c>
      <c r="G634" s="42">
        <v>1</v>
      </c>
      <c r="H634" s="43" t="s">
        <v>105</v>
      </c>
      <c r="I634" s="42" t="s">
        <v>77</v>
      </c>
      <c r="J634" s="77" t="s">
        <v>81</v>
      </c>
      <c r="K634" s="77">
        <v>749</v>
      </c>
      <c r="L634" s="44" t="s">
        <v>76</v>
      </c>
      <c r="M634" s="42" t="s">
        <v>918</v>
      </c>
      <c r="N634" s="42">
        <v>1</v>
      </c>
      <c r="O634" s="42">
        <v>3144826463</v>
      </c>
      <c r="P634" s="46">
        <v>45428</v>
      </c>
      <c r="Q634" s="52">
        <v>660295</v>
      </c>
      <c r="R634" s="48">
        <v>20000</v>
      </c>
      <c r="S634" s="49">
        <v>26000</v>
      </c>
      <c r="T634" s="50"/>
      <c r="U634" s="48" t="s">
        <v>2532</v>
      </c>
      <c r="V634" s="51">
        <v>45496</v>
      </c>
      <c r="W634" s="52"/>
    </row>
    <row r="635" spans="1:23">
      <c r="A635" s="48"/>
      <c r="B635" s="42">
        <v>5102</v>
      </c>
      <c r="C635" s="42" t="s">
        <v>41</v>
      </c>
      <c r="D635" s="42">
        <v>1122784764</v>
      </c>
      <c r="E635" s="42" t="s">
        <v>104</v>
      </c>
      <c r="F635" s="42">
        <v>30</v>
      </c>
      <c r="G635" s="42">
        <v>1</v>
      </c>
      <c r="H635" s="43" t="s">
        <v>105</v>
      </c>
      <c r="I635" s="42" t="s">
        <v>77</v>
      </c>
      <c r="J635" s="77" t="s">
        <v>81</v>
      </c>
      <c r="K635" s="77">
        <v>749</v>
      </c>
      <c r="L635" s="44" t="s">
        <v>76</v>
      </c>
      <c r="M635" s="45" t="s">
        <v>922</v>
      </c>
      <c r="N635" s="42">
        <v>1</v>
      </c>
      <c r="O635" s="42">
        <v>3144826463</v>
      </c>
      <c r="P635" s="46">
        <v>45428</v>
      </c>
      <c r="Q635" s="47">
        <v>660296</v>
      </c>
      <c r="R635" s="48">
        <v>20000</v>
      </c>
      <c r="S635" s="55">
        <v>26000</v>
      </c>
      <c r="T635" s="50"/>
      <c r="U635" s="48" t="s">
        <v>2532</v>
      </c>
      <c r="V635" s="51">
        <v>45496</v>
      </c>
      <c r="W635" s="52"/>
    </row>
    <row r="636" spans="1:23">
      <c r="A636" s="48"/>
      <c r="B636" s="42">
        <v>5103</v>
      </c>
      <c r="C636" s="42" t="s">
        <v>41</v>
      </c>
      <c r="D636" s="42">
        <v>1122784764</v>
      </c>
      <c r="E636" s="42" t="s">
        <v>104</v>
      </c>
      <c r="F636" s="42">
        <v>30</v>
      </c>
      <c r="G636" s="42">
        <v>1</v>
      </c>
      <c r="H636" s="43" t="s">
        <v>105</v>
      </c>
      <c r="I636" s="42" t="s">
        <v>77</v>
      </c>
      <c r="J636" s="77" t="s">
        <v>81</v>
      </c>
      <c r="K636" s="77">
        <v>749</v>
      </c>
      <c r="L636" s="44" t="s">
        <v>76</v>
      </c>
      <c r="M636" s="18" t="s">
        <v>918</v>
      </c>
      <c r="N636" s="42">
        <v>1</v>
      </c>
      <c r="O636" s="42">
        <v>3144826463</v>
      </c>
      <c r="P636" s="46">
        <v>45430</v>
      </c>
      <c r="Q636" s="52">
        <v>664998</v>
      </c>
      <c r="R636" s="48">
        <v>20000</v>
      </c>
      <c r="S636" s="55">
        <v>26000</v>
      </c>
      <c r="T636" s="50"/>
      <c r="U636" s="48" t="s">
        <v>2532</v>
      </c>
      <c r="V636" s="51">
        <v>45496</v>
      </c>
      <c r="W636" s="52"/>
    </row>
    <row r="637" spans="1:23">
      <c r="A637" s="48"/>
      <c r="B637" s="42">
        <v>5104</v>
      </c>
      <c r="C637" s="42" t="s">
        <v>41</v>
      </c>
      <c r="D637" s="42">
        <v>1122784764</v>
      </c>
      <c r="E637" s="42" t="s">
        <v>104</v>
      </c>
      <c r="F637" s="42">
        <v>30</v>
      </c>
      <c r="G637" s="42">
        <v>1</v>
      </c>
      <c r="H637" s="43" t="s">
        <v>105</v>
      </c>
      <c r="I637" s="42" t="s">
        <v>77</v>
      </c>
      <c r="J637" s="77" t="s">
        <v>81</v>
      </c>
      <c r="K637" s="77">
        <v>749</v>
      </c>
      <c r="L637" s="44" t="s">
        <v>76</v>
      </c>
      <c r="M637" s="42" t="s">
        <v>922</v>
      </c>
      <c r="N637" s="42">
        <v>1</v>
      </c>
      <c r="O637" s="42">
        <v>3144826463</v>
      </c>
      <c r="P637" s="46">
        <v>45430</v>
      </c>
      <c r="Q637" s="47">
        <v>665000</v>
      </c>
      <c r="R637" s="48">
        <v>20000</v>
      </c>
      <c r="S637" s="49">
        <v>26000</v>
      </c>
      <c r="T637" s="50"/>
      <c r="U637" s="48" t="s">
        <v>2532</v>
      </c>
      <c r="V637" s="51">
        <v>45496</v>
      </c>
      <c r="W637" s="52"/>
    </row>
    <row r="638" spans="1:23">
      <c r="A638" s="48"/>
      <c r="B638" s="42">
        <v>5105</v>
      </c>
      <c r="C638" s="42" t="s">
        <v>41</v>
      </c>
      <c r="D638" s="42">
        <v>1122784764</v>
      </c>
      <c r="E638" s="42" t="s">
        <v>104</v>
      </c>
      <c r="F638" s="42">
        <v>30</v>
      </c>
      <c r="G638" s="42">
        <v>1</v>
      </c>
      <c r="H638" s="43" t="s">
        <v>105</v>
      </c>
      <c r="I638" s="42" t="s">
        <v>77</v>
      </c>
      <c r="J638" s="77" t="s">
        <v>81</v>
      </c>
      <c r="K638" s="77">
        <v>749</v>
      </c>
      <c r="L638" s="44" t="s">
        <v>76</v>
      </c>
      <c r="M638" s="42" t="s">
        <v>918</v>
      </c>
      <c r="N638" s="42">
        <v>1</v>
      </c>
      <c r="O638" s="42">
        <v>3144826463</v>
      </c>
      <c r="P638" s="46">
        <v>45433</v>
      </c>
      <c r="Q638" s="52">
        <v>670296</v>
      </c>
      <c r="R638" s="48">
        <v>20000</v>
      </c>
      <c r="S638" s="49">
        <v>26000</v>
      </c>
      <c r="T638" s="50"/>
      <c r="U638" s="48" t="s">
        <v>2532</v>
      </c>
      <c r="V638" s="51">
        <v>45496</v>
      </c>
      <c r="W638" s="52"/>
    </row>
    <row r="639" spans="1:23">
      <c r="A639" s="55"/>
      <c r="B639" s="42">
        <v>5106</v>
      </c>
      <c r="C639" s="42" t="s">
        <v>41</v>
      </c>
      <c r="D639" s="42">
        <v>1122784764</v>
      </c>
      <c r="E639" s="42" t="s">
        <v>104</v>
      </c>
      <c r="F639" s="42">
        <v>30</v>
      </c>
      <c r="G639" s="42">
        <v>1</v>
      </c>
      <c r="H639" s="43" t="s">
        <v>105</v>
      </c>
      <c r="I639" s="42" t="s">
        <v>77</v>
      </c>
      <c r="J639" s="77" t="s">
        <v>81</v>
      </c>
      <c r="K639" s="77">
        <v>749</v>
      </c>
      <c r="L639" s="44" t="s">
        <v>76</v>
      </c>
      <c r="M639" s="42" t="s">
        <v>922</v>
      </c>
      <c r="N639" s="42">
        <v>1</v>
      </c>
      <c r="O639" s="42">
        <v>3144826463</v>
      </c>
      <c r="P639" s="46">
        <v>45433</v>
      </c>
      <c r="Q639" s="54">
        <v>670297</v>
      </c>
      <c r="R639" s="55">
        <v>20000</v>
      </c>
      <c r="S639" s="49">
        <v>26000</v>
      </c>
      <c r="T639" s="56"/>
      <c r="U639" s="55" t="s">
        <v>2532</v>
      </c>
      <c r="V639" s="51">
        <v>45496</v>
      </c>
      <c r="W639" s="52"/>
    </row>
    <row r="640" spans="1:23">
      <c r="A640" s="55"/>
      <c r="B640" s="42">
        <v>5107</v>
      </c>
      <c r="C640" s="42" t="s">
        <v>41</v>
      </c>
      <c r="D640" s="42">
        <v>1122784764</v>
      </c>
      <c r="E640" s="42" t="s">
        <v>104</v>
      </c>
      <c r="F640" s="42">
        <v>30</v>
      </c>
      <c r="G640" s="42">
        <v>1</v>
      </c>
      <c r="H640" s="43" t="s">
        <v>105</v>
      </c>
      <c r="I640" s="42" t="s">
        <v>77</v>
      </c>
      <c r="J640" s="77" t="s">
        <v>81</v>
      </c>
      <c r="K640" s="77">
        <v>749</v>
      </c>
      <c r="L640" s="44" t="s">
        <v>76</v>
      </c>
      <c r="M640" s="42" t="s">
        <v>918</v>
      </c>
      <c r="N640" s="42">
        <v>1</v>
      </c>
      <c r="O640" s="42">
        <v>3144826463</v>
      </c>
      <c r="P640" s="43">
        <v>45435</v>
      </c>
      <c r="Q640" s="42">
        <v>674396</v>
      </c>
      <c r="R640" s="55">
        <v>20000</v>
      </c>
      <c r="S640" s="49">
        <v>26000</v>
      </c>
      <c r="T640" s="56"/>
      <c r="U640" s="55" t="s">
        <v>2532</v>
      </c>
      <c r="V640" s="51">
        <v>45496</v>
      </c>
      <c r="W640" s="52"/>
    </row>
    <row r="641" spans="1:23">
      <c r="A641" s="55"/>
      <c r="B641" s="42">
        <v>5108</v>
      </c>
      <c r="C641" s="42" t="s">
        <v>41</v>
      </c>
      <c r="D641" s="42">
        <v>1122784764</v>
      </c>
      <c r="E641" s="42" t="s">
        <v>104</v>
      </c>
      <c r="F641" s="42">
        <v>30</v>
      </c>
      <c r="G641" s="42">
        <v>1</v>
      </c>
      <c r="H641" s="43" t="s">
        <v>105</v>
      </c>
      <c r="I641" s="42" t="s">
        <v>77</v>
      </c>
      <c r="J641" s="77" t="s">
        <v>81</v>
      </c>
      <c r="K641" s="77">
        <v>749</v>
      </c>
      <c r="L641" s="44" t="s">
        <v>76</v>
      </c>
      <c r="M641" s="45" t="s">
        <v>922</v>
      </c>
      <c r="N641" s="42">
        <v>1</v>
      </c>
      <c r="O641" s="42">
        <v>3144826463</v>
      </c>
      <c r="P641" s="46">
        <v>45435</v>
      </c>
      <c r="Q641" s="47">
        <v>674398</v>
      </c>
      <c r="R641" s="48">
        <v>20000</v>
      </c>
      <c r="S641" s="49">
        <v>26000</v>
      </c>
      <c r="T641" s="56"/>
      <c r="U641" s="55" t="s">
        <v>2532</v>
      </c>
      <c r="V641" s="51">
        <v>45496</v>
      </c>
      <c r="W641" s="52"/>
    </row>
    <row r="642" spans="1:23">
      <c r="A642" s="55"/>
      <c r="B642" s="42">
        <v>5109</v>
      </c>
      <c r="C642" s="42" t="s">
        <v>41</v>
      </c>
      <c r="D642" s="42">
        <v>1122784764</v>
      </c>
      <c r="E642" s="42" t="s">
        <v>104</v>
      </c>
      <c r="F642" s="42">
        <v>30</v>
      </c>
      <c r="G642" s="42">
        <v>1</v>
      </c>
      <c r="H642" s="43" t="s">
        <v>105</v>
      </c>
      <c r="I642" s="42" t="s">
        <v>77</v>
      </c>
      <c r="J642" s="77" t="s">
        <v>81</v>
      </c>
      <c r="K642" s="77">
        <v>749</v>
      </c>
      <c r="L642" s="44" t="s">
        <v>76</v>
      </c>
      <c r="M642" s="45" t="s">
        <v>918</v>
      </c>
      <c r="N642" s="42">
        <v>1</v>
      </c>
      <c r="O642" s="42">
        <v>3144826463</v>
      </c>
      <c r="P642" s="46">
        <v>45437</v>
      </c>
      <c r="Q642" s="52">
        <v>678646</v>
      </c>
      <c r="R642" s="48">
        <v>20000</v>
      </c>
      <c r="S642" s="49">
        <v>26000</v>
      </c>
      <c r="T642" s="56"/>
      <c r="U642" s="55" t="s">
        <v>2532</v>
      </c>
      <c r="V642" s="51">
        <v>45496</v>
      </c>
      <c r="W642" s="52"/>
    </row>
    <row r="643" spans="1:23" ht="14.1" customHeight="1">
      <c r="A643" s="55"/>
      <c r="B643" s="42">
        <v>5110</v>
      </c>
      <c r="C643" s="42" t="s">
        <v>41</v>
      </c>
      <c r="D643" s="42">
        <v>1122784764</v>
      </c>
      <c r="E643" s="42" t="s">
        <v>104</v>
      </c>
      <c r="F643" s="42">
        <v>30</v>
      </c>
      <c r="G643" s="42">
        <v>1</v>
      </c>
      <c r="H643" s="43" t="s">
        <v>105</v>
      </c>
      <c r="I643" s="42" t="s">
        <v>77</v>
      </c>
      <c r="J643" s="77" t="s">
        <v>81</v>
      </c>
      <c r="K643" s="77">
        <v>749</v>
      </c>
      <c r="L643" s="44" t="s">
        <v>76</v>
      </c>
      <c r="M643" s="45" t="s">
        <v>922</v>
      </c>
      <c r="N643" s="42">
        <v>1</v>
      </c>
      <c r="O643" s="42">
        <v>3144826463</v>
      </c>
      <c r="P643" s="46">
        <v>45437</v>
      </c>
      <c r="Q643" s="47">
        <v>678647</v>
      </c>
      <c r="R643" s="48">
        <v>20000</v>
      </c>
      <c r="S643" s="49">
        <v>26000</v>
      </c>
      <c r="T643" s="56"/>
      <c r="U643" s="55" t="s">
        <v>2532</v>
      </c>
      <c r="V643" s="51">
        <v>45496</v>
      </c>
      <c r="W643" s="52"/>
    </row>
    <row r="644" spans="1:23" ht="14.1" customHeight="1">
      <c r="A644" s="55"/>
      <c r="B644" s="42">
        <v>5111</v>
      </c>
      <c r="C644" s="42" t="s">
        <v>41</v>
      </c>
      <c r="D644" s="42">
        <v>1122784764</v>
      </c>
      <c r="E644" s="42" t="s">
        <v>104</v>
      </c>
      <c r="F644" s="42">
        <v>30</v>
      </c>
      <c r="G644" s="42">
        <v>1</v>
      </c>
      <c r="H644" s="43" t="s">
        <v>105</v>
      </c>
      <c r="I644" s="42" t="s">
        <v>77</v>
      </c>
      <c r="J644" s="78" t="s">
        <v>81</v>
      </c>
      <c r="K644" s="78">
        <v>749</v>
      </c>
      <c r="L644" s="44" t="s">
        <v>76</v>
      </c>
      <c r="M644" s="18" t="s">
        <v>918</v>
      </c>
      <c r="N644" s="42">
        <v>1</v>
      </c>
      <c r="O644" s="42">
        <v>3144826463</v>
      </c>
      <c r="P644" s="46">
        <v>45440</v>
      </c>
      <c r="Q644" s="54">
        <v>684724</v>
      </c>
      <c r="R644" s="55">
        <v>20000</v>
      </c>
      <c r="S644" s="49">
        <v>26000</v>
      </c>
      <c r="T644" s="56"/>
      <c r="U644" s="55" t="s">
        <v>2532</v>
      </c>
      <c r="V644" s="51">
        <v>45496</v>
      </c>
      <c r="W644" s="52"/>
    </row>
    <row r="645" spans="1:23">
      <c r="A645" s="55"/>
      <c r="B645" s="42">
        <v>5112</v>
      </c>
      <c r="C645" s="42" t="s">
        <v>41</v>
      </c>
      <c r="D645" s="42">
        <v>1122784764</v>
      </c>
      <c r="E645" s="42" t="s">
        <v>104</v>
      </c>
      <c r="F645" s="42">
        <v>30</v>
      </c>
      <c r="G645" s="42">
        <v>1</v>
      </c>
      <c r="H645" s="43" t="s">
        <v>105</v>
      </c>
      <c r="I645" s="42" t="s">
        <v>77</v>
      </c>
      <c r="J645" s="78" t="s">
        <v>81</v>
      </c>
      <c r="K645" s="78">
        <v>749</v>
      </c>
      <c r="L645" s="44" t="s">
        <v>76</v>
      </c>
      <c r="M645" s="44" t="s">
        <v>922</v>
      </c>
      <c r="N645" s="42">
        <v>1</v>
      </c>
      <c r="O645" s="42">
        <v>3144826463</v>
      </c>
      <c r="P645" s="43">
        <v>45440</v>
      </c>
      <c r="Q645" s="42">
        <v>684726</v>
      </c>
      <c r="R645" s="55">
        <v>20000</v>
      </c>
      <c r="S645" s="49">
        <v>26000</v>
      </c>
      <c r="T645" s="56"/>
      <c r="U645" s="55" t="s">
        <v>2532</v>
      </c>
      <c r="V645" s="51">
        <v>45496</v>
      </c>
      <c r="W645" s="52"/>
    </row>
    <row r="646" spans="1:23">
      <c r="A646" s="55"/>
      <c r="B646" s="42">
        <v>5113</v>
      </c>
      <c r="C646" s="42" t="s">
        <v>41</v>
      </c>
      <c r="D646" s="42">
        <v>1122784764</v>
      </c>
      <c r="E646" s="42" t="s">
        <v>104</v>
      </c>
      <c r="F646" s="42">
        <v>30</v>
      </c>
      <c r="G646" s="42">
        <v>1</v>
      </c>
      <c r="H646" s="43" t="s">
        <v>105</v>
      </c>
      <c r="I646" s="42" t="s">
        <v>77</v>
      </c>
      <c r="J646" s="77" t="s">
        <v>81</v>
      </c>
      <c r="K646" s="77">
        <v>749</v>
      </c>
      <c r="L646" s="44" t="s">
        <v>76</v>
      </c>
      <c r="M646" s="18" t="s">
        <v>918</v>
      </c>
      <c r="N646" s="42">
        <v>1</v>
      </c>
      <c r="O646" s="42">
        <v>3144826463</v>
      </c>
      <c r="P646" s="46">
        <v>45442</v>
      </c>
      <c r="Q646" s="47">
        <v>688687</v>
      </c>
      <c r="R646" s="48">
        <v>20000</v>
      </c>
      <c r="S646" s="55">
        <v>26000</v>
      </c>
      <c r="T646" s="56"/>
      <c r="U646" s="55" t="s">
        <v>2532</v>
      </c>
      <c r="V646" s="51">
        <v>45496</v>
      </c>
      <c r="W646" s="52"/>
    </row>
    <row r="647" spans="1:23">
      <c r="A647" s="55"/>
      <c r="B647" s="42">
        <v>5114</v>
      </c>
      <c r="C647" s="42" t="s">
        <v>41</v>
      </c>
      <c r="D647" s="42">
        <v>1122784764</v>
      </c>
      <c r="E647" s="42" t="s">
        <v>104</v>
      </c>
      <c r="F647" s="42">
        <v>30</v>
      </c>
      <c r="G647" s="42">
        <v>1</v>
      </c>
      <c r="H647" s="43" t="s">
        <v>105</v>
      </c>
      <c r="I647" s="42" t="s">
        <v>77</v>
      </c>
      <c r="J647" s="77" t="s">
        <v>81</v>
      </c>
      <c r="K647" s="77">
        <v>749</v>
      </c>
      <c r="L647" s="44" t="s">
        <v>76</v>
      </c>
      <c r="M647" s="42" t="s">
        <v>922</v>
      </c>
      <c r="N647" s="42">
        <v>1</v>
      </c>
      <c r="O647" s="42">
        <v>3144826463</v>
      </c>
      <c r="P647" s="46">
        <v>45442</v>
      </c>
      <c r="Q647" s="52">
        <v>688688</v>
      </c>
      <c r="R647" s="48">
        <v>20000</v>
      </c>
      <c r="S647" s="55">
        <v>26000</v>
      </c>
      <c r="T647" s="56">
        <v>676000</v>
      </c>
      <c r="U647" s="55" t="s">
        <v>2532</v>
      </c>
      <c r="V647" s="51">
        <v>45496</v>
      </c>
      <c r="W647" s="52"/>
    </row>
    <row r="648" spans="1:23">
      <c r="A648" s="55"/>
      <c r="B648" s="42">
        <v>5021</v>
      </c>
      <c r="C648" s="42" t="s">
        <v>41</v>
      </c>
      <c r="D648" s="42">
        <v>41182524</v>
      </c>
      <c r="E648" s="42" t="s">
        <v>1548</v>
      </c>
      <c r="F648" s="42">
        <v>70</v>
      </c>
      <c r="G648" s="42">
        <v>1</v>
      </c>
      <c r="H648" s="43">
        <v>19365</v>
      </c>
      <c r="I648" s="42" t="s">
        <v>44</v>
      </c>
      <c r="J648" s="77" t="s">
        <v>81</v>
      </c>
      <c r="K648" s="77">
        <v>749</v>
      </c>
      <c r="L648" s="44" t="s">
        <v>76</v>
      </c>
      <c r="M648" s="45" t="s">
        <v>918</v>
      </c>
      <c r="N648" s="42">
        <v>1</v>
      </c>
      <c r="O648" s="42">
        <v>3205993279</v>
      </c>
      <c r="P648" s="46">
        <v>45414</v>
      </c>
      <c r="Q648" s="47">
        <v>629233</v>
      </c>
      <c r="R648" s="48">
        <v>20000</v>
      </c>
      <c r="S648" s="49">
        <v>26000</v>
      </c>
      <c r="T648" s="56">
        <v>26000</v>
      </c>
      <c r="U648" s="55" t="s">
        <v>2533</v>
      </c>
      <c r="V648" s="51">
        <v>45496</v>
      </c>
      <c r="W648" s="52"/>
    </row>
    <row r="649" spans="1:23">
      <c r="A649" s="55"/>
      <c r="B649" s="42">
        <v>5301</v>
      </c>
      <c r="C649" s="42" t="s">
        <v>41</v>
      </c>
      <c r="D649" s="42">
        <v>1122782760</v>
      </c>
      <c r="E649" s="42" t="s">
        <v>1549</v>
      </c>
      <c r="F649" s="42">
        <v>35</v>
      </c>
      <c r="G649" s="42">
        <v>1</v>
      </c>
      <c r="H649" s="43" t="s">
        <v>1550</v>
      </c>
      <c r="I649" s="42" t="s">
        <v>44</v>
      </c>
      <c r="J649" s="77" t="s">
        <v>81</v>
      </c>
      <c r="K649" s="77">
        <v>749</v>
      </c>
      <c r="L649" s="44" t="s">
        <v>76</v>
      </c>
      <c r="M649" s="18" t="s">
        <v>918</v>
      </c>
      <c r="N649" s="42">
        <v>1</v>
      </c>
      <c r="O649" s="42">
        <v>3209773059</v>
      </c>
      <c r="P649" s="46">
        <v>45419</v>
      </c>
      <c r="Q649" s="52">
        <v>641081</v>
      </c>
      <c r="R649" s="48">
        <v>20000</v>
      </c>
      <c r="S649" s="49">
        <v>26000</v>
      </c>
      <c r="T649" s="56"/>
      <c r="U649" s="55" t="s">
        <v>2534</v>
      </c>
      <c r="V649" s="51">
        <v>45496</v>
      </c>
      <c r="W649" s="52"/>
    </row>
    <row r="650" spans="1:23">
      <c r="A650" s="55"/>
      <c r="B650" s="42">
        <v>5302</v>
      </c>
      <c r="C650" s="42" t="s">
        <v>41</v>
      </c>
      <c r="D650" s="42">
        <v>1122782760</v>
      </c>
      <c r="E650" s="42" t="s">
        <v>1549</v>
      </c>
      <c r="F650" s="42">
        <v>35</v>
      </c>
      <c r="G650" s="42">
        <v>1</v>
      </c>
      <c r="H650" s="43" t="s">
        <v>1550</v>
      </c>
      <c r="I650" s="42" t="s">
        <v>44</v>
      </c>
      <c r="J650" s="77" t="s">
        <v>81</v>
      </c>
      <c r="K650" s="77">
        <v>749</v>
      </c>
      <c r="L650" s="44" t="s">
        <v>76</v>
      </c>
      <c r="M650" s="45" t="s">
        <v>922</v>
      </c>
      <c r="N650" s="42">
        <v>1</v>
      </c>
      <c r="O650" s="42">
        <v>3209773059</v>
      </c>
      <c r="P650" s="46">
        <v>45419</v>
      </c>
      <c r="Q650" s="47">
        <v>643183</v>
      </c>
      <c r="R650" s="48">
        <v>20000</v>
      </c>
      <c r="S650" s="49">
        <v>26000</v>
      </c>
      <c r="T650" s="56">
        <v>52000</v>
      </c>
      <c r="U650" s="55" t="s">
        <v>2534</v>
      </c>
      <c r="V650" s="51">
        <v>45496</v>
      </c>
      <c r="W650" s="52"/>
    </row>
    <row r="651" spans="1:23">
      <c r="A651" s="55"/>
      <c r="B651" s="42">
        <v>6068</v>
      </c>
      <c r="C651" s="42" t="s">
        <v>41</v>
      </c>
      <c r="D651" s="42">
        <v>97471122</v>
      </c>
      <c r="E651" s="42" t="s">
        <v>599</v>
      </c>
      <c r="F651" s="42">
        <v>53</v>
      </c>
      <c r="G651" s="42">
        <v>1</v>
      </c>
      <c r="H651" s="43" t="s">
        <v>600</v>
      </c>
      <c r="I651" s="42" t="s">
        <v>77</v>
      </c>
      <c r="J651" s="77" t="s">
        <v>81</v>
      </c>
      <c r="K651" s="77">
        <v>749</v>
      </c>
      <c r="L651" s="44" t="s">
        <v>76</v>
      </c>
      <c r="M651" s="45" t="s">
        <v>918</v>
      </c>
      <c r="N651" s="42">
        <v>1</v>
      </c>
      <c r="O651" s="42">
        <v>3137000424</v>
      </c>
      <c r="P651" s="46">
        <v>45435</v>
      </c>
      <c r="Q651" s="54">
        <v>673761</v>
      </c>
      <c r="R651" s="55">
        <v>20000</v>
      </c>
      <c r="S651" s="49">
        <v>26000</v>
      </c>
      <c r="T651" s="56">
        <v>26000</v>
      </c>
      <c r="U651" s="55" t="s">
        <v>2535</v>
      </c>
      <c r="V651" s="51">
        <v>45496</v>
      </c>
      <c r="W651" s="52"/>
    </row>
    <row r="652" spans="1:23">
      <c r="A652" s="55"/>
      <c r="B652" s="42">
        <v>5181</v>
      </c>
      <c r="C652" s="42" t="s">
        <v>79</v>
      </c>
      <c r="D652" s="42">
        <v>1120069581</v>
      </c>
      <c r="E652" s="42" t="s">
        <v>1551</v>
      </c>
      <c r="F652" s="42">
        <v>11</v>
      </c>
      <c r="G652" s="42">
        <v>1</v>
      </c>
      <c r="H652" s="43" t="s">
        <v>1552</v>
      </c>
      <c r="I652" s="42" t="s">
        <v>77</v>
      </c>
      <c r="J652" s="77" t="s">
        <v>83</v>
      </c>
      <c r="K652" s="77" t="s">
        <v>559</v>
      </c>
      <c r="L652" s="44" t="s">
        <v>74</v>
      </c>
      <c r="M652" s="45" t="s">
        <v>1037</v>
      </c>
      <c r="N652" s="42">
        <v>1</v>
      </c>
      <c r="O652" s="42">
        <v>3202544359</v>
      </c>
      <c r="P652" s="46">
        <v>45416</v>
      </c>
      <c r="Q652" s="52">
        <v>633850</v>
      </c>
      <c r="R652" s="48">
        <v>37000</v>
      </c>
      <c r="S652" s="49">
        <v>50669</v>
      </c>
      <c r="T652" s="56">
        <v>50669</v>
      </c>
      <c r="U652" s="55" t="s">
        <v>2536</v>
      </c>
      <c r="V652" s="51">
        <v>45496</v>
      </c>
      <c r="W652" s="52"/>
    </row>
    <row r="653" spans="1:23">
      <c r="A653" s="55"/>
      <c r="B653" s="42">
        <v>5749</v>
      </c>
      <c r="C653" s="42" t="s">
        <v>41</v>
      </c>
      <c r="D653" s="42">
        <v>27472564</v>
      </c>
      <c r="E653" s="42" t="s">
        <v>1553</v>
      </c>
      <c r="F653" s="42">
        <v>62</v>
      </c>
      <c r="G653" s="42">
        <v>1</v>
      </c>
      <c r="H653" s="43">
        <v>22438</v>
      </c>
      <c r="I653" s="42" t="s">
        <v>44</v>
      </c>
      <c r="J653" s="77" t="s">
        <v>91</v>
      </c>
      <c r="K653" s="77">
        <v>219</v>
      </c>
      <c r="L653" s="44" t="s">
        <v>76</v>
      </c>
      <c r="M653" s="45" t="s">
        <v>930</v>
      </c>
      <c r="N653" s="42">
        <v>2</v>
      </c>
      <c r="O653" s="42">
        <v>3113162442</v>
      </c>
      <c r="P653" s="43">
        <v>45429</v>
      </c>
      <c r="Q653" s="42" t="s">
        <v>1554</v>
      </c>
      <c r="R653" s="55">
        <v>40000</v>
      </c>
      <c r="S653" s="49">
        <v>33800</v>
      </c>
      <c r="T653" s="56">
        <v>67600</v>
      </c>
      <c r="U653" s="55" t="s">
        <v>2537</v>
      </c>
      <c r="V653" s="51">
        <v>45496</v>
      </c>
      <c r="W653" s="52"/>
    </row>
    <row r="654" spans="1:23">
      <c r="A654" s="55"/>
      <c r="B654" s="42">
        <v>5369</v>
      </c>
      <c r="C654" s="42" t="s">
        <v>41</v>
      </c>
      <c r="D654" s="42">
        <v>37218670</v>
      </c>
      <c r="E654" s="42" t="s">
        <v>1555</v>
      </c>
      <c r="F654" s="42">
        <v>78</v>
      </c>
      <c r="G654" s="42">
        <v>1</v>
      </c>
      <c r="H654" s="43">
        <v>16590</v>
      </c>
      <c r="I654" s="42" t="s">
        <v>44</v>
      </c>
      <c r="J654" s="77" t="s">
        <v>87</v>
      </c>
      <c r="K654" s="77">
        <v>760</v>
      </c>
      <c r="L654" s="44" t="s">
        <v>76</v>
      </c>
      <c r="M654" s="45" t="s">
        <v>1087</v>
      </c>
      <c r="N654" s="42">
        <v>1</v>
      </c>
      <c r="O654" s="42">
        <v>3155247992</v>
      </c>
      <c r="P654" s="46">
        <v>45421</v>
      </c>
      <c r="Q654" s="47">
        <v>644315</v>
      </c>
      <c r="R654" s="48">
        <v>20000</v>
      </c>
      <c r="S654" s="49">
        <v>22880</v>
      </c>
      <c r="T654" s="56"/>
      <c r="U654" s="55" t="s">
        <v>2538</v>
      </c>
      <c r="V654" s="51">
        <v>45496</v>
      </c>
      <c r="W654" s="52"/>
    </row>
    <row r="655" spans="1:23">
      <c r="A655" s="55"/>
      <c r="B655" s="42">
        <v>5370</v>
      </c>
      <c r="C655" s="42" t="s">
        <v>41</v>
      </c>
      <c r="D655" s="42">
        <v>37218670</v>
      </c>
      <c r="E655" s="42" t="s">
        <v>1555</v>
      </c>
      <c r="F655" s="42">
        <v>78</v>
      </c>
      <c r="G655" s="42">
        <v>1</v>
      </c>
      <c r="H655" s="43">
        <v>16590</v>
      </c>
      <c r="I655" s="42" t="s">
        <v>44</v>
      </c>
      <c r="J655" s="77" t="s">
        <v>87</v>
      </c>
      <c r="K655" s="77">
        <v>760</v>
      </c>
      <c r="L655" s="44" t="s">
        <v>76</v>
      </c>
      <c r="M655" s="45" t="s">
        <v>1088</v>
      </c>
      <c r="N655" s="42">
        <v>1</v>
      </c>
      <c r="O655" s="42">
        <v>3155247992</v>
      </c>
      <c r="P655" s="46">
        <v>45421</v>
      </c>
      <c r="Q655" s="47">
        <v>647691</v>
      </c>
      <c r="R655" s="48">
        <v>20000</v>
      </c>
      <c r="S655" s="49">
        <v>22880</v>
      </c>
      <c r="T655" s="56"/>
      <c r="U655" s="55" t="s">
        <v>2538</v>
      </c>
      <c r="V655" s="51">
        <v>45496</v>
      </c>
      <c r="W655" s="52"/>
    </row>
    <row r="656" spans="1:23">
      <c r="A656" s="55"/>
      <c r="B656" s="42">
        <v>5970</v>
      </c>
      <c r="C656" s="42" t="s">
        <v>41</v>
      </c>
      <c r="D656" s="42">
        <v>37218670</v>
      </c>
      <c r="E656" s="42" t="s">
        <v>1555</v>
      </c>
      <c r="F656" s="42">
        <v>78</v>
      </c>
      <c r="G656" s="42">
        <v>1</v>
      </c>
      <c r="H656" s="43">
        <v>16590</v>
      </c>
      <c r="I656" s="42" t="s">
        <v>44</v>
      </c>
      <c r="J656" s="77" t="s">
        <v>87</v>
      </c>
      <c r="K656" s="77">
        <v>760</v>
      </c>
      <c r="L656" s="44" t="s">
        <v>76</v>
      </c>
      <c r="M656" s="45" t="s">
        <v>1087</v>
      </c>
      <c r="N656" s="42">
        <v>1</v>
      </c>
      <c r="O656" s="42">
        <v>3155247992</v>
      </c>
      <c r="P656" s="46">
        <v>45433</v>
      </c>
      <c r="Q656" s="52">
        <v>670621</v>
      </c>
      <c r="R656" s="48">
        <v>20000</v>
      </c>
      <c r="S656" s="49">
        <v>22880</v>
      </c>
      <c r="T656" s="56"/>
      <c r="U656" s="55" t="s">
        <v>2538</v>
      </c>
      <c r="V656" s="51">
        <v>45496</v>
      </c>
      <c r="W656" s="52"/>
    </row>
    <row r="657" spans="1:23">
      <c r="A657" s="55"/>
      <c r="B657" s="42">
        <v>5971</v>
      </c>
      <c r="C657" s="42" t="s">
        <v>41</v>
      </c>
      <c r="D657" s="42">
        <v>37218670</v>
      </c>
      <c r="E657" s="42" t="s">
        <v>1555</v>
      </c>
      <c r="F657" s="42">
        <v>78</v>
      </c>
      <c r="G657" s="42">
        <v>1</v>
      </c>
      <c r="H657" s="43">
        <v>16590</v>
      </c>
      <c r="I657" s="42" t="s">
        <v>44</v>
      </c>
      <c r="J657" s="77" t="s">
        <v>87</v>
      </c>
      <c r="K657" s="77">
        <v>760</v>
      </c>
      <c r="L657" s="44" t="s">
        <v>76</v>
      </c>
      <c r="M657" s="42" t="s">
        <v>1088</v>
      </c>
      <c r="N657" s="42">
        <v>1</v>
      </c>
      <c r="O657" s="42">
        <v>3155247992</v>
      </c>
      <c r="P657" s="46">
        <v>45433</v>
      </c>
      <c r="Q657" s="47">
        <v>672106</v>
      </c>
      <c r="R657" s="48">
        <v>20000</v>
      </c>
      <c r="S657" s="49">
        <v>22880</v>
      </c>
      <c r="T657" s="56">
        <v>91520</v>
      </c>
      <c r="U657" s="55" t="s">
        <v>2538</v>
      </c>
      <c r="V657" s="51">
        <v>45496</v>
      </c>
      <c r="W657" s="52"/>
    </row>
    <row r="658" spans="1:23">
      <c r="A658" s="55"/>
      <c r="B658" s="42">
        <v>5996</v>
      </c>
      <c r="C658" s="42" t="s">
        <v>41</v>
      </c>
      <c r="D658" s="42">
        <v>1121506876</v>
      </c>
      <c r="E658" s="42" t="s">
        <v>1556</v>
      </c>
      <c r="F658" s="42">
        <v>34</v>
      </c>
      <c r="G658" s="42">
        <v>1</v>
      </c>
      <c r="H658" s="43" t="s">
        <v>1557</v>
      </c>
      <c r="I658" s="42" t="s">
        <v>44</v>
      </c>
      <c r="J658" s="77" t="s">
        <v>87</v>
      </c>
      <c r="K658" s="77">
        <v>760</v>
      </c>
      <c r="L658" s="44" t="s">
        <v>76</v>
      </c>
      <c r="M658" s="42" t="s">
        <v>1087</v>
      </c>
      <c r="N658" s="42">
        <v>1</v>
      </c>
      <c r="O658" s="42">
        <v>3153490504</v>
      </c>
      <c r="P658" s="46">
        <v>45434</v>
      </c>
      <c r="Q658" s="52">
        <v>671702</v>
      </c>
      <c r="R658" s="48">
        <v>20000</v>
      </c>
      <c r="S658" s="49">
        <v>22880</v>
      </c>
      <c r="T658" s="56"/>
      <c r="U658" s="55" t="s">
        <v>2539</v>
      </c>
      <c r="V658" s="51">
        <v>45496</v>
      </c>
      <c r="W658" s="52"/>
    </row>
    <row r="659" spans="1:23">
      <c r="A659" s="55"/>
      <c r="B659" s="42">
        <v>5997</v>
      </c>
      <c r="C659" s="42" t="s">
        <v>41</v>
      </c>
      <c r="D659" s="42">
        <v>1121506876</v>
      </c>
      <c r="E659" s="42" t="s">
        <v>1556</v>
      </c>
      <c r="F659" s="42">
        <v>34</v>
      </c>
      <c r="G659" s="42">
        <v>1</v>
      </c>
      <c r="H659" s="43" t="s">
        <v>1557</v>
      </c>
      <c r="I659" s="42" t="s">
        <v>44</v>
      </c>
      <c r="J659" s="78" t="s">
        <v>87</v>
      </c>
      <c r="K659" s="78">
        <v>760</v>
      </c>
      <c r="L659" s="44" t="s">
        <v>76</v>
      </c>
      <c r="M659" s="42" t="s">
        <v>1088</v>
      </c>
      <c r="N659" s="42">
        <v>1</v>
      </c>
      <c r="O659" s="42">
        <v>3153490504</v>
      </c>
      <c r="P659" s="46">
        <v>45434</v>
      </c>
      <c r="Q659" s="47">
        <v>674601</v>
      </c>
      <c r="R659" s="48">
        <v>20000</v>
      </c>
      <c r="S659" s="49">
        <v>22880</v>
      </c>
      <c r="T659" s="56">
        <v>45760</v>
      </c>
      <c r="U659" s="55" t="s">
        <v>2539</v>
      </c>
      <c r="V659" s="51">
        <v>45496</v>
      </c>
      <c r="W659" s="52"/>
    </row>
    <row r="660" spans="1:23">
      <c r="A660" s="55"/>
      <c r="B660" s="42">
        <v>5059</v>
      </c>
      <c r="C660" s="42" t="s">
        <v>41</v>
      </c>
      <c r="D660" s="42">
        <v>1121506928</v>
      </c>
      <c r="E660" s="42" t="s">
        <v>1558</v>
      </c>
      <c r="F660" s="42">
        <v>34</v>
      </c>
      <c r="G660" s="42">
        <v>1</v>
      </c>
      <c r="H660" s="43">
        <v>32725</v>
      </c>
      <c r="I660" s="42" t="s">
        <v>44</v>
      </c>
      <c r="J660" s="78" t="s">
        <v>87</v>
      </c>
      <c r="K660" s="78">
        <v>760</v>
      </c>
      <c r="L660" s="44" t="s">
        <v>76</v>
      </c>
      <c r="M660" s="45" t="s">
        <v>1087</v>
      </c>
      <c r="N660" s="42">
        <v>1</v>
      </c>
      <c r="O660" s="42">
        <v>3022790879</v>
      </c>
      <c r="P660" s="46">
        <v>45415</v>
      </c>
      <c r="Q660" s="52">
        <v>632245</v>
      </c>
      <c r="R660" s="48">
        <v>20000</v>
      </c>
      <c r="S660" s="49">
        <v>22880</v>
      </c>
      <c r="T660" s="56">
        <v>22880</v>
      </c>
      <c r="U660" s="55" t="s">
        <v>2540</v>
      </c>
      <c r="V660" s="51">
        <v>45496</v>
      </c>
      <c r="W660" s="52"/>
    </row>
    <row r="661" spans="1:23">
      <c r="A661" s="55"/>
      <c r="B661" s="42">
        <v>5578</v>
      </c>
      <c r="C661" s="42" t="s">
        <v>41</v>
      </c>
      <c r="D661" s="42">
        <v>5350142</v>
      </c>
      <c r="E661" s="42" t="s">
        <v>1559</v>
      </c>
      <c r="F661" s="42">
        <v>72</v>
      </c>
      <c r="G661" s="42">
        <v>1</v>
      </c>
      <c r="H661" s="43">
        <v>18817</v>
      </c>
      <c r="I661" s="42" t="s">
        <v>44</v>
      </c>
      <c r="J661" s="77" t="s">
        <v>81</v>
      </c>
      <c r="K661" s="77">
        <v>749</v>
      </c>
      <c r="L661" s="44" t="s">
        <v>76</v>
      </c>
      <c r="M661" s="42" t="s">
        <v>918</v>
      </c>
      <c r="N661" s="42">
        <v>1</v>
      </c>
      <c r="O661" s="42">
        <v>3138727421</v>
      </c>
      <c r="P661" s="46">
        <v>45427</v>
      </c>
      <c r="Q661" s="47">
        <v>657234</v>
      </c>
      <c r="R661" s="48">
        <v>20000</v>
      </c>
      <c r="S661" s="49">
        <v>26000</v>
      </c>
      <c r="T661" s="56"/>
      <c r="U661" s="55" t="s">
        <v>2541</v>
      </c>
      <c r="V661" s="51">
        <v>45496</v>
      </c>
      <c r="W661" s="52"/>
    </row>
    <row r="662" spans="1:23">
      <c r="A662" s="55"/>
      <c r="B662" s="42">
        <v>5579</v>
      </c>
      <c r="C662" s="42" t="s">
        <v>41</v>
      </c>
      <c r="D662" s="42">
        <v>5350142</v>
      </c>
      <c r="E662" s="42" t="s">
        <v>1559</v>
      </c>
      <c r="F662" s="42">
        <v>72</v>
      </c>
      <c r="G662" s="42">
        <v>1</v>
      </c>
      <c r="H662" s="43">
        <v>18817</v>
      </c>
      <c r="I662" s="42" t="s">
        <v>44</v>
      </c>
      <c r="J662" s="77" t="s">
        <v>81</v>
      </c>
      <c r="K662" s="77">
        <v>749</v>
      </c>
      <c r="L662" s="44" t="s">
        <v>76</v>
      </c>
      <c r="M662" s="42" t="s">
        <v>922</v>
      </c>
      <c r="N662" s="42">
        <v>1</v>
      </c>
      <c r="O662" s="42">
        <v>3138727421</v>
      </c>
      <c r="P662" s="46">
        <v>45427</v>
      </c>
      <c r="Q662" s="47">
        <v>659752</v>
      </c>
      <c r="R662" s="48">
        <v>20000</v>
      </c>
      <c r="S662" s="49">
        <v>26000</v>
      </c>
      <c r="T662" s="56">
        <v>52000</v>
      </c>
      <c r="U662" s="55" t="s">
        <v>2541</v>
      </c>
      <c r="V662" s="51">
        <v>45496</v>
      </c>
      <c r="W662" s="52"/>
    </row>
    <row r="663" spans="1:23">
      <c r="A663" s="55"/>
      <c r="B663" s="42">
        <v>5215</v>
      </c>
      <c r="C663" s="42" t="s">
        <v>41</v>
      </c>
      <c r="D663" s="42">
        <v>18195164</v>
      </c>
      <c r="E663" s="42" t="s">
        <v>1560</v>
      </c>
      <c r="F663" s="42">
        <v>44</v>
      </c>
      <c r="G663" s="42">
        <v>1</v>
      </c>
      <c r="H663" s="43" t="s">
        <v>1561</v>
      </c>
      <c r="I663" s="42" t="s">
        <v>77</v>
      </c>
      <c r="J663" s="77" t="s">
        <v>91</v>
      </c>
      <c r="K663" s="77">
        <v>219</v>
      </c>
      <c r="L663" s="44" t="s">
        <v>74</v>
      </c>
      <c r="M663" s="42" t="s">
        <v>1036</v>
      </c>
      <c r="N663" s="42">
        <v>1</v>
      </c>
      <c r="O663" s="42">
        <v>3108369391</v>
      </c>
      <c r="P663" s="46">
        <v>45417</v>
      </c>
      <c r="Q663" s="52">
        <v>634882</v>
      </c>
      <c r="R663" s="48">
        <v>35000</v>
      </c>
      <c r="S663" s="49">
        <v>50669</v>
      </c>
      <c r="T663" s="56"/>
      <c r="U663" s="55" t="s">
        <v>2542</v>
      </c>
      <c r="V663" s="51">
        <v>45496</v>
      </c>
      <c r="W663" s="52"/>
    </row>
    <row r="664" spans="1:23">
      <c r="A664" s="55"/>
      <c r="B664" s="42">
        <v>5216</v>
      </c>
      <c r="C664" s="42" t="s">
        <v>41</v>
      </c>
      <c r="D664" s="42">
        <v>18195164</v>
      </c>
      <c r="E664" s="42" t="s">
        <v>1560</v>
      </c>
      <c r="F664" s="42">
        <v>44</v>
      </c>
      <c r="G664" s="42">
        <v>1</v>
      </c>
      <c r="H664" s="43" t="s">
        <v>1561</v>
      </c>
      <c r="I664" s="42" t="s">
        <v>77</v>
      </c>
      <c r="J664" s="77" t="s">
        <v>91</v>
      </c>
      <c r="K664" s="77">
        <v>219</v>
      </c>
      <c r="L664" s="44" t="s">
        <v>74</v>
      </c>
      <c r="M664" s="42" t="s">
        <v>1037</v>
      </c>
      <c r="N664" s="42">
        <v>1</v>
      </c>
      <c r="O664" s="42">
        <v>3108369391</v>
      </c>
      <c r="P664" s="46">
        <v>45418</v>
      </c>
      <c r="Q664" s="52">
        <v>640001</v>
      </c>
      <c r="R664" s="48">
        <v>37000</v>
      </c>
      <c r="S664" s="49">
        <v>50669</v>
      </c>
      <c r="T664" s="56">
        <v>101338</v>
      </c>
      <c r="U664" s="55" t="s">
        <v>2542</v>
      </c>
      <c r="V664" s="51">
        <v>45496</v>
      </c>
      <c r="W664" s="52"/>
    </row>
    <row r="665" spans="1:23">
      <c r="A665" s="55"/>
      <c r="B665" s="42">
        <v>5041</v>
      </c>
      <c r="C665" s="42" t="s">
        <v>41</v>
      </c>
      <c r="D665" s="42">
        <v>27469907</v>
      </c>
      <c r="E665" s="42" t="s">
        <v>1562</v>
      </c>
      <c r="F665" s="42">
        <v>57</v>
      </c>
      <c r="G665" s="42">
        <v>1</v>
      </c>
      <c r="H665" s="43" t="s">
        <v>129</v>
      </c>
      <c r="I665" s="42" t="s">
        <v>44</v>
      </c>
      <c r="J665" s="77" t="s">
        <v>87</v>
      </c>
      <c r="K665" s="77">
        <v>760</v>
      </c>
      <c r="L665" s="44" t="s">
        <v>76</v>
      </c>
      <c r="M665" s="42" t="s">
        <v>1087</v>
      </c>
      <c r="N665" s="42">
        <v>1</v>
      </c>
      <c r="O665" s="42">
        <v>3136087017</v>
      </c>
      <c r="P665" s="46">
        <v>45414</v>
      </c>
      <c r="Q665" s="47">
        <v>630589</v>
      </c>
      <c r="R665" s="48">
        <v>20000</v>
      </c>
      <c r="S665" s="49">
        <v>22880</v>
      </c>
      <c r="T665" s="56"/>
      <c r="U665" s="55" t="s">
        <v>2543</v>
      </c>
      <c r="V665" s="51">
        <v>45496</v>
      </c>
      <c r="W665" s="52"/>
    </row>
    <row r="666" spans="1:23">
      <c r="A666" s="55"/>
      <c r="B666" s="42">
        <v>5042</v>
      </c>
      <c r="C666" s="42" t="s">
        <v>41</v>
      </c>
      <c r="D666" s="42">
        <v>27469907</v>
      </c>
      <c r="E666" s="42" t="s">
        <v>1562</v>
      </c>
      <c r="F666" s="42">
        <v>57</v>
      </c>
      <c r="G666" s="42">
        <v>1</v>
      </c>
      <c r="H666" s="43" t="s">
        <v>129</v>
      </c>
      <c r="I666" s="42" t="s">
        <v>44</v>
      </c>
      <c r="J666" s="77" t="s">
        <v>87</v>
      </c>
      <c r="K666" s="77">
        <v>760</v>
      </c>
      <c r="L666" s="44" t="s">
        <v>76</v>
      </c>
      <c r="M666" s="42" t="s">
        <v>1088</v>
      </c>
      <c r="N666" s="42">
        <v>1</v>
      </c>
      <c r="O666" s="42">
        <v>3136087017</v>
      </c>
      <c r="P666" s="46">
        <v>45414</v>
      </c>
      <c r="Q666" s="52">
        <v>632346</v>
      </c>
      <c r="R666" s="48">
        <v>20000</v>
      </c>
      <c r="S666" s="49">
        <v>22880</v>
      </c>
      <c r="T666" s="56">
        <v>45760</v>
      </c>
      <c r="U666" s="55" t="s">
        <v>2543</v>
      </c>
      <c r="V666" s="51">
        <v>45496</v>
      </c>
      <c r="W666" s="52"/>
    </row>
    <row r="667" spans="1:23">
      <c r="A667" s="55"/>
      <c r="B667" s="42">
        <v>6117</v>
      </c>
      <c r="C667" s="42" t="s">
        <v>79</v>
      </c>
      <c r="D667" s="42">
        <v>1076983536</v>
      </c>
      <c r="E667" s="42" t="s">
        <v>1563</v>
      </c>
      <c r="F667" s="42">
        <v>17</v>
      </c>
      <c r="G667" s="42">
        <v>1</v>
      </c>
      <c r="H667" s="43">
        <v>38939</v>
      </c>
      <c r="I667" s="42" t="s">
        <v>77</v>
      </c>
      <c r="J667" s="78" t="s">
        <v>78</v>
      </c>
      <c r="K667" s="78">
        <v>320</v>
      </c>
      <c r="L667" s="44" t="s">
        <v>74</v>
      </c>
      <c r="M667" s="42" t="s">
        <v>960</v>
      </c>
      <c r="N667" s="42">
        <v>1</v>
      </c>
      <c r="O667" s="42" t="s">
        <v>1564</v>
      </c>
      <c r="P667" s="46">
        <v>45436</v>
      </c>
      <c r="Q667" s="47">
        <v>675507</v>
      </c>
      <c r="R667" s="48">
        <v>33000</v>
      </c>
      <c r="S667" s="49">
        <v>45240</v>
      </c>
      <c r="T667" s="56"/>
      <c r="U667" s="55" t="s">
        <v>2544</v>
      </c>
      <c r="V667" s="51">
        <v>45496</v>
      </c>
      <c r="W667" s="52"/>
    </row>
    <row r="668" spans="1:23">
      <c r="A668" s="55"/>
      <c r="B668" s="42">
        <v>6118</v>
      </c>
      <c r="C668" s="42" t="s">
        <v>79</v>
      </c>
      <c r="D668" s="42">
        <v>1076983536</v>
      </c>
      <c r="E668" s="42" t="s">
        <v>1563</v>
      </c>
      <c r="F668" s="42">
        <v>17</v>
      </c>
      <c r="G668" s="42">
        <v>1</v>
      </c>
      <c r="H668" s="43">
        <v>38939</v>
      </c>
      <c r="I668" s="42" t="s">
        <v>77</v>
      </c>
      <c r="J668" s="78" t="s">
        <v>78</v>
      </c>
      <c r="K668" s="78">
        <v>320</v>
      </c>
      <c r="L668" s="44" t="s">
        <v>74</v>
      </c>
      <c r="M668" s="45" t="s">
        <v>962</v>
      </c>
      <c r="N668" s="42">
        <v>1</v>
      </c>
      <c r="O668" s="42" t="s">
        <v>1564</v>
      </c>
      <c r="P668" s="46">
        <v>45436</v>
      </c>
      <c r="Q668" s="52">
        <v>678811</v>
      </c>
      <c r="R668" s="48">
        <v>33000</v>
      </c>
      <c r="S668" s="49">
        <v>45240</v>
      </c>
      <c r="T668" s="56">
        <v>90480</v>
      </c>
      <c r="U668" s="55" t="s">
        <v>2544</v>
      </c>
      <c r="V668" s="51">
        <v>45496</v>
      </c>
      <c r="W668" s="52"/>
    </row>
    <row r="669" spans="1:23">
      <c r="A669" s="44"/>
      <c r="B669" s="42">
        <v>5440</v>
      </c>
      <c r="C669" s="42" t="s">
        <v>79</v>
      </c>
      <c r="D669" s="42">
        <v>1124313608</v>
      </c>
      <c r="E669" s="42" t="s">
        <v>1565</v>
      </c>
      <c r="F669" s="42">
        <v>16</v>
      </c>
      <c r="G669" s="42">
        <v>1</v>
      </c>
      <c r="H669" s="43" t="s">
        <v>1566</v>
      </c>
      <c r="I669" s="42" t="s">
        <v>44</v>
      </c>
      <c r="J669" s="77" t="s">
        <v>91</v>
      </c>
      <c r="K669" s="77">
        <v>219</v>
      </c>
      <c r="L669" s="44" t="s">
        <v>76</v>
      </c>
      <c r="M669" s="45" t="s">
        <v>930</v>
      </c>
      <c r="N669" s="42">
        <v>2</v>
      </c>
      <c r="O669" s="42">
        <v>3226029169</v>
      </c>
      <c r="P669" s="46">
        <v>45422</v>
      </c>
      <c r="Q669" s="52">
        <v>649309</v>
      </c>
      <c r="R669" s="48">
        <v>20000</v>
      </c>
      <c r="S669" s="49">
        <v>33800</v>
      </c>
      <c r="T669" s="56">
        <v>67600</v>
      </c>
      <c r="U669" s="44" t="s">
        <v>2545</v>
      </c>
      <c r="V669" s="51">
        <v>45496</v>
      </c>
      <c r="W669" s="52"/>
    </row>
    <row r="670" spans="1:23">
      <c r="A670" s="55"/>
      <c r="B670" s="42">
        <v>6010</v>
      </c>
      <c r="C670" s="42" t="s">
        <v>41</v>
      </c>
      <c r="D670" s="42">
        <v>5350434</v>
      </c>
      <c r="E670" s="42" t="s">
        <v>633</v>
      </c>
      <c r="F670" s="42">
        <v>67</v>
      </c>
      <c r="G670" s="42">
        <v>1</v>
      </c>
      <c r="H670" s="43" t="s">
        <v>634</v>
      </c>
      <c r="I670" s="42" t="s">
        <v>77</v>
      </c>
      <c r="J670" s="77" t="s">
        <v>83</v>
      </c>
      <c r="K670" s="77" t="s">
        <v>559</v>
      </c>
      <c r="L670" s="44" t="s">
        <v>76</v>
      </c>
      <c r="M670" s="45" t="s">
        <v>949</v>
      </c>
      <c r="N670" s="42">
        <v>2</v>
      </c>
      <c r="O670" s="42">
        <v>3114612533</v>
      </c>
      <c r="P670" s="46">
        <v>45434</v>
      </c>
      <c r="Q670" s="47" t="s">
        <v>1567</v>
      </c>
      <c r="R670" s="48">
        <v>100000</v>
      </c>
      <c r="S670" s="49">
        <v>67600</v>
      </c>
      <c r="T670" s="56">
        <v>135200</v>
      </c>
      <c r="U670" s="55" t="s">
        <v>2546</v>
      </c>
      <c r="V670" s="51">
        <v>45496</v>
      </c>
      <c r="W670" s="52"/>
    </row>
    <row r="671" spans="1:23" ht="28.8">
      <c r="A671" s="55"/>
      <c r="B671" s="42">
        <v>5429</v>
      </c>
      <c r="C671" s="42" t="s">
        <v>41</v>
      </c>
      <c r="D671" s="42">
        <v>97470002</v>
      </c>
      <c r="E671" s="42" t="s">
        <v>1568</v>
      </c>
      <c r="F671" s="42">
        <v>70</v>
      </c>
      <c r="G671" s="42">
        <v>1</v>
      </c>
      <c r="H671" s="43" t="s">
        <v>1569</v>
      </c>
      <c r="I671" s="42" t="s">
        <v>77</v>
      </c>
      <c r="J671" s="77" t="s">
        <v>555</v>
      </c>
      <c r="K671" s="77">
        <v>755</v>
      </c>
      <c r="L671" s="44" t="s">
        <v>76</v>
      </c>
      <c r="M671" s="45" t="s">
        <v>925</v>
      </c>
      <c r="N671" s="42">
        <v>1</v>
      </c>
      <c r="O671" s="42">
        <v>3155133993</v>
      </c>
      <c r="P671" s="46">
        <v>45422</v>
      </c>
      <c r="Q671" s="52">
        <v>647537</v>
      </c>
      <c r="R671" s="48">
        <v>20000</v>
      </c>
      <c r="S671" s="49">
        <v>29120</v>
      </c>
      <c r="T671" s="56">
        <v>29120</v>
      </c>
      <c r="U671" s="55" t="s">
        <v>2547</v>
      </c>
      <c r="V671" s="51">
        <v>45496</v>
      </c>
      <c r="W671" s="52"/>
    </row>
    <row r="672" spans="1:23">
      <c r="A672" s="55"/>
      <c r="B672" s="42">
        <v>5773</v>
      </c>
      <c r="C672" s="42" t="s">
        <v>41</v>
      </c>
      <c r="D672" s="42">
        <v>41182416</v>
      </c>
      <c r="E672" s="42" t="s">
        <v>1570</v>
      </c>
      <c r="F672" s="42">
        <v>44</v>
      </c>
      <c r="G672" s="42">
        <v>1</v>
      </c>
      <c r="H672" s="43" t="s">
        <v>1571</v>
      </c>
      <c r="I672" s="42" t="s">
        <v>44</v>
      </c>
      <c r="J672" s="77" t="s">
        <v>81</v>
      </c>
      <c r="K672" s="77">
        <v>749</v>
      </c>
      <c r="L672" s="44" t="s">
        <v>76</v>
      </c>
      <c r="M672" s="42" t="s">
        <v>918</v>
      </c>
      <c r="N672" s="42">
        <v>1</v>
      </c>
      <c r="O672" s="42">
        <v>3232326158</v>
      </c>
      <c r="P672" s="46">
        <v>45430</v>
      </c>
      <c r="Q672" s="54">
        <v>664626</v>
      </c>
      <c r="R672" s="55">
        <v>20000</v>
      </c>
      <c r="S672" s="55">
        <v>26000</v>
      </c>
      <c r="T672" s="56"/>
      <c r="U672" s="55" t="s">
        <v>2548</v>
      </c>
      <c r="V672" s="51">
        <v>45496</v>
      </c>
      <c r="W672" s="52"/>
    </row>
    <row r="673" spans="1:23">
      <c r="A673" s="55"/>
      <c r="B673" s="42">
        <v>5774</v>
      </c>
      <c r="C673" s="42" t="s">
        <v>41</v>
      </c>
      <c r="D673" s="42">
        <v>41182416</v>
      </c>
      <c r="E673" s="42" t="s">
        <v>1570</v>
      </c>
      <c r="F673" s="42">
        <v>44</v>
      </c>
      <c r="G673" s="42">
        <v>1</v>
      </c>
      <c r="H673" s="43" t="s">
        <v>1571</v>
      </c>
      <c r="I673" s="42" t="s">
        <v>44</v>
      </c>
      <c r="J673" s="77" t="s">
        <v>81</v>
      </c>
      <c r="K673" s="77">
        <v>749</v>
      </c>
      <c r="L673" s="44" t="s">
        <v>76</v>
      </c>
      <c r="M673" s="45" t="s">
        <v>922</v>
      </c>
      <c r="N673" s="42">
        <v>1</v>
      </c>
      <c r="O673" s="42">
        <v>3232326158</v>
      </c>
      <c r="P673" s="43">
        <v>45430</v>
      </c>
      <c r="Q673" s="42">
        <v>0</v>
      </c>
      <c r="R673" s="55">
        <v>20000</v>
      </c>
      <c r="S673" s="55">
        <v>26000</v>
      </c>
      <c r="T673" s="56">
        <v>52000</v>
      </c>
      <c r="U673" s="55" t="s">
        <v>2548</v>
      </c>
      <c r="V673" s="51">
        <v>45496</v>
      </c>
      <c r="W673" s="52"/>
    </row>
    <row r="674" spans="1:23">
      <c r="A674" s="55"/>
      <c r="B674" s="42">
        <v>5357</v>
      </c>
      <c r="C674" s="42" t="s">
        <v>41</v>
      </c>
      <c r="D674" s="42">
        <v>41181888</v>
      </c>
      <c r="E674" s="42" t="s">
        <v>1572</v>
      </c>
      <c r="F674" s="42">
        <v>52</v>
      </c>
      <c r="G674" s="42">
        <v>1</v>
      </c>
      <c r="H674" s="43">
        <v>26001</v>
      </c>
      <c r="I674" s="42" t="s">
        <v>44</v>
      </c>
      <c r="J674" s="77" t="s">
        <v>81</v>
      </c>
      <c r="K674" s="77">
        <v>749</v>
      </c>
      <c r="L674" s="44" t="s">
        <v>76</v>
      </c>
      <c r="M674" s="18" t="s">
        <v>918</v>
      </c>
      <c r="N674" s="42">
        <v>1</v>
      </c>
      <c r="O674" s="42">
        <v>3209201947</v>
      </c>
      <c r="P674" s="46">
        <v>45422</v>
      </c>
      <c r="Q674" s="47">
        <v>644304</v>
      </c>
      <c r="R674" s="48">
        <v>20000</v>
      </c>
      <c r="S674" s="49">
        <v>26000</v>
      </c>
      <c r="T674" s="56"/>
      <c r="U674" s="55" t="s">
        <v>2549</v>
      </c>
      <c r="V674" s="51">
        <v>45496</v>
      </c>
      <c r="W674" s="52"/>
    </row>
    <row r="675" spans="1:23">
      <c r="A675" s="55"/>
      <c r="B675" s="42">
        <v>6407</v>
      </c>
      <c r="C675" s="42" t="s">
        <v>41</v>
      </c>
      <c r="D675" s="42">
        <v>41181888</v>
      </c>
      <c r="E675" s="42" t="s">
        <v>1572</v>
      </c>
      <c r="F675" s="42">
        <v>52</v>
      </c>
      <c r="G675" s="42">
        <v>1</v>
      </c>
      <c r="H675" s="43">
        <v>26001</v>
      </c>
      <c r="I675" s="42" t="s">
        <v>44</v>
      </c>
      <c r="J675" s="77" t="s">
        <v>81</v>
      </c>
      <c r="K675" s="77">
        <v>749</v>
      </c>
      <c r="L675" s="44" t="s">
        <v>76</v>
      </c>
      <c r="M675" s="45" t="s">
        <v>918</v>
      </c>
      <c r="N675" s="42">
        <v>1</v>
      </c>
      <c r="O675" s="42">
        <v>3122353059</v>
      </c>
      <c r="P675" s="46">
        <v>45441</v>
      </c>
      <c r="Q675" s="52">
        <v>686033</v>
      </c>
      <c r="R675" s="48">
        <v>20000</v>
      </c>
      <c r="S675" s="49">
        <v>26000</v>
      </c>
      <c r="T675" s="56"/>
      <c r="U675" s="55" t="s">
        <v>2549</v>
      </c>
      <c r="V675" s="51">
        <v>45496</v>
      </c>
      <c r="W675" s="52"/>
    </row>
    <row r="676" spans="1:23">
      <c r="A676" s="55"/>
      <c r="B676" s="42">
        <v>6408</v>
      </c>
      <c r="C676" s="42" t="s">
        <v>41</v>
      </c>
      <c r="D676" s="42">
        <v>41181888</v>
      </c>
      <c r="E676" s="42" t="s">
        <v>1572</v>
      </c>
      <c r="F676" s="42">
        <v>52</v>
      </c>
      <c r="G676" s="42">
        <v>1</v>
      </c>
      <c r="H676" s="43">
        <v>26001</v>
      </c>
      <c r="I676" s="42" t="s">
        <v>44</v>
      </c>
      <c r="J676" s="77" t="s">
        <v>81</v>
      </c>
      <c r="K676" s="77">
        <v>749</v>
      </c>
      <c r="L676" s="44" t="s">
        <v>76</v>
      </c>
      <c r="M676" s="45" t="s">
        <v>922</v>
      </c>
      <c r="N676" s="42">
        <v>1</v>
      </c>
      <c r="O676" s="42">
        <v>3122353059</v>
      </c>
      <c r="P676" s="46">
        <v>45441</v>
      </c>
      <c r="Q676" s="47">
        <v>688751</v>
      </c>
      <c r="R676" s="48">
        <v>20000</v>
      </c>
      <c r="S676" s="49">
        <v>26000</v>
      </c>
      <c r="T676" s="56">
        <v>78000</v>
      </c>
      <c r="U676" s="55" t="s">
        <v>2549</v>
      </c>
      <c r="V676" s="51">
        <v>45496</v>
      </c>
      <c r="W676" s="52"/>
    </row>
    <row r="677" spans="1:23" ht="28.8">
      <c r="A677" s="55"/>
      <c r="B677" s="42">
        <v>6062</v>
      </c>
      <c r="C677" s="42" t="s">
        <v>41</v>
      </c>
      <c r="D677" s="42">
        <v>5350061</v>
      </c>
      <c r="E677" s="42" t="s">
        <v>1573</v>
      </c>
      <c r="F677" s="42">
        <v>80</v>
      </c>
      <c r="G677" s="42">
        <v>1</v>
      </c>
      <c r="H677" s="43">
        <v>15657</v>
      </c>
      <c r="I677" s="42" t="s">
        <v>77</v>
      </c>
      <c r="J677" s="77" t="s">
        <v>555</v>
      </c>
      <c r="K677" s="77">
        <v>755</v>
      </c>
      <c r="L677" s="44" t="s">
        <v>76</v>
      </c>
      <c r="M677" s="45" t="s">
        <v>925</v>
      </c>
      <c r="N677" s="42">
        <v>1</v>
      </c>
      <c r="O677" s="42">
        <v>3124979223</v>
      </c>
      <c r="P677" s="46">
        <v>45435</v>
      </c>
      <c r="Q677" s="47">
        <v>673667</v>
      </c>
      <c r="R677" s="48">
        <v>20000</v>
      </c>
      <c r="S677" s="49">
        <v>29120</v>
      </c>
      <c r="T677" s="56"/>
      <c r="U677" s="55" t="s">
        <v>2550</v>
      </c>
      <c r="V677" s="51">
        <v>45496</v>
      </c>
      <c r="W677" s="52"/>
    </row>
    <row r="678" spans="1:23" ht="28.8">
      <c r="A678" s="55"/>
      <c r="B678" s="42">
        <v>6063</v>
      </c>
      <c r="C678" s="42" t="s">
        <v>41</v>
      </c>
      <c r="D678" s="42">
        <v>5350061</v>
      </c>
      <c r="E678" s="42" t="s">
        <v>1573</v>
      </c>
      <c r="F678" s="42">
        <v>80</v>
      </c>
      <c r="G678" s="42">
        <v>1</v>
      </c>
      <c r="H678" s="43">
        <v>15657</v>
      </c>
      <c r="I678" s="42" t="s">
        <v>77</v>
      </c>
      <c r="J678" s="77" t="s">
        <v>555</v>
      </c>
      <c r="K678" s="77">
        <v>755</v>
      </c>
      <c r="L678" s="44" t="s">
        <v>76</v>
      </c>
      <c r="M678" s="42" t="s">
        <v>926</v>
      </c>
      <c r="N678" s="42">
        <v>1</v>
      </c>
      <c r="O678" s="42">
        <v>3124979223</v>
      </c>
      <c r="P678" s="46">
        <v>45435</v>
      </c>
      <c r="Q678" s="47">
        <v>675529</v>
      </c>
      <c r="R678" s="48">
        <v>21000</v>
      </c>
      <c r="S678" s="49">
        <v>29120</v>
      </c>
      <c r="T678" s="50"/>
      <c r="U678" s="55" t="s">
        <v>2550</v>
      </c>
      <c r="V678" s="51">
        <v>45496</v>
      </c>
      <c r="W678" s="52"/>
    </row>
    <row r="679" spans="1:23" ht="28.8">
      <c r="A679" s="55"/>
      <c r="B679" s="42">
        <v>6317</v>
      </c>
      <c r="C679" s="42" t="s">
        <v>41</v>
      </c>
      <c r="D679" s="42">
        <v>5350061</v>
      </c>
      <c r="E679" s="42" t="s">
        <v>1573</v>
      </c>
      <c r="F679" s="42">
        <v>80</v>
      </c>
      <c r="G679" s="42">
        <v>1</v>
      </c>
      <c r="H679" s="43">
        <v>15657</v>
      </c>
      <c r="I679" s="42" t="s">
        <v>77</v>
      </c>
      <c r="J679" s="77" t="s">
        <v>555</v>
      </c>
      <c r="K679" s="77">
        <v>755</v>
      </c>
      <c r="L679" s="44" t="s">
        <v>76</v>
      </c>
      <c r="M679" s="42" t="s">
        <v>925</v>
      </c>
      <c r="N679" s="42">
        <v>1</v>
      </c>
      <c r="O679" s="42">
        <v>3124979223</v>
      </c>
      <c r="P679" s="46">
        <v>45440</v>
      </c>
      <c r="Q679" s="47">
        <v>683726</v>
      </c>
      <c r="R679" s="48">
        <v>20000</v>
      </c>
      <c r="S679" s="49">
        <v>29120</v>
      </c>
      <c r="T679" s="50"/>
      <c r="U679" s="55" t="s">
        <v>2550</v>
      </c>
      <c r="V679" s="51">
        <v>45496</v>
      </c>
      <c r="W679" s="52"/>
    </row>
    <row r="680" spans="1:23" ht="28.8">
      <c r="A680" s="48"/>
      <c r="B680" s="42">
        <v>6318</v>
      </c>
      <c r="C680" s="42" t="s">
        <v>41</v>
      </c>
      <c r="D680" s="42">
        <v>5350061</v>
      </c>
      <c r="E680" s="42" t="s">
        <v>1573</v>
      </c>
      <c r="F680" s="42">
        <v>80</v>
      </c>
      <c r="G680" s="42">
        <v>1</v>
      </c>
      <c r="H680" s="43">
        <v>15657</v>
      </c>
      <c r="I680" s="42" t="s">
        <v>77</v>
      </c>
      <c r="J680" s="77" t="s">
        <v>555</v>
      </c>
      <c r="K680" s="77">
        <v>755</v>
      </c>
      <c r="L680" s="44" t="s">
        <v>76</v>
      </c>
      <c r="M680" s="45" t="s">
        <v>926</v>
      </c>
      <c r="N680" s="42">
        <v>1</v>
      </c>
      <c r="O680" s="42">
        <v>3124979223</v>
      </c>
      <c r="P680" s="46">
        <v>45440</v>
      </c>
      <c r="Q680" s="54">
        <v>685839</v>
      </c>
      <c r="R680" s="55">
        <v>21000</v>
      </c>
      <c r="S680" s="49">
        <v>29120</v>
      </c>
      <c r="T680" s="50">
        <v>116480</v>
      </c>
      <c r="U680" s="48" t="s">
        <v>2550</v>
      </c>
      <c r="V680" s="51">
        <v>45496</v>
      </c>
      <c r="W680" s="52"/>
    </row>
    <row r="681" spans="1:23">
      <c r="A681" s="48"/>
      <c r="B681" s="42">
        <v>5355</v>
      </c>
      <c r="C681" s="42" t="s">
        <v>41</v>
      </c>
      <c r="D681" s="42">
        <v>97471115</v>
      </c>
      <c r="E681" s="42" t="s">
        <v>1574</v>
      </c>
      <c r="F681" s="42">
        <v>53</v>
      </c>
      <c r="G681" s="42">
        <v>1</v>
      </c>
      <c r="H681" s="43" t="s">
        <v>1575</v>
      </c>
      <c r="I681" s="42" t="s">
        <v>77</v>
      </c>
      <c r="J681" s="77" t="s">
        <v>81</v>
      </c>
      <c r="K681" s="77">
        <v>749</v>
      </c>
      <c r="L681" s="44" t="s">
        <v>76</v>
      </c>
      <c r="M681" s="45" t="s">
        <v>918</v>
      </c>
      <c r="N681" s="42">
        <v>1</v>
      </c>
      <c r="O681" s="42">
        <v>3209432772</v>
      </c>
      <c r="P681" s="43">
        <v>45421</v>
      </c>
      <c r="Q681" s="42">
        <v>646352</v>
      </c>
      <c r="R681" s="55">
        <v>20000</v>
      </c>
      <c r="S681" s="49">
        <v>26000</v>
      </c>
      <c r="T681" s="50"/>
      <c r="U681" s="48" t="s">
        <v>2551</v>
      </c>
      <c r="V681" s="51">
        <v>45496</v>
      </c>
      <c r="W681" s="52"/>
    </row>
    <row r="682" spans="1:23">
      <c r="A682" s="48"/>
      <c r="B682" s="42">
        <v>5356</v>
      </c>
      <c r="C682" s="42" t="s">
        <v>41</v>
      </c>
      <c r="D682" s="42">
        <v>97471115</v>
      </c>
      <c r="E682" s="42" t="s">
        <v>1574</v>
      </c>
      <c r="F682" s="42">
        <v>53</v>
      </c>
      <c r="G682" s="42">
        <v>1</v>
      </c>
      <c r="H682" s="43" t="s">
        <v>1575</v>
      </c>
      <c r="I682" s="42" t="s">
        <v>77</v>
      </c>
      <c r="J682" s="77" t="s">
        <v>81</v>
      </c>
      <c r="K682" s="77">
        <v>749</v>
      </c>
      <c r="L682" s="44" t="s">
        <v>76</v>
      </c>
      <c r="M682" s="42" t="s">
        <v>922</v>
      </c>
      <c r="N682" s="42">
        <v>1</v>
      </c>
      <c r="O682" s="42">
        <v>3209432772</v>
      </c>
      <c r="P682" s="46">
        <v>45421</v>
      </c>
      <c r="Q682" s="47">
        <v>647811</v>
      </c>
      <c r="R682" s="48">
        <v>20000</v>
      </c>
      <c r="S682" s="49">
        <v>26000</v>
      </c>
      <c r="T682" s="50">
        <v>52000</v>
      </c>
      <c r="U682" s="48" t="s">
        <v>2551</v>
      </c>
      <c r="V682" s="51">
        <v>45496</v>
      </c>
      <c r="W682" s="52"/>
    </row>
    <row r="683" spans="1:23">
      <c r="A683" s="48"/>
      <c r="B683" s="42">
        <v>5257</v>
      </c>
      <c r="C683" s="42" t="s">
        <v>79</v>
      </c>
      <c r="D683" s="42">
        <v>1122784806</v>
      </c>
      <c r="E683" s="42" t="s">
        <v>1576</v>
      </c>
      <c r="F683" s="42">
        <v>11</v>
      </c>
      <c r="G683" s="42">
        <v>1</v>
      </c>
      <c r="H683" s="43" t="s">
        <v>1577</v>
      </c>
      <c r="I683" s="42" t="s">
        <v>44</v>
      </c>
      <c r="J683" s="77" t="s">
        <v>81</v>
      </c>
      <c r="K683" s="77">
        <v>749</v>
      </c>
      <c r="L683" s="44" t="s">
        <v>76</v>
      </c>
      <c r="M683" s="45" t="s">
        <v>918</v>
      </c>
      <c r="N683" s="42">
        <v>1</v>
      </c>
      <c r="O683" s="42">
        <v>3115633706</v>
      </c>
      <c r="P683" s="46">
        <v>45418</v>
      </c>
      <c r="Q683" s="47">
        <v>635347</v>
      </c>
      <c r="R683" s="48">
        <v>20000</v>
      </c>
      <c r="S683" s="49">
        <v>26000</v>
      </c>
      <c r="T683" s="50"/>
      <c r="U683" s="48" t="s">
        <v>2552</v>
      </c>
      <c r="V683" s="51">
        <v>45496</v>
      </c>
      <c r="W683" s="52"/>
    </row>
    <row r="684" spans="1:23">
      <c r="A684" s="48"/>
      <c r="B684" s="42">
        <v>5258</v>
      </c>
      <c r="C684" s="42" t="s">
        <v>79</v>
      </c>
      <c r="D684" s="42">
        <v>1122784806</v>
      </c>
      <c r="E684" s="42" t="s">
        <v>1576</v>
      </c>
      <c r="F684" s="42">
        <v>11</v>
      </c>
      <c r="G684" s="42">
        <v>1</v>
      </c>
      <c r="H684" s="43" t="s">
        <v>1577</v>
      </c>
      <c r="I684" s="42" t="s">
        <v>44</v>
      </c>
      <c r="J684" s="77" t="s">
        <v>81</v>
      </c>
      <c r="K684" s="77">
        <v>749</v>
      </c>
      <c r="L684" s="44" t="s">
        <v>76</v>
      </c>
      <c r="M684" s="45" t="s">
        <v>922</v>
      </c>
      <c r="N684" s="42">
        <v>1</v>
      </c>
      <c r="O684" s="42">
        <v>3115633706</v>
      </c>
      <c r="P684" s="46">
        <v>45418</v>
      </c>
      <c r="Q684" s="52">
        <v>640006</v>
      </c>
      <c r="R684" s="48">
        <v>20000</v>
      </c>
      <c r="S684" s="49">
        <v>26000</v>
      </c>
      <c r="T684" s="50">
        <v>52000</v>
      </c>
      <c r="U684" s="48" t="s">
        <v>2552</v>
      </c>
      <c r="V684" s="51">
        <v>45496</v>
      </c>
      <c r="W684" s="52"/>
    </row>
    <row r="685" spans="1:23">
      <c r="A685" s="48"/>
      <c r="B685" s="42">
        <v>6488</v>
      </c>
      <c r="C685" s="42" t="s">
        <v>41</v>
      </c>
      <c r="D685" s="42">
        <v>97470075</v>
      </c>
      <c r="E685" s="42" t="s">
        <v>1578</v>
      </c>
      <c r="F685" s="42">
        <v>69</v>
      </c>
      <c r="G685" s="42">
        <v>1</v>
      </c>
      <c r="H685" s="43" t="s">
        <v>1579</v>
      </c>
      <c r="I685" s="42" t="s">
        <v>77</v>
      </c>
      <c r="J685" s="77" t="s">
        <v>81</v>
      </c>
      <c r="K685" s="77">
        <v>749</v>
      </c>
      <c r="L685" s="44" t="s">
        <v>76</v>
      </c>
      <c r="M685" s="45" t="s">
        <v>918</v>
      </c>
      <c r="N685" s="42">
        <v>1</v>
      </c>
      <c r="O685" s="42">
        <v>3146110269</v>
      </c>
      <c r="P685" s="46">
        <v>45442</v>
      </c>
      <c r="Q685" s="47">
        <v>688126</v>
      </c>
      <c r="R685" s="48">
        <v>20000</v>
      </c>
      <c r="S685" s="49">
        <v>26000</v>
      </c>
      <c r="T685" s="50"/>
      <c r="U685" s="48" t="s">
        <v>2553</v>
      </c>
      <c r="V685" s="51">
        <v>45496</v>
      </c>
      <c r="W685" s="52"/>
    </row>
    <row r="686" spans="1:23">
      <c r="A686" s="48"/>
      <c r="B686" s="42">
        <v>6489</v>
      </c>
      <c r="C686" s="42" t="s">
        <v>41</v>
      </c>
      <c r="D686" s="42">
        <v>97470075</v>
      </c>
      <c r="E686" s="42" t="s">
        <v>1578</v>
      </c>
      <c r="F686" s="42">
        <v>69</v>
      </c>
      <c r="G686" s="42">
        <v>1</v>
      </c>
      <c r="H686" s="43" t="s">
        <v>1579</v>
      </c>
      <c r="I686" s="42" t="s">
        <v>77</v>
      </c>
      <c r="J686" s="77" t="s">
        <v>81</v>
      </c>
      <c r="K686" s="77">
        <v>749</v>
      </c>
      <c r="L686" s="44" t="s">
        <v>76</v>
      </c>
      <c r="M686" s="45" t="s">
        <v>922</v>
      </c>
      <c r="N686" s="42">
        <v>1</v>
      </c>
      <c r="O686" s="42">
        <v>3146110269</v>
      </c>
      <c r="P686" s="46">
        <v>45442</v>
      </c>
      <c r="Q686" s="47">
        <v>690320</v>
      </c>
      <c r="R686" s="48">
        <v>20000</v>
      </c>
      <c r="S686" s="49">
        <v>26000</v>
      </c>
      <c r="T686" s="50">
        <v>52000</v>
      </c>
      <c r="U686" s="48" t="s">
        <v>2553</v>
      </c>
      <c r="V686" s="51">
        <v>45496</v>
      </c>
      <c r="W686" s="52"/>
    </row>
    <row r="687" spans="1:23" ht="28.8">
      <c r="A687" s="48"/>
      <c r="B687" s="42">
        <v>5027</v>
      </c>
      <c r="C687" s="42" t="s">
        <v>41</v>
      </c>
      <c r="D687" s="42">
        <v>97480960</v>
      </c>
      <c r="E687" s="42" t="s">
        <v>1580</v>
      </c>
      <c r="F687" s="42">
        <v>43</v>
      </c>
      <c r="G687" s="42">
        <v>1</v>
      </c>
      <c r="H687" s="43">
        <v>29565</v>
      </c>
      <c r="I687" s="42" t="s">
        <v>77</v>
      </c>
      <c r="J687" s="77" t="s">
        <v>555</v>
      </c>
      <c r="K687" s="77">
        <v>755</v>
      </c>
      <c r="L687" s="44" t="s">
        <v>76</v>
      </c>
      <c r="M687" s="45" t="s">
        <v>925</v>
      </c>
      <c r="N687" s="42">
        <v>1</v>
      </c>
      <c r="O687" s="42">
        <v>3173175202</v>
      </c>
      <c r="P687" s="46">
        <v>45414</v>
      </c>
      <c r="Q687" s="47">
        <v>629273</v>
      </c>
      <c r="R687" s="48">
        <v>20000</v>
      </c>
      <c r="S687" s="55">
        <v>29120</v>
      </c>
      <c r="T687" s="50"/>
      <c r="U687" s="48" t="s">
        <v>2554</v>
      </c>
      <c r="V687" s="51">
        <v>45496</v>
      </c>
      <c r="W687" s="52"/>
    </row>
    <row r="688" spans="1:23" ht="28.8">
      <c r="A688" s="48"/>
      <c r="B688" s="42">
        <v>5028</v>
      </c>
      <c r="C688" s="42" t="s">
        <v>41</v>
      </c>
      <c r="D688" s="42">
        <v>97480960</v>
      </c>
      <c r="E688" s="42" t="s">
        <v>1580</v>
      </c>
      <c r="F688" s="42">
        <v>43</v>
      </c>
      <c r="G688" s="42">
        <v>1</v>
      </c>
      <c r="H688" s="43">
        <v>29565</v>
      </c>
      <c r="I688" s="42" t="s">
        <v>77</v>
      </c>
      <c r="J688" s="77" t="s">
        <v>555</v>
      </c>
      <c r="K688" s="77">
        <v>755</v>
      </c>
      <c r="L688" s="44" t="s">
        <v>76</v>
      </c>
      <c r="M688" s="45" t="s">
        <v>926</v>
      </c>
      <c r="N688" s="42">
        <v>1</v>
      </c>
      <c r="O688" s="42">
        <v>3173175202</v>
      </c>
      <c r="P688" s="46">
        <v>45414</v>
      </c>
      <c r="Q688" s="47">
        <v>632138</v>
      </c>
      <c r="R688" s="48">
        <v>21000</v>
      </c>
      <c r="S688" s="49">
        <v>29120</v>
      </c>
      <c r="T688" s="50">
        <v>58240</v>
      </c>
      <c r="U688" s="48" t="s">
        <v>2554</v>
      </c>
      <c r="V688" s="51">
        <v>45496</v>
      </c>
      <c r="W688" s="52"/>
    </row>
    <row r="689" spans="1:23">
      <c r="A689" s="48"/>
      <c r="B689" s="42">
        <v>5371</v>
      </c>
      <c r="C689" s="42" t="s">
        <v>41</v>
      </c>
      <c r="D689" s="42">
        <v>27470370</v>
      </c>
      <c r="E689" s="42" t="s">
        <v>578</v>
      </c>
      <c r="F689" s="42">
        <v>48</v>
      </c>
      <c r="G689" s="42">
        <v>1</v>
      </c>
      <c r="H689" s="43" t="s">
        <v>1581</v>
      </c>
      <c r="I689" s="42" t="s">
        <v>44</v>
      </c>
      <c r="J689" s="77" t="s">
        <v>87</v>
      </c>
      <c r="K689" s="77">
        <v>760</v>
      </c>
      <c r="L689" s="44" t="s">
        <v>76</v>
      </c>
      <c r="M689" s="18" t="s">
        <v>1087</v>
      </c>
      <c r="N689" s="42">
        <v>1</v>
      </c>
      <c r="O689" s="42">
        <v>3206228228</v>
      </c>
      <c r="P689" s="46">
        <v>45420</v>
      </c>
      <c r="Q689" s="47">
        <v>642275</v>
      </c>
      <c r="R689" s="48">
        <v>20000</v>
      </c>
      <c r="S689" s="49">
        <v>22880</v>
      </c>
      <c r="T689" s="50"/>
      <c r="U689" s="48" t="s">
        <v>2555</v>
      </c>
      <c r="V689" s="51">
        <v>45496</v>
      </c>
      <c r="W689" s="52"/>
    </row>
    <row r="690" spans="1:23">
      <c r="A690" s="48"/>
      <c r="B690" s="42">
        <v>5372</v>
      </c>
      <c r="C690" s="42" t="s">
        <v>41</v>
      </c>
      <c r="D690" s="42">
        <v>27470370</v>
      </c>
      <c r="E690" s="42" t="s">
        <v>578</v>
      </c>
      <c r="F690" s="42">
        <v>48</v>
      </c>
      <c r="G690" s="42">
        <v>1</v>
      </c>
      <c r="H690" s="43" t="s">
        <v>1581</v>
      </c>
      <c r="I690" s="42" t="s">
        <v>44</v>
      </c>
      <c r="J690" s="77" t="s">
        <v>87</v>
      </c>
      <c r="K690" s="77">
        <v>760</v>
      </c>
      <c r="L690" s="44" t="s">
        <v>76</v>
      </c>
      <c r="M690" s="45" t="s">
        <v>1088</v>
      </c>
      <c r="N690" s="42">
        <v>1</v>
      </c>
      <c r="O690" s="42">
        <v>3206228228</v>
      </c>
      <c r="P690" s="46">
        <v>45421</v>
      </c>
      <c r="Q690" s="52">
        <v>646839</v>
      </c>
      <c r="R690" s="48">
        <v>20000</v>
      </c>
      <c r="S690" s="49">
        <v>22880</v>
      </c>
      <c r="T690" s="50">
        <v>45760</v>
      </c>
      <c r="U690" s="48" t="s">
        <v>2555</v>
      </c>
      <c r="V690" s="51">
        <v>45496</v>
      </c>
      <c r="W690" s="52"/>
    </row>
    <row r="691" spans="1:23" ht="28.8">
      <c r="A691" s="48"/>
      <c r="B691" s="42">
        <v>6331</v>
      </c>
      <c r="C691" s="42" t="s">
        <v>41</v>
      </c>
      <c r="D691" s="42">
        <v>1122338480</v>
      </c>
      <c r="E691" s="42" t="s">
        <v>1582</v>
      </c>
      <c r="F691" s="42">
        <v>33</v>
      </c>
      <c r="G691" s="42">
        <v>1</v>
      </c>
      <c r="H691" s="43">
        <v>33094</v>
      </c>
      <c r="I691" s="42" t="s">
        <v>77</v>
      </c>
      <c r="J691" s="77" t="s">
        <v>556</v>
      </c>
      <c r="K691" s="77">
        <v>865</v>
      </c>
      <c r="L691" s="44" t="s">
        <v>74</v>
      </c>
      <c r="M691" s="18" t="s">
        <v>1114</v>
      </c>
      <c r="N691" s="42">
        <v>1</v>
      </c>
      <c r="O691" s="42">
        <v>3115001450</v>
      </c>
      <c r="P691" s="46">
        <v>45441</v>
      </c>
      <c r="Q691" s="47">
        <v>43066</v>
      </c>
      <c r="R691" s="48">
        <v>45000</v>
      </c>
      <c r="S691" s="49">
        <v>50336</v>
      </c>
      <c r="T691" s="50">
        <v>50336</v>
      </c>
      <c r="U691" s="48" t="s">
        <v>2556</v>
      </c>
      <c r="V691" s="51">
        <v>45496</v>
      </c>
      <c r="W691" s="52"/>
    </row>
    <row r="692" spans="1:23" ht="28.8">
      <c r="A692" s="48"/>
      <c r="B692" s="42">
        <v>6466</v>
      </c>
      <c r="C692" s="42" t="s">
        <v>79</v>
      </c>
      <c r="D692" s="42">
        <v>1123306061</v>
      </c>
      <c r="E692" s="42" t="s">
        <v>1583</v>
      </c>
      <c r="F692" s="42">
        <v>13</v>
      </c>
      <c r="G692" s="42">
        <v>1</v>
      </c>
      <c r="H692" s="43" t="s">
        <v>1584</v>
      </c>
      <c r="I692" s="42" t="s">
        <v>44</v>
      </c>
      <c r="J692" s="77" t="s">
        <v>75</v>
      </c>
      <c r="K692" s="77">
        <v>568</v>
      </c>
      <c r="L692" s="44" t="s">
        <v>74</v>
      </c>
      <c r="M692" s="45" t="s">
        <v>938</v>
      </c>
      <c r="N692" s="42">
        <v>1</v>
      </c>
      <c r="O692" s="42">
        <v>3223970241</v>
      </c>
      <c r="P692" s="46">
        <v>45442</v>
      </c>
      <c r="Q692" s="52">
        <v>687903</v>
      </c>
      <c r="R692" s="48">
        <v>27000</v>
      </c>
      <c r="S692" s="49">
        <v>40040</v>
      </c>
      <c r="T692" s="50">
        <v>40040</v>
      </c>
      <c r="U692" s="48" t="s">
        <v>2557</v>
      </c>
      <c r="V692" s="51">
        <v>45496</v>
      </c>
      <c r="W692" s="52"/>
    </row>
    <row r="693" spans="1:23" ht="28.8">
      <c r="A693" s="48"/>
      <c r="B693" s="42">
        <v>5485</v>
      </c>
      <c r="C693" s="42" t="s">
        <v>79</v>
      </c>
      <c r="D693" s="42">
        <v>1126142192</v>
      </c>
      <c r="E693" s="42" t="s">
        <v>1585</v>
      </c>
      <c r="F693" s="42">
        <v>8</v>
      </c>
      <c r="G693" s="42">
        <v>1</v>
      </c>
      <c r="H693" s="43" t="s">
        <v>1586</v>
      </c>
      <c r="I693" s="42" t="s">
        <v>77</v>
      </c>
      <c r="J693" s="77" t="s">
        <v>75</v>
      </c>
      <c r="K693" s="77">
        <v>568</v>
      </c>
      <c r="L693" s="44" t="s">
        <v>76</v>
      </c>
      <c r="M693" s="45" t="s">
        <v>1001</v>
      </c>
      <c r="N693" s="42">
        <v>1</v>
      </c>
      <c r="O693" s="42">
        <v>3138078060</v>
      </c>
      <c r="P693" s="46">
        <v>45427</v>
      </c>
      <c r="Q693" s="47">
        <v>656900</v>
      </c>
      <c r="R693" s="48">
        <v>75000</v>
      </c>
      <c r="S693" s="49">
        <v>96512</v>
      </c>
      <c r="T693" s="50"/>
      <c r="U693" s="48" t="s">
        <v>2558</v>
      </c>
      <c r="V693" s="51">
        <v>45496</v>
      </c>
      <c r="W693" s="52"/>
    </row>
    <row r="694" spans="1:23" ht="28.8">
      <c r="A694" s="48"/>
      <c r="B694" s="42">
        <v>5486</v>
      </c>
      <c r="C694" s="42" t="s">
        <v>79</v>
      </c>
      <c r="D694" s="42">
        <v>1126142192</v>
      </c>
      <c r="E694" s="42" t="s">
        <v>1585</v>
      </c>
      <c r="F694" s="42">
        <v>8</v>
      </c>
      <c r="G694" s="42">
        <v>1</v>
      </c>
      <c r="H694" s="43" t="s">
        <v>1586</v>
      </c>
      <c r="I694" s="42" t="s">
        <v>77</v>
      </c>
      <c r="J694" s="77" t="s">
        <v>75</v>
      </c>
      <c r="K694" s="77">
        <v>568</v>
      </c>
      <c r="L694" s="44" t="s">
        <v>76</v>
      </c>
      <c r="M694" s="45" t="s">
        <v>1002</v>
      </c>
      <c r="N694" s="42">
        <v>1</v>
      </c>
      <c r="O694" s="42">
        <v>3138078060</v>
      </c>
      <c r="P694" s="46">
        <v>45428</v>
      </c>
      <c r="Q694" s="52">
        <v>661709</v>
      </c>
      <c r="R694" s="48">
        <v>75000</v>
      </c>
      <c r="S694" s="49">
        <v>96512</v>
      </c>
      <c r="T694" s="50">
        <v>193024</v>
      </c>
      <c r="U694" s="48" t="s">
        <v>2558</v>
      </c>
      <c r="V694" s="51">
        <v>45496</v>
      </c>
      <c r="W694" s="52"/>
    </row>
    <row r="695" spans="1:23">
      <c r="A695" s="48"/>
      <c r="B695" s="42">
        <v>5241</v>
      </c>
      <c r="C695" s="42" t="s">
        <v>41</v>
      </c>
      <c r="D695" s="42">
        <v>1124316373</v>
      </c>
      <c r="E695" s="42" t="s">
        <v>1587</v>
      </c>
      <c r="F695" s="42">
        <v>25</v>
      </c>
      <c r="G695" s="42">
        <v>1</v>
      </c>
      <c r="H695" s="43" t="s">
        <v>1588</v>
      </c>
      <c r="I695" s="42" t="s">
        <v>77</v>
      </c>
      <c r="J695" s="77" t="s">
        <v>91</v>
      </c>
      <c r="K695" s="77">
        <v>219</v>
      </c>
      <c r="L695" s="44" t="s">
        <v>76</v>
      </c>
      <c r="M695" s="45" t="s">
        <v>929</v>
      </c>
      <c r="N695" s="42">
        <v>1</v>
      </c>
      <c r="O695" s="42">
        <v>3113162442</v>
      </c>
      <c r="P695" s="46">
        <v>45418</v>
      </c>
      <c r="Q695" s="54">
        <v>636413</v>
      </c>
      <c r="R695" s="55">
        <v>20000</v>
      </c>
      <c r="S695" s="49">
        <v>33800</v>
      </c>
      <c r="T695" s="50"/>
      <c r="U695" s="48" t="s">
        <v>2559</v>
      </c>
      <c r="V695" s="51">
        <v>45496</v>
      </c>
      <c r="W695" s="52"/>
    </row>
    <row r="696" spans="1:23">
      <c r="A696" s="48"/>
      <c r="B696" s="42">
        <v>5242</v>
      </c>
      <c r="C696" s="42" t="s">
        <v>41</v>
      </c>
      <c r="D696" s="42">
        <v>1124316373</v>
      </c>
      <c r="E696" s="42" t="s">
        <v>1587</v>
      </c>
      <c r="F696" s="42">
        <v>25</v>
      </c>
      <c r="G696" s="42">
        <v>1</v>
      </c>
      <c r="H696" s="43" t="s">
        <v>1588</v>
      </c>
      <c r="I696" s="42" t="s">
        <v>77</v>
      </c>
      <c r="J696" s="78" t="s">
        <v>91</v>
      </c>
      <c r="K696" s="78">
        <v>219</v>
      </c>
      <c r="L696" s="44" t="s">
        <v>76</v>
      </c>
      <c r="M696" s="18" t="s">
        <v>930</v>
      </c>
      <c r="N696" s="42">
        <v>1</v>
      </c>
      <c r="O696" s="42">
        <v>3113162442</v>
      </c>
      <c r="P696" s="46">
        <v>45419</v>
      </c>
      <c r="Q696" s="54">
        <v>640249</v>
      </c>
      <c r="R696" s="55">
        <v>20000</v>
      </c>
      <c r="S696" s="49">
        <v>33800</v>
      </c>
      <c r="T696" s="50">
        <v>67600</v>
      </c>
      <c r="U696" s="48" t="s">
        <v>2559</v>
      </c>
      <c r="V696" s="51">
        <v>45496</v>
      </c>
      <c r="W696" s="52"/>
    </row>
    <row r="697" spans="1:23">
      <c r="A697" s="48"/>
      <c r="B697" s="42">
        <v>5521</v>
      </c>
      <c r="C697" s="42" t="s">
        <v>41</v>
      </c>
      <c r="D697" s="42">
        <v>1007012368</v>
      </c>
      <c r="E697" s="42" t="s">
        <v>106</v>
      </c>
      <c r="F697" s="42">
        <v>21</v>
      </c>
      <c r="G697" s="42">
        <v>1</v>
      </c>
      <c r="H697" s="43" t="s">
        <v>107</v>
      </c>
      <c r="I697" s="42" t="s">
        <v>44</v>
      </c>
      <c r="J697" s="78" t="s">
        <v>83</v>
      </c>
      <c r="K697" s="78" t="s">
        <v>559</v>
      </c>
      <c r="L697" s="44" t="s">
        <v>76</v>
      </c>
      <c r="M697" s="44" t="s">
        <v>949</v>
      </c>
      <c r="N697" s="42">
        <v>1</v>
      </c>
      <c r="O697" s="42" t="s">
        <v>108</v>
      </c>
      <c r="P697" s="46">
        <v>45420</v>
      </c>
      <c r="Q697" s="42">
        <v>644128</v>
      </c>
      <c r="R697" s="55">
        <v>50000</v>
      </c>
      <c r="S697" s="49">
        <v>67600</v>
      </c>
      <c r="T697" s="50"/>
      <c r="U697" s="48" t="s">
        <v>2560</v>
      </c>
      <c r="V697" s="51">
        <v>45496</v>
      </c>
      <c r="W697" s="52"/>
    </row>
    <row r="698" spans="1:23">
      <c r="A698" s="48"/>
      <c r="B698" s="42">
        <v>5522</v>
      </c>
      <c r="C698" s="42" t="s">
        <v>41</v>
      </c>
      <c r="D698" s="42">
        <v>1007012368</v>
      </c>
      <c r="E698" s="42" t="s">
        <v>106</v>
      </c>
      <c r="F698" s="42">
        <v>21</v>
      </c>
      <c r="G698" s="42">
        <v>1</v>
      </c>
      <c r="H698" s="43" t="s">
        <v>107</v>
      </c>
      <c r="I698" s="42" t="s">
        <v>44</v>
      </c>
      <c r="J698" s="77" t="s">
        <v>83</v>
      </c>
      <c r="K698" s="77" t="s">
        <v>559</v>
      </c>
      <c r="L698" s="44" t="s">
        <v>76</v>
      </c>
      <c r="M698" s="45" t="s">
        <v>950</v>
      </c>
      <c r="N698" s="42">
        <v>1</v>
      </c>
      <c r="O698" s="42" t="s">
        <v>108</v>
      </c>
      <c r="P698" s="46">
        <v>45421</v>
      </c>
      <c r="Q698" s="54">
        <v>647659</v>
      </c>
      <c r="R698" s="55">
        <v>50000</v>
      </c>
      <c r="S698" s="49">
        <v>67600</v>
      </c>
      <c r="T698" s="50">
        <v>135200</v>
      </c>
      <c r="U698" s="48" t="s">
        <v>2560</v>
      </c>
      <c r="V698" s="51">
        <v>45496</v>
      </c>
      <c r="W698" s="52"/>
    </row>
    <row r="699" spans="1:23" ht="28.8">
      <c r="A699" s="48"/>
      <c r="B699" s="42">
        <v>5540</v>
      </c>
      <c r="C699" s="42" t="s">
        <v>41</v>
      </c>
      <c r="D699" s="42">
        <v>69010154</v>
      </c>
      <c r="E699" s="42" t="s">
        <v>1589</v>
      </c>
      <c r="F699" s="42">
        <v>57</v>
      </c>
      <c r="G699" s="42">
        <v>1</v>
      </c>
      <c r="H699" s="43">
        <v>24209</v>
      </c>
      <c r="I699" s="42" t="s">
        <v>44</v>
      </c>
      <c r="J699" s="77" t="s">
        <v>99</v>
      </c>
      <c r="K699" s="77">
        <v>571</v>
      </c>
      <c r="L699" s="44" t="s">
        <v>74</v>
      </c>
      <c r="M699" s="45" t="s">
        <v>989</v>
      </c>
      <c r="N699" s="42">
        <v>1</v>
      </c>
      <c r="O699" s="42">
        <v>3134320847</v>
      </c>
      <c r="P699" s="43">
        <v>45439</v>
      </c>
      <c r="Q699" s="42">
        <v>678656</v>
      </c>
      <c r="R699" s="55">
        <v>18000</v>
      </c>
      <c r="S699" s="49">
        <v>29640</v>
      </c>
      <c r="T699" s="50"/>
      <c r="U699" s="48" t="s">
        <v>2561</v>
      </c>
      <c r="V699" s="51">
        <v>45496</v>
      </c>
      <c r="W699" s="52"/>
    </row>
    <row r="700" spans="1:23">
      <c r="A700" s="48"/>
      <c r="B700" s="42">
        <v>5541</v>
      </c>
      <c r="C700" s="42" t="s">
        <v>41</v>
      </c>
      <c r="D700" s="42">
        <v>69010154</v>
      </c>
      <c r="E700" s="42" t="s">
        <v>1589</v>
      </c>
      <c r="F700" s="42">
        <v>57</v>
      </c>
      <c r="G700" s="42">
        <v>1</v>
      </c>
      <c r="H700" s="43">
        <v>24209</v>
      </c>
      <c r="I700" s="42" t="s">
        <v>44</v>
      </c>
      <c r="J700" s="78" t="s">
        <v>99</v>
      </c>
      <c r="K700" s="78">
        <v>571</v>
      </c>
      <c r="L700" s="44" t="s">
        <v>76</v>
      </c>
      <c r="M700" s="18" t="s">
        <v>990</v>
      </c>
      <c r="N700" s="42">
        <v>1</v>
      </c>
      <c r="O700" s="42">
        <v>3134320847</v>
      </c>
      <c r="P700" s="46">
        <v>45439</v>
      </c>
      <c r="Q700" s="47">
        <v>678660</v>
      </c>
      <c r="R700" s="48">
        <v>55000</v>
      </c>
      <c r="S700" s="49">
        <v>72384</v>
      </c>
      <c r="T700" s="50"/>
      <c r="U700" s="48" t="s">
        <v>2561</v>
      </c>
      <c r="V700" s="51">
        <v>45496</v>
      </c>
      <c r="W700" s="52"/>
    </row>
    <row r="701" spans="1:23" ht="28.8">
      <c r="A701" s="48"/>
      <c r="B701" s="42">
        <v>5542</v>
      </c>
      <c r="C701" s="42" t="s">
        <v>41</v>
      </c>
      <c r="D701" s="42">
        <v>69010154</v>
      </c>
      <c r="E701" s="42" t="s">
        <v>1589</v>
      </c>
      <c r="F701" s="42">
        <v>57</v>
      </c>
      <c r="G701" s="42">
        <v>1</v>
      </c>
      <c r="H701" s="43">
        <v>24209</v>
      </c>
      <c r="I701" s="42" t="s">
        <v>44</v>
      </c>
      <c r="J701" s="77" t="s">
        <v>99</v>
      </c>
      <c r="K701" s="77">
        <v>571</v>
      </c>
      <c r="L701" s="44" t="s">
        <v>76</v>
      </c>
      <c r="M701" s="45" t="s">
        <v>991</v>
      </c>
      <c r="N701" s="42">
        <v>1</v>
      </c>
      <c r="O701" s="42">
        <v>3134320847</v>
      </c>
      <c r="P701" s="46">
        <v>45440</v>
      </c>
      <c r="Q701" s="54">
        <v>685672</v>
      </c>
      <c r="R701" s="55">
        <v>55000</v>
      </c>
      <c r="S701" s="55">
        <v>72800</v>
      </c>
      <c r="T701" s="50"/>
      <c r="U701" s="48" t="s">
        <v>2561</v>
      </c>
      <c r="V701" s="51">
        <v>45496</v>
      </c>
      <c r="W701" s="52"/>
    </row>
    <row r="702" spans="1:23">
      <c r="A702" s="48"/>
      <c r="B702" s="42">
        <v>5543</v>
      </c>
      <c r="C702" s="42" t="s">
        <v>41</v>
      </c>
      <c r="D702" s="42">
        <v>69010154</v>
      </c>
      <c r="E702" s="42" t="s">
        <v>1589</v>
      </c>
      <c r="F702" s="42">
        <v>57</v>
      </c>
      <c r="G702" s="42">
        <v>1</v>
      </c>
      <c r="H702" s="43">
        <v>24209</v>
      </c>
      <c r="I702" s="42" t="s">
        <v>44</v>
      </c>
      <c r="J702" s="78" t="s">
        <v>99</v>
      </c>
      <c r="K702" s="78">
        <v>571</v>
      </c>
      <c r="L702" s="44" t="s">
        <v>74</v>
      </c>
      <c r="M702" s="18" t="s">
        <v>992</v>
      </c>
      <c r="N702" s="42">
        <v>1</v>
      </c>
      <c r="O702" s="42">
        <v>3134320847</v>
      </c>
      <c r="P702" s="46">
        <v>45440</v>
      </c>
      <c r="Q702" s="47">
        <v>685673</v>
      </c>
      <c r="R702" s="48">
        <v>18000</v>
      </c>
      <c r="S702" s="49">
        <v>29640</v>
      </c>
      <c r="T702" s="50">
        <v>247208</v>
      </c>
      <c r="U702" s="48" t="s">
        <v>2561</v>
      </c>
      <c r="V702" s="51">
        <v>45496</v>
      </c>
      <c r="W702" s="52"/>
    </row>
    <row r="703" spans="1:23" ht="28.8">
      <c r="A703" s="48"/>
      <c r="B703" s="42">
        <v>5361</v>
      </c>
      <c r="C703" s="42" t="s">
        <v>41</v>
      </c>
      <c r="D703" s="42">
        <v>5348422</v>
      </c>
      <c r="E703" s="42" t="s">
        <v>635</v>
      </c>
      <c r="F703" s="42">
        <v>63</v>
      </c>
      <c r="G703" s="42">
        <v>1</v>
      </c>
      <c r="H703" s="43" t="s">
        <v>636</v>
      </c>
      <c r="I703" s="42" t="s">
        <v>77</v>
      </c>
      <c r="J703" s="77" t="s">
        <v>555</v>
      </c>
      <c r="K703" s="77">
        <v>755</v>
      </c>
      <c r="L703" s="44" t="s">
        <v>74</v>
      </c>
      <c r="M703" s="42" t="s">
        <v>1529</v>
      </c>
      <c r="N703" s="42">
        <v>1</v>
      </c>
      <c r="O703" s="42">
        <v>3103766727</v>
      </c>
      <c r="P703" s="46">
        <v>45421</v>
      </c>
      <c r="Q703" s="47">
        <v>644275</v>
      </c>
      <c r="R703" s="48">
        <v>35000</v>
      </c>
      <c r="S703" s="49">
        <v>48360</v>
      </c>
      <c r="T703" s="50">
        <v>48360</v>
      </c>
      <c r="U703" s="48" t="s">
        <v>2562</v>
      </c>
      <c r="V703" s="51">
        <v>45496</v>
      </c>
      <c r="W703" s="52"/>
    </row>
    <row r="704" spans="1:23">
      <c r="A704" s="48"/>
      <c r="B704" s="42">
        <v>5255</v>
      </c>
      <c r="C704" s="42" t="s">
        <v>79</v>
      </c>
      <c r="D704" s="42">
        <v>1120217037</v>
      </c>
      <c r="E704" s="42" t="s">
        <v>1590</v>
      </c>
      <c r="F704" s="42">
        <v>15</v>
      </c>
      <c r="G704" s="42">
        <v>1</v>
      </c>
      <c r="H704" s="43" t="s">
        <v>1591</v>
      </c>
      <c r="I704" s="42" t="s">
        <v>77</v>
      </c>
      <c r="J704" s="77" t="s">
        <v>81</v>
      </c>
      <c r="K704" s="77">
        <v>749</v>
      </c>
      <c r="L704" s="44" t="s">
        <v>76</v>
      </c>
      <c r="M704" s="42" t="s">
        <v>918</v>
      </c>
      <c r="N704" s="42">
        <v>1</v>
      </c>
      <c r="O704" s="42">
        <v>3116797431</v>
      </c>
      <c r="P704" s="46">
        <v>45418</v>
      </c>
      <c r="Q704" s="52">
        <v>634193</v>
      </c>
      <c r="R704" s="48">
        <v>20000</v>
      </c>
      <c r="S704" s="49">
        <v>26000</v>
      </c>
      <c r="T704" s="50"/>
      <c r="U704" s="48" t="s">
        <v>2563</v>
      </c>
      <c r="V704" s="51">
        <v>45496</v>
      </c>
      <c r="W704" s="52"/>
    </row>
    <row r="705" spans="1:23">
      <c r="A705" s="48"/>
      <c r="B705" s="42">
        <v>5256</v>
      </c>
      <c r="C705" s="42" t="s">
        <v>79</v>
      </c>
      <c r="D705" s="42">
        <v>1120217037</v>
      </c>
      <c r="E705" s="42" t="s">
        <v>1590</v>
      </c>
      <c r="F705" s="42">
        <v>15</v>
      </c>
      <c r="G705" s="42">
        <v>1</v>
      </c>
      <c r="H705" s="43" t="s">
        <v>1591</v>
      </c>
      <c r="I705" s="42" t="s">
        <v>77</v>
      </c>
      <c r="J705" s="77" t="s">
        <v>81</v>
      </c>
      <c r="K705" s="77">
        <v>749</v>
      </c>
      <c r="L705" s="44" t="s">
        <v>76</v>
      </c>
      <c r="M705" s="45" t="s">
        <v>922</v>
      </c>
      <c r="N705" s="42">
        <v>1</v>
      </c>
      <c r="O705" s="42">
        <v>3116797431</v>
      </c>
      <c r="P705" s="46">
        <v>45418</v>
      </c>
      <c r="Q705" s="47">
        <v>640321</v>
      </c>
      <c r="R705" s="48">
        <v>20000</v>
      </c>
      <c r="S705" s="55">
        <v>26000</v>
      </c>
      <c r="T705" s="50">
        <v>52000</v>
      </c>
      <c r="U705" s="48" t="s">
        <v>2563</v>
      </c>
      <c r="V705" s="51">
        <v>45496</v>
      </c>
      <c r="W705" s="52"/>
    </row>
    <row r="706" spans="1:23">
      <c r="A706" s="48"/>
      <c r="B706" s="42">
        <v>5261</v>
      </c>
      <c r="C706" s="42" t="s">
        <v>41</v>
      </c>
      <c r="D706" s="42">
        <v>1006956710</v>
      </c>
      <c r="E706" s="42" t="s">
        <v>1592</v>
      </c>
      <c r="F706" s="42">
        <v>36</v>
      </c>
      <c r="G706" s="42">
        <v>1</v>
      </c>
      <c r="H706" s="43">
        <v>32091</v>
      </c>
      <c r="I706" s="42" t="s">
        <v>77</v>
      </c>
      <c r="J706" s="77" t="s">
        <v>81</v>
      </c>
      <c r="K706" s="77">
        <v>749</v>
      </c>
      <c r="L706" s="44" t="s">
        <v>76</v>
      </c>
      <c r="M706" s="18" t="s">
        <v>918</v>
      </c>
      <c r="N706" s="42">
        <v>1</v>
      </c>
      <c r="O706" s="42">
        <v>3135514419</v>
      </c>
      <c r="P706" s="46">
        <v>45418</v>
      </c>
      <c r="Q706" s="54">
        <v>636325</v>
      </c>
      <c r="R706" s="55">
        <v>20000</v>
      </c>
      <c r="S706" s="49">
        <v>26000</v>
      </c>
      <c r="T706" s="50"/>
      <c r="U706" s="48" t="s">
        <v>2564</v>
      </c>
      <c r="V706" s="51">
        <v>45496</v>
      </c>
      <c r="W706" s="52"/>
    </row>
    <row r="707" spans="1:23">
      <c r="A707" s="48"/>
      <c r="B707" s="42">
        <v>5262</v>
      </c>
      <c r="C707" s="42" t="s">
        <v>41</v>
      </c>
      <c r="D707" s="42">
        <v>1006956710</v>
      </c>
      <c r="E707" s="42" t="s">
        <v>1592</v>
      </c>
      <c r="F707" s="42">
        <v>36</v>
      </c>
      <c r="G707" s="42">
        <v>1</v>
      </c>
      <c r="H707" s="43">
        <v>32091</v>
      </c>
      <c r="I707" s="42" t="s">
        <v>77</v>
      </c>
      <c r="J707" s="77" t="s">
        <v>81</v>
      </c>
      <c r="K707" s="77">
        <v>749</v>
      </c>
      <c r="L707" s="44" t="s">
        <v>76</v>
      </c>
      <c r="M707" s="45" t="s">
        <v>922</v>
      </c>
      <c r="N707" s="42">
        <v>1</v>
      </c>
      <c r="O707" s="42">
        <v>3135514419</v>
      </c>
      <c r="P707" s="43">
        <v>45418</v>
      </c>
      <c r="Q707" s="42">
        <v>640377</v>
      </c>
      <c r="R707" s="55">
        <v>20000</v>
      </c>
      <c r="S707" s="49">
        <v>26000</v>
      </c>
      <c r="T707" s="50">
        <v>52000</v>
      </c>
      <c r="U707" s="48" t="s">
        <v>2564</v>
      </c>
      <c r="V707" s="51">
        <v>45496</v>
      </c>
      <c r="W707" s="52"/>
    </row>
    <row r="708" spans="1:23" ht="28.8">
      <c r="A708" s="48"/>
      <c r="B708" s="42">
        <v>5920</v>
      </c>
      <c r="C708" s="42" t="s">
        <v>41</v>
      </c>
      <c r="D708" s="42">
        <v>97490048</v>
      </c>
      <c r="E708" s="42" t="s">
        <v>1593</v>
      </c>
      <c r="F708" s="42">
        <v>55</v>
      </c>
      <c r="G708" s="42">
        <v>1</v>
      </c>
      <c r="H708" s="43" t="s">
        <v>1594</v>
      </c>
      <c r="I708" s="42" t="s">
        <v>77</v>
      </c>
      <c r="J708" s="77" t="s">
        <v>555</v>
      </c>
      <c r="K708" s="77">
        <v>755</v>
      </c>
      <c r="L708" s="44" t="s">
        <v>76</v>
      </c>
      <c r="M708" s="45" t="s">
        <v>925</v>
      </c>
      <c r="N708" s="42">
        <v>1</v>
      </c>
      <c r="O708" s="42">
        <v>3186031076</v>
      </c>
      <c r="P708" s="46">
        <v>45433</v>
      </c>
      <c r="Q708" s="47">
        <v>669713</v>
      </c>
      <c r="R708" s="48">
        <v>20000</v>
      </c>
      <c r="S708" s="55">
        <v>29120</v>
      </c>
      <c r="T708" s="50"/>
      <c r="U708" s="48" t="s">
        <v>2565</v>
      </c>
      <c r="V708" s="51">
        <v>45496</v>
      </c>
      <c r="W708" s="52"/>
    </row>
    <row r="709" spans="1:23" ht="28.8">
      <c r="A709" s="48"/>
      <c r="B709" s="42">
        <v>5921</v>
      </c>
      <c r="C709" s="42" t="s">
        <v>41</v>
      </c>
      <c r="D709" s="42">
        <v>97490048</v>
      </c>
      <c r="E709" s="42" t="s">
        <v>1593</v>
      </c>
      <c r="F709" s="42">
        <v>55</v>
      </c>
      <c r="G709" s="42">
        <v>1</v>
      </c>
      <c r="H709" s="43" t="s">
        <v>1594</v>
      </c>
      <c r="I709" s="42" t="s">
        <v>77</v>
      </c>
      <c r="J709" s="77" t="s">
        <v>555</v>
      </c>
      <c r="K709" s="77">
        <v>755</v>
      </c>
      <c r="L709" s="44" t="s">
        <v>76</v>
      </c>
      <c r="M709" s="18" t="s">
        <v>915</v>
      </c>
      <c r="N709" s="42">
        <v>1</v>
      </c>
      <c r="O709" s="42">
        <v>3186031076</v>
      </c>
      <c r="P709" s="46">
        <v>45432</v>
      </c>
      <c r="Q709" s="47">
        <v>124894</v>
      </c>
      <c r="R709" s="48">
        <v>50000</v>
      </c>
      <c r="S709" s="55">
        <v>93600</v>
      </c>
      <c r="T709" s="50"/>
      <c r="U709" s="48" t="s">
        <v>2565</v>
      </c>
      <c r="V709" s="51">
        <v>45496</v>
      </c>
      <c r="W709" s="52"/>
    </row>
    <row r="710" spans="1:23" ht="28.8">
      <c r="A710" s="48"/>
      <c r="B710" s="42">
        <v>5922</v>
      </c>
      <c r="C710" s="42" t="s">
        <v>41</v>
      </c>
      <c r="D710" s="42">
        <v>97490048</v>
      </c>
      <c r="E710" s="42" t="s">
        <v>1593</v>
      </c>
      <c r="F710" s="42">
        <v>55</v>
      </c>
      <c r="G710" s="42">
        <v>1</v>
      </c>
      <c r="H710" s="43" t="s">
        <v>1594</v>
      </c>
      <c r="I710" s="42" t="s">
        <v>77</v>
      </c>
      <c r="J710" s="77" t="s">
        <v>555</v>
      </c>
      <c r="K710" s="77">
        <v>755</v>
      </c>
      <c r="L710" s="44" t="s">
        <v>76</v>
      </c>
      <c r="M710" s="45" t="s">
        <v>920</v>
      </c>
      <c r="N710" s="42">
        <v>1</v>
      </c>
      <c r="O710" s="42">
        <v>3186031076</v>
      </c>
      <c r="P710" s="46">
        <v>45434</v>
      </c>
      <c r="Q710" s="47">
        <v>124942</v>
      </c>
      <c r="R710" s="48">
        <v>50000</v>
      </c>
      <c r="S710" s="55">
        <v>93600</v>
      </c>
      <c r="T710" s="50"/>
      <c r="U710" s="48" t="s">
        <v>2565</v>
      </c>
      <c r="V710" s="51">
        <v>45496</v>
      </c>
      <c r="W710" s="52"/>
    </row>
    <row r="711" spans="1:23" ht="28.8">
      <c r="A711" s="48"/>
      <c r="B711" s="42">
        <v>5923</v>
      </c>
      <c r="C711" s="42" t="s">
        <v>41</v>
      </c>
      <c r="D711" s="42">
        <v>97490048</v>
      </c>
      <c r="E711" s="42" t="s">
        <v>1593</v>
      </c>
      <c r="F711" s="42">
        <v>55</v>
      </c>
      <c r="G711" s="42">
        <v>1</v>
      </c>
      <c r="H711" s="43" t="s">
        <v>1594</v>
      </c>
      <c r="I711" s="42" t="s">
        <v>77</v>
      </c>
      <c r="J711" s="77" t="s">
        <v>555</v>
      </c>
      <c r="K711" s="77">
        <v>755</v>
      </c>
      <c r="L711" s="44" t="s">
        <v>76</v>
      </c>
      <c r="M711" s="18" t="s">
        <v>926</v>
      </c>
      <c r="N711" s="42">
        <v>1</v>
      </c>
      <c r="O711" s="42">
        <v>3186031076</v>
      </c>
      <c r="P711" s="46">
        <v>45434</v>
      </c>
      <c r="Q711" s="52">
        <v>673398</v>
      </c>
      <c r="R711" s="48">
        <v>21000</v>
      </c>
      <c r="S711" s="55">
        <v>29120</v>
      </c>
      <c r="T711" s="50">
        <v>245440</v>
      </c>
      <c r="U711" s="48" t="s">
        <v>2565</v>
      </c>
      <c r="V711" s="51">
        <v>45496</v>
      </c>
      <c r="W711" s="52"/>
    </row>
    <row r="712" spans="1:23">
      <c r="A712" s="48"/>
      <c r="B712" s="42">
        <v>5720</v>
      </c>
      <c r="C712" s="42" t="s">
        <v>41</v>
      </c>
      <c r="D712" s="42">
        <v>1122782359</v>
      </c>
      <c r="E712" s="42" t="s">
        <v>637</v>
      </c>
      <c r="F712" s="42">
        <v>37</v>
      </c>
      <c r="G712" s="42">
        <v>1</v>
      </c>
      <c r="H712" s="43" t="s">
        <v>1595</v>
      </c>
      <c r="I712" s="42" t="s">
        <v>44</v>
      </c>
      <c r="J712" s="78" t="s">
        <v>81</v>
      </c>
      <c r="K712" s="78">
        <v>749</v>
      </c>
      <c r="L712" s="44" t="s">
        <v>76</v>
      </c>
      <c r="M712" s="18" t="s">
        <v>918</v>
      </c>
      <c r="N712" s="42">
        <v>1</v>
      </c>
      <c r="O712" s="42">
        <v>3138634066</v>
      </c>
      <c r="P712" s="46">
        <v>45428</v>
      </c>
      <c r="Q712" s="54">
        <v>659597</v>
      </c>
      <c r="R712" s="55">
        <v>20000</v>
      </c>
      <c r="S712" s="49">
        <v>26000</v>
      </c>
      <c r="T712" s="50"/>
      <c r="U712" s="48" t="s">
        <v>2566</v>
      </c>
      <c r="V712" s="51">
        <v>45496</v>
      </c>
      <c r="W712" s="52"/>
    </row>
    <row r="713" spans="1:23">
      <c r="A713" s="48"/>
      <c r="B713" s="42">
        <v>5721</v>
      </c>
      <c r="C713" s="42" t="s">
        <v>41</v>
      </c>
      <c r="D713" s="42">
        <v>1122782359</v>
      </c>
      <c r="E713" s="42" t="s">
        <v>637</v>
      </c>
      <c r="F713" s="42">
        <v>37</v>
      </c>
      <c r="G713" s="42">
        <v>1</v>
      </c>
      <c r="H713" s="43" t="s">
        <v>1595</v>
      </c>
      <c r="I713" s="42" t="s">
        <v>44</v>
      </c>
      <c r="J713" s="77" t="s">
        <v>81</v>
      </c>
      <c r="K713" s="77">
        <v>749</v>
      </c>
      <c r="L713" s="44" t="s">
        <v>76</v>
      </c>
      <c r="M713" s="45" t="s">
        <v>922</v>
      </c>
      <c r="N713" s="42">
        <v>1</v>
      </c>
      <c r="O713" s="42">
        <v>3138634066</v>
      </c>
      <c r="P713" s="46">
        <v>45428</v>
      </c>
      <c r="Q713" s="54">
        <v>561759</v>
      </c>
      <c r="R713" s="55">
        <v>20000</v>
      </c>
      <c r="S713" s="49">
        <v>26000</v>
      </c>
      <c r="T713" s="50">
        <v>52000</v>
      </c>
      <c r="U713" s="48" t="s">
        <v>2566</v>
      </c>
      <c r="V713" s="51">
        <v>45496</v>
      </c>
      <c r="W713" s="52"/>
    </row>
    <row r="714" spans="1:23">
      <c r="A714" s="48"/>
      <c r="B714" s="42">
        <v>4897</v>
      </c>
      <c r="C714" s="42" t="s">
        <v>41</v>
      </c>
      <c r="D714" s="42">
        <v>5349313</v>
      </c>
      <c r="E714" s="42" t="s">
        <v>1596</v>
      </c>
      <c r="F714" s="42">
        <v>75</v>
      </c>
      <c r="G714" s="42">
        <v>1</v>
      </c>
      <c r="H714" s="43" t="s">
        <v>603</v>
      </c>
      <c r="I714" s="42" t="s">
        <v>77</v>
      </c>
      <c r="J714" s="77" t="s">
        <v>83</v>
      </c>
      <c r="K714" s="77" t="s">
        <v>559</v>
      </c>
      <c r="L714" s="44" t="s">
        <v>76</v>
      </c>
      <c r="M714" s="18" t="s">
        <v>949</v>
      </c>
      <c r="N714" s="42">
        <v>2</v>
      </c>
      <c r="O714" s="42">
        <v>3186106264</v>
      </c>
      <c r="P714" s="43">
        <v>45413</v>
      </c>
      <c r="Q714" s="42" t="s">
        <v>1597</v>
      </c>
      <c r="R714" s="55">
        <v>100000</v>
      </c>
      <c r="S714" s="49">
        <v>67600</v>
      </c>
      <c r="T714" s="50">
        <v>135200</v>
      </c>
      <c r="U714" s="48" t="s">
        <v>2567</v>
      </c>
      <c r="V714" s="51">
        <v>45496</v>
      </c>
      <c r="W714" s="52"/>
    </row>
    <row r="715" spans="1:23">
      <c r="A715" s="48"/>
      <c r="B715" s="42">
        <v>6486</v>
      </c>
      <c r="C715" s="42" t="s">
        <v>41</v>
      </c>
      <c r="D715" s="42">
        <v>41182880</v>
      </c>
      <c r="E715" s="42" t="s">
        <v>1598</v>
      </c>
      <c r="F715" s="42">
        <v>42</v>
      </c>
      <c r="G715" s="42">
        <v>1</v>
      </c>
      <c r="H715" s="43">
        <v>29590</v>
      </c>
      <c r="I715" s="42" t="s">
        <v>44</v>
      </c>
      <c r="J715" s="77" t="s">
        <v>81</v>
      </c>
      <c r="K715" s="77">
        <v>749</v>
      </c>
      <c r="L715" s="44" t="s">
        <v>76</v>
      </c>
      <c r="M715" s="42" t="s">
        <v>918</v>
      </c>
      <c r="N715" s="42">
        <v>1</v>
      </c>
      <c r="O715" s="42">
        <v>3214378706</v>
      </c>
      <c r="P715" s="46">
        <v>45442</v>
      </c>
      <c r="Q715" s="47">
        <v>688130</v>
      </c>
      <c r="R715" s="48">
        <v>20000</v>
      </c>
      <c r="S715" s="49">
        <v>26000</v>
      </c>
      <c r="T715" s="50"/>
      <c r="U715" s="48" t="s">
        <v>2568</v>
      </c>
      <c r="V715" s="51">
        <v>45496</v>
      </c>
      <c r="W715" s="52"/>
    </row>
    <row r="716" spans="1:23">
      <c r="A716" s="48"/>
      <c r="B716" s="42">
        <v>6487</v>
      </c>
      <c r="C716" s="42" t="s">
        <v>41</v>
      </c>
      <c r="D716" s="42">
        <v>41182880</v>
      </c>
      <c r="E716" s="42" t="s">
        <v>1598</v>
      </c>
      <c r="F716" s="42">
        <v>42</v>
      </c>
      <c r="G716" s="42">
        <v>1</v>
      </c>
      <c r="H716" s="43">
        <v>29590</v>
      </c>
      <c r="I716" s="42" t="s">
        <v>44</v>
      </c>
      <c r="J716" s="77" t="s">
        <v>81</v>
      </c>
      <c r="K716" s="77">
        <v>749</v>
      </c>
      <c r="L716" s="44" t="s">
        <v>76</v>
      </c>
      <c r="M716" s="45" t="s">
        <v>922</v>
      </c>
      <c r="N716" s="42">
        <v>1</v>
      </c>
      <c r="O716" s="42">
        <v>3214378706</v>
      </c>
      <c r="P716" s="46">
        <v>45442</v>
      </c>
      <c r="Q716" s="52">
        <v>689680</v>
      </c>
      <c r="R716" s="48">
        <v>20000</v>
      </c>
      <c r="S716" s="49">
        <v>26000</v>
      </c>
      <c r="T716" s="50">
        <v>52000</v>
      </c>
      <c r="U716" s="48" t="s">
        <v>2568</v>
      </c>
      <c r="V716" s="51">
        <v>45496</v>
      </c>
      <c r="W716" s="52"/>
    </row>
    <row r="717" spans="1:23">
      <c r="A717" s="48"/>
      <c r="B717" s="42">
        <v>5289</v>
      </c>
      <c r="C717" s="42" t="s">
        <v>41</v>
      </c>
      <c r="D717" s="42">
        <v>41180618</v>
      </c>
      <c r="E717" s="42" t="s">
        <v>1599</v>
      </c>
      <c r="F717" s="42">
        <v>59</v>
      </c>
      <c r="G717" s="42">
        <v>1</v>
      </c>
      <c r="H717" s="43" t="s">
        <v>1600</v>
      </c>
      <c r="I717" s="42" t="s">
        <v>44</v>
      </c>
      <c r="J717" s="77" t="s">
        <v>81</v>
      </c>
      <c r="K717" s="77">
        <v>749</v>
      </c>
      <c r="L717" s="44" t="s">
        <v>76</v>
      </c>
      <c r="M717" s="18" t="s">
        <v>918</v>
      </c>
      <c r="N717" s="42">
        <v>1</v>
      </c>
      <c r="O717" s="42">
        <v>3204338413</v>
      </c>
      <c r="P717" s="46">
        <v>45419</v>
      </c>
      <c r="Q717" s="47">
        <v>640984</v>
      </c>
      <c r="R717" s="48">
        <v>20000</v>
      </c>
      <c r="S717" s="55">
        <v>26000</v>
      </c>
      <c r="T717" s="50"/>
      <c r="U717" s="48" t="s">
        <v>2569</v>
      </c>
      <c r="V717" s="51">
        <v>45496</v>
      </c>
      <c r="W717" s="52"/>
    </row>
    <row r="718" spans="1:23">
      <c r="A718" s="48"/>
      <c r="B718" s="42">
        <v>5290</v>
      </c>
      <c r="C718" s="42" t="s">
        <v>41</v>
      </c>
      <c r="D718" s="42">
        <v>41180618</v>
      </c>
      <c r="E718" s="42" t="s">
        <v>1599</v>
      </c>
      <c r="F718" s="42">
        <v>59</v>
      </c>
      <c r="G718" s="42">
        <v>1</v>
      </c>
      <c r="H718" s="43" t="s">
        <v>1600</v>
      </c>
      <c r="I718" s="42" t="s">
        <v>44</v>
      </c>
      <c r="J718" s="77" t="s">
        <v>81</v>
      </c>
      <c r="K718" s="77">
        <v>749</v>
      </c>
      <c r="L718" s="44" t="s">
        <v>76</v>
      </c>
      <c r="M718" s="45" t="s">
        <v>922</v>
      </c>
      <c r="N718" s="42">
        <v>1</v>
      </c>
      <c r="O718" s="42">
        <v>3204338413</v>
      </c>
      <c r="P718" s="46">
        <v>45419</v>
      </c>
      <c r="Q718" s="54">
        <v>642216</v>
      </c>
      <c r="R718" s="55">
        <v>20000</v>
      </c>
      <c r="S718" s="49">
        <v>26000</v>
      </c>
      <c r="T718" s="50">
        <v>52000</v>
      </c>
      <c r="U718" s="48" t="s">
        <v>2569</v>
      </c>
      <c r="V718" s="51">
        <v>45496</v>
      </c>
      <c r="W718" s="52"/>
    </row>
    <row r="719" spans="1:23" ht="28.8">
      <c r="A719" s="48"/>
      <c r="B719" s="42">
        <v>5694</v>
      </c>
      <c r="C719" s="42" t="s">
        <v>79</v>
      </c>
      <c r="D719" s="42">
        <v>1125184498</v>
      </c>
      <c r="E719" s="42" t="s">
        <v>1601</v>
      </c>
      <c r="F719" s="42">
        <v>9</v>
      </c>
      <c r="G719" s="42">
        <v>1</v>
      </c>
      <c r="H719" s="43">
        <v>42016</v>
      </c>
      <c r="I719" s="42" t="s">
        <v>44</v>
      </c>
      <c r="J719" s="77" t="s">
        <v>99</v>
      </c>
      <c r="K719" s="77">
        <v>571</v>
      </c>
      <c r="L719" s="44" t="s">
        <v>74</v>
      </c>
      <c r="M719" s="45" t="s">
        <v>989</v>
      </c>
      <c r="N719" s="42">
        <v>1</v>
      </c>
      <c r="O719" s="42">
        <v>3223701494</v>
      </c>
      <c r="P719" s="43">
        <v>45428</v>
      </c>
      <c r="Q719" s="42">
        <v>660404</v>
      </c>
      <c r="R719" s="55">
        <v>18000</v>
      </c>
      <c r="S719" s="49">
        <v>29640</v>
      </c>
      <c r="T719" s="50">
        <v>29640</v>
      </c>
      <c r="U719" s="48" t="s">
        <v>2570</v>
      </c>
      <c r="V719" s="51">
        <v>45496</v>
      </c>
      <c r="W719" s="52"/>
    </row>
    <row r="720" spans="1:23">
      <c r="A720" s="48"/>
      <c r="B720" s="42">
        <v>6550</v>
      </c>
      <c r="C720" s="42" t="s">
        <v>41</v>
      </c>
      <c r="D720" s="42">
        <v>1006844710</v>
      </c>
      <c r="E720" s="42" t="s">
        <v>1602</v>
      </c>
      <c r="F720" s="42">
        <v>21</v>
      </c>
      <c r="G720" s="42">
        <v>1</v>
      </c>
      <c r="H720" s="43" t="s">
        <v>1603</v>
      </c>
      <c r="I720" s="42" t="s">
        <v>77</v>
      </c>
      <c r="J720" s="77" t="s">
        <v>78</v>
      </c>
      <c r="K720" s="77">
        <v>320</v>
      </c>
      <c r="L720" s="44" t="s">
        <v>74</v>
      </c>
      <c r="M720" s="45" t="s">
        <v>958</v>
      </c>
      <c r="N720" s="42">
        <v>1</v>
      </c>
      <c r="O720" s="42" t="s">
        <v>1604</v>
      </c>
      <c r="P720" s="46">
        <v>45443</v>
      </c>
      <c r="Q720" s="47">
        <v>689663</v>
      </c>
      <c r="R720" s="48">
        <v>17000</v>
      </c>
      <c r="S720" s="49">
        <v>26520</v>
      </c>
      <c r="T720" s="50"/>
      <c r="U720" s="48" t="s">
        <v>2571</v>
      </c>
      <c r="V720" s="51">
        <v>45496</v>
      </c>
      <c r="W720" s="52"/>
    </row>
    <row r="721" spans="1:23">
      <c r="A721" s="48"/>
      <c r="B721" s="42">
        <v>6551</v>
      </c>
      <c r="C721" s="42" t="s">
        <v>41</v>
      </c>
      <c r="D721" s="42">
        <v>1006844710</v>
      </c>
      <c r="E721" s="42" t="s">
        <v>1602</v>
      </c>
      <c r="F721" s="42">
        <v>21</v>
      </c>
      <c r="G721" s="42">
        <v>1</v>
      </c>
      <c r="H721" s="43" t="s">
        <v>1603</v>
      </c>
      <c r="I721" s="42" t="s">
        <v>77</v>
      </c>
      <c r="J721" s="77" t="s">
        <v>78</v>
      </c>
      <c r="K721" s="77">
        <v>320</v>
      </c>
      <c r="L721" s="44" t="s">
        <v>74</v>
      </c>
      <c r="M721" s="45" t="s">
        <v>959</v>
      </c>
      <c r="N721" s="42">
        <v>1</v>
      </c>
      <c r="O721" s="42" t="s">
        <v>1604</v>
      </c>
      <c r="P721" s="46">
        <v>45443</v>
      </c>
      <c r="Q721" s="47">
        <v>692297</v>
      </c>
      <c r="R721" s="48">
        <v>17000</v>
      </c>
      <c r="S721" s="49">
        <v>26520</v>
      </c>
      <c r="T721" s="50">
        <v>53040</v>
      </c>
      <c r="U721" s="48" t="s">
        <v>2571</v>
      </c>
      <c r="V721" s="51">
        <v>45496</v>
      </c>
      <c r="W721" s="52"/>
    </row>
    <row r="722" spans="1:23">
      <c r="A722" s="48"/>
      <c r="B722" s="42">
        <v>5728</v>
      </c>
      <c r="C722" s="42" t="s">
        <v>41</v>
      </c>
      <c r="D722" s="42">
        <v>1127079980</v>
      </c>
      <c r="E722" s="42" t="s">
        <v>1605</v>
      </c>
      <c r="F722" s="42">
        <v>26</v>
      </c>
      <c r="G722" s="42">
        <v>1</v>
      </c>
      <c r="H722" s="43" t="s">
        <v>638</v>
      </c>
      <c r="I722" s="42" t="s">
        <v>44</v>
      </c>
      <c r="J722" s="77" t="s">
        <v>83</v>
      </c>
      <c r="K722" s="77" t="s">
        <v>559</v>
      </c>
      <c r="L722" s="44" t="s">
        <v>76</v>
      </c>
      <c r="M722" s="45" t="s">
        <v>949</v>
      </c>
      <c r="N722" s="42">
        <v>1</v>
      </c>
      <c r="O722" s="42">
        <v>3138930177</v>
      </c>
      <c r="P722" s="46">
        <v>45428</v>
      </c>
      <c r="Q722" s="52">
        <v>660204</v>
      </c>
      <c r="R722" s="48">
        <v>50000</v>
      </c>
      <c r="S722" s="49">
        <v>67600</v>
      </c>
      <c r="T722" s="50"/>
      <c r="U722" s="48" t="s">
        <v>2572</v>
      </c>
      <c r="V722" s="51">
        <v>45496</v>
      </c>
      <c r="W722" s="52"/>
    </row>
    <row r="723" spans="1:23">
      <c r="A723" s="48"/>
      <c r="B723" s="42">
        <v>5729</v>
      </c>
      <c r="C723" s="42" t="s">
        <v>41</v>
      </c>
      <c r="D723" s="42">
        <v>1127079980</v>
      </c>
      <c r="E723" s="42" t="s">
        <v>1605</v>
      </c>
      <c r="F723" s="42">
        <v>26</v>
      </c>
      <c r="G723" s="42">
        <v>1</v>
      </c>
      <c r="H723" s="43" t="s">
        <v>638</v>
      </c>
      <c r="I723" s="42" t="s">
        <v>44</v>
      </c>
      <c r="J723" s="77" t="s">
        <v>83</v>
      </c>
      <c r="K723" s="77" t="s">
        <v>559</v>
      </c>
      <c r="L723" s="44" t="s">
        <v>76</v>
      </c>
      <c r="M723" s="18" t="s">
        <v>950</v>
      </c>
      <c r="N723" s="42">
        <v>1</v>
      </c>
      <c r="O723" s="42">
        <v>3138930177</v>
      </c>
      <c r="P723" s="46">
        <v>45430</v>
      </c>
      <c r="Q723" s="54">
        <v>664887</v>
      </c>
      <c r="R723" s="55">
        <v>50000</v>
      </c>
      <c r="S723" s="55">
        <v>67600</v>
      </c>
      <c r="T723" s="50">
        <v>135200</v>
      </c>
      <c r="U723" s="48" t="s">
        <v>2572</v>
      </c>
      <c r="V723" s="51">
        <v>45496</v>
      </c>
      <c r="W723" s="52"/>
    </row>
    <row r="724" spans="1:23" ht="28.8">
      <c r="A724" s="48"/>
      <c r="B724" s="42">
        <v>5964</v>
      </c>
      <c r="C724" s="42" t="s">
        <v>86</v>
      </c>
      <c r="D724" s="42">
        <v>1125186459</v>
      </c>
      <c r="E724" s="42" t="s">
        <v>1606</v>
      </c>
      <c r="F724" s="42">
        <v>11</v>
      </c>
      <c r="G724" s="42">
        <v>2</v>
      </c>
      <c r="H724" s="43" t="s">
        <v>1607</v>
      </c>
      <c r="I724" s="42" t="s">
        <v>44</v>
      </c>
      <c r="J724" s="77" t="s">
        <v>99</v>
      </c>
      <c r="K724" s="77">
        <v>571</v>
      </c>
      <c r="L724" s="44" t="s">
        <v>74</v>
      </c>
      <c r="M724" s="45" t="s">
        <v>989</v>
      </c>
      <c r="N724" s="42">
        <v>1</v>
      </c>
      <c r="O724" s="42">
        <v>3208211305</v>
      </c>
      <c r="P724" s="46">
        <v>45433</v>
      </c>
      <c r="Q724" s="47">
        <v>670512</v>
      </c>
      <c r="R724" s="48">
        <v>18000</v>
      </c>
      <c r="S724" s="49">
        <v>29640</v>
      </c>
      <c r="T724" s="50">
        <v>29640</v>
      </c>
      <c r="U724" s="48" t="s">
        <v>2573</v>
      </c>
      <c r="V724" s="51">
        <v>45496</v>
      </c>
      <c r="W724" s="52"/>
    </row>
    <row r="725" spans="1:23" ht="28.8">
      <c r="A725" s="48"/>
      <c r="B725" s="42">
        <v>4941</v>
      </c>
      <c r="C725" s="42" t="s">
        <v>41</v>
      </c>
      <c r="D725" s="42">
        <v>69027357</v>
      </c>
      <c r="E725" s="42" t="s">
        <v>1608</v>
      </c>
      <c r="F725" s="42">
        <v>48</v>
      </c>
      <c r="G725" s="42">
        <v>1</v>
      </c>
      <c r="H725" s="43" t="s">
        <v>639</v>
      </c>
      <c r="I725" s="42" t="s">
        <v>44</v>
      </c>
      <c r="J725" s="77" t="s">
        <v>557</v>
      </c>
      <c r="K725" s="77">
        <v>569</v>
      </c>
      <c r="L725" s="44" t="s">
        <v>74</v>
      </c>
      <c r="M725" s="45" t="s">
        <v>1205</v>
      </c>
      <c r="N725" s="42">
        <v>1</v>
      </c>
      <c r="O725" s="42" t="s">
        <v>1609</v>
      </c>
      <c r="P725" s="46">
        <v>45415</v>
      </c>
      <c r="Q725" s="52">
        <v>631882</v>
      </c>
      <c r="R725" s="48">
        <v>22000</v>
      </c>
      <c r="S725" s="49">
        <v>31720</v>
      </c>
      <c r="T725" s="50"/>
      <c r="U725" s="48" t="s">
        <v>2574</v>
      </c>
      <c r="V725" s="51">
        <v>45496</v>
      </c>
      <c r="W725" s="52"/>
    </row>
    <row r="726" spans="1:23" ht="28.8">
      <c r="A726" s="48"/>
      <c r="B726" s="42">
        <v>4942</v>
      </c>
      <c r="C726" s="42" t="s">
        <v>41</v>
      </c>
      <c r="D726" s="42">
        <v>69027357</v>
      </c>
      <c r="E726" s="42" t="s">
        <v>1608</v>
      </c>
      <c r="F726" s="42">
        <v>48</v>
      </c>
      <c r="G726" s="42">
        <v>1</v>
      </c>
      <c r="H726" s="43" t="s">
        <v>639</v>
      </c>
      <c r="I726" s="42" t="s">
        <v>44</v>
      </c>
      <c r="J726" s="77" t="s">
        <v>557</v>
      </c>
      <c r="K726" s="77">
        <v>569</v>
      </c>
      <c r="L726" s="44" t="s">
        <v>74</v>
      </c>
      <c r="M726" s="42" t="s">
        <v>996</v>
      </c>
      <c r="N726" s="42">
        <v>1</v>
      </c>
      <c r="O726" s="42" t="s">
        <v>1609</v>
      </c>
      <c r="P726" s="46">
        <v>45415</v>
      </c>
      <c r="Q726" s="47">
        <v>634945</v>
      </c>
      <c r="R726" s="48">
        <v>22000</v>
      </c>
      <c r="S726" s="49">
        <v>31720</v>
      </c>
      <c r="T726" s="50">
        <v>63440</v>
      </c>
      <c r="U726" s="48" t="s">
        <v>2574</v>
      </c>
      <c r="V726" s="51">
        <v>45496</v>
      </c>
      <c r="W726" s="52"/>
    </row>
    <row r="727" spans="1:23">
      <c r="A727" s="48"/>
      <c r="B727" s="42">
        <v>4945</v>
      </c>
      <c r="C727" s="42" t="s">
        <v>41</v>
      </c>
      <c r="D727" s="42">
        <v>41106522</v>
      </c>
      <c r="E727" s="42" t="s">
        <v>1610</v>
      </c>
      <c r="F727" s="42">
        <v>58</v>
      </c>
      <c r="G727" s="42">
        <v>1</v>
      </c>
      <c r="H727" s="43">
        <v>24083</v>
      </c>
      <c r="I727" s="42" t="s">
        <v>44</v>
      </c>
      <c r="J727" s="77" t="s">
        <v>78</v>
      </c>
      <c r="K727" s="77">
        <v>320</v>
      </c>
      <c r="L727" s="44" t="s">
        <v>74</v>
      </c>
      <c r="M727" s="42" t="s">
        <v>960</v>
      </c>
      <c r="N727" s="42">
        <v>1</v>
      </c>
      <c r="O727" s="42" t="s">
        <v>1611</v>
      </c>
      <c r="P727" s="46">
        <v>45415</v>
      </c>
      <c r="Q727" s="52">
        <v>631885</v>
      </c>
      <c r="R727" s="48">
        <v>33000</v>
      </c>
      <c r="S727" s="49">
        <v>45240</v>
      </c>
      <c r="T727" s="50"/>
      <c r="U727" s="48" t="s">
        <v>2575</v>
      </c>
      <c r="V727" s="51">
        <v>45496</v>
      </c>
      <c r="W727" s="52"/>
    </row>
    <row r="728" spans="1:23">
      <c r="A728" s="48"/>
      <c r="B728" s="42">
        <v>4946</v>
      </c>
      <c r="C728" s="42" t="s">
        <v>41</v>
      </c>
      <c r="D728" s="42">
        <v>41106522</v>
      </c>
      <c r="E728" s="42" t="s">
        <v>1610</v>
      </c>
      <c r="F728" s="42">
        <v>58</v>
      </c>
      <c r="G728" s="42">
        <v>1</v>
      </c>
      <c r="H728" s="43">
        <v>24083</v>
      </c>
      <c r="I728" s="42" t="s">
        <v>44</v>
      </c>
      <c r="J728" s="77" t="s">
        <v>78</v>
      </c>
      <c r="K728" s="77">
        <v>320</v>
      </c>
      <c r="L728" s="44" t="s">
        <v>74</v>
      </c>
      <c r="M728" s="45" t="s">
        <v>962</v>
      </c>
      <c r="N728" s="42">
        <v>1</v>
      </c>
      <c r="O728" s="42" t="s">
        <v>1611</v>
      </c>
      <c r="P728" s="46">
        <v>45415</v>
      </c>
      <c r="Q728" s="47">
        <v>634925</v>
      </c>
      <c r="R728" s="48">
        <v>33000</v>
      </c>
      <c r="S728" s="49">
        <v>45240</v>
      </c>
      <c r="T728" s="50">
        <v>90480</v>
      </c>
      <c r="U728" s="48" t="s">
        <v>2575</v>
      </c>
      <c r="V728" s="51">
        <v>45496</v>
      </c>
      <c r="W728" s="52"/>
    </row>
    <row r="729" spans="1:23" ht="28.8">
      <c r="A729" s="48"/>
      <c r="B729" s="42">
        <v>5177</v>
      </c>
      <c r="C729" s="42" t="s">
        <v>41</v>
      </c>
      <c r="D729" s="42">
        <v>18108380</v>
      </c>
      <c r="E729" s="42" t="s">
        <v>1612</v>
      </c>
      <c r="F729" s="42">
        <v>67</v>
      </c>
      <c r="G729" s="42">
        <v>1</v>
      </c>
      <c r="H729" s="43">
        <v>20770</v>
      </c>
      <c r="I729" s="42" t="s">
        <v>77</v>
      </c>
      <c r="J729" s="77" t="s">
        <v>556</v>
      </c>
      <c r="K729" s="77">
        <v>865</v>
      </c>
      <c r="L729" s="44" t="s">
        <v>74</v>
      </c>
      <c r="M729" s="45" t="s">
        <v>1114</v>
      </c>
      <c r="N729" s="42">
        <v>1</v>
      </c>
      <c r="O729" s="42" t="s">
        <v>1613</v>
      </c>
      <c r="P729" s="46">
        <v>45415</v>
      </c>
      <c r="Q729" s="52">
        <v>41048</v>
      </c>
      <c r="R729" s="48">
        <v>45000</v>
      </c>
      <c r="S729" s="49">
        <v>50336</v>
      </c>
      <c r="T729" s="50"/>
      <c r="U729" s="48" t="s">
        <v>2576</v>
      </c>
      <c r="V729" s="51">
        <v>45496</v>
      </c>
      <c r="W729" s="52"/>
    </row>
    <row r="730" spans="1:23" ht="28.8">
      <c r="A730" s="48"/>
      <c r="B730" s="42">
        <v>5178</v>
      </c>
      <c r="C730" s="42" t="s">
        <v>41</v>
      </c>
      <c r="D730" s="42">
        <v>18108380</v>
      </c>
      <c r="E730" s="42" t="s">
        <v>1612</v>
      </c>
      <c r="F730" s="42">
        <v>67</v>
      </c>
      <c r="G730" s="42">
        <v>1</v>
      </c>
      <c r="H730" s="43">
        <v>20770</v>
      </c>
      <c r="I730" s="42" t="s">
        <v>77</v>
      </c>
      <c r="J730" s="77" t="s">
        <v>556</v>
      </c>
      <c r="K730" s="77">
        <v>865</v>
      </c>
      <c r="L730" s="44" t="s">
        <v>74</v>
      </c>
      <c r="M730" s="45" t="s">
        <v>1116</v>
      </c>
      <c r="N730" s="42">
        <v>1</v>
      </c>
      <c r="O730" s="42" t="s">
        <v>1613</v>
      </c>
      <c r="P730" s="46">
        <v>45415</v>
      </c>
      <c r="Q730" s="54">
        <v>39457</v>
      </c>
      <c r="R730" s="55">
        <v>45000</v>
      </c>
      <c r="S730" s="55">
        <v>50336</v>
      </c>
      <c r="T730" s="50">
        <v>100672</v>
      </c>
      <c r="U730" s="48" t="s">
        <v>2576</v>
      </c>
      <c r="V730" s="51">
        <v>45496</v>
      </c>
      <c r="W730" s="52"/>
    </row>
    <row r="731" spans="1:23">
      <c r="A731" s="48"/>
      <c r="B731" s="42">
        <v>5564</v>
      </c>
      <c r="C731" s="42" t="s">
        <v>41</v>
      </c>
      <c r="D731" s="42">
        <v>1123321265</v>
      </c>
      <c r="E731" s="42" t="s">
        <v>1614</v>
      </c>
      <c r="F731" s="42">
        <v>19</v>
      </c>
      <c r="G731" s="42">
        <v>1</v>
      </c>
      <c r="H731" s="43" t="s">
        <v>1615</v>
      </c>
      <c r="I731" s="42" t="s">
        <v>77</v>
      </c>
      <c r="J731" s="77" t="s">
        <v>78</v>
      </c>
      <c r="K731" s="77">
        <v>320</v>
      </c>
      <c r="L731" s="44" t="s">
        <v>74</v>
      </c>
      <c r="M731" s="45" t="s">
        <v>960</v>
      </c>
      <c r="N731" s="42">
        <v>1</v>
      </c>
      <c r="O731" s="42" t="s">
        <v>1616</v>
      </c>
      <c r="P731" s="46">
        <v>45426</v>
      </c>
      <c r="Q731" s="47">
        <v>650021</v>
      </c>
      <c r="R731" s="48">
        <v>33000</v>
      </c>
      <c r="S731" s="49">
        <v>45240</v>
      </c>
      <c r="T731" s="50"/>
      <c r="U731" s="48" t="s">
        <v>2577</v>
      </c>
      <c r="V731" s="51">
        <v>45496</v>
      </c>
      <c r="W731" s="52"/>
    </row>
    <row r="732" spans="1:23">
      <c r="A732" s="48"/>
      <c r="B732" s="42">
        <v>5565</v>
      </c>
      <c r="C732" s="42" t="s">
        <v>41</v>
      </c>
      <c r="D732" s="42">
        <v>1123321265</v>
      </c>
      <c r="E732" s="42" t="s">
        <v>1614</v>
      </c>
      <c r="F732" s="42">
        <v>19</v>
      </c>
      <c r="G732" s="42">
        <v>1</v>
      </c>
      <c r="H732" s="43" t="s">
        <v>1615</v>
      </c>
      <c r="I732" s="42" t="s">
        <v>77</v>
      </c>
      <c r="J732" s="77" t="s">
        <v>78</v>
      </c>
      <c r="K732" s="77">
        <v>320</v>
      </c>
      <c r="L732" s="44" t="s">
        <v>74</v>
      </c>
      <c r="M732" s="45" t="s">
        <v>962</v>
      </c>
      <c r="N732" s="42">
        <v>1</v>
      </c>
      <c r="O732" s="42" t="s">
        <v>1616</v>
      </c>
      <c r="P732" s="46">
        <v>45427</v>
      </c>
      <c r="Q732" s="52">
        <v>658083</v>
      </c>
      <c r="R732" s="48">
        <v>33000</v>
      </c>
      <c r="S732" s="49">
        <v>45240</v>
      </c>
      <c r="T732" s="50">
        <v>90480</v>
      </c>
      <c r="U732" s="48" t="s">
        <v>2577</v>
      </c>
      <c r="V732" s="51">
        <v>45496</v>
      </c>
      <c r="W732" s="52"/>
    </row>
    <row r="733" spans="1:23">
      <c r="A733" s="48"/>
      <c r="B733" s="42">
        <v>5449</v>
      </c>
      <c r="C733" s="42" t="s">
        <v>41</v>
      </c>
      <c r="D733" s="42">
        <v>27187735</v>
      </c>
      <c r="E733" s="42" t="s">
        <v>1617</v>
      </c>
      <c r="F733" s="42">
        <v>82</v>
      </c>
      <c r="G733" s="42">
        <v>1</v>
      </c>
      <c r="H733" s="43" t="s">
        <v>130</v>
      </c>
      <c r="I733" s="42" t="s">
        <v>44</v>
      </c>
      <c r="J733" s="78" t="s">
        <v>78</v>
      </c>
      <c r="K733" s="78">
        <v>320</v>
      </c>
      <c r="L733" s="44" t="s">
        <v>74</v>
      </c>
      <c r="M733" s="18" t="s">
        <v>960</v>
      </c>
      <c r="N733" s="42">
        <v>1</v>
      </c>
      <c r="O733" s="42">
        <v>3204395483</v>
      </c>
      <c r="P733" s="46">
        <v>45423</v>
      </c>
      <c r="Q733" s="47">
        <v>646926</v>
      </c>
      <c r="R733" s="48">
        <v>20000</v>
      </c>
      <c r="S733" s="49">
        <v>45240</v>
      </c>
      <c r="T733" s="50">
        <v>45240</v>
      </c>
      <c r="U733" s="48" t="s">
        <v>2578</v>
      </c>
      <c r="V733" s="51">
        <v>45496</v>
      </c>
      <c r="W733" s="52"/>
    </row>
    <row r="734" spans="1:23">
      <c r="A734" s="48"/>
      <c r="B734" s="42">
        <v>5775</v>
      </c>
      <c r="C734" s="42" t="s">
        <v>86</v>
      </c>
      <c r="D734" s="42">
        <v>1130147445</v>
      </c>
      <c r="E734" s="42" t="s">
        <v>1618</v>
      </c>
      <c r="F734" s="42">
        <v>3</v>
      </c>
      <c r="G734" s="42">
        <v>1</v>
      </c>
      <c r="H734" s="43" t="s">
        <v>1619</v>
      </c>
      <c r="I734" s="42" t="s">
        <v>77</v>
      </c>
      <c r="J734" s="78" t="s">
        <v>78</v>
      </c>
      <c r="K734" s="78">
        <v>320</v>
      </c>
      <c r="L734" s="44" t="s">
        <v>74</v>
      </c>
      <c r="M734" s="44" t="s">
        <v>960</v>
      </c>
      <c r="N734" s="42">
        <v>1</v>
      </c>
      <c r="O734" s="42" t="s">
        <v>1620</v>
      </c>
      <c r="P734" s="46">
        <v>45430</v>
      </c>
      <c r="Q734" s="52">
        <v>663645</v>
      </c>
      <c r="R734" s="48">
        <v>35000</v>
      </c>
      <c r="S734" s="49">
        <v>45240</v>
      </c>
      <c r="T734" s="50">
        <v>45240</v>
      </c>
      <c r="U734" s="48" t="s">
        <v>2579</v>
      </c>
      <c r="V734" s="51">
        <v>45496</v>
      </c>
      <c r="W734" s="52"/>
    </row>
    <row r="735" spans="1:23">
      <c r="A735" s="48"/>
      <c r="B735" s="42">
        <v>5327</v>
      </c>
      <c r="C735" s="42" t="s">
        <v>41</v>
      </c>
      <c r="D735" s="42">
        <v>1123325383</v>
      </c>
      <c r="E735" s="42" t="s">
        <v>1621</v>
      </c>
      <c r="F735" s="42">
        <v>33</v>
      </c>
      <c r="G735" s="42">
        <v>1</v>
      </c>
      <c r="H735" s="43" t="s">
        <v>1622</v>
      </c>
      <c r="I735" s="42" t="s">
        <v>44</v>
      </c>
      <c r="J735" s="77" t="s">
        <v>78</v>
      </c>
      <c r="K735" s="77">
        <v>320</v>
      </c>
      <c r="L735" s="44" t="s">
        <v>74</v>
      </c>
      <c r="M735" s="45" t="s">
        <v>960</v>
      </c>
      <c r="N735" s="42">
        <v>1</v>
      </c>
      <c r="O735" s="42">
        <v>3222028185</v>
      </c>
      <c r="P735" s="46">
        <v>45421</v>
      </c>
      <c r="Q735" s="54">
        <v>644109</v>
      </c>
      <c r="R735" s="55">
        <v>33000</v>
      </c>
      <c r="S735" s="49">
        <v>45240</v>
      </c>
      <c r="T735" s="50"/>
      <c r="U735" s="48" t="s">
        <v>2580</v>
      </c>
      <c r="V735" s="51">
        <v>45496</v>
      </c>
      <c r="W735" s="52"/>
    </row>
    <row r="736" spans="1:23">
      <c r="A736" s="48"/>
      <c r="B736" s="42">
        <v>5328</v>
      </c>
      <c r="C736" s="42" t="s">
        <v>41</v>
      </c>
      <c r="D736" s="42">
        <v>1123325383</v>
      </c>
      <c r="E736" s="42" t="s">
        <v>1621</v>
      </c>
      <c r="F736" s="42">
        <v>33</v>
      </c>
      <c r="G736" s="42">
        <v>1</v>
      </c>
      <c r="H736" s="43" t="s">
        <v>1622</v>
      </c>
      <c r="I736" s="42" t="s">
        <v>44</v>
      </c>
      <c r="J736" s="77" t="s">
        <v>78</v>
      </c>
      <c r="K736" s="77">
        <v>320</v>
      </c>
      <c r="L736" s="44" t="s">
        <v>74</v>
      </c>
      <c r="M736" s="45" t="s">
        <v>962</v>
      </c>
      <c r="N736" s="42">
        <v>1</v>
      </c>
      <c r="O736" s="42">
        <v>3222028185</v>
      </c>
      <c r="P736" s="43">
        <v>45421</v>
      </c>
      <c r="Q736" s="42">
        <v>646786</v>
      </c>
      <c r="R736" s="55">
        <v>33000</v>
      </c>
      <c r="S736" s="49">
        <v>45240</v>
      </c>
      <c r="T736" s="50">
        <v>90480</v>
      </c>
      <c r="U736" s="48" t="s">
        <v>2580</v>
      </c>
      <c r="V736" s="51">
        <v>45496</v>
      </c>
      <c r="W736" s="52"/>
    </row>
    <row r="737" spans="1:23">
      <c r="A737" s="48"/>
      <c r="B737" s="42">
        <v>5057</v>
      </c>
      <c r="C737" s="42" t="s">
        <v>79</v>
      </c>
      <c r="D737" s="42">
        <v>1124316390</v>
      </c>
      <c r="E737" s="42" t="s">
        <v>1623</v>
      </c>
      <c r="F737" s="42">
        <v>7</v>
      </c>
      <c r="G737" s="42">
        <v>1</v>
      </c>
      <c r="H737" s="43" t="s">
        <v>1624</v>
      </c>
      <c r="I737" s="42" t="s">
        <v>44</v>
      </c>
      <c r="J737" s="77" t="s">
        <v>91</v>
      </c>
      <c r="K737" s="77">
        <v>219</v>
      </c>
      <c r="L737" s="44" t="s">
        <v>76</v>
      </c>
      <c r="M737" s="45" t="s">
        <v>929</v>
      </c>
      <c r="N737" s="42">
        <v>1</v>
      </c>
      <c r="O737" s="42">
        <v>3222787050</v>
      </c>
      <c r="P737" s="46">
        <v>45415</v>
      </c>
      <c r="Q737" s="47">
        <v>632241</v>
      </c>
      <c r="R737" s="48">
        <v>20000</v>
      </c>
      <c r="S737" s="49">
        <v>33800</v>
      </c>
      <c r="T737" s="50">
        <v>33800</v>
      </c>
      <c r="U737" s="48" t="s">
        <v>2581</v>
      </c>
      <c r="V737" s="51">
        <v>45496</v>
      </c>
      <c r="W737" s="52"/>
    </row>
    <row r="738" spans="1:23" ht="28.8">
      <c r="A738" s="48"/>
      <c r="B738" s="42">
        <v>5295</v>
      </c>
      <c r="C738" s="42" t="s">
        <v>41</v>
      </c>
      <c r="D738" s="42">
        <v>39841047</v>
      </c>
      <c r="E738" s="42" t="s">
        <v>586</v>
      </c>
      <c r="F738" s="42">
        <v>48</v>
      </c>
      <c r="G738" s="42">
        <v>1</v>
      </c>
      <c r="H738" s="43" t="s">
        <v>587</v>
      </c>
      <c r="I738" s="42" t="s">
        <v>44</v>
      </c>
      <c r="J738" s="77" t="s">
        <v>75</v>
      </c>
      <c r="K738" s="77">
        <v>568</v>
      </c>
      <c r="L738" s="44" t="s">
        <v>74</v>
      </c>
      <c r="M738" s="45" t="s">
        <v>938</v>
      </c>
      <c r="N738" s="42">
        <v>1</v>
      </c>
      <c r="O738" s="42">
        <v>3144666722</v>
      </c>
      <c r="P738" s="46">
        <v>45419</v>
      </c>
      <c r="Q738" s="52">
        <v>639910</v>
      </c>
      <c r="R738" s="48">
        <v>27000</v>
      </c>
      <c r="S738" s="49">
        <v>40040</v>
      </c>
      <c r="T738" s="50"/>
      <c r="U738" s="48" t="s">
        <v>2582</v>
      </c>
      <c r="V738" s="51">
        <v>45496</v>
      </c>
      <c r="W738" s="52"/>
    </row>
    <row r="739" spans="1:23" ht="28.8">
      <c r="A739" s="48"/>
      <c r="B739" s="42">
        <v>5296</v>
      </c>
      <c r="C739" s="42" t="s">
        <v>41</v>
      </c>
      <c r="D739" s="42">
        <v>39841047</v>
      </c>
      <c r="E739" s="42" t="s">
        <v>586</v>
      </c>
      <c r="F739" s="42">
        <v>48</v>
      </c>
      <c r="G739" s="42">
        <v>1</v>
      </c>
      <c r="H739" s="43" t="s">
        <v>587</v>
      </c>
      <c r="I739" s="42" t="s">
        <v>44</v>
      </c>
      <c r="J739" s="77" t="s">
        <v>75</v>
      </c>
      <c r="K739" s="77">
        <v>568</v>
      </c>
      <c r="L739" s="44" t="s">
        <v>74</v>
      </c>
      <c r="M739" s="45" t="s">
        <v>939</v>
      </c>
      <c r="N739" s="42">
        <v>1</v>
      </c>
      <c r="O739" s="42">
        <v>3144666722</v>
      </c>
      <c r="P739" s="46">
        <v>45419</v>
      </c>
      <c r="Q739" s="47">
        <v>642680</v>
      </c>
      <c r="R739" s="48">
        <v>27000</v>
      </c>
      <c r="S739" s="49">
        <v>40040</v>
      </c>
      <c r="T739" s="50">
        <v>80080</v>
      </c>
      <c r="U739" s="48" t="s">
        <v>2582</v>
      </c>
      <c r="V739" s="51">
        <v>45496</v>
      </c>
      <c r="W739" s="52"/>
    </row>
    <row r="740" spans="1:23">
      <c r="A740" s="48"/>
      <c r="B740" s="42">
        <v>4907</v>
      </c>
      <c r="C740" s="42" t="s">
        <v>41</v>
      </c>
      <c r="D740" s="42">
        <v>1123334399</v>
      </c>
      <c r="E740" s="42" t="s">
        <v>1625</v>
      </c>
      <c r="F740" s="42">
        <v>25</v>
      </c>
      <c r="G740" s="42">
        <v>1</v>
      </c>
      <c r="H740" s="43" t="s">
        <v>1626</v>
      </c>
      <c r="I740" s="42" t="s">
        <v>44</v>
      </c>
      <c r="J740" s="77" t="s">
        <v>78</v>
      </c>
      <c r="K740" s="77">
        <v>320</v>
      </c>
      <c r="L740" s="44" t="s">
        <v>74</v>
      </c>
      <c r="M740" s="45" t="s">
        <v>958</v>
      </c>
      <c r="N740" s="42">
        <v>1</v>
      </c>
      <c r="O740" s="42" t="s">
        <v>1627</v>
      </c>
      <c r="P740" s="46">
        <v>45414</v>
      </c>
      <c r="Q740" s="52">
        <v>629027</v>
      </c>
      <c r="R740" s="48">
        <v>17000</v>
      </c>
      <c r="S740" s="49">
        <v>26520</v>
      </c>
      <c r="T740" s="50">
        <v>26520</v>
      </c>
      <c r="U740" s="48" t="s">
        <v>2583</v>
      </c>
      <c r="V740" s="51">
        <v>45496</v>
      </c>
      <c r="W740" s="52"/>
    </row>
    <row r="741" spans="1:23" ht="28.8">
      <c r="A741" s="48"/>
      <c r="B741" s="42">
        <v>5642</v>
      </c>
      <c r="C741" s="42" t="s">
        <v>79</v>
      </c>
      <c r="D741" s="42">
        <v>1126452259</v>
      </c>
      <c r="E741" s="42" t="s">
        <v>1628</v>
      </c>
      <c r="F741" s="42">
        <v>14</v>
      </c>
      <c r="G741" s="42">
        <v>1</v>
      </c>
      <c r="H741" s="43">
        <v>39942</v>
      </c>
      <c r="I741" s="42" t="s">
        <v>44</v>
      </c>
      <c r="J741" s="77" t="s">
        <v>556</v>
      </c>
      <c r="K741" s="77">
        <v>865</v>
      </c>
      <c r="L741" s="44" t="s">
        <v>76</v>
      </c>
      <c r="M741" s="45" t="s">
        <v>1183</v>
      </c>
      <c r="N741" s="42">
        <v>2</v>
      </c>
      <c r="O741" s="42" t="s">
        <v>1629</v>
      </c>
      <c r="P741" s="46">
        <v>45428</v>
      </c>
      <c r="Q741" s="47" t="s">
        <v>1630</v>
      </c>
      <c r="R741" s="48">
        <v>230000</v>
      </c>
      <c r="S741" s="49">
        <v>135200</v>
      </c>
      <c r="T741" s="50"/>
      <c r="U741" s="48" t="s">
        <v>2584</v>
      </c>
      <c r="V741" s="51">
        <v>45496</v>
      </c>
      <c r="W741" s="52"/>
    </row>
    <row r="742" spans="1:23">
      <c r="A742" s="55"/>
      <c r="B742" s="42">
        <v>5643</v>
      </c>
      <c r="C742" s="42" t="s">
        <v>79</v>
      </c>
      <c r="D742" s="42">
        <v>1126452259</v>
      </c>
      <c r="E742" s="42" t="s">
        <v>1628</v>
      </c>
      <c r="F742" s="42">
        <v>14</v>
      </c>
      <c r="G742" s="42">
        <v>1</v>
      </c>
      <c r="H742" s="43">
        <v>39942</v>
      </c>
      <c r="I742" s="42" t="s">
        <v>44</v>
      </c>
      <c r="J742" s="78" t="s">
        <v>556</v>
      </c>
      <c r="K742" s="78">
        <v>865</v>
      </c>
      <c r="L742" s="44" t="s">
        <v>76</v>
      </c>
      <c r="M742" s="18" t="s">
        <v>1185</v>
      </c>
      <c r="N742" s="42">
        <v>2</v>
      </c>
      <c r="O742" s="42" t="s">
        <v>1631</v>
      </c>
      <c r="P742" s="46">
        <v>45429</v>
      </c>
      <c r="Q742" s="54" t="s">
        <v>1632</v>
      </c>
      <c r="R742" s="55">
        <v>230000</v>
      </c>
      <c r="S742" s="49">
        <v>135200</v>
      </c>
      <c r="T742" s="56">
        <v>540800</v>
      </c>
      <c r="U742" s="55" t="s">
        <v>2584</v>
      </c>
      <c r="V742" s="51">
        <v>45496</v>
      </c>
      <c r="W742" s="52"/>
    </row>
    <row r="743" spans="1:23" ht="28.8">
      <c r="A743" s="55"/>
      <c r="B743" s="42">
        <v>5672</v>
      </c>
      <c r="C743" s="42" t="s">
        <v>41</v>
      </c>
      <c r="D743" s="42">
        <v>18107596</v>
      </c>
      <c r="E743" s="42" t="s">
        <v>1633</v>
      </c>
      <c r="F743" s="42">
        <v>71</v>
      </c>
      <c r="G743" s="42">
        <v>1</v>
      </c>
      <c r="H743" s="43" t="s">
        <v>1634</v>
      </c>
      <c r="I743" s="42" t="s">
        <v>77</v>
      </c>
      <c r="J743" s="77" t="s">
        <v>557</v>
      </c>
      <c r="K743" s="77">
        <v>569</v>
      </c>
      <c r="L743" s="44" t="s">
        <v>76</v>
      </c>
      <c r="M743" s="45" t="s">
        <v>1264</v>
      </c>
      <c r="N743" s="42">
        <v>1</v>
      </c>
      <c r="O743" s="42" t="s">
        <v>1635</v>
      </c>
      <c r="P743" s="46">
        <v>45425</v>
      </c>
      <c r="Q743" s="47">
        <v>651442</v>
      </c>
      <c r="R743" s="48">
        <v>100000</v>
      </c>
      <c r="S743" s="49">
        <v>136323</v>
      </c>
      <c r="T743" s="56"/>
      <c r="U743" s="55" t="s">
        <v>2585</v>
      </c>
      <c r="V743" s="51">
        <v>45496</v>
      </c>
      <c r="W743" s="52"/>
    </row>
    <row r="744" spans="1:23" ht="28.8">
      <c r="A744" s="55"/>
      <c r="B744" s="42">
        <v>5673</v>
      </c>
      <c r="C744" s="42" t="s">
        <v>41</v>
      </c>
      <c r="D744" s="42">
        <v>18107596</v>
      </c>
      <c r="E744" s="42" t="s">
        <v>1633</v>
      </c>
      <c r="F744" s="42">
        <v>71</v>
      </c>
      <c r="G744" s="42">
        <v>1</v>
      </c>
      <c r="H744" s="43" t="s">
        <v>1634</v>
      </c>
      <c r="I744" s="42" t="s">
        <v>77</v>
      </c>
      <c r="J744" s="77" t="s">
        <v>557</v>
      </c>
      <c r="K744" s="77">
        <v>569</v>
      </c>
      <c r="L744" s="44" t="s">
        <v>76</v>
      </c>
      <c r="M744" s="45" t="s">
        <v>1266</v>
      </c>
      <c r="N744" s="42">
        <v>1</v>
      </c>
      <c r="O744" s="42" t="s">
        <v>1635</v>
      </c>
      <c r="P744" s="46">
        <v>45427</v>
      </c>
      <c r="Q744" s="52">
        <v>659674</v>
      </c>
      <c r="R744" s="48">
        <v>100000</v>
      </c>
      <c r="S744" s="49">
        <v>136323</v>
      </c>
      <c r="T744" s="56">
        <v>272646</v>
      </c>
      <c r="U744" s="55" t="s">
        <v>2585</v>
      </c>
      <c r="V744" s="51">
        <v>45496</v>
      </c>
      <c r="W744" s="52"/>
    </row>
    <row r="745" spans="1:23" ht="28.8">
      <c r="A745" s="55"/>
      <c r="B745" s="42">
        <v>5696</v>
      </c>
      <c r="C745" s="42" t="s">
        <v>41</v>
      </c>
      <c r="D745" s="42">
        <v>27363959</v>
      </c>
      <c r="E745" s="42" t="s">
        <v>695</v>
      </c>
      <c r="F745" s="42">
        <v>84</v>
      </c>
      <c r="G745" s="42">
        <v>1</v>
      </c>
      <c r="H745" s="43">
        <v>14615</v>
      </c>
      <c r="I745" s="42" t="s">
        <v>44</v>
      </c>
      <c r="J745" s="77" t="s">
        <v>84</v>
      </c>
      <c r="K745" s="77">
        <v>885</v>
      </c>
      <c r="L745" s="44" t="s">
        <v>74</v>
      </c>
      <c r="M745" s="45" t="s">
        <v>954</v>
      </c>
      <c r="N745" s="42">
        <v>1</v>
      </c>
      <c r="O745" s="42" t="s">
        <v>1636</v>
      </c>
      <c r="P745" s="46">
        <v>45428</v>
      </c>
      <c r="Q745" s="47">
        <v>659605</v>
      </c>
      <c r="R745" s="48">
        <v>24000</v>
      </c>
      <c r="S745" s="55">
        <v>35880</v>
      </c>
      <c r="T745" s="56"/>
      <c r="U745" s="55" t="s">
        <v>2586</v>
      </c>
      <c r="V745" s="51">
        <v>45496</v>
      </c>
      <c r="W745" s="52"/>
    </row>
    <row r="746" spans="1:23" ht="28.8">
      <c r="A746" s="55"/>
      <c r="B746" s="42">
        <v>5697</v>
      </c>
      <c r="C746" s="42" t="s">
        <v>41</v>
      </c>
      <c r="D746" s="42">
        <v>27363959</v>
      </c>
      <c r="E746" s="42" t="s">
        <v>695</v>
      </c>
      <c r="F746" s="42">
        <v>84</v>
      </c>
      <c r="G746" s="42">
        <v>1</v>
      </c>
      <c r="H746" s="43">
        <v>14615</v>
      </c>
      <c r="I746" s="42" t="s">
        <v>44</v>
      </c>
      <c r="J746" s="77" t="s">
        <v>84</v>
      </c>
      <c r="K746" s="77">
        <v>885</v>
      </c>
      <c r="L746" s="44" t="s">
        <v>74</v>
      </c>
      <c r="M746" s="18" t="s">
        <v>955</v>
      </c>
      <c r="N746" s="42">
        <v>1</v>
      </c>
      <c r="O746" s="42" t="s">
        <v>1636</v>
      </c>
      <c r="P746" s="46">
        <v>45429</v>
      </c>
      <c r="Q746" s="52">
        <v>664263</v>
      </c>
      <c r="R746" s="48">
        <v>24000</v>
      </c>
      <c r="S746" s="55">
        <v>35880</v>
      </c>
      <c r="T746" s="56">
        <v>71760</v>
      </c>
      <c r="U746" s="55" t="s">
        <v>2586</v>
      </c>
      <c r="V746" s="51">
        <v>45496</v>
      </c>
      <c r="W746" s="52"/>
    </row>
    <row r="747" spans="1:23">
      <c r="A747" s="55"/>
      <c r="B747" s="42">
        <v>5909</v>
      </c>
      <c r="C747" s="42" t="s">
        <v>41</v>
      </c>
      <c r="D747" s="42">
        <v>1122784844</v>
      </c>
      <c r="E747" s="42" t="s">
        <v>1637</v>
      </c>
      <c r="F747" s="42">
        <v>30</v>
      </c>
      <c r="G747" s="42">
        <v>1</v>
      </c>
      <c r="H747" s="43">
        <v>34397</v>
      </c>
      <c r="I747" s="42" t="s">
        <v>44</v>
      </c>
      <c r="J747" s="78" t="s">
        <v>81</v>
      </c>
      <c r="K747" s="78">
        <v>749</v>
      </c>
      <c r="L747" s="44" t="s">
        <v>76</v>
      </c>
      <c r="M747" s="45" t="s">
        <v>922</v>
      </c>
      <c r="N747" s="42">
        <v>1</v>
      </c>
      <c r="O747" s="42">
        <v>3165886389</v>
      </c>
      <c r="P747" s="46">
        <v>45433</v>
      </c>
      <c r="Q747" s="47">
        <v>672346</v>
      </c>
      <c r="R747" s="48">
        <v>20000</v>
      </c>
      <c r="S747" s="49">
        <v>26000</v>
      </c>
      <c r="T747" s="56">
        <v>26000</v>
      </c>
      <c r="U747" s="55" t="s">
        <v>2587</v>
      </c>
      <c r="V747" s="51">
        <v>45496</v>
      </c>
      <c r="W747" s="52"/>
    </row>
    <row r="748" spans="1:23">
      <c r="A748" s="55"/>
      <c r="B748" s="42">
        <v>5473</v>
      </c>
      <c r="C748" s="42" t="s">
        <v>41</v>
      </c>
      <c r="D748" s="42">
        <v>41103738</v>
      </c>
      <c r="E748" s="42" t="s">
        <v>1638</v>
      </c>
      <c r="F748" s="42">
        <v>54</v>
      </c>
      <c r="G748" s="42">
        <v>1</v>
      </c>
      <c r="H748" s="43" t="s">
        <v>582</v>
      </c>
      <c r="I748" s="42" t="s">
        <v>44</v>
      </c>
      <c r="J748" s="78" t="s">
        <v>75</v>
      </c>
      <c r="K748" s="78">
        <v>568</v>
      </c>
      <c r="L748" s="44" t="s">
        <v>76</v>
      </c>
      <c r="M748" s="45" t="s">
        <v>1014</v>
      </c>
      <c r="N748" s="42">
        <v>1</v>
      </c>
      <c r="O748" s="42">
        <v>3204942857</v>
      </c>
      <c r="P748" s="46">
        <v>45426</v>
      </c>
      <c r="Q748" s="47">
        <v>654821</v>
      </c>
      <c r="R748" s="48">
        <v>90000</v>
      </c>
      <c r="S748" s="49">
        <v>124800</v>
      </c>
      <c r="T748" s="56"/>
      <c r="U748" s="55" t="s">
        <v>2588</v>
      </c>
      <c r="V748" s="51">
        <v>45496</v>
      </c>
      <c r="W748" s="52"/>
    </row>
    <row r="749" spans="1:23" ht="28.8">
      <c r="A749" s="55"/>
      <c r="B749" s="42">
        <v>5474</v>
      </c>
      <c r="C749" s="42" t="s">
        <v>41</v>
      </c>
      <c r="D749" s="42">
        <v>41103738</v>
      </c>
      <c r="E749" s="42" t="s">
        <v>1638</v>
      </c>
      <c r="F749" s="42">
        <v>54</v>
      </c>
      <c r="G749" s="42">
        <v>1</v>
      </c>
      <c r="H749" s="43" t="s">
        <v>582</v>
      </c>
      <c r="I749" s="42" t="s">
        <v>44</v>
      </c>
      <c r="J749" s="77" t="s">
        <v>75</v>
      </c>
      <c r="K749" s="77">
        <v>568</v>
      </c>
      <c r="L749" s="44" t="s">
        <v>76</v>
      </c>
      <c r="M749" s="45" t="s">
        <v>1016</v>
      </c>
      <c r="N749" s="42">
        <v>1</v>
      </c>
      <c r="O749" s="42">
        <v>3204942857</v>
      </c>
      <c r="P749" s="46">
        <v>45427</v>
      </c>
      <c r="Q749" s="47">
        <v>659464</v>
      </c>
      <c r="R749" s="48">
        <v>90000</v>
      </c>
      <c r="S749" s="49">
        <v>124800</v>
      </c>
      <c r="T749" s="56">
        <v>249600</v>
      </c>
      <c r="U749" s="55" t="s">
        <v>2588</v>
      </c>
      <c r="V749" s="51">
        <v>45496</v>
      </c>
      <c r="W749" s="52"/>
    </row>
    <row r="750" spans="1:23" ht="28.8">
      <c r="A750" s="55"/>
      <c r="B750" s="42">
        <v>6167</v>
      </c>
      <c r="C750" s="42" t="s">
        <v>41</v>
      </c>
      <c r="D750" s="42">
        <v>1075209332</v>
      </c>
      <c r="E750" s="42" t="s">
        <v>1639</v>
      </c>
      <c r="F750" s="42">
        <v>38</v>
      </c>
      <c r="G750" s="42">
        <v>1</v>
      </c>
      <c r="H750" s="43">
        <v>31230</v>
      </c>
      <c r="I750" s="42" t="s">
        <v>44</v>
      </c>
      <c r="J750" s="77" t="s">
        <v>99</v>
      </c>
      <c r="K750" s="77">
        <v>571</v>
      </c>
      <c r="L750" s="44" t="s">
        <v>74</v>
      </c>
      <c r="M750" s="45" t="s">
        <v>987</v>
      </c>
      <c r="N750" s="42">
        <v>1</v>
      </c>
      <c r="O750" s="42">
        <v>3118331714</v>
      </c>
      <c r="P750" s="46">
        <v>45437</v>
      </c>
      <c r="Q750" s="52">
        <v>677521</v>
      </c>
      <c r="R750" s="48">
        <v>20000</v>
      </c>
      <c r="S750" s="49">
        <v>30680</v>
      </c>
      <c r="T750" s="56">
        <v>30680</v>
      </c>
      <c r="U750" s="55" t="s">
        <v>2589</v>
      </c>
      <c r="V750" s="51">
        <v>45496</v>
      </c>
      <c r="W750" s="52"/>
    </row>
    <row r="751" spans="1:23">
      <c r="A751" s="55"/>
      <c r="B751" s="42">
        <v>5884</v>
      </c>
      <c r="C751" s="42" t="s">
        <v>41</v>
      </c>
      <c r="D751" s="42">
        <v>27432177</v>
      </c>
      <c r="E751" s="42" t="s">
        <v>1640</v>
      </c>
      <c r="F751" s="42">
        <v>66</v>
      </c>
      <c r="G751" s="42">
        <v>1</v>
      </c>
      <c r="H751" s="43" t="s">
        <v>1641</v>
      </c>
      <c r="I751" s="42" t="s">
        <v>44</v>
      </c>
      <c r="J751" s="78" t="s">
        <v>78</v>
      </c>
      <c r="K751" s="78">
        <v>320</v>
      </c>
      <c r="L751" s="44" t="s">
        <v>74</v>
      </c>
      <c r="M751" s="18" t="s">
        <v>958</v>
      </c>
      <c r="N751" s="42">
        <v>1</v>
      </c>
      <c r="O751" s="42" t="s">
        <v>1642</v>
      </c>
      <c r="P751" s="46">
        <v>45432</v>
      </c>
      <c r="Q751" s="54">
        <v>664815</v>
      </c>
      <c r="R751" s="55">
        <v>17000</v>
      </c>
      <c r="S751" s="49">
        <v>26520</v>
      </c>
      <c r="T751" s="56">
        <v>26520</v>
      </c>
      <c r="U751" s="55" t="s">
        <v>2590</v>
      </c>
      <c r="V751" s="51">
        <v>45496</v>
      </c>
      <c r="W751" s="52"/>
    </row>
    <row r="752" spans="1:23">
      <c r="A752" s="55"/>
      <c r="B752" s="42">
        <v>5431</v>
      </c>
      <c r="C752" s="42" t="s">
        <v>86</v>
      </c>
      <c r="D752" s="42">
        <v>1125413384</v>
      </c>
      <c r="E752" s="42" t="s">
        <v>1643</v>
      </c>
      <c r="F752" s="42">
        <v>7</v>
      </c>
      <c r="G752" s="42">
        <v>1</v>
      </c>
      <c r="H752" s="43" t="s">
        <v>1644</v>
      </c>
      <c r="I752" s="42" t="s">
        <v>44</v>
      </c>
      <c r="J752" s="78" t="s">
        <v>557</v>
      </c>
      <c r="K752" s="78">
        <v>569</v>
      </c>
      <c r="L752" s="44" t="s">
        <v>74</v>
      </c>
      <c r="M752" s="44" t="s">
        <v>1205</v>
      </c>
      <c r="N752" s="42">
        <v>1</v>
      </c>
      <c r="O752" s="42" t="s">
        <v>1645</v>
      </c>
      <c r="P752" s="43">
        <v>45422</v>
      </c>
      <c r="Q752" s="42">
        <v>646514</v>
      </c>
      <c r="R752" s="55">
        <v>22000</v>
      </c>
      <c r="S752" s="49">
        <v>31720</v>
      </c>
      <c r="T752" s="56">
        <v>31720</v>
      </c>
      <c r="U752" s="55" t="s">
        <v>2591</v>
      </c>
      <c r="V752" s="51">
        <v>45496</v>
      </c>
      <c r="W752" s="52"/>
    </row>
    <row r="753" spans="1:23">
      <c r="A753" s="44"/>
      <c r="B753" s="42">
        <v>5940</v>
      </c>
      <c r="C753" s="42" t="s">
        <v>41</v>
      </c>
      <c r="D753" s="42">
        <v>69000006</v>
      </c>
      <c r="E753" s="42" t="s">
        <v>1646</v>
      </c>
      <c r="F753" s="42">
        <v>70</v>
      </c>
      <c r="G753" s="42">
        <v>1</v>
      </c>
      <c r="H753" s="43" t="s">
        <v>1647</v>
      </c>
      <c r="I753" s="42" t="s">
        <v>44</v>
      </c>
      <c r="J753" s="77" t="s">
        <v>83</v>
      </c>
      <c r="K753" s="77" t="s">
        <v>559</v>
      </c>
      <c r="L753" s="44" t="s">
        <v>74</v>
      </c>
      <c r="M753" s="45" t="s">
        <v>939</v>
      </c>
      <c r="N753" s="42">
        <v>1</v>
      </c>
      <c r="O753" s="42">
        <v>3138069871</v>
      </c>
      <c r="P753" s="46">
        <v>45432</v>
      </c>
      <c r="Q753" s="54">
        <v>669825</v>
      </c>
      <c r="R753" s="55">
        <v>27000</v>
      </c>
      <c r="S753" s="49">
        <v>40040</v>
      </c>
      <c r="T753" s="56"/>
      <c r="U753" s="44" t="s">
        <v>2592</v>
      </c>
      <c r="V753" s="51">
        <v>45496</v>
      </c>
      <c r="W753" s="52"/>
    </row>
    <row r="754" spans="1:23">
      <c r="A754" s="44"/>
      <c r="B754" s="42">
        <v>5941</v>
      </c>
      <c r="C754" s="42" t="s">
        <v>41</v>
      </c>
      <c r="D754" s="42">
        <v>69000006</v>
      </c>
      <c r="E754" s="42" t="s">
        <v>1646</v>
      </c>
      <c r="F754" s="42">
        <v>70</v>
      </c>
      <c r="G754" s="42">
        <v>1</v>
      </c>
      <c r="H754" s="43" t="s">
        <v>1647</v>
      </c>
      <c r="I754" s="42" t="s">
        <v>44</v>
      </c>
      <c r="J754" s="77" t="s">
        <v>83</v>
      </c>
      <c r="K754" s="77" t="s">
        <v>559</v>
      </c>
      <c r="L754" s="44" t="s">
        <v>74</v>
      </c>
      <c r="M754" s="42" t="s">
        <v>939</v>
      </c>
      <c r="N754" s="42">
        <v>1</v>
      </c>
      <c r="O754" s="42">
        <v>3138069871</v>
      </c>
      <c r="P754" s="46">
        <v>45433</v>
      </c>
      <c r="Q754" s="54">
        <v>672098</v>
      </c>
      <c r="R754" s="55">
        <v>27000</v>
      </c>
      <c r="S754" s="49">
        <v>40040</v>
      </c>
      <c r="T754" s="56">
        <v>80080</v>
      </c>
      <c r="U754" s="44" t="s">
        <v>2592</v>
      </c>
      <c r="V754" s="51">
        <v>45496</v>
      </c>
      <c r="W754" s="52"/>
    </row>
    <row r="755" spans="1:23">
      <c r="A755" s="55"/>
      <c r="B755" s="42">
        <v>5756</v>
      </c>
      <c r="C755" s="42" t="s">
        <v>41</v>
      </c>
      <c r="D755" s="42">
        <v>4961492</v>
      </c>
      <c r="E755" s="42" t="s">
        <v>1648</v>
      </c>
      <c r="F755" s="42">
        <v>58</v>
      </c>
      <c r="G755" s="42">
        <v>1</v>
      </c>
      <c r="H755" s="43">
        <v>23996</v>
      </c>
      <c r="I755" s="42" t="s">
        <v>77</v>
      </c>
      <c r="J755" s="77" t="s">
        <v>83</v>
      </c>
      <c r="K755" s="77" t="s">
        <v>559</v>
      </c>
      <c r="L755" s="44" t="s">
        <v>76</v>
      </c>
      <c r="M755" s="45" t="s">
        <v>909</v>
      </c>
      <c r="N755" s="42">
        <v>1</v>
      </c>
      <c r="O755" s="42">
        <v>3209364422</v>
      </c>
      <c r="P755" s="46">
        <v>45427</v>
      </c>
      <c r="Q755" s="47">
        <v>659546</v>
      </c>
      <c r="R755" s="48">
        <v>85000</v>
      </c>
      <c r="S755" s="49">
        <v>109200</v>
      </c>
      <c r="T755" s="56"/>
      <c r="U755" s="55" t="s">
        <v>2593</v>
      </c>
      <c r="V755" s="51">
        <v>45496</v>
      </c>
      <c r="W755" s="52"/>
    </row>
    <row r="756" spans="1:23">
      <c r="A756" s="55"/>
      <c r="B756" s="42">
        <v>5757</v>
      </c>
      <c r="C756" s="42" t="s">
        <v>41</v>
      </c>
      <c r="D756" s="42">
        <v>4961492</v>
      </c>
      <c r="E756" s="42" t="s">
        <v>1648</v>
      </c>
      <c r="F756" s="42">
        <v>58</v>
      </c>
      <c r="G756" s="42">
        <v>1</v>
      </c>
      <c r="H756" s="43">
        <v>23996</v>
      </c>
      <c r="I756" s="42" t="s">
        <v>77</v>
      </c>
      <c r="J756" s="77" t="s">
        <v>83</v>
      </c>
      <c r="K756" s="77" t="s">
        <v>559</v>
      </c>
      <c r="L756" s="44" t="s">
        <v>76</v>
      </c>
      <c r="M756" s="42" t="s">
        <v>946</v>
      </c>
      <c r="N756" s="42">
        <v>1</v>
      </c>
      <c r="O756" s="42">
        <v>3248006274</v>
      </c>
      <c r="P756" s="46">
        <v>45428</v>
      </c>
      <c r="Q756" s="52">
        <v>662448</v>
      </c>
      <c r="R756" s="48">
        <v>85000</v>
      </c>
      <c r="S756" s="49">
        <v>109200</v>
      </c>
      <c r="T756" s="56">
        <v>218400</v>
      </c>
      <c r="U756" s="55" t="s">
        <v>2593</v>
      </c>
      <c r="V756" s="51">
        <v>45496</v>
      </c>
      <c r="W756" s="52"/>
    </row>
    <row r="757" spans="1:23">
      <c r="A757" s="55"/>
      <c r="B757" s="42">
        <v>6203</v>
      </c>
      <c r="C757" s="42" t="s">
        <v>86</v>
      </c>
      <c r="D757" s="42">
        <v>1130147333</v>
      </c>
      <c r="E757" s="42" t="s">
        <v>1649</v>
      </c>
      <c r="F757" s="42">
        <v>4</v>
      </c>
      <c r="G757" s="42">
        <v>1</v>
      </c>
      <c r="H757" s="43">
        <v>43773</v>
      </c>
      <c r="I757" s="42" t="s">
        <v>44</v>
      </c>
      <c r="J757" s="77" t="s">
        <v>78</v>
      </c>
      <c r="K757" s="77">
        <v>320</v>
      </c>
      <c r="L757" s="44" t="s">
        <v>74</v>
      </c>
      <c r="M757" s="45" t="s">
        <v>958</v>
      </c>
      <c r="N757" s="42">
        <v>1</v>
      </c>
      <c r="O757" s="42" t="s">
        <v>1650</v>
      </c>
      <c r="P757" s="46">
        <v>45439</v>
      </c>
      <c r="Q757" s="47">
        <v>679822</v>
      </c>
      <c r="R757" s="48">
        <v>17000</v>
      </c>
      <c r="S757" s="49">
        <v>26520</v>
      </c>
      <c r="T757" s="56">
        <v>26520</v>
      </c>
      <c r="U757" s="55" t="s">
        <v>2594</v>
      </c>
      <c r="V757" s="51">
        <v>45496</v>
      </c>
      <c r="W757" s="52"/>
    </row>
    <row r="758" spans="1:23" ht="28.8">
      <c r="A758" s="55"/>
      <c r="B758" s="42">
        <v>5349</v>
      </c>
      <c r="C758" s="42" t="s">
        <v>79</v>
      </c>
      <c r="D758" s="42">
        <v>1126449271</v>
      </c>
      <c r="E758" s="42" t="s">
        <v>1651</v>
      </c>
      <c r="F758" s="42">
        <v>17</v>
      </c>
      <c r="G758" s="42">
        <v>1</v>
      </c>
      <c r="H758" s="43" t="s">
        <v>1652</v>
      </c>
      <c r="I758" s="42" t="s">
        <v>44</v>
      </c>
      <c r="J758" s="77" t="s">
        <v>556</v>
      </c>
      <c r="K758" s="77">
        <v>865</v>
      </c>
      <c r="L758" s="44" t="s">
        <v>76</v>
      </c>
      <c r="M758" s="42" t="s">
        <v>1183</v>
      </c>
      <c r="N758" s="42">
        <v>1</v>
      </c>
      <c r="O758" s="42" t="s">
        <v>1653</v>
      </c>
      <c r="P758" s="46">
        <v>45420</v>
      </c>
      <c r="Q758" s="52">
        <v>642340</v>
      </c>
      <c r="R758" s="48">
        <v>115000</v>
      </c>
      <c r="S758" s="49">
        <v>135200</v>
      </c>
      <c r="T758" s="56">
        <v>135200</v>
      </c>
      <c r="U758" s="55" t="s">
        <v>2595</v>
      </c>
      <c r="V758" s="51">
        <v>45496</v>
      </c>
      <c r="W758" s="52"/>
    </row>
    <row r="759" spans="1:23" ht="28.8">
      <c r="A759" s="55"/>
      <c r="B759" s="42">
        <v>6263</v>
      </c>
      <c r="C759" s="42" t="s">
        <v>41</v>
      </c>
      <c r="D759" s="42">
        <v>27470101</v>
      </c>
      <c r="E759" s="42" t="s">
        <v>1654</v>
      </c>
      <c r="F759" s="42">
        <v>35</v>
      </c>
      <c r="G759" s="42">
        <v>1</v>
      </c>
      <c r="H759" s="43" t="s">
        <v>1655</v>
      </c>
      <c r="I759" s="42" t="s">
        <v>44</v>
      </c>
      <c r="J759" s="77" t="s">
        <v>84</v>
      </c>
      <c r="K759" s="77">
        <v>885</v>
      </c>
      <c r="L759" s="44" t="s">
        <v>76</v>
      </c>
      <c r="M759" s="45" t="s">
        <v>1656</v>
      </c>
      <c r="N759" s="42">
        <v>2</v>
      </c>
      <c r="O759" s="42" t="s">
        <v>1657</v>
      </c>
      <c r="P759" s="46">
        <v>45440</v>
      </c>
      <c r="Q759" s="47" t="s">
        <v>1658</v>
      </c>
      <c r="R759" s="48">
        <v>136000</v>
      </c>
      <c r="S759" s="49">
        <v>84448</v>
      </c>
      <c r="T759" s="56">
        <v>168896</v>
      </c>
      <c r="U759" s="55" t="s">
        <v>2596</v>
      </c>
      <c r="V759" s="51">
        <v>45496</v>
      </c>
      <c r="W759" s="52"/>
    </row>
    <row r="760" spans="1:23">
      <c r="A760" s="55"/>
      <c r="B760" s="42">
        <v>5606</v>
      </c>
      <c r="C760" s="42" t="s">
        <v>41</v>
      </c>
      <c r="D760" s="42">
        <v>39841862</v>
      </c>
      <c r="E760" s="42" t="s">
        <v>1659</v>
      </c>
      <c r="F760" s="42">
        <v>48</v>
      </c>
      <c r="G760" s="42">
        <v>1</v>
      </c>
      <c r="H760" s="43">
        <v>27854</v>
      </c>
      <c r="I760" s="42" t="s">
        <v>44</v>
      </c>
      <c r="J760" s="78" t="s">
        <v>557</v>
      </c>
      <c r="K760" s="78">
        <v>569</v>
      </c>
      <c r="L760" s="44" t="s">
        <v>76</v>
      </c>
      <c r="M760" s="42" t="s">
        <v>1075</v>
      </c>
      <c r="N760" s="42">
        <v>1</v>
      </c>
      <c r="O760" s="42" t="s">
        <v>1660</v>
      </c>
      <c r="P760" s="46">
        <v>45427</v>
      </c>
      <c r="Q760" s="47">
        <v>657002</v>
      </c>
      <c r="R760" s="48">
        <v>70000</v>
      </c>
      <c r="S760" s="49">
        <v>92040</v>
      </c>
      <c r="T760" s="56"/>
      <c r="U760" s="55" t="s">
        <v>2597</v>
      </c>
      <c r="V760" s="51">
        <v>45496</v>
      </c>
      <c r="W760" s="52"/>
    </row>
    <row r="761" spans="1:23">
      <c r="A761" s="55"/>
      <c r="B761" s="42">
        <v>5607</v>
      </c>
      <c r="C761" s="42" t="s">
        <v>41</v>
      </c>
      <c r="D761" s="42">
        <v>39841862</v>
      </c>
      <c r="E761" s="42" t="s">
        <v>1659</v>
      </c>
      <c r="F761" s="42">
        <v>48</v>
      </c>
      <c r="G761" s="42">
        <v>1</v>
      </c>
      <c r="H761" s="43">
        <v>27854</v>
      </c>
      <c r="I761" s="42" t="s">
        <v>44</v>
      </c>
      <c r="J761" s="78" t="s">
        <v>557</v>
      </c>
      <c r="K761" s="78">
        <v>569</v>
      </c>
      <c r="L761" s="44" t="s">
        <v>76</v>
      </c>
      <c r="M761" s="45" t="s">
        <v>1077</v>
      </c>
      <c r="N761" s="42">
        <v>1</v>
      </c>
      <c r="O761" s="42" t="s">
        <v>1661</v>
      </c>
      <c r="P761" s="46">
        <v>45427</v>
      </c>
      <c r="Q761" s="52">
        <v>660540</v>
      </c>
      <c r="R761" s="48">
        <v>70000</v>
      </c>
      <c r="S761" s="49">
        <v>83200</v>
      </c>
      <c r="T761" s="56">
        <v>175240</v>
      </c>
      <c r="U761" s="55" t="s">
        <v>2597</v>
      </c>
      <c r="V761" s="51">
        <v>45496</v>
      </c>
      <c r="W761" s="52"/>
    </row>
    <row r="762" spans="1:23" ht="28.8">
      <c r="A762" s="55"/>
      <c r="B762" s="42">
        <v>5670</v>
      </c>
      <c r="C762" s="42" t="s">
        <v>41</v>
      </c>
      <c r="D762" s="42">
        <v>15570418</v>
      </c>
      <c r="E762" s="42" t="s">
        <v>1662</v>
      </c>
      <c r="F762" s="42">
        <v>78</v>
      </c>
      <c r="G762" s="42">
        <v>1</v>
      </c>
      <c r="H762" s="43" t="s">
        <v>1663</v>
      </c>
      <c r="I762" s="42" t="s">
        <v>77</v>
      </c>
      <c r="J762" s="77" t="s">
        <v>557</v>
      </c>
      <c r="K762" s="77">
        <v>569</v>
      </c>
      <c r="L762" s="44" t="s">
        <v>76</v>
      </c>
      <c r="M762" s="45" t="s">
        <v>1075</v>
      </c>
      <c r="N762" s="42">
        <v>1</v>
      </c>
      <c r="O762" s="42" t="s">
        <v>1664</v>
      </c>
      <c r="P762" s="46">
        <v>45425</v>
      </c>
      <c r="Q762" s="47">
        <v>651412</v>
      </c>
      <c r="R762" s="48">
        <v>70000</v>
      </c>
      <c r="S762" s="49">
        <v>92040</v>
      </c>
      <c r="T762" s="56"/>
      <c r="U762" s="55" t="s">
        <v>2598</v>
      </c>
      <c r="V762" s="51">
        <v>45496</v>
      </c>
      <c r="W762" s="52"/>
    </row>
    <row r="763" spans="1:23" ht="28.8">
      <c r="A763" s="55"/>
      <c r="B763" s="42">
        <v>5671</v>
      </c>
      <c r="C763" s="42" t="s">
        <v>41</v>
      </c>
      <c r="D763" s="42">
        <v>15570418</v>
      </c>
      <c r="E763" s="42" t="s">
        <v>1662</v>
      </c>
      <c r="F763" s="42">
        <v>78</v>
      </c>
      <c r="G763" s="42">
        <v>1</v>
      </c>
      <c r="H763" s="43" t="s">
        <v>1663</v>
      </c>
      <c r="I763" s="42" t="s">
        <v>77</v>
      </c>
      <c r="J763" s="77" t="s">
        <v>557</v>
      </c>
      <c r="K763" s="77">
        <v>569</v>
      </c>
      <c r="L763" s="44" t="s">
        <v>76</v>
      </c>
      <c r="M763" s="18" t="s">
        <v>1077</v>
      </c>
      <c r="N763" s="42">
        <v>1</v>
      </c>
      <c r="O763" s="42" t="s">
        <v>1665</v>
      </c>
      <c r="P763" s="46">
        <v>45426</v>
      </c>
      <c r="Q763" s="47">
        <v>657971</v>
      </c>
      <c r="R763" s="48">
        <v>70000</v>
      </c>
      <c r="S763" s="49">
        <v>83200</v>
      </c>
      <c r="T763" s="56"/>
      <c r="U763" s="55" t="s">
        <v>2598</v>
      </c>
      <c r="V763" s="64">
        <v>45496</v>
      </c>
      <c r="W763" s="52"/>
    </row>
    <row r="764" spans="1:23" ht="28.8">
      <c r="A764" s="55"/>
      <c r="B764" s="42">
        <v>6213</v>
      </c>
      <c r="C764" s="42" t="s">
        <v>41</v>
      </c>
      <c r="D764" s="42">
        <v>15570418</v>
      </c>
      <c r="E764" s="42" t="s">
        <v>1662</v>
      </c>
      <c r="F764" s="42">
        <v>78</v>
      </c>
      <c r="G764" s="42">
        <v>1</v>
      </c>
      <c r="H764" s="43" t="s">
        <v>1663</v>
      </c>
      <c r="I764" s="42" t="s">
        <v>77</v>
      </c>
      <c r="J764" s="77" t="s">
        <v>557</v>
      </c>
      <c r="K764" s="77">
        <v>569</v>
      </c>
      <c r="L764" s="44" t="s">
        <v>76</v>
      </c>
      <c r="M764" s="45" t="s">
        <v>1075</v>
      </c>
      <c r="N764" s="42">
        <v>1</v>
      </c>
      <c r="O764" s="42" t="s">
        <v>1666</v>
      </c>
      <c r="P764" s="46">
        <v>45439</v>
      </c>
      <c r="Q764" s="47">
        <v>678033</v>
      </c>
      <c r="R764" s="48">
        <v>70000</v>
      </c>
      <c r="S764" s="49">
        <v>92040</v>
      </c>
      <c r="T764" s="56">
        <v>267280</v>
      </c>
      <c r="U764" s="55" t="s">
        <v>2598</v>
      </c>
      <c r="V764" s="64">
        <v>45496</v>
      </c>
      <c r="W764" s="52"/>
    </row>
    <row r="765" spans="1:23">
      <c r="A765" s="55"/>
      <c r="B765" s="42">
        <v>5698</v>
      </c>
      <c r="C765" s="42" t="s">
        <v>86</v>
      </c>
      <c r="D765" s="42">
        <v>1124316740</v>
      </c>
      <c r="E765" s="42" t="s">
        <v>1667</v>
      </c>
      <c r="F765" s="42">
        <v>5</v>
      </c>
      <c r="G765" s="42">
        <v>1</v>
      </c>
      <c r="H765" s="43" t="s">
        <v>1668</v>
      </c>
      <c r="I765" s="42" t="s">
        <v>77</v>
      </c>
      <c r="J765" s="77" t="s">
        <v>91</v>
      </c>
      <c r="K765" s="77">
        <v>219</v>
      </c>
      <c r="L765" s="44" t="s">
        <v>74</v>
      </c>
      <c r="M765" s="45" t="s">
        <v>1036</v>
      </c>
      <c r="N765" s="42">
        <v>1</v>
      </c>
      <c r="O765" s="42">
        <v>3219542174</v>
      </c>
      <c r="P765" s="46">
        <v>45429</v>
      </c>
      <c r="Q765" s="47">
        <v>659619</v>
      </c>
      <c r="R765" s="48">
        <v>35000</v>
      </c>
      <c r="S765" s="49">
        <v>50669</v>
      </c>
      <c r="T765" s="56">
        <v>50669</v>
      </c>
      <c r="U765" s="55" t="s">
        <v>2599</v>
      </c>
      <c r="V765" s="64">
        <v>45496</v>
      </c>
      <c r="W765" s="52"/>
    </row>
    <row r="766" spans="1:23" ht="28.8">
      <c r="A766" s="55"/>
      <c r="B766" s="42">
        <v>6074</v>
      </c>
      <c r="C766" s="42" t="s">
        <v>86</v>
      </c>
      <c r="D766" s="42">
        <v>1125186224</v>
      </c>
      <c r="E766" s="42" t="s">
        <v>1669</v>
      </c>
      <c r="F766" s="42">
        <v>2</v>
      </c>
      <c r="G766" s="42">
        <v>1</v>
      </c>
      <c r="H766" s="43">
        <v>44626</v>
      </c>
      <c r="I766" s="42" t="s">
        <v>77</v>
      </c>
      <c r="J766" s="77" t="s">
        <v>99</v>
      </c>
      <c r="K766" s="77">
        <v>571</v>
      </c>
      <c r="L766" s="44" t="s">
        <v>74</v>
      </c>
      <c r="M766" s="18" t="s">
        <v>989</v>
      </c>
      <c r="N766" s="42">
        <v>1</v>
      </c>
      <c r="O766" s="42">
        <v>3232270788</v>
      </c>
      <c r="P766" s="46">
        <v>45435</v>
      </c>
      <c r="Q766" s="47">
        <v>673783</v>
      </c>
      <c r="R766" s="48">
        <v>18000</v>
      </c>
      <c r="S766" s="49">
        <v>29640</v>
      </c>
      <c r="T766" s="56"/>
      <c r="U766" s="55" t="s">
        <v>2600</v>
      </c>
      <c r="V766" s="64">
        <v>45496</v>
      </c>
      <c r="W766" s="52"/>
    </row>
    <row r="767" spans="1:23" ht="28.8">
      <c r="A767" s="55"/>
      <c r="B767" s="42">
        <v>6075</v>
      </c>
      <c r="C767" s="42" t="s">
        <v>86</v>
      </c>
      <c r="D767" s="42">
        <v>1125186224</v>
      </c>
      <c r="E767" s="42" t="s">
        <v>1669</v>
      </c>
      <c r="F767" s="42">
        <v>2</v>
      </c>
      <c r="G767" s="42">
        <v>1</v>
      </c>
      <c r="H767" s="43">
        <v>44626</v>
      </c>
      <c r="I767" s="42" t="s">
        <v>77</v>
      </c>
      <c r="J767" s="77" t="s">
        <v>99</v>
      </c>
      <c r="K767" s="77">
        <v>571</v>
      </c>
      <c r="L767" s="44" t="s">
        <v>74</v>
      </c>
      <c r="M767" s="45" t="s">
        <v>992</v>
      </c>
      <c r="N767" s="42">
        <v>1</v>
      </c>
      <c r="O767" s="42">
        <v>3232270788</v>
      </c>
      <c r="P767" s="46">
        <v>45435</v>
      </c>
      <c r="Q767" s="52">
        <v>675583</v>
      </c>
      <c r="R767" s="48">
        <v>18000</v>
      </c>
      <c r="S767" s="49">
        <v>29640</v>
      </c>
      <c r="T767" s="56">
        <v>59280</v>
      </c>
      <c r="U767" s="55" t="s">
        <v>2600</v>
      </c>
      <c r="V767" s="64">
        <v>45496</v>
      </c>
      <c r="W767" s="52"/>
    </row>
    <row r="768" spans="1:23">
      <c r="A768" s="55"/>
      <c r="B768" s="42">
        <v>4999</v>
      </c>
      <c r="C768" s="42" t="s">
        <v>79</v>
      </c>
      <c r="D768" s="42">
        <v>1126447746</v>
      </c>
      <c r="E768" s="42" t="s">
        <v>1670</v>
      </c>
      <c r="F768" s="42">
        <v>18</v>
      </c>
      <c r="G768" s="42">
        <v>1</v>
      </c>
      <c r="H768" s="43" t="s">
        <v>1671</v>
      </c>
      <c r="I768" s="42" t="s">
        <v>44</v>
      </c>
      <c r="J768" s="78" t="s">
        <v>556</v>
      </c>
      <c r="K768" s="78">
        <v>865</v>
      </c>
      <c r="L768" s="44" t="s">
        <v>76</v>
      </c>
      <c r="M768" s="45" t="s">
        <v>1029</v>
      </c>
      <c r="N768" s="42">
        <v>1</v>
      </c>
      <c r="O768" s="42" t="s">
        <v>1672</v>
      </c>
      <c r="P768" s="46">
        <v>45413</v>
      </c>
      <c r="Q768" s="54">
        <v>628496</v>
      </c>
      <c r="R768" s="55">
        <v>85000</v>
      </c>
      <c r="S768" s="49">
        <v>108576</v>
      </c>
      <c r="T768" s="56">
        <v>108576</v>
      </c>
      <c r="U768" s="55" t="s">
        <v>2601</v>
      </c>
      <c r="V768" s="64">
        <v>45496</v>
      </c>
      <c r="W768" s="52"/>
    </row>
    <row r="769" spans="1:23">
      <c r="A769" s="55"/>
      <c r="B769" s="42">
        <v>6060</v>
      </c>
      <c r="C769" s="42" t="s">
        <v>41</v>
      </c>
      <c r="D769" s="42">
        <v>31142683</v>
      </c>
      <c r="E769" s="42" t="s">
        <v>1673</v>
      </c>
      <c r="F769" s="42">
        <v>74</v>
      </c>
      <c r="G769" s="42">
        <v>1</v>
      </c>
      <c r="H769" s="43" t="s">
        <v>1674</v>
      </c>
      <c r="I769" s="42" t="s">
        <v>44</v>
      </c>
      <c r="J769" s="78" t="s">
        <v>78</v>
      </c>
      <c r="K769" s="78">
        <v>320</v>
      </c>
      <c r="L769" s="44" t="s">
        <v>74</v>
      </c>
      <c r="M769" s="45" t="s">
        <v>958</v>
      </c>
      <c r="N769" s="42">
        <v>1</v>
      </c>
      <c r="O769" s="42" t="s">
        <v>1675</v>
      </c>
      <c r="P769" s="43">
        <v>45435</v>
      </c>
      <c r="Q769" s="42">
        <v>673649</v>
      </c>
      <c r="R769" s="55">
        <v>17000</v>
      </c>
      <c r="S769" s="49">
        <v>26520</v>
      </c>
      <c r="T769" s="56"/>
      <c r="U769" s="55" t="s">
        <v>2602</v>
      </c>
      <c r="V769" s="64">
        <v>45496</v>
      </c>
      <c r="W769" s="52"/>
    </row>
    <row r="770" spans="1:23">
      <c r="A770" s="55"/>
      <c r="B770" s="42">
        <v>6061</v>
      </c>
      <c r="C770" s="42" t="s">
        <v>41</v>
      </c>
      <c r="D770" s="42">
        <v>31142683</v>
      </c>
      <c r="E770" s="42" t="s">
        <v>1673</v>
      </c>
      <c r="F770" s="42">
        <v>74</v>
      </c>
      <c r="G770" s="42">
        <v>1</v>
      </c>
      <c r="H770" s="43" t="s">
        <v>1674</v>
      </c>
      <c r="I770" s="42" t="s">
        <v>44</v>
      </c>
      <c r="J770" s="77" t="s">
        <v>78</v>
      </c>
      <c r="K770" s="77">
        <v>320</v>
      </c>
      <c r="L770" s="44" t="s">
        <v>74</v>
      </c>
      <c r="M770" s="18" t="s">
        <v>959</v>
      </c>
      <c r="N770" s="42">
        <v>1</v>
      </c>
      <c r="O770" s="42" t="s">
        <v>1675</v>
      </c>
      <c r="P770" s="46">
        <v>45435</v>
      </c>
      <c r="Q770" s="47">
        <v>675801</v>
      </c>
      <c r="R770" s="48">
        <v>17000</v>
      </c>
      <c r="S770" s="49">
        <v>26520</v>
      </c>
      <c r="T770" s="56">
        <v>53040</v>
      </c>
      <c r="U770" s="55" t="s">
        <v>2602</v>
      </c>
      <c r="V770" s="64">
        <v>45496</v>
      </c>
      <c r="W770" s="52"/>
    </row>
    <row r="771" spans="1:23">
      <c r="A771" s="55"/>
      <c r="B771" s="42">
        <v>6247</v>
      </c>
      <c r="C771" s="42" t="s">
        <v>41</v>
      </c>
      <c r="D771" s="42">
        <v>1896280</v>
      </c>
      <c r="E771" s="42" t="s">
        <v>1676</v>
      </c>
      <c r="F771" s="42">
        <v>78</v>
      </c>
      <c r="G771" s="42">
        <v>1</v>
      </c>
      <c r="H771" s="43">
        <v>16751</v>
      </c>
      <c r="I771" s="42" t="s">
        <v>77</v>
      </c>
      <c r="J771" s="77" t="s">
        <v>78</v>
      </c>
      <c r="K771" s="77">
        <v>320</v>
      </c>
      <c r="L771" s="44" t="s">
        <v>74</v>
      </c>
      <c r="M771" s="45" t="s">
        <v>958</v>
      </c>
      <c r="N771" s="42">
        <v>1</v>
      </c>
      <c r="O771" s="42" t="s">
        <v>1677</v>
      </c>
      <c r="P771" s="46">
        <v>45439</v>
      </c>
      <c r="Q771" s="52">
        <v>683399</v>
      </c>
      <c r="R771" s="48">
        <v>17000</v>
      </c>
      <c r="S771" s="49">
        <v>26520</v>
      </c>
      <c r="T771" s="56"/>
      <c r="U771" s="55" t="s">
        <v>2603</v>
      </c>
      <c r="V771" s="64">
        <v>45496</v>
      </c>
      <c r="W771" s="52"/>
    </row>
    <row r="772" spans="1:23">
      <c r="A772" s="57"/>
      <c r="B772" s="42">
        <v>6248</v>
      </c>
      <c r="C772" s="42" t="s">
        <v>41</v>
      </c>
      <c r="D772" s="42">
        <v>1896280</v>
      </c>
      <c r="E772" s="42" t="s">
        <v>1676</v>
      </c>
      <c r="F772" s="42">
        <v>78</v>
      </c>
      <c r="G772" s="42">
        <v>1</v>
      </c>
      <c r="H772" s="43">
        <v>16751</v>
      </c>
      <c r="I772" s="42" t="s">
        <v>77</v>
      </c>
      <c r="J772" s="77" t="s">
        <v>78</v>
      </c>
      <c r="K772" s="77">
        <v>320</v>
      </c>
      <c r="L772" s="44" t="s">
        <v>74</v>
      </c>
      <c r="M772" s="18" t="s">
        <v>959</v>
      </c>
      <c r="N772" s="42">
        <v>1</v>
      </c>
      <c r="O772" s="42" t="s">
        <v>1677</v>
      </c>
      <c r="P772" s="46">
        <v>45439</v>
      </c>
      <c r="Q772" s="54">
        <v>684471</v>
      </c>
      <c r="R772" s="55">
        <v>17000</v>
      </c>
      <c r="S772" s="55">
        <v>26520</v>
      </c>
      <c r="T772" s="56">
        <v>53040</v>
      </c>
      <c r="U772" s="57" t="s">
        <v>2603</v>
      </c>
      <c r="V772" s="64">
        <v>45496</v>
      </c>
      <c r="W772" s="52"/>
    </row>
    <row r="773" spans="1:23">
      <c r="A773" s="57"/>
      <c r="B773" s="42">
        <v>6420</v>
      </c>
      <c r="C773" s="42" t="s">
        <v>41</v>
      </c>
      <c r="D773" s="42">
        <v>1896280</v>
      </c>
      <c r="E773" s="42" t="s">
        <v>1676</v>
      </c>
      <c r="F773" s="42">
        <v>78</v>
      </c>
      <c r="G773" s="42">
        <v>1</v>
      </c>
      <c r="H773" s="43">
        <v>16751</v>
      </c>
      <c r="I773" s="42" t="s">
        <v>77</v>
      </c>
      <c r="J773" s="77" t="s">
        <v>78</v>
      </c>
      <c r="K773" s="77">
        <v>320</v>
      </c>
      <c r="L773" s="44" t="s">
        <v>74</v>
      </c>
      <c r="M773" s="42" t="s">
        <v>960</v>
      </c>
      <c r="N773" s="42">
        <v>1</v>
      </c>
      <c r="O773" s="42" t="s">
        <v>1678</v>
      </c>
      <c r="P773" s="43">
        <v>45442</v>
      </c>
      <c r="Q773" s="42">
        <v>686746</v>
      </c>
      <c r="R773" s="55">
        <v>33000</v>
      </c>
      <c r="S773" s="55">
        <v>45240</v>
      </c>
      <c r="T773" s="56"/>
      <c r="U773" s="57" t="s">
        <v>2603</v>
      </c>
      <c r="V773" s="64">
        <v>45496</v>
      </c>
      <c r="W773" s="52"/>
    </row>
    <row r="774" spans="1:23">
      <c r="A774" s="55"/>
      <c r="B774" s="42">
        <v>6421</v>
      </c>
      <c r="C774" s="42" t="s">
        <v>41</v>
      </c>
      <c r="D774" s="42">
        <v>1896280</v>
      </c>
      <c r="E774" s="42" t="s">
        <v>1676</v>
      </c>
      <c r="F774" s="42">
        <v>78</v>
      </c>
      <c r="G774" s="42">
        <v>1</v>
      </c>
      <c r="H774" s="43">
        <v>16751</v>
      </c>
      <c r="I774" s="42" t="s">
        <v>77</v>
      </c>
      <c r="J774" s="77" t="s">
        <v>78</v>
      </c>
      <c r="K774" s="77">
        <v>320</v>
      </c>
      <c r="L774" s="44" t="s">
        <v>74</v>
      </c>
      <c r="M774" s="42" t="s">
        <v>962</v>
      </c>
      <c r="N774" s="42">
        <v>1</v>
      </c>
      <c r="O774" s="42" t="s">
        <v>1678</v>
      </c>
      <c r="P774" s="46">
        <v>45442</v>
      </c>
      <c r="Q774" s="47">
        <v>689856</v>
      </c>
      <c r="R774" s="48">
        <v>33000</v>
      </c>
      <c r="S774" s="49">
        <v>45240</v>
      </c>
      <c r="T774" s="56">
        <v>90480</v>
      </c>
      <c r="U774" s="55" t="s">
        <v>2603</v>
      </c>
      <c r="V774" s="64">
        <v>45496</v>
      </c>
      <c r="W774" s="52"/>
    </row>
    <row r="775" spans="1:23">
      <c r="A775" s="55"/>
      <c r="B775" s="42">
        <v>5799</v>
      </c>
      <c r="C775" s="42" t="s">
        <v>79</v>
      </c>
      <c r="D775" s="42">
        <v>1085267221</v>
      </c>
      <c r="E775" s="42" t="s">
        <v>1679</v>
      </c>
      <c r="F775" s="42">
        <v>17</v>
      </c>
      <c r="G775" s="42">
        <v>1</v>
      </c>
      <c r="H775" s="43" t="s">
        <v>1680</v>
      </c>
      <c r="I775" s="42" t="s">
        <v>77</v>
      </c>
      <c r="J775" s="77" t="s">
        <v>83</v>
      </c>
      <c r="K775" s="77" t="s">
        <v>559</v>
      </c>
      <c r="L775" s="44" t="s">
        <v>76</v>
      </c>
      <c r="M775" s="42" t="s">
        <v>949</v>
      </c>
      <c r="N775" s="42">
        <v>1</v>
      </c>
      <c r="O775" s="42">
        <v>3204278541</v>
      </c>
      <c r="P775" s="46">
        <v>45431</v>
      </c>
      <c r="Q775" s="47">
        <v>663825</v>
      </c>
      <c r="R775" s="48">
        <v>50000</v>
      </c>
      <c r="S775" s="49">
        <v>67600</v>
      </c>
      <c r="T775" s="56"/>
      <c r="U775" s="55" t="s">
        <v>2604</v>
      </c>
      <c r="V775" s="64">
        <v>45496</v>
      </c>
      <c r="W775" s="52"/>
    </row>
    <row r="776" spans="1:23">
      <c r="A776" s="55"/>
      <c r="B776" s="42">
        <v>5800</v>
      </c>
      <c r="C776" s="42" t="s">
        <v>79</v>
      </c>
      <c r="D776" s="42">
        <v>1085267221</v>
      </c>
      <c r="E776" s="42" t="s">
        <v>1679</v>
      </c>
      <c r="F776" s="42">
        <v>17</v>
      </c>
      <c r="G776" s="42">
        <v>1</v>
      </c>
      <c r="H776" s="43" t="s">
        <v>1680</v>
      </c>
      <c r="I776" s="42" t="s">
        <v>77</v>
      </c>
      <c r="J776" s="77" t="s">
        <v>83</v>
      </c>
      <c r="K776" s="77" t="s">
        <v>559</v>
      </c>
      <c r="L776" s="44" t="s">
        <v>76</v>
      </c>
      <c r="M776" s="18" t="s">
        <v>950</v>
      </c>
      <c r="N776" s="42">
        <v>1</v>
      </c>
      <c r="O776" s="42">
        <v>3204278541</v>
      </c>
      <c r="P776" s="46">
        <v>45433</v>
      </c>
      <c r="Q776" s="54">
        <v>671562</v>
      </c>
      <c r="R776" s="55">
        <v>50000</v>
      </c>
      <c r="S776" s="49">
        <v>67600</v>
      </c>
      <c r="T776" s="56">
        <v>135200</v>
      </c>
      <c r="U776" s="55" t="s">
        <v>2604</v>
      </c>
      <c r="V776" s="64">
        <v>45496</v>
      </c>
      <c r="W776" s="52"/>
    </row>
    <row r="777" spans="1:23" ht="28.8">
      <c r="A777" s="55"/>
      <c r="B777" s="42">
        <v>6602</v>
      </c>
      <c r="C777" s="42" t="s">
        <v>41</v>
      </c>
      <c r="D777" s="42">
        <v>18186100</v>
      </c>
      <c r="E777" s="42" t="s">
        <v>1681</v>
      </c>
      <c r="F777" s="42">
        <v>48</v>
      </c>
      <c r="G777" s="42">
        <v>1</v>
      </c>
      <c r="H777" s="43">
        <v>27881</v>
      </c>
      <c r="I777" s="42" t="s">
        <v>77</v>
      </c>
      <c r="J777" s="77" t="s">
        <v>75</v>
      </c>
      <c r="K777" s="77">
        <v>568</v>
      </c>
      <c r="L777" s="44" t="s">
        <v>76</v>
      </c>
      <c r="M777" s="45" t="s">
        <v>1001</v>
      </c>
      <c r="N777" s="42">
        <v>2</v>
      </c>
      <c r="O777" s="42">
        <v>3223257019</v>
      </c>
      <c r="P777" s="43">
        <v>45443</v>
      </c>
      <c r="Q777" s="42" t="s">
        <v>1682</v>
      </c>
      <c r="R777" s="55">
        <v>150000</v>
      </c>
      <c r="S777" s="49">
        <v>96512</v>
      </c>
      <c r="T777" s="56">
        <v>193024</v>
      </c>
      <c r="U777" s="55" t="s">
        <v>2605</v>
      </c>
      <c r="V777" s="64">
        <v>45496</v>
      </c>
      <c r="W777" s="52"/>
    </row>
    <row r="778" spans="1:23">
      <c r="A778" s="55"/>
      <c r="B778" s="42">
        <v>5195</v>
      </c>
      <c r="C778" s="42" t="s">
        <v>41</v>
      </c>
      <c r="D778" s="42">
        <v>15570487</v>
      </c>
      <c r="E778" s="42" t="s">
        <v>1683</v>
      </c>
      <c r="F778" s="42">
        <v>74</v>
      </c>
      <c r="G778" s="42">
        <v>1</v>
      </c>
      <c r="H778" s="43">
        <v>18025</v>
      </c>
      <c r="I778" s="42" t="s">
        <v>77</v>
      </c>
      <c r="J778" s="78" t="s">
        <v>557</v>
      </c>
      <c r="K778" s="78">
        <v>569</v>
      </c>
      <c r="L778" s="44" t="s">
        <v>74</v>
      </c>
      <c r="M778" s="45" t="s">
        <v>1205</v>
      </c>
      <c r="N778" s="42">
        <v>1</v>
      </c>
      <c r="O778" s="42" t="s">
        <v>1684</v>
      </c>
      <c r="P778" s="46">
        <v>45416</v>
      </c>
      <c r="Q778" s="47">
        <v>632122</v>
      </c>
      <c r="R778" s="48">
        <v>22000</v>
      </c>
      <c r="S778" s="49">
        <v>31720</v>
      </c>
      <c r="T778" s="56"/>
      <c r="U778" s="55" t="s">
        <v>2606</v>
      </c>
      <c r="V778" s="64">
        <v>45496</v>
      </c>
      <c r="W778" s="52"/>
    </row>
    <row r="779" spans="1:23">
      <c r="A779" s="55"/>
      <c r="B779" s="42">
        <v>5196</v>
      </c>
      <c r="C779" s="42" t="s">
        <v>41</v>
      </c>
      <c r="D779" s="42">
        <v>15570487</v>
      </c>
      <c r="E779" s="42" t="s">
        <v>1683</v>
      </c>
      <c r="F779" s="42">
        <v>74</v>
      </c>
      <c r="G779" s="42">
        <v>1</v>
      </c>
      <c r="H779" s="43">
        <v>18025</v>
      </c>
      <c r="I779" s="42" t="s">
        <v>77</v>
      </c>
      <c r="J779" s="78" t="s">
        <v>557</v>
      </c>
      <c r="K779" s="78">
        <v>569</v>
      </c>
      <c r="L779" s="44" t="s">
        <v>74</v>
      </c>
      <c r="M779" s="45" t="s">
        <v>996</v>
      </c>
      <c r="N779" s="42">
        <v>1</v>
      </c>
      <c r="O779" s="42" t="s">
        <v>1684</v>
      </c>
      <c r="P779" s="46">
        <v>45419</v>
      </c>
      <c r="Q779" s="52">
        <v>640331</v>
      </c>
      <c r="R779" s="48">
        <v>22000</v>
      </c>
      <c r="S779" s="49">
        <v>31720</v>
      </c>
      <c r="T779" s="56">
        <v>63440</v>
      </c>
      <c r="U779" s="55" t="s">
        <v>2606</v>
      </c>
      <c r="V779" s="64">
        <v>45496</v>
      </c>
      <c r="W779" s="52"/>
    </row>
    <row r="780" spans="1:23" ht="28.8">
      <c r="A780" s="55"/>
      <c r="B780" s="42">
        <v>5065</v>
      </c>
      <c r="C780" s="42" t="s">
        <v>41</v>
      </c>
      <c r="D780" s="42">
        <v>1126445163</v>
      </c>
      <c r="E780" s="42" t="s">
        <v>1685</v>
      </c>
      <c r="F780" s="42">
        <v>21</v>
      </c>
      <c r="G780" s="42">
        <v>1</v>
      </c>
      <c r="H780" s="43" t="s">
        <v>1686</v>
      </c>
      <c r="I780" s="42" t="s">
        <v>44</v>
      </c>
      <c r="J780" s="77" t="s">
        <v>555</v>
      </c>
      <c r="K780" s="77">
        <v>755</v>
      </c>
      <c r="L780" s="44" t="s">
        <v>76</v>
      </c>
      <c r="M780" s="45" t="s">
        <v>925</v>
      </c>
      <c r="N780" s="42">
        <v>1</v>
      </c>
      <c r="O780" s="42">
        <v>3156682275</v>
      </c>
      <c r="P780" s="46">
        <v>45415</v>
      </c>
      <c r="Q780" s="47">
        <v>632306</v>
      </c>
      <c r="R780" s="48">
        <v>20000</v>
      </c>
      <c r="S780" s="49">
        <v>29120</v>
      </c>
      <c r="T780" s="56"/>
      <c r="U780" s="55" t="s">
        <v>2607</v>
      </c>
      <c r="V780" s="64">
        <v>45496</v>
      </c>
      <c r="W780" s="52"/>
    </row>
    <row r="781" spans="1:23" ht="28.8">
      <c r="A781" s="55"/>
      <c r="B781" s="42">
        <v>5066</v>
      </c>
      <c r="C781" s="42" t="s">
        <v>41</v>
      </c>
      <c r="D781" s="42">
        <v>1126445163</v>
      </c>
      <c r="E781" s="42" t="s">
        <v>1685</v>
      </c>
      <c r="F781" s="42">
        <v>21</v>
      </c>
      <c r="G781" s="42">
        <v>1</v>
      </c>
      <c r="H781" s="43" t="s">
        <v>1686</v>
      </c>
      <c r="I781" s="42" t="s">
        <v>44</v>
      </c>
      <c r="J781" s="77" t="s">
        <v>555</v>
      </c>
      <c r="K781" s="77">
        <v>755</v>
      </c>
      <c r="L781" s="44" t="s">
        <v>76</v>
      </c>
      <c r="M781" s="18" t="s">
        <v>926</v>
      </c>
      <c r="N781" s="42">
        <v>1</v>
      </c>
      <c r="O781" s="42">
        <v>3156682275</v>
      </c>
      <c r="P781" s="46">
        <v>45415</v>
      </c>
      <c r="Q781" s="52">
        <v>634317</v>
      </c>
      <c r="R781" s="48">
        <v>21000</v>
      </c>
      <c r="S781" s="49">
        <v>29120</v>
      </c>
      <c r="T781" s="56">
        <v>58240</v>
      </c>
      <c r="U781" s="55" t="s">
        <v>2607</v>
      </c>
      <c r="V781" s="64">
        <v>45496</v>
      </c>
      <c r="W781" s="52"/>
    </row>
    <row r="782" spans="1:23" ht="28.8">
      <c r="A782" s="55"/>
      <c r="B782" s="42">
        <v>6243</v>
      </c>
      <c r="C782" s="42" t="s">
        <v>86</v>
      </c>
      <c r="D782" s="42">
        <v>1126461674</v>
      </c>
      <c r="E782" s="42" t="s">
        <v>1687</v>
      </c>
      <c r="F782" s="42">
        <v>11</v>
      </c>
      <c r="G782" s="42">
        <v>2</v>
      </c>
      <c r="H782" s="43" t="s">
        <v>1688</v>
      </c>
      <c r="I782" s="42" t="s">
        <v>44</v>
      </c>
      <c r="J782" s="77" t="s">
        <v>556</v>
      </c>
      <c r="K782" s="77">
        <v>865</v>
      </c>
      <c r="L782" s="44" t="s">
        <v>76</v>
      </c>
      <c r="M782" s="42" t="s">
        <v>1029</v>
      </c>
      <c r="N782" s="42">
        <v>1</v>
      </c>
      <c r="O782" s="42" t="s">
        <v>1689</v>
      </c>
      <c r="P782" s="46">
        <v>45439</v>
      </c>
      <c r="Q782" s="47">
        <v>678476</v>
      </c>
      <c r="R782" s="48">
        <v>85000</v>
      </c>
      <c r="S782" s="49">
        <v>108576</v>
      </c>
      <c r="T782" s="56"/>
      <c r="U782" s="55" t="s">
        <v>2608</v>
      </c>
      <c r="V782" s="64">
        <v>45496</v>
      </c>
      <c r="W782" s="52"/>
    </row>
    <row r="783" spans="1:23" ht="28.8">
      <c r="A783" s="55"/>
      <c r="B783" s="42">
        <v>6244</v>
      </c>
      <c r="C783" s="42" t="s">
        <v>86</v>
      </c>
      <c r="D783" s="42">
        <v>1126461674</v>
      </c>
      <c r="E783" s="42" t="s">
        <v>1687</v>
      </c>
      <c r="F783" s="42">
        <v>11</v>
      </c>
      <c r="G783" s="42">
        <v>2</v>
      </c>
      <c r="H783" s="43" t="s">
        <v>1688</v>
      </c>
      <c r="I783" s="42" t="s">
        <v>44</v>
      </c>
      <c r="J783" s="77" t="s">
        <v>556</v>
      </c>
      <c r="K783" s="77">
        <v>865</v>
      </c>
      <c r="L783" s="44" t="s">
        <v>76</v>
      </c>
      <c r="M783" s="42" t="s">
        <v>1031</v>
      </c>
      <c r="N783" s="42">
        <v>1</v>
      </c>
      <c r="O783" s="42" t="s">
        <v>1689</v>
      </c>
      <c r="P783" s="46">
        <v>45440</v>
      </c>
      <c r="Q783" s="52">
        <v>686743</v>
      </c>
      <c r="R783" s="48">
        <v>85000</v>
      </c>
      <c r="S783" s="49">
        <v>108576</v>
      </c>
      <c r="T783" s="56">
        <v>217152</v>
      </c>
      <c r="U783" s="55" t="s">
        <v>2608</v>
      </c>
      <c r="V783" s="64">
        <v>45496</v>
      </c>
      <c r="W783" s="52"/>
    </row>
    <row r="784" spans="1:23">
      <c r="A784" s="55"/>
      <c r="B784" s="42">
        <v>4903</v>
      </c>
      <c r="C784" s="42" t="s">
        <v>41</v>
      </c>
      <c r="D784" s="42">
        <v>18195163</v>
      </c>
      <c r="E784" s="42" t="s">
        <v>1690</v>
      </c>
      <c r="F784" s="42">
        <v>43</v>
      </c>
      <c r="G784" s="42">
        <v>1</v>
      </c>
      <c r="H784" s="43" t="s">
        <v>595</v>
      </c>
      <c r="I784" s="42" t="s">
        <v>77</v>
      </c>
      <c r="J784" s="77" t="s">
        <v>91</v>
      </c>
      <c r="K784" s="77">
        <v>219</v>
      </c>
      <c r="L784" s="44" t="s">
        <v>76</v>
      </c>
      <c r="M784" s="45" t="s">
        <v>929</v>
      </c>
      <c r="N784" s="42">
        <v>1</v>
      </c>
      <c r="O784" s="42">
        <v>3103559698</v>
      </c>
      <c r="P784" s="46">
        <v>45414</v>
      </c>
      <c r="Q784" s="47">
        <v>628975</v>
      </c>
      <c r="R784" s="48">
        <v>20000</v>
      </c>
      <c r="S784" s="49">
        <v>33800</v>
      </c>
      <c r="T784" s="56"/>
      <c r="U784" s="55" t="s">
        <v>2609</v>
      </c>
      <c r="V784" s="64">
        <v>45496</v>
      </c>
      <c r="W784" s="52"/>
    </row>
    <row r="785" spans="1:23">
      <c r="A785" s="55"/>
      <c r="B785" s="42">
        <v>4904</v>
      </c>
      <c r="C785" s="42" t="s">
        <v>41</v>
      </c>
      <c r="D785" s="42">
        <v>18195163</v>
      </c>
      <c r="E785" s="42" t="s">
        <v>1690</v>
      </c>
      <c r="F785" s="42">
        <v>43</v>
      </c>
      <c r="G785" s="42">
        <v>1</v>
      </c>
      <c r="H785" s="43" t="s">
        <v>595</v>
      </c>
      <c r="I785" s="42" t="s">
        <v>77</v>
      </c>
      <c r="J785" s="78" t="s">
        <v>91</v>
      </c>
      <c r="K785" s="78">
        <v>219</v>
      </c>
      <c r="L785" s="44" t="s">
        <v>76</v>
      </c>
      <c r="M785" s="42" t="s">
        <v>930</v>
      </c>
      <c r="N785" s="42">
        <v>1</v>
      </c>
      <c r="O785" s="42">
        <v>3103559698</v>
      </c>
      <c r="P785" s="46">
        <v>45414</v>
      </c>
      <c r="Q785" s="47">
        <v>631814</v>
      </c>
      <c r="R785" s="48">
        <v>20000</v>
      </c>
      <c r="S785" s="49">
        <v>33800</v>
      </c>
      <c r="T785" s="56">
        <v>67600</v>
      </c>
      <c r="U785" s="55" t="s">
        <v>2609</v>
      </c>
      <c r="V785" s="64">
        <v>45496</v>
      </c>
      <c r="W785" s="52"/>
    </row>
    <row r="786" spans="1:23">
      <c r="A786" s="55"/>
      <c r="B786" s="42">
        <v>6520</v>
      </c>
      <c r="C786" s="42" t="s">
        <v>41</v>
      </c>
      <c r="D786" s="42">
        <v>1127071480</v>
      </c>
      <c r="E786" s="42" t="s">
        <v>1691</v>
      </c>
      <c r="F786" s="42">
        <v>20</v>
      </c>
      <c r="G786" s="42">
        <v>1</v>
      </c>
      <c r="H786" s="43" t="s">
        <v>1692</v>
      </c>
      <c r="I786" s="42" t="s">
        <v>77</v>
      </c>
      <c r="J786" s="78" t="s">
        <v>84</v>
      </c>
      <c r="K786" s="78">
        <v>885</v>
      </c>
      <c r="L786" s="44" t="s">
        <v>74</v>
      </c>
      <c r="M786" s="45" t="s">
        <v>1189</v>
      </c>
      <c r="N786" s="42">
        <v>2</v>
      </c>
      <c r="O786" s="42">
        <v>3125229625</v>
      </c>
      <c r="P786" s="46">
        <v>45442</v>
      </c>
      <c r="Q786" s="52" t="s">
        <v>1693</v>
      </c>
      <c r="R786" s="48">
        <v>84000</v>
      </c>
      <c r="S786" s="49">
        <v>56701</v>
      </c>
      <c r="T786" s="56">
        <v>56701</v>
      </c>
      <c r="U786" s="55" t="s">
        <v>2610</v>
      </c>
      <c r="V786" s="64">
        <v>45496</v>
      </c>
      <c r="W786" s="52"/>
    </row>
    <row r="787" spans="1:23">
      <c r="A787" s="55"/>
      <c r="B787" s="42">
        <v>5726</v>
      </c>
      <c r="C787" s="42" t="s">
        <v>41</v>
      </c>
      <c r="D787" s="42">
        <v>1121508984</v>
      </c>
      <c r="E787" s="42" t="s">
        <v>1694</v>
      </c>
      <c r="F787" s="42">
        <v>24</v>
      </c>
      <c r="G787" s="42">
        <v>1</v>
      </c>
      <c r="H787" s="43">
        <v>36343</v>
      </c>
      <c r="I787" s="42" t="s">
        <v>44</v>
      </c>
      <c r="J787" s="77" t="s">
        <v>87</v>
      </c>
      <c r="K787" s="77">
        <v>760</v>
      </c>
      <c r="L787" s="44" t="s">
        <v>76</v>
      </c>
      <c r="M787" s="18" t="s">
        <v>920</v>
      </c>
      <c r="N787" s="42">
        <v>1</v>
      </c>
      <c r="O787" s="42">
        <v>3144708302</v>
      </c>
      <c r="P787" s="46">
        <v>45434</v>
      </c>
      <c r="Q787" s="54">
        <v>124941</v>
      </c>
      <c r="R787" s="55">
        <v>50000</v>
      </c>
      <c r="S787" s="49">
        <v>93600</v>
      </c>
      <c r="T787" s="56"/>
      <c r="U787" s="55" t="s">
        <v>2611</v>
      </c>
      <c r="V787" s="64">
        <v>45496</v>
      </c>
      <c r="W787" s="52"/>
    </row>
    <row r="788" spans="1:23">
      <c r="A788" s="55"/>
      <c r="B788" s="42">
        <v>5727</v>
      </c>
      <c r="C788" s="42" t="s">
        <v>41</v>
      </c>
      <c r="D788" s="42">
        <v>1121508984</v>
      </c>
      <c r="E788" s="42" t="s">
        <v>1694</v>
      </c>
      <c r="F788" s="42">
        <v>24</v>
      </c>
      <c r="G788" s="42">
        <v>1</v>
      </c>
      <c r="H788" s="43">
        <v>36343</v>
      </c>
      <c r="I788" s="42" t="s">
        <v>44</v>
      </c>
      <c r="J788" s="77" t="s">
        <v>87</v>
      </c>
      <c r="K788" s="77">
        <v>760</v>
      </c>
      <c r="L788" s="44" t="s">
        <v>76</v>
      </c>
      <c r="M788" s="45" t="s">
        <v>1088</v>
      </c>
      <c r="N788" s="42">
        <v>1</v>
      </c>
      <c r="O788" s="42">
        <v>3144708302</v>
      </c>
      <c r="P788" s="43">
        <v>45434</v>
      </c>
      <c r="Q788" s="42">
        <v>673381</v>
      </c>
      <c r="R788" s="55">
        <v>20000</v>
      </c>
      <c r="S788" s="49">
        <v>22880</v>
      </c>
      <c r="T788" s="56">
        <v>116480</v>
      </c>
      <c r="U788" s="55" t="s">
        <v>2611</v>
      </c>
      <c r="V788" s="64">
        <v>45496</v>
      </c>
      <c r="W788" s="52"/>
    </row>
    <row r="789" spans="1:23">
      <c r="A789" s="55"/>
      <c r="B789" s="42">
        <v>5765</v>
      </c>
      <c r="C789" s="42" t="s">
        <v>41</v>
      </c>
      <c r="D789" s="42">
        <v>41110087</v>
      </c>
      <c r="E789" s="42" t="s">
        <v>1695</v>
      </c>
      <c r="F789" s="42">
        <v>41</v>
      </c>
      <c r="G789" s="42">
        <v>1</v>
      </c>
      <c r="H789" s="43" t="s">
        <v>908</v>
      </c>
      <c r="I789" s="42" t="s">
        <v>44</v>
      </c>
      <c r="J789" s="77" t="s">
        <v>78</v>
      </c>
      <c r="K789" s="77">
        <v>320</v>
      </c>
      <c r="L789" s="44" t="s">
        <v>74</v>
      </c>
      <c r="M789" s="18" t="s">
        <v>960</v>
      </c>
      <c r="N789" s="42">
        <v>1</v>
      </c>
      <c r="O789" s="42">
        <v>3133708326</v>
      </c>
      <c r="P789" s="46">
        <v>45429</v>
      </c>
      <c r="Q789" s="47">
        <v>661854</v>
      </c>
      <c r="R789" s="48">
        <v>33000</v>
      </c>
      <c r="S789" s="49">
        <v>45240</v>
      </c>
      <c r="T789" s="56">
        <v>45240</v>
      </c>
      <c r="U789" s="55" t="s">
        <v>2612</v>
      </c>
      <c r="V789" s="64">
        <v>45496</v>
      </c>
      <c r="W789" s="52"/>
    </row>
    <row r="790" spans="1:23">
      <c r="A790" s="55"/>
      <c r="B790" s="42">
        <v>6484</v>
      </c>
      <c r="C790" s="42" t="s">
        <v>79</v>
      </c>
      <c r="D790" s="42">
        <v>1122785954</v>
      </c>
      <c r="E790" s="42" t="s">
        <v>1696</v>
      </c>
      <c r="F790" s="42">
        <v>8</v>
      </c>
      <c r="G790" s="42">
        <v>1</v>
      </c>
      <c r="H790" s="43">
        <v>42163</v>
      </c>
      <c r="I790" s="42" t="s">
        <v>77</v>
      </c>
      <c r="J790" s="77" t="s">
        <v>81</v>
      </c>
      <c r="K790" s="77">
        <v>749</v>
      </c>
      <c r="L790" s="44" t="s">
        <v>76</v>
      </c>
      <c r="M790" s="45" t="s">
        <v>918</v>
      </c>
      <c r="N790" s="42">
        <v>1</v>
      </c>
      <c r="O790" s="42">
        <v>3158718186</v>
      </c>
      <c r="P790" s="46">
        <v>45442</v>
      </c>
      <c r="Q790" s="52">
        <v>688781</v>
      </c>
      <c r="R790" s="48">
        <v>20000</v>
      </c>
      <c r="S790" s="49">
        <v>26000</v>
      </c>
      <c r="T790" s="56"/>
      <c r="U790" s="55" t="s">
        <v>2613</v>
      </c>
      <c r="V790" s="64">
        <v>45496</v>
      </c>
      <c r="W790" s="52"/>
    </row>
    <row r="791" spans="1:23">
      <c r="A791" s="55"/>
      <c r="B791" s="42">
        <v>6485</v>
      </c>
      <c r="C791" s="42" t="s">
        <v>79</v>
      </c>
      <c r="D791" s="42">
        <v>1122785954</v>
      </c>
      <c r="E791" s="42" t="s">
        <v>1696</v>
      </c>
      <c r="F791" s="42">
        <v>8</v>
      </c>
      <c r="G791" s="42">
        <v>1</v>
      </c>
      <c r="H791" s="43">
        <v>42163</v>
      </c>
      <c r="I791" s="42" t="s">
        <v>77</v>
      </c>
      <c r="J791" s="77" t="s">
        <v>81</v>
      </c>
      <c r="K791" s="77">
        <v>749</v>
      </c>
      <c r="L791" s="44" t="s">
        <v>76</v>
      </c>
      <c r="M791" s="18" t="s">
        <v>922</v>
      </c>
      <c r="N791" s="42">
        <v>1</v>
      </c>
      <c r="O791" s="42">
        <v>3158718186</v>
      </c>
      <c r="P791" s="46">
        <v>45442</v>
      </c>
      <c r="Q791" s="47">
        <v>689964</v>
      </c>
      <c r="R791" s="48">
        <v>20000</v>
      </c>
      <c r="S791" s="49">
        <v>26000</v>
      </c>
      <c r="T791" s="56">
        <v>52000</v>
      </c>
      <c r="U791" s="55" t="s">
        <v>2613</v>
      </c>
      <c r="V791" s="64">
        <v>45496</v>
      </c>
      <c r="W791" s="52"/>
    </row>
    <row r="792" spans="1:23">
      <c r="A792" s="55"/>
      <c r="B792" s="42">
        <v>5397</v>
      </c>
      <c r="C792" s="42" t="s">
        <v>86</v>
      </c>
      <c r="D792" s="42">
        <v>1122787743</v>
      </c>
      <c r="E792" s="42" t="s">
        <v>1697</v>
      </c>
      <c r="F792" s="42">
        <v>5</v>
      </c>
      <c r="G792" s="42">
        <v>2</v>
      </c>
      <c r="H792" s="43">
        <v>44937</v>
      </c>
      <c r="I792" s="42" t="s">
        <v>44</v>
      </c>
      <c r="J792" s="77" t="s">
        <v>81</v>
      </c>
      <c r="K792" s="77">
        <v>749</v>
      </c>
      <c r="L792" s="44" t="s">
        <v>76</v>
      </c>
      <c r="M792" s="45" t="s">
        <v>918</v>
      </c>
      <c r="N792" s="42">
        <v>1</v>
      </c>
      <c r="O792" s="42">
        <v>3182436987</v>
      </c>
      <c r="P792" s="46">
        <v>45422</v>
      </c>
      <c r="Q792" s="47">
        <v>645160</v>
      </c>
      <c r="R792" s="48">
        <v>20000</v>
      </c>
      <c r="S792" s="49">
        <v>26000</v>
      </c>
      <c r="T792" s="56"/>
      <c r="U792" s="55" t="s">
        <v>2614</v>
      </c>
      <c r="V792" s="64">
        <v>45496</v>
      </c>
      <c r="W792" s="52"/>
    </row>
    <row r="793" spans="1:23">
      <c r="A793" s="55"/>
      <c r="B793" s="42">
        <v>5398</v>
      </c>
      <c r="C793" s="42" t="s">
        <v>86</v>
      </c>
      <c r="D793" s="42">
        <v>1122787743</v>
      </c>
      <c r="E793" s="42" t="s">
        <v>1697</v>
      </c>
      <c r="F793" s="42">
        <v>5</v>
      </c>
      <c r="G793" s="42">
        <v>2</v>
      </c>
      <c r="H793" s="43">
        <v>44937</v>
      </c>
      <c r="I793" s="42" t="s">
        <v>44</v>
      </c>
      <c r="J793" s="77" t="s">
        <v>81</v>
      </c>
      <c r="K793" s="77">
        <v>749</v>
      </c>
      <c r="L793" s="44" t="s">
        <v>76</v>
      </c>
      <c r="M793" s="45" t="s">
        <v>922</v>
      </c>
      <c r="N793" s="42">
        <v>1</v>
      </c>
      <c r="O793" s="42">
        <v>3182436987</v>
      </c>
      <c r="P793" s="46">
        <v>45422</v>
      </c>
      <c r="Q793" s="52">
        <v>649511</v>
      </c>
      <c r="R793" s="48">
        <v>20000</v>
      </c>
      <c r="S793" s="49">
        <v>26000</v>
      </c>
      <c r="T793" s="56">
        <v>52000</v>
      </c>
      <c r="U793" s="55" t="s">
        <v>2614</v>
      </c>
      <c r="V793" s="64">
        <v>45496</v>
      </c>
      <c r="W793" s="52"/>
    </row>
    <row r="794" spans="1:23">
      <c r="A794" s="55"/>
      <c r="B794" s="42">
        <v>4900</v>
      </c>
      <c r="C794" s="42" t="s">
        <v>41</v>
      </c>
      <c r="D794" s="42">
        <v>41958374</v>
      </c>
      <c r="E794" s="42" t="s">
        <v>907</v>
      </c>
      <c r="F794" s="42">
        <v>40</v>
      </c>
      <c r="G794" s="42">
        <v>1</v>
      </c>
      <c r="H794" s="43" t="s">
        <v>908</v>
      </c>
      <c r="I794" s="42" t="s">
        <v>44</v>
      </c>
      <c r="J794" s="78" t="s">
        <v>83</v>
      </c>
      <c r="K794" s="78" t="s">
        <v>559</v>
      </c>
      <c r="L794" s="44" t="s">
        <v>76</v>
      </c>
      <c r="M794" s="45" t="s">
        <v>946</v>
      </c>
      <c r="N794" s="42">
        <v>1</v>
      </c>
      <c r="O794" s="42">
        <v>3227377349</v>
      </c>
      <c r="P794" s="46">
        <v>45414</v>
      </c>
      <c r="Q794" s="54">
        <v>632342</v>
      </c>
      <c r="R794" s="55">
        <v>85000</v>
      </c>
      <c r="S794" s="49">
        <v>109200</v>
      </c>
      <c r="T794" s="56"/>
      <c r="U794" s="55" t="s">
        <v>2615</v>
      </c>
      <c r="V794" s="64">
        <v>45496</v>
      </c>
      <c r="W794" s="52"/>
    </row>
    <row r="795" spans="1:23">
      <c r="A795" s="55"/>
      <c r="B795" s="42">
        <v>5341</v>
      </c>
      <c r="C795" s="42" t="s">
        <v>41</v>
      </c>
      <c r="D795" s="42">
        <v>41958374</v>
      </c>
      <c r="E795" s="42" t="s">
        <v>907</v>
      </c>
      <c r="F795" s="42">
        <v>40</v>
      </c>
      <c r="G795" s="42">
        <v>1</v>
      </c>
      <c r="H795" s="43" t="s">
        <v>908</v>
      </c>
      <c r="I795" s="42" t="s">
        <v>44</v>
      </c>
      <c r="J795" s="78" t="s">
        <v>83</v>
      </c>
      <c r="K795" s="78" t="s">
        <v>559</v>
      </c>
      <c r="L795" s="44" t="s">
        <v>76</v>
      </c>
      <c r="M795" s="45" t="s">
        <v>909</v>
      </c>
      <c r="N795" s="42">
        <v>1</v>
      </c>
      <c r="O795" s="42">
        <v>3103332129</v>
      </c>
      <c r="P795" s="43">
        <v>45419</v>
      </c>
      <c r="Q795" s="42">
        <v>642167</v>
      </c>
      <c r="R795" s="55">
        <v>85000</v>
      </c>
      <c r="S795" s="49">
        <v>109200</v>
      </c>
      <c r="T795" s="56"/>
      <c r="U795" s="55" t="s">
        <v>2615</v>
      </c>
      <c r="V795" s="64">
        <v>45496</v>
      </c>
      <c r="W795" s="52"/>
    </row>
    <row r="796" spans="1:23">
      <c r="A796" s="55"/>
      <c r="B796" s="42">
        <v>5342</v>
      </c>
      <c r="C796" s="42" t="s">
        <v>41</v>
      </c>
      <c r="D796" s="42">
        <v>41958374</v>
      </c>
      <c r="E796" s="42" t="s">
        <v>907</v>
      </c>
      <c r="F796" s="42">
        <v>40</v>
      </c>
      <c r="G796" s="42">
        <v>1</v>
      </c>
      <c r="H796" s="43" t="s">
        <v>908</v>
      </c>
      <c r="I796" s="42" t="s">
        <v>44</v>
      </c>
      <c r="J796" s="77" t="s">
        <v>83</v>
      </c>
      <c r="K796" s="77" t="s">
        <v>559</v>
      </c>
      <c r="L796" s="44" t="s">
        <v>76</v>
      </c>
      <c r="M796" s="45" t="s">
        <v>946</v>
      </c>
      <c r="N796" s="42">
        <v>1</v>
      </c>
      <c r="O796" s="42">
        <v>3103332129</v>
      </c>
      <c r="P796" s="46">
        <v>45441</v>
      </c>
      <c r="Q796" s="54">
        <v>686874</v>
      </c>
      <c r="R796" s="55">
        <v>85000</v>
      </c>
      <c r="S796" s="49">
        <v>109200</v>
      </c>
      <c r="T796" s="56">
        <v>327600</v>
      </c>
      <c r="U796" s="55" t="s">
        <v>2615</v>
      </c>
      <c r="V796" s="64">
        <v>45496</v>
      </c>
      <c r="W796" s="52"/>
    </row>
    <row r="797" spans="1:23">
      <c r="A797" s="55"/>
      <c r="B797" s="42">
        <v>6173</v>
      </c>
      <c r="C797" s="42" t="s">
        <v>41</v>
      </c>
      <c r="D797" s="42">
        <v>27355858</v>
      </c>
      <c r="E797" s="42" t="s">
        <v>1698</v>
      </c>
      <c r="F797" s="42">
        <v>57</v>
      </c>
      <c r="G797" s="42">
        <v>1</v>
      </c>
      <c r="H797" s="43">
        <v>24263</v>
      </c>
      <c r="I797" s="42" t="s">
        <v>44</v>
      </c>
      <c r="J797" s="77" t="s">
        <v>83</v>
      </c>
      <c r="K797" s="77" t="s">
        <v>559</v>
      </c>
      <c r="L797" s="44" t="s">
        <v>76</v>
      </c>
      <c r="M797" s="45" t="s">
        <v>949</v>
      </c>
      <c r="N797" s="42">
        <v>1</v>
      </c>
      <c r="O797" s="42">
        <v>3102683862</v>
      </c>
      <c r="P797" s="43">
        <v>45438</v>
      </c>
      <c r="Q797" s="42">
        <v>677541</v>
      </c>
      <c r="R797" s="55">
        <v>50000</v>
      </c>
      <c r="S797" s="49">
        <v>67600</v>
      </c>
      <c r="T797" s="56"/>
      <c r="U797" s="55" t="s">
        <v>2616</v>
      </c>
      <c r="V797" s="64">
        <v>45496</v>
      </c>
      <c r="W797" s="52"/>
    </row>
    <row r="798" spans="1:23">
      <c r="A798" s="55"/>
      <c r="B798" s="42">
        <v>6174</v>
      </c>
      <c r="C798" s="42" t="s">
        <v>41</v>
      </c>
      <c r="D798" s="42">
        <v>27355858</v>
      </c>
      <c r="E798" s="42" t="s">
        <v>1698</v>
      </c>
      <c r="F798" s="42">
        <v>57</v>
      </c>
      <c r="G798" s="42">
        <v>1</v>
      </c>
      <c r="H798" s="43">
        <v>24263</v>
      </c>
      <c r="I798" s="42" t="s">
        <v>44</v>
      </c>
      <c r="J798" s="77" t="s">
        <v>83</v>
      </c>
      <c r="K798" s="77" t="s">
        <v>559</v>
      </c>
      <c r="L798" s="44" t="s">
        <v>76</v>
      </c>
      <c r="M798" s="45" t="s">
        <v>950</v>
      </c>
      <c r="N798" s="42">
        <v>1</v>
      </c>
      <c r="O798" s="42">
        <v>3102683862</v>
      </c>
      <c r="P798" s="46">
        <v>45439</v>
      </c>
      <c r="Q798" s="47">
        <v>683830</v>
      </c>
      <c r="R798" s="48">
        <v>50000</v>
      </c>
      <c r="S798" s="49">
        <v>67600</v>
      </c>
      <c r="T798" s="56">
        <v>135200</v>
      </c>
      <c r="U798" s="55" t="s">
        <v>2616</v>
      </c>
      <c r="V798" s="64">
        <v>45496</v>
      </c>
      <c r="W798" s="52"/>
    </row>
    <row r="799" spans="1:23">
      <c r="A799" s="55"/>
      <c r="B799" s="42">
        <v>5423</v>
      </c>
      <c r="C799" s="42" t="s">
        <v>86</v>
      </c>
      <c r="D799" s="42">
        <v>1141384669</v>
      </c>
      <c r="E799" s="42" t="s">
        <v>1699</v>
      </c>
      <c r="F799" s="42">
        <v>4</v>
      </c>
      <c r="G799" s="42">
        <v>2</v>
      </c>
      <c r="H799" s="43">
        <v>45292</v>
      </c>
      <c r="I799" s="42" t="s">
        <v>77</v>
      </c>
      <c r="J799" s="77" t="s">
        <v>78</v>
      </c>
      <c r="K799" s="77">
        <v>320</v>
      </c>
      <c r="L799" s="44" t="s">
        <v>76</v>
      </c>
      <c r="M799" s="45" t="s">
        <v>913</v>
      </c>
      <c r="N799" s="42">
        <v>1</v>
      </c>
      <c r="O799" s="42" t="s">
        <v>1700</v>
      </c>
      <c r="P799" s="46">
        <v>45421</v>
      </c>
      <c r="Q799" s="52">
        <v>644567</v>
      </c>
      <c r="R799" s="48">
        <v>80000</v>
      </c>
      <c r="S799" s="49">
        <v>102544</v>
      </c>
      <c r="T799" s="56"/>
      <c r="U799" s="55" t="s">
        <v>2617</v>
      </c>
      <c r="V799" s="64">
        <v>45496</v>
      </c>
      <c r="W799" s="52"/>
    </row>
    <row r="800" spans="1:23">
      <c r="A800" s="55"/>
      <c r="B800" s="42">
        <v>5424</v>
      </c>
      <c r="C800" s="42" t="s">
        <v>86</v>
      </c>
      <c r="D800" s="42">
        <v>1141384669</v>
      </c>
      <c r="E800" s="42" t="s">
        <v>1699</v>
      </c>
      <c r="F800" s="42">
        <v>4</v>
      </c>
      <c r="G800" s="42">
        <v>2</v>
      </c>
      <c r="H800" s="43">
        <v>45292</v>
      </c>
      <c r="I800" s="42" t="s">
        <v>77</v>
      </c>
      <c r="J800" s="77" t="s">
        <v>78</v>
      </c>
      <c r="K800" s="77">
        <v>320</v>
      </c>
      <c r="L800" s="44" t="s">
        <v>76</v>
      </c>
      <c r="M800" s="45" t="s">
        <v>970</v>
      </c>
      <c r="N800" s="42">
        <v>1</v>
      </c>
      <c r="O800" s="42" t="s">
        <v>1700</v>
      </c>
      <c r="P800" s="46">
        <v>45422</v>
      </c>
      <c r="Q800" s="47">
        <v>649161</v>
      </c>
      <c r="R800" s="48">
        <v>80000</v>
      </c>
      <c r="S800" s="49">
        <v>102544</v>
      </c>
      <c r="T800" s="56">
        <v>205088</v>
      </c>
      <c r="U800" s="55" t="s">
        <v>2617</v>
      </c>
      <c r="V800" s="64">
        <v>45496</v>
      </c>
      <c r="W800" s="52"/>
    </row>
    <row r="801" spans="1:23">
      <c r="A801" s="55"/>
      <c r="B801" s="42">
        <v>5974</v>
      </c>
      <c r="C801" s="42" t="s">
        <v>41</v>
      </c>
      <c r="D801" s="42">
        <v>39835195</v>
      </c>
      <c r="E801" s="42" t="s">
        <v>1701</v>
      </c>
      <c r="F801" s="42">
        <v>66</v>
      </c>
      <c r="G801" s="42">
        <v>1</v>
      </c>
      <c r="H801" s="43">
        <v>19790</v>
      </c>
      <c r="I801" s="42" t="s">
        <v>44</v>
      </c>
      <c r="J801" s="77" t="s">
        <v>83</v>
      </c>
      <c r="K801" s="77" t="s">
        <v>559</v>
      </c>
      <c r="L801" s="44" t="s">
        <v>76</v>
      </c>
      <c r="M801" s="45" t="s">
        <v>949</v>
      </c>
      <c r="N801" s="42">
        <v>1</v>
      </c>
      <c r="O801" s="42">
        <v>3115018048</v>
      </c>
      <c r="P801" s="46">
        <v>45434</v>
      </c>
      <c r="Q801" s="52">
        <v>670726</v>
      </c>
      <c r="R801" s="48">
        <v>50000</v>
      </c>
      <c r="S801" s="49">
        <v>67600</v>
      </c>
      <c r="T801" s="56"/>
      <c r="U801" s="55" t="s">
        <v>2618</v>
      </c>
      <c r="V801" s="64">
        <v>45496</v>
      </c>
      <c r="W801" s="52"/>
    </row>
    <row r="802" spans="1:23">
      <c r="A802" s="55"/>
      <c r="B802" s="42">
        <v>5975</v>
      </c>
      <c r="C802" s="42" t="s">
        <v>41</v>
      </c>
      <c r="D802" s="42">
        <v>39835195</v>
      </c>
      <c r="E802" s="42" t="s">
        <v>1701</v>
      </c>
      <c r="F802" s="42">
        <v>66</v>
      </c>
      <c r="G802" s="42">
        <v>1</v>
      </c>
      <c r="H802" s="43">
        <v>19790</v>
      </c>
      <c r="I802" s="42" t="s">
        <v>44</v>
      </c>
      <c r="J802" s="78" t="s">
        <v>83</v>
      </c>
      <c r="K802" s="78" t="s">
        <v>559</v>
      </c>
      <c r="L802" s="44" t="s">
        <v>76</v>
      </c>
      <c r="M802" s="18" t="s">
        <v>950</v>
      </c>
      <c r="N802" s="42">
        <v>1</v>
      </c>
      <c r="O802" s="42">
        <v>3115018048</v>
      </c>
      <c r="P802" s="43">
        <v>45436</v>
      </c>
      <c r="Q802" s="47">
        <v>677491</v>
      </c>
      <c r="R802" s="48">
        <v>50000</v>
      </c>
      <c r="S802" s="49">
        <v>67600</v>
      </c>
      <c r="T802" s="56">
        <v>135200</v>
      </c>
      <c r="U802" s="55" t="s">
        <v>2618</v>
      </c>
      <c r="V802" s="64">
        <v>45496</v>
      </c>
      <c r="W802" s="52"/>
    </row>
    <row r="803" spans="1:23">
      <c r="A803" s="55"/>
      <c r="B803" s="42">
        <v>6385</v>
      </c>
      <c r="C803" s="42" t="s">
        <v>41</v>
      </c>
      <c r="D803" s="42">
        <v>29900472</v>
      </c>
      <c r="E803" s="42" t="s">
        <v>1702</v>
      </c>
      <c r="F803" s="42">
        <v>52</v>
      </c>
      <c r="G803" s="42">
        <v>1</v>
      </c>
      <c r="H803" s="43">
        <v>26268</v>
      </c>
      <c r="I803" s="42" t="s">
        <v>44</v>
      </c>
      <c r="J803" s="78" t="s">
        <v>78</v>
      </c>
      <c r="K803" s="78">
        <v>320</v>
      </c>
      <c r="L803" s="44" t="s">
        <v>76</v>
      </c>
      <c r="M803" s="44" t="s">
        <v>913</v>
      </c>
      <c r="N803" s="42">
        <v>1</v>
      </c>
      <c r="O803" s="42" t="s">
        <v>1703</v>
      </c>
      <c r="P803" s="46">
        <v>45441</v>
      </c>
      <c r="Q803" s="52">
        <v>686780</v>
      </c>
      <c r="R803" s="48">
        <v>80000</v>
      </c>
      <c r="S803" s="49">
        <v>102544</v>
      </c>
      <c r="T803" s="50"/>
      <c r="U803" s="55" t="s">
        <v>2619</v>
      </c>
      <c r="V803" s="64">
        <v>45496</v>
      </c>
      <c r="W803" s="52"/>
    </row>
    <row r="804" spans="1:23">
      <c r="A804" s="48"/>
      <c r="B804" s="42">
        <v>6386</v>
      </c>
      <c r="C804" s="42" t="s">
        <v>41</v>
      </c>
      <c r="D804" s="42">
        <v>29900472</v>
      </c>
      <c r="E804" s="42" t="s">
        <v>1702</v>
      </c>
      <c r="F804" s="42">
        <v>52</v>
      </c>
      <c r="G804" s="42">
        <v>1</v>
      </c>
      <c r="H804" s="43">
        <v>26268</v>
      </c>
      <c r="I804" s="42" t="s">
        <v>44</v>
      </c>
      <c r="J804" s="77" t="s">
        <v>78</v>
      </c>
      <c r="K804" s="77">
        <v>320</v>
      </c>
      <c r="L804" s="44" t="s">
        <v>76</v>
      </c>
      <c r="M804" s="45" t="s">
        <v>970</v>
      </c>
      <c r="N804" s="42">
        <v>1</v>
      </c>
      <c r="O804" s="42" t="s">
        <v>1703</v>
      </c>
      <c r="P804" s="46">
        <v>45442</v>
      </c>
      <c r="Q804" s="47">
        <v>689801</v>
      </c>
      <c r="R804" s="48">
        <v>80000</v>
      </c>
      <c r="S804" s="55">
        <v>102544</v>
      </c>
      <c r="T804" s="50">
        <v>205088</v>
      </c>
      <c r="U804" s="48" t="s">
        <v>2619</v>
      </c>
      <c r="V804" s="64">
        <v>45496</v>
      </c>
      <c r="W804" s="52"/>
    </row>
    <row r="805" spans="1:23" ht="28.8">
      <c r="A805" s="48"/>
      <c r="B805" s="42">
        <v>5640</v>
      </c>
      <c r="C805" s="42" t="s">
        <v>86</v>
      </c>
      <c r="D805" s="42">
        <v>1082749459</v>
      </c>
      <c r="E805" s="42" t="s">
        <v>1704</v>
      </c>
      <c r="F805" s="42">
        <v>7</v>
      </c>
      <c r="G805" s="42">
        <v>1</v>
      </c>
      <c r="H805" s="43" t="s">
        <v>1705</v>
      </c>
      <c r="I805" s="42" t="s">
        <v>44</v>
      </c>
      <c r="J805" s="77" t="s">
        <v>556</v>
      </c>
      <c r="K805" s="77">
        <v>865</v>
      </c>
      <c r="L805" s="44" t="s">
        <v>74</v>
      </c>
      <c r="M805" s="45" t="s">
        <v>979</v>
      </c>
      <c r="N805" s="42">
        <v>1</v>
      </c>
      <c r="O805" s="42" t="s">
        <v>1706</v>
      </c>
      <c r="P805" s="46">
        <v>45428</v>
      </c>
      <c r="Q805" s="54">
        <v>39190</v>
      </c>
      <c r="R805" s="55">
        <v>33000</v>
      </c>
      <c r="S805" s="55">
        <v>40040</v>
      </c>
      <c r="T805" s="50"/>
      <c r="U805" s="48" t="s">
        <v>2620</v>
      </c>
      <c r="V805" s="64">
        <v>45496</v>
      </c>
      <c r="W805" s="52"/>
    </row>
    <row r="806" spans="1:23" ht="28.8">
      <c r="A806" s="48"/>
      <c r="B806" s="42">
        <v>5641</v>
      </c>
      <c r="C806" s="42" t="s">
        <v>86</v>
      </c>
      <c r="D806" s="42">
        <v>1082749459</v>
      </c>
      <c r="E806" s="42" t="s">
        <v>1704</v>
      </c>
      <c r="F806" s="42">
        <v>7</v>
      </c>
      <c r="G806" s="42">
        <v>1</v>
      </c>
      <c r="H806" s="43" t="s">
        <v>1705</v>
      </c>
      <c r="I806" s="42" t="s">
        <v>44</v>
      </c>
      <c r="J806" s="77" t="s">
        <v>556</v>
      </c>
      <c r="K806" s="77">
        <v>865</v>
      </c>
      <c r="L806" s="44" t="s">
        <v>74</v>
      </c>
      <c r="M806" s="18" t="s">
        <v>981</v>
      </c>
      <c r="N806" s="42">
        <v>1</v>
      </c>
      <c r="O806" s="42" t="s">
        <v>1706</v>
      </c>
      <c r="P806" s="43">
        <v>45428</v>
      </c>
      <c r="Q806" s="42">
        <v>31468</v>
      </c>
      <c r="R806" s="55">
        <v>33000</v>
      </c>
      <c r="S806" s="55">
        <v>40040</v>
      </c>
      <c r="T806" s="50">
        <v>80080</v>
      </c>
      <c r="U806" s="48" t="s">
        <v>2620</v>
      </c>
      <c r="V806" s="64">
        <v>45496</v>
      </c>
      <c r="W806" s="52"/>
    </row>
    <row r="807" spans="1:23" ht="28.8">
      <c r="A807" s="48"/>
      <c r="B807" s="42">
        <v>5471</v>
      </c>
      <c r="C807" s="42" t="s">
        <v>41</v>
      </c>
      <c r="D807" s="42">
        <v>12770133</v>
      </c>
      <c r="E807" s="42" t="s">
        <v>1707</v>
      </c>
      <c r="F807" s="42">
        <v>65</v>
      </c>
      <c r="G807" s="42">
        <v>1</v>
      </c>
      <c r="H807" s="43">
        <v>21889</v>
      </c>
      <c r="I807" s="42" t="s">
        <v>77</v>
      </c>
      <c r="J807" s="77" t="s">
        <v>75</v>
      </c>
      <c r="K807" s="77">
        <v>568</v>
      </c>
      <c r="L807" s="44" t="s">
        <v>74</v>
      </c>
      <c r="M807" s="18" t="s">
        <v>938</v>
      </c>
      <c r="N807" s="42">
        <v>1</v>
      </c>
      <c r="O807" s="42">
        <v>3213105653</v>
      </c>
      <c r="P807" s="46">
        <v>45425</v>
      </c>
      <c r="Q807" s="47">
        <v>648913</v>
      </c>
      <c r="R807" s="48">
        <v>27000</v>
      </c>
      <c r="S807" s="55">
        <v>40040</v>
      </c>
      <c r="T807" s="50"/>
      <c r="U807" s="48" t="s">
        <v>2621</v>
      </c>
      <c r="V807" s="64">
        <v>45496</v>
      </c>
      <c r="W807" s="52"/>
    </row>
    <row r="808" spans="1:23" ht="28.8">
      <c r="A808" s="48"/>
      <c r="B808" s="42">
        <v>5472</v>
      </c>
      <c r="C808" s="42" t="s">
        <v>41</v>
      </c>
      <c r="D808" s="42">
        <v>12770133</v>
      </c>
      <c r="E808" s="42" t="s">
        <v>1707</v>
      </c>
      <c r="F808" s="42">
        <v>65</v>
      </c>
      <c r="G808" s="42">
        <v>1</v>
      </c>
      <c r="H808" s="43">
        <v>21889</v>
      </c>
      <c r="I808" s="42" t="s">
        <v>77</v>
      </c>
      <c r="J808" s="77" t="s">
        <v>75</v>
      </c>
      <c r="K808" s="77">
        <v>568</v>
      </c>
      <c r="L808" s="44" t="s">
        <v>74</v>
      </c>
      <c r="M808" s="45" t="s">
        <v>939</v>
      </c>
      <c r="N808" s="42">
        <v>1</v>
      </c>
      <c r="O808" s="42">
        <v>3213105653</v>
      </c>
      <c r="P808" s="46">
        <v>45426</v>
      </c>
      <c r="Q808" s="54">
        <v>656960</v>
      </c>
      <c r="R808" s="55">
        <v>27000</v>
      </c>
      <c r="S808" s="49">
        <v>40040</v>
      </c>
      <c r="T808" s="50"/>
      <c r="U808" s="48" t="s">
        <v>2621</v>
      </c>
      <c r="V808" s="64">
        <v>45496</v>
      </c>
      <c r="W808" s="52"/>
    </row>
    <row r="809" spans="1:23" ht="28.8">
      <c r="A809" s="48"/>
      <c r="B809" s="42">
        <v>5483</v>
      </c>
      <c r="C809" s="42" t="s">
        <v>41</v>
      </c>
      <c r="D809" s="42">
        <v>12770133</v>
      </c>
      <c r="E809" s="42" t="s">
        <v>1707</v>
      </c>
      <c r="F809" s="42">
        <v>65</v>
      </c>
      <c r="G809" s="42">
        <v>1</v>
      </c>
      <c r="H809" s="43">
        <v>21889</v>
      </c>
      <c r="I809" s="42" t="s">
        <v>77</v>
      </c>
      <c r="J809" s="77" t="s">
        <v>75</v>
      </c>
      <c r="K809" s="77">
        <v>568</v>
      </c>
      <c r="L809" s="44" t="s">
        <v>76</v>
      </c>
      <c r="M809" s="18" t="s">
        <v>1708</v>
      </c>
      <c r="N809" s="42">
        <v>1</v>
      </c>
      <c r="O809" s="42">
        <v>3213105653</v>
      </c>
      <c r="P809" s="43">
        <v>45426</v>
      </c>
      <c r="Q809" s="42">
        <v>650098</v>
      </c>
      <c r="R809" s="55">
        <v>83000</v>
      </c>
      <c r="S809" s="49">
        <v>108576</v>
      </c>
      <c r="T809" s="50"/>
      <c r="U809" s="48" t="s">
        <v>2621</v>
      </c>
      <c r="V809" s="64">
        <v>45496</v>
      </c>
      <c r="W809" s="52"/>
    </row>
    <row r="810" spans="1:23" ht="28.8">
      <c r="A810" s="48"/>
      <c r="B810" s="42">
        <v>5484</v>
      </c>
      <c r="C810" s="42" t="s">
        <v>41</v>
      </c>
      <c r="D810" s="42">
        <v>12770133</v>
      </c>
      <c r="E810" s="42" t="s">
        <v>1707</v>
      </c>
      <c r="F810" s="42">
        <v>65</v>
      </c>
      <c r="G810" s="42">
        <v>1</v>
      </c>
      <c r="H810" s="43">
        <v>21889</v>
      </c>
      <c r="I810" s="42" t="s">
        <v>77</v>
      </c>
      <c r="J810" s="77" t="s">
        <v>75</v>
      </c>
      <c r="K810" s="77">
        <v>568</v>
      </c>
      <c r="L810" s="44" t="s">
        <v>76</v>
      </c>
      <c r="M810" s="45" t="s">
        <v>1709</v>
      </c>
      <c r="N810" s="42">
        <v>1</v>
      </c>
      <c r="O810" s="42">
        <v>3213105653</v>
      </c>
      <c r="P810" s="46">
        <v>45427</v>
      </c>
      <c r="Q810" s="47">
        <v>659797</v>
      </c>
      <c r="R810" s="48">
        <v>83000</v>
      </c>
      <c r="S810" s="49">
        <v>108576</v>
      </c>
      <c r="T810" s="50">
        <v>297232</v>
      </c>
      <c r="U810" s="48" t="s">
        <v>2621</v>
      </c>
      <c r="V810" s="64">
        <v>45496</v>
      </c>
      <c r="W810" s="52"/>
    </row>
    <row r="811" spans="1:23" ht="28.8">
      <c r="A811" s="48"/>
      <c r="B811" s="42">
        <v>6082</v>
      </c>
      <c r="C811" s="42" t="s">
        <v>79</v>
      </c>
      <c r="D811" s="42">
        <v>1125184168</v>
      </c>
      <c r="E811" s="42" t="s">
        <v>109</v>
      </c>
      <c r="F811" s="42">
        <v>10</v>
      </c>
      <c r="G811" s="42">
        <v>1</v>
      </c>
      <c r="H811" s="43">
        <v>41671</v>
      </c>
      <c r="I811" s="42" t="s">
        <v>44</v>
      </c>
      <c r="J811" s="77" t="s">
        <v>84</v>
      </c>
      <c r="K811" s="77">
        <v>885</v>
      </c>
      <c r="L811" s="44" t="s">
        <v>76</v>
      </c>
      <c r="M811" s="45" t="s">
        <v>990</v>
      </c>
      <c r="N811" s="42">
        <v>1</v>
      </c>
      <c r="O811" s="42" t="s">
        <v>1710</v>
      </c>
      <c r="P811" s="46">
        <v>45435</v>
      </c>
      <c r="Q811" s="52">
        <v>673905</v>
      </c>
      <c r="R811" s="48">
        <v>55000</v>
      </c>
      <c r="S811" s="49">
        <v>72384</v>
      </c>
      <c r="T811" s="50"/>
      <c r="U811" s="48" t="s">
        <v>2622</v>
      </c>
      <c r="V811" s="64">
        <v>45496</v>
      </c>
      <c r="W811" s="52"/>
    </row>
    <row r="812" spans="1:23" ht="28.8">
      <c r="A812" s="48"/>
      <c r="B812" s="42">
        <v>6083</v>
      </c>
      <c r="C812" s="42" t="s">
        <v>79</v>
      </c>
      <c r="D812" s="42">
        <v>1125184168</v>
      </c>
      <c r="E812" s="42" t="s">
        <v>109</v>
      </c>
      <c r="F812" s="42">
        <v>10</v>
      </c>
      <c r="G812" s="42">
        <v>1</v>
      </c>
      <c r="H812" s="43">
        <v>41671</v>
      </c>
      <c r="I812" s="42" t="s">
        <v>44</v>
      </c>
      <c r="J812" s="77" t="s">
        <v>84</v>
      </c>
      <c r="K812" s="77">
        <v>885</v>
      </c>
      <c r="L812" s="44" t="s">
        <v>76</v>
      </c>
      <c r="M812" s="45" t="s">
        <v>991</v>
      </c>
      <c r="N812" s="42">
        <v>1</v>
      </c>
      <c r="O812" s="42" t="s">
        <v>1710</v>
      </c>
      <c r="P812" s="46">
        <v>45439</v>
      </c>
      <c r="Q812" s="54">
        <v>679832</v>
      </c>
      <c r="R812" s="55">
        <v>55000</v>
      </c>
      <c r="S812" s="49">
        <v>72800</v>
      </c>
      <c r="T812" s="50">
        <v>145184</v>
      </c>
      <c r="U812" s="48" t="s">
        <v>2622</v>
      </c>
      <c r="V812" s="64">
        <v>45496</v>
      </c>
      <c r="W812" s="52"/>
    </row>
    <row r="813" spans="1:23">
      <c r="A813" s="48"/>
      <c r="B813" s="42">
        <v>5393</v>
      </c>
      <c r="C813" s="42" t="s">
        <v>41</v>
      </c>
      <c r="D813" s="42">
        <v>39840456</v>
      </c>
      <c r="E813" s="42" t="s">
        <v>110</v>
      </c>
      <c r="F813" s="42">
        <v>69</v>
      </c>
      <c r="G813" s="42">
        <v>1</v>
      </c>
      <c r="H813" s="43">
        <v>19913</v>
      </c>
      <c r="I813" s="42" t="s">
        <v>44</v>
      </c>
      <c r="J813" s="77" t="s">
        <v>81</v>
      </c>
      <c r="K813" s="77">
        <v>749</v>
      </c>
      <c r="L813" s="44" t="s">
        <v>76</v>
      </c>
      <c r="M813" s="42" t="s">
        <v>918</v>
      </c>
      <c r="N813" s="42">
        <v>1</v>
      </c>
      <c r="O813" s="42">
        <v>3225275850</v>
      </c>
      <c r="P813" s="46">
        <v>45422</v>
      </c>
      <c r="Q813" s="47">
        <v>645048</v>
      </c>
      <c r="R813" s="48">
        <v>20000</v>
      </c>
      <c r="S813" s="49">
        <v>26000</v>
      </c>
      <c r="T813" s="50"/>
      <c r="U813" s="48" t="s">
        <v>2623</v>
      </c>
      <c r="V813" s="64">
        <v>45496</v>
      </c>
      <c r="W813" s="52"/>
    </row>
    <row r="814" spans="1:23">
      <c r="A814" s="48"/>
      <c r="B814" s="42">
        <v>5394</v>
      </c>
      <c r="C814" s="42" t="s">
        <v>41</v>
      </c>
      <c r="D814" s="42">
        <v>39840456</v>
      </c>
      <c r="E814" s="42" t="s">
        <v>110</v>
      </c>
      <c r="F814" s="42">
        <v>69</v>
      </c>
      <c r="G814" s="42">
        <v>1</v>
      </c>
      <c r="H814" s="43">
        <v>19913</v>
      </c>
      <c r="I814" s="42" t="s">
        <v>44</v>
      </c>
      <c r="J814" s="77" t="s">
        <v>81</v>
      </c>
      <c r="K814" s="77">
        <v>749</v>
      </c>
      <c r="L814" s="44" t="s">
        <v>76</v>
      </c>
      <c r="M814" s="42" t="s">
        <v>922</v>
      </c>
      <c r="N814" s="42">
        <v>1</v>
      </c>
      <c r="O814" s="42">
        <v>3225275850</v>
      </c>
      <c r="P814" s="46">
        <v>45422</v>
      </c>
      <c r="Q814" s="52">
        <v>648985</v>
      </c>
      <c r="R814" s="48">
        <v>20000</v>
      </c>
      <c r="S814" s="49">
        <v>26000</v>
      </c>
      <c r="T814" s="50">
        <v>52000</v>
      </c>
      <c r="U814" s="48" t="s">
        <v>2623</v>
      </c>
      <c r="V814" s="64">
        <v>45496</v>
      </c>
      <c r="W814" s="52"/>
    </row>
    <row r="815" spans="1:23">
      <c r="A815" s="48"/>
      <c r="B815" s="42">
        <v>5864</v>
      </c>
      <c r="C815" s="42" t="s">
        <v>41</v>
      </c>
      <c r="D815" s="42">
        <v>1192713009</v>
      </c>
      <c r="E815" s="42" t="s">
        <v>1711</v>
      </c>
      <c r="F815" s="42">
        <v>23</v>
      </c>
      <c r="G815" s="42">
        <v>1</v>
      </c>
      <c r="H815" s="43">
        <v>36772</v>
      </c>
      <c r="I815" s="42" t="s">
        <v>44</v>
      </c>
      <c r="J815" s="77" t="s">
        <v>78</v>
      </c>
      <c r="K815" s="77">
        <v>320</v>
      </c>
      <c r="L815" s="44" t="s">
        <v>74</v>
      </c>
      <c r="M815" s="18" t="s">
        <v>960</v>
      </c>
      <c r="N815" s="42">
        <v>1</v>
      </c>
      <c r="O815" s="42" t="s">
        <v>1712</v>
      </c>
      <c r="P815" s="46">
        <v>45432</v>
      </c>
      <c r="Q815" s="54">
        <v>664573</v>
      </c>
      <c r="R815" s="55">
        <v>33000</v>
      </c>
      <c r="S815" s="49">
        <v>45240</v>
      </c>
      <c r="T815" s="50"/>
      <c r="U815" s="48" t="s">
        <v>2624</v>
      </c>
      <c r="V815" s="64">
        <v>45496</v>
      </c>
      <c r="W815" s="52"/>
    </row>
    <row r="816" spans="1:23">
      <c r="A816" s="48"/>
      <c r="B816" s="42">
        <v>5865</v>
      </c>
      <c r="C816" s="42" t="s">
        <v>41</v>
      </c>
      <c r="D816" s="42">
        <v>1192713009</v>
      </c>
      <c r="E816" s="42" t="s">
        <v>1711</v>
      </c>
      <c r="F816" s="42">
        <v>23</v>
      </c>
      <c r="G816" s="42">
        <v>1</v>
      </c>
      <c r="H816" s="43">
        <v>36772</v>
      </c>
      <c r="I816" s="42" t="s">
        <v>44</v>
      </c>
      <c r="J816" s="78" t="s">
        <v>78</v>
      </c>
      <c r="K816" s="78">
        <v>320</v>
      </c>
      <c r="L816" s="44" t="s">
        <v>74</v>
      </c>
      <c r="M816" s="18" t="s">
        <v>962</v>
      </c>
      <c r="N816" s="42">
        <v>1</v>
      </c>
      <c r="O816" s="42" t="s">
        <v>1712</v>
      </c>
      <c r="P816" s="46">
        <v>45433</v>
      </c>
      <c r="Q816" s="47">
        <v>669813</v>
      </c>
      <c r="R816" s="48">
        <v>33000</v>
      </c>
      <c r="S816" s="49">
        <v>45240</v>
      </c>
      <c r="T816" s="50">
        <v>90480</v>
      </c>
      <c r="U816" s="48" t="s">
        <v>2624</v>
      </c>
      <c r="V816" s="64">
        <v>45496</v>
      </c>
      <c r="W816" s="52"/>
    </row>
    <row r="817" spans="1:23">
      <c r="A817" s="48"/>
      <c r="B817" s="42">
        <v>5207</v>
      </c>
      <c r="C817" s="42" t="s">
        <v>41</v>
      </c>
      <c r="D817" s="42">
        <v>18122380</v>
      </c>
      <c r="E817" s="42" t="s">
        <v>1713</v>
      </c>
      <c r="F817" s="42">
        <v>70</v>
      </c>
      <c r="G817" s="42">
        <v>1</v>
      </c>
      <c r="H817" s="43" t="s">
        <v>1714</v>
      </c>
      <c r="I817" s="42" t="s">
        <v>77</v>
      </c>
      <c r="J817" s="78" t="s">
        <v>83</v>
      </c>
      <c r="K817" s="78" t="s">
        <v>559</v>
      </c>
      <c r="L817" s="44" t="s">
        <v>76</v>
      </c>
      <c r="M817" s="18" t="s">
        <v>1105</v>
      </c>
      <c r="N817" s="42">
        <v>1</v>
      </c>
      <c r="O817" s="42">
        <v>3144423958</v>
      </c>
      <c r="P817" s="46">
        <v>45416</v>
      </c>
      <c r="Q817" s="47">
        <v>633979</v>
      </c>
      <c r="R817" s="48">
        <v>63000</v>
      </c>
      <c r="S817" s="49">
        <v>81120</v>
      </c>
      <c r="T817" s="50"/>
      <c r="U817" s="48" t="s">
        <v>2625</v>
      </c>
      <c r="V817" s="64">
        <v>45497</v>
      </c>
      <c r="W817" s="52"/>
    </row>
    <row r="818" spans="1:23">
      <c r="A818" s="48"/>
      <c r="B818" s="42">
        <v>5208</v>
      </c>
      <c r="C818" s="42" t="s">
        <v>41</v>
      </c>
      <c r="D818" s="42">
        <v>18122380</v>
      </c>
      <c r="E818" s="42" t="s">
        <v>1713</v>
      </c>
      <c r="F818" s="42">
        <v>70</v>
      </c>
      <c r="G818" s="42">
        <v>1</v>
      </c>
      <c r="H818" s="43" t="s">
        <v>1715</v>
      </c>
      <c r="I818" s="42" t="s">
        <v>77</v>
      </c>
      <c r="J818" s="78" t="s">
        <v>83</v>
      </c>
      <c r="K818" s="78" t="s">
        <v>559</v>
      </c>
      <c r="L818" s="44" t="s">
        <v>76</v>
      </c>
      <c r="M818" s="44" t="s">
        <v>1106</v>
      </c>
      <c r="N818" s="42">
        <v>1</v>
      </c>
      <c r="O818" s="42">
        <v>3144423958</v>
      </c>
      <c r="P818" s="46">
        <v>45416</v>
      </c>
      <c r="Q818" s="52">
        <v>634774</v>
      </c>
      <c r="R818" s="48">
        <v>63000</v>
      </c>
      <c r="S818" s="49">
        <v>81120</v>
      </c>
      <c r="T818" s="50"/>
      <c r="U818" s="48" t="s">
        <v>2625</v>
      </c>
      <c r="V818" s="64">
        <v>45497</v>
      </c>
      <c r="W818" s="52"/>
    </row>
    <row r="819" spans="1:23">
      <c r="A819" s="48"/>
      <c r="B819" s="42">
        <v>5674</v>
      </c>
      <c r="C819" s="42" t="s">
        <v>41</v>
      </c>
      <c r="D819" s="42">
        <v>18122380</v>
      </c>
      <c r="E819" s="42" t="s">
        <v>1713</v>
      </c>
      <c r="F819" s="42">
        <v>70</v>
      </c>
      <c r="G819" s="42">
        <v>1</v>
      </c>
      <c r="H819" s="43" t="s">
        <v>1714</v>
      </c>
      <c r="I819" s="42" t="s">
        <v>77</v>
      </c>
      <c r="J819" s="78" t="s">
        <v>83</v>
      </c>
      <c r="K819" s="78" t="s">
        <v>559</v>
      </c>
      <c r="L819" s="44" t="s">
        <v>76</v>
      </c>
      <c r="M819" s="44" t="s">
        <v>909</v>
      </c>
      <c r="N819" s="42">
        <v>1</v>
      </c>
      <c r="O819" s="42">
        <v>3144423958</v>
      </c>
      <c r="P819" s="46">
        <v>45424</v>
      </c>
      <c r="Q819" s="52">
        <v>651464</v>
      </c>
      <c r="R819" s="48">
        <v>85000</v>
      </c>
      <c r="S819" s="49">
        <v>109200</v>
      </c>
      <c r="T819" s="50"/>
      <c r="U819" s="48" t="s">
        <v>2625</v>
      </c>
      <c r="V819" s="64">
        <v>45497</v>
      </c>
      <c r="W819" s="52"/>
    </row>
    <row r="820" spans="1:23">
      <c r="A820" s="48"/>
      <c r="B820" s="42">
        <v>5675</v>
      </c>
      <c r="C820" s="42" t="s">
        <v>41</v>
      </c>
      <c r="D820" s="42">
        <v>18122380</v>
      </c>
      <c r="E820" s="42" t="s">
        <v>1713</v>
      </c>
      <c r="F820" s="42">
        <v>70</v>
      </c>
      <c r="G820" s="42">
        <v>1</v>
      </c>
      <c r="H820" s="43" t="s">
        <v>1714</v>
      </c>
      <c r="I820" s="42" t="s">
        <v>77</v>
      </c>
      <c r="J820" s="77" t="s">
        <v>83</v>
      </c>
      <c r="K820" s="77" t="s">
        <v>559</v>
      </c>
      <c r="L820" s="44" t="s">
        <v>76</v>
      </c>
      <c r="M820" s="45" t="s">
        <v>946</v>
      </c>
      <c r="N820" s="42">
        <v>1</v>
      </c>
      <c r="O820" s="42">
        <v>3144423958</v>
      </c>
      <c r="P820" s="46">
        <v>45426</v>
      </c>
      <c r="Q820" s="52">
        <v>657301</v>
      </c>
      <c r="R820" s="48">
        <v>85000</v>
      </c>
      <c r="S820" s="49">
        <v>109200</v>
      </c>
      <c r="T820" s="50">
        <v>380640</v>
      </c>
      <c r="U820" s="48" t="s">
        <v>2625</v>
      </c>
      <c r="V820" s="64">
        <v>45497</v>
      </c>
      <c r="W820" s="52"/>
    </row>
    <row r="821" spans="1:23">
      <c r="A821" s="48"/>
      <c r="B821" s="42">
        <v>5866</v>
      </c>
      <c r="C821" s="42" t="s">
        <v>86</v>
      </c>
      <c r="D821" s="42">
        <v>1123337771</v>
      </c>
      <c r="E821" s="42" t="s">
        <v>1716</v>
      </c>
      <c r="F821" s="42">
        <v>2</v>
      </c>
      <c r="G821" s="42">
        <v>1</v>
      </c>
      <c r="H821" s="43" t="s">
        <v>1717</v>
      </c>
      <c r="I821" s="42" t="s">
        <v>77</v>
      </c>
      <c r="J821" s="77" t="s">
        <v>78</v>
      </c>
      <c r="K821" s="77">
        <v>320</v>
      </c>
      <c r="L821" s="44" t="s">
        <v>74</v>
      </c>
      <c r="M821" s="18" t="s">
        <v>960</v>
      </c>
      <c r="N821" s="42">
        <v>1</v>
      </c>
      <c r="O821" s="42" t="s">
        <v>1718</v>
      </c>
      <c r="P821" s="46">
        <v>45432</v>
      </c>
      <c r="Q821" s="52">
        <v>664570</v>
      </c>
      <c r="R821" s="48">
        <v>33000</v>
      </c>
      <c r="S821" s="49">
        <v>45240</v>
      </c>
      <c r="T821" s="50"/>
      <c r="U821" s="48" t="s">
        <v>2626</v>
      </c>
      <c r="V821" s="64">
        <v>45497</v>
      </c>
      <c r="W821" s="52"/>
    </row>
    <row r="822" spans="1:23">
      <c r="A822" s="48"/>
      <c r="B822" s="42">
        <v>5867</v>
      </c>
      <c r="C822" s="42" t="s">
        <v>86</v>
      </c>
      <c r="D822" s="42">
        <v>1123337771</v>
      </c>
      <c r="E822" s="42" t="s">
        <v>1716</v>
      </c>
      <c r="F822" s="42">
        <v>2</v>
      </c>
      <c r="G822" s="42">
        <v>1</v>
      </c>
      <c r="H822" s="43" t="s">
        <v>1717</v>
      </c>
      <c r="I822" s="42" t="s">
        <v>77</v>
      </c>
      <c r="J822" s="77" t="s">
        <v>78</v>
      </c>
      <c r="K822" s="77">
        <v>320</v>
      </c>
      <c r="L822" s="44" t="s">
        <v>74</v>
      </c>
      <c r="M822" s="45" t="s">
        <v>962</v>
      </c>
      <c r="N822" s="42">
        <v>1</v>
      </c>
      <c r="O822" s="42" t="s">
        <v>1718</v>
      </c>
      <c r="P822" s="46">
        <v>45433</v>
      </c>
      <c r="Q822" s="47">
        <v>669810</v>
      </c>
      <c r="R822" s="48">
        <v>33000</v>
      </c>
      <c r="S822" s="49">
        <v>45240</v>
      </c>
      <c r="T822" s="50">
        <v>90480</v>
      </c>
      <c r="U822" s="48" t="s">
        <v>2626</v>
      </c>
      <c r="V822" s="64">
        <v>45497</v>
      </c>
      <c r="W822" s="52"/>
    </row>
    <row r="823" spans="1:23" ht="28.8">
      <c r="A823" s="48"/>
      <c r="B823" s="42">
        <v>4959</v>
      </c>
      <c r="C823" s="42" t="s">
        <v>79</v>
      </c>
      <c r="D823" s="42">
        <v>1125411238</v>
      </c>
      <c r="E823" s="42" t="s">
        <v>1719</v>
      </c>
      <c r="F823" s="42">
        <v>12</v>
      </c>
      <c r="G823" s="42">
        <v>1</v>
      </c>
      <c r="H823" s="43">
        <v>40848</v>
      </c>
      <c r="I823" s="42" t="s">
        <v>44</v>
      </c>
      <c r="J823" s="77" t="s">
        <v>557</v>
      </c>
      <c r="K823" s="77">
        <v>569</v>
      </c>
      <c r="L823" s="44" t="s">
        <v>76</v>
      </c>
      <c r="M823" s="18" t="s">
        <v>1720</v>
      </c>
      <c r="N823" s="42">
        <v>2</v>
      </c>
      <c r="O823" s="42" t="s">
        <v>1721</v>
      </c>
      <c r="P823" s="46">
        <v>45417</v>
      </c>
      <c r="Q823" s="52" t="s">
        <v>1722</v>
      </c>
      <c r="R823" s="48">
        <v>170000</v>
      </c>
      <c r="S823" s="49">
        <v>120120</v>
      </c>
      <c r="T823" s="50"/>
      <c r="U823" s="48" t="s">
        <v>2627</v>
      </c>
      <c r="V823" s="64">
        <v>45497</v>
      </c>
      <c r="W823" s="52"/>
    </row>
    <row r="824" spans="1:23" ht="28.8">
      <c r="A824" s="48"/>
      <c r="B824" s="42">
        <v>4960</v>
      </c>
      <c r="C824" s="42" t="s">
        <v>79</v>
      </c>
      <c r="D824" s="42">
        <v>1125411238</v>
      </c>
      <c r="E824" s="42" t="s">
        <v>1719</v>
      </c>
      <c r="F824" s="42">
        <v>12</v>
      </c>
      <c r="G824" s="42">
        <v>1</v>
      </c>
      <c r="H824" s="43">
        <v>40848</v>
      </c>
      <c r="I824" s="42" t="s">
        <v>44</v>
      </c>
      <c r="J824" s="77" t="s">
        <v>557</v>
      </c>
      <c r="K824" s="77">
        <v>569</v>
      </c>
      <c r="L824" s="44" t="s">
        <v>76</v>
      </c>
      <c r="M824" s="45" t="s">
        <v>1723</v>
      </c>
      <c r="N824" s="42">
        <v>1</v>
      </c>
      <c r="O824" s="42" t="s">
        <v>1721</v>
      </c>
      <c r="P824" s="46">
        <v>45418</v>
      </c>
      <c r="Q824" s="47">
        <v>640342</v>
      </c>
      <c r="R824" s="48">
        <v>85000</v>
      </c>
      <c r="S824" s="49">
        <v>120120</v>
      </c>
      <c r="T824" s="50">
        <v>360360</v>
      </c>
      <c r="U824" s="48" t="s">
        <v>2627</v>
      </c>
      <c r="V824" s="64">
        <v>45497</v>
      </c>
      <c r="W824" s="52"/>
    </row>
    <row r="825" spans="1:23">
      <c r="A825" s="48"/>
      <c r="B825" s="42">
        <v>6389</v>
      </c>
      <c r="C825" s="42" t="s">
        <v>41</v>
      </c>
      <c r="D825" s="42">
        <v>27473223</v>
      </c>
      <c r="E825" s="42" t="s">
        <v>1724</v>
      </c>
      <c r="F825" s="42">
        <v>44</v>
      </c>
      <c r="G825" s="42">
        <v>1</v>
      </c>
      <c r="H825" s="43" t="s">
        <v>1725</v>
      </c>
      <c r="I825" s="42" t="s">
        <v>44</v>
      </c>
      <c r="J825" s="77" t="s">
        <v>91</v>
      </c>
      <c r="K825" s="77">
        <v>219</v>
      </c>
      <c r="L825" s="44" t="s">
        <v>76</v>
      </c>
      <c r="M825" s="45" t="s">
        <v>929</v>
      </c>
      <c r="N825" s="42">
        <v>1</v>
      </c>
      <c r="O825" s="42">
        <v>3105713352</v>
      </c>
      <c r="P825" s="46">
        <v>45441</v>
      </c>
      <c r="Q825" s="52">
        <v>688677</v>
      </c>
      <c r="R825" s="48">
        <v>20000</v>
      </c>
      <c r="S825" s="49">
        <v>33800</v>
      </c>
      <c r="T825" s="50"/>
      <c r="U825" s="48" t="s">
        <v>2628</v>
      </c>
      <c r="V825" s="64">
        <v>45497</v>
      </c>
      <c r="W825" s="52"/>
    </row>
    <row r="826" spans="1:23">
      <c r="A826" s="48"/>
      <c r="B826" s="42">
        <v>6390</v>
      </c>
      <c r="C826" s="42" t="s">
        <v>41</v>
      </c>
      <c r="D826" s="42">
        <v>27473223</v>
      </c>
      <c r="E826" s="42" t="s">
        <v>1724</v>
      </c>
      <c r="F826" s="42">
        <v>44</v>
      </c>
      <c r="G826" s="42">
        <v>1</v>
      </c>
      <c r="H826" s="43" t="s">
        <v>1725</v>
      </c>
      <c r="I826" s="42" t="s">
        <v>44</v>
      </c>
      <c r="J826" s="78" t="s">
        <v>91</v>
      </c>
      <c r="K826" s="78">
        <v>219</v>
      </c>
      <c r="L826" s="44" t="s">
        <v>76</v>
      </c>
      <c r="M826" s="18" t="s">
        <v>930</v>
      </c>
      <c r="N826" s="42">
        <v>1</v>
      </c>
      <c r="O826" s="42">
        <v>3105713352</v>
      </c>
      <c r="P826" s="46">
        <v>45441</v>
      </c>
      <c r="Q826" s="47">
        <v>688520</v>
      </c>
      <c r="R826" s="48">
        <v>20000</v>
      </c>
      <c r="S826" s="49">
        <v>33800</v>
      </c>
      <c r="T826" s="50">
        <v>67600</v>
      </c>
      <c r="U826" s="48" t="s">
        <v>2628</v>
      </c>
      <c r="V826" s="64">
        <v>45497</v>
      </c>
      <c r="W826" s="52"/>
    </row>
    <row r="827" spans="1:23">
      <c r="A827" s="48"/>
      <c r="B827" s="42">
        <v>5243</v>
      </c>
      <c r="C827" s="42" t="s">
        <v>86</v>
      </c>
      <c r="D827" s="42">
        <v>1124316599</v>
      </c>
      <c r="E827" s="42" t="s">
        <v>1726</v>
      </c>
      <c r="F827" s="42">
        <v>6</v>
      </c>
      <c r="G827" s="42">
        <v>1</v>
      </c>
      <c r="H827" s="43">
        <v>42983</v>
      </c>
      <c r="I827" s="42" t="s">
        <v>77</v>
      </c>
      <c r="J827" s="78" t="s">
        <v>91</v>
      </c>
      <c r="K827" s="78">
        <v>219</v>
      </c>
      <c r="L827" s="44" t="s">
        <v>76</v>
      </c>
      <c r="M827" s="44" t="s">
        <v>929</v>
      </c>
      <c r="N827" s="42">
        <v>1</v>
      </c>
      <c r="O827" s="42">
        <v>3165813439</v>
      </c>
      <c r="P827" s="46">
        <v>45418</v>
      </c>
      <c r="Q827" s="52">
        <v>634424</v>
      </c>
      <c r="R827" s="48">
        <v>20000</v>
      </c>
      <c r="S827" s="49">
        <v>33800</v>
      </c>
      <c r="T827" s="50">
        <v>33800</v>
      </c>
      <c r="U827" s="48" t="s">
        <v>2629</v>
      </c>
      <c r="V827" s="64">
        <v>45497</v>
      </c>
      <c r="W827" s="52"/>
    </row>
    <row r="828" spans="1:23">
      <c r="A828" s="48"/>
      <c r="B828" s="42">
        <v>5594</v>
      </c>
      <c r="C828" s="42" t="s">
        <v>41</v>
      </c>
      <c r="D828" s="42">
        <v>18106723</v>
      </c>
      <c r="E828" s="42" t="s">
        <v>1727</v>
      </c>
      <c r="F828" s="42">
        <v>74</v>
      </c>
      <c r="G828" s="42">
        <v>1</v>
      </c>
      <c r="H828" s="43" t="s">
        <v>1728</v>
      </c>
      <c r="I828" s="42" t="s">
        <v>77</v>
      </c>
      <c r="J828" s="78" t="s">
        <v>556</v>
      </c>
      <c r="K828" s="78">
        <v>865</v>
      </c>
      <c r="L828" s="44" t="s">
        <v>74</v>
      </c>
      <c r="M828" s="18" t="s">
        <v>979</v>
      </c>
      <c r="N828" s="42">
        <v>1</v>
      </c>
      <c r="O828" s="42" t="s">
        <v>1729</v>
      </c>
      <c r="P828" s="46">
        <v>45426</v>
      </c>
      <c r="Q828" s="47">
        <v>32673</v>
      </c>
      <c r="R828" s="48">
        <v>33000</v>
      </c>
      <c r="S828" s="49">
        <v>40040</v>
      </c>
      <c r="T828" s="50"/>
      <c r="U828" s="48" t="s">
        <v>2630</v>
      </c>
      <c r="V828" s="64">
        <v>45497</v>
      </c>
      <c r="W828" s="52"/>
    </row>
    <row r="829" spans="1:23">
      <c r="A829" s="48"/>
      <c r="B829" s="42">
        <v>5595</v>
      </c>
      <c r="C829" s="42" t="s">
        <v>41</v>
      </c>
      <c r="D829" s="42">
        <v>18106723</v>
      </c>
      <c r="E829" s="42" t="s">
        <v>1727</v>
      </c>
      <c r="F829" s="42">
        <v>74</v>
      </c>
      <c r="G829" s="42">
        <v>1</v>
      </c>
      <c r="H829" s="43" t="s">
        <v>1728</v>
      </c>
      <c r="I829" s="42" t="s">
        <v>77</v>
      </c>
      <c r="J829" s="78" t="s">
        <v>556</v>
      </c>
      <c r="K829" s="78">
        <v>865</v>
      </c>
      <c r="L829" s="44" t="s">
        <v>74</v>
      </c>
      <c r="M829" s="44" t="s">
        <v>981</v>
      </c>
      <c r="N829" s="42">
        <v>1</v>
      </c>
      <c r="O829" s="42" t="s">
        <v>1729</v>
      </c>
      <c r="P829" s="46">
        <v>45426</v>
      </c>
      <c r="Q829" s="52">
        <v>31458</v>
      </c>
      <c r="R829" s="48">
        <v>33000</v>
      </c>
      <c r="S829" s="49">
        <v>40040</v>
      </c>
      <c r="T829" s="50">
        <v>80080</v>
      </c>
      <c r="U829" s="48" t="s">
        <v>2630</v>
      </c>
      <c r="V829" s="64">
        <v>45497</v>
      </c>
      <c r="W829" s="52"/>
    </row>
    <row r="830" spans="1:23" ht="28.8">
      <c r="A830" s="48"/>
      <c r="B830" s="42">
        <v>5231</v>
      </c>
      <c r="C830" s="42" t="s">
        <v>41</v>
      </c>
      <c r="D830" s="42">
        <v>1120101170</v>
      </c>
      <c r="E830" s="42" t="s">
        <v>1730</v>
      </c>
      <c r="F830" s="42">
        <v>18</v>
      </c>
      <c r="G830" s="42">
        <v>1</v>
      </c>
      <c r="H830" s="43">
        <v>38356</v>
      </c>
      <c r="I830" s="42" t="s">
        <v>44</v>
      </c>
      <c r="J830" s="77" t="s">
        <v>75</v>
      </c>
      <c r="K830" s="77">
        <v>568</v>
      </c>
      <c r="L830" s="44" t="s">
        <v>76</v>
      </c>
      <c r="M830" s="18" t="s">
        <v>1023</v>
      </c>
      <c r="N830" s="42">
        <v>1</v>
      </c>
      <c r="O830" s="42" t="s">
        <v>1731</v>
      </c>
      <c r="P830" s="46">
        <v>45418</v>
      </c>
      <c r="Q830" s="47">
        <v>634370</v>
      </c>
      <c r="R830" s="48">
        <v>100000</v>
      </c>
      <c r="S830" s="49">
        <v>135200</v>
      </c>
      <c r="T830" s="50"/>
      <c r="U830" s="48" t="s">
        <v>2631</v>
      </c>
      <c r="V830" s="64">
        <v>45497</v>
      </c>
      <c r="W830" s="52"/>
    </row>
    <row r="831" spans="1:23">
      <c r="A831" s="48"/>
      <c r="B831" s="42">
        <v>5232</v>
      </c>
      <c r="C831" s="42" t="s">
        <v>41</v>
      </c>
      <c r="D831" s="42">
        <v>1120101170</v>
      </c>
      <c r="E831" s="42" t="s">
        <v>1730</v>
      </c>
      <c r="F831" s="42">
        <v>18</v>
      </c>
      <c r="G831" s="42">
        <v>1</v>
      </c>
      <c r="H831" s="43">
        <v>38356</v>
      </c>
      <c r="I831" s="42" t="s">
        <v>44</v>
      </c>
      <c r="J831" s="78" t="s">
        <v>75</v>
      </c>
      <c r="K831" s="78">
        <v>568</v>
      </c>
      <c r="L831" s="44" t="s">
        <v>76</v>
      </c>
      <c r="M831" s="18" t="s">
        <v>1025</v>
      </c>
      <c r="N831" s="42">
        <v>1</v>
      </c>
      <c r="O831" s="42" t="s">
        <v>1731</v>
      </c>
      <c r="P831" s="43">
        <v>45419</v>
      </c>
      <c r="Q831" s="47">
        <v>643241</v>
      </c>
      <c r="R831" s="48">
        <v>100000</v>
      </c>
      <c r="S831" s="49">
        <v>135200</v>
      </c>
      <c r="T831" s="50">
        <v>270400</v>
      </c>
      <c r="U831" s="48" t="s">
        <v>2631</v>
      </c>
      <c r="V831" s="64">
        <v>45497</v>
      </c>
      <c r="W831" s="52"/>
    </row>
    <row r="832" spans="1:23">
      <c r="A832" s="48"/>
      <c r="B832" s="42">
        <v>5247</v>
      </c>
      <c r="C832" s="42" t="s">
        <v>41</v>
      </c>
      <c r="D832" s="42">
        <v>5350222</v>
      </c>
      <c r="E832" s="42" t="s">
        <v>641</v>
      </c>
      <c r="F832" s="42">
        <v>73</v>
      </c>
      <c r="G832" s="42">
        <v>1</v>
      </c>
      <c r="H832" s="43" t="s">
        <v>642</v>
      </c>
      <c r="I832" s="42" t="s">
        <v>77</v>
      </c>
      <c r="J832" s="78" t="s">
        <v>78</v>
      </c>
      <c r="K832" s="78">
        <v>320</v>
      </c>
      <c r="L832" s="44" t="s">
        <v>74</v>
      </c>
      <c r="M832" s="44" t="s">
        <v>960</v>
      </c>
      <c r="N832" s="42">
        <v>1</v>
      </c>
      <c r="O832" s="42" t="s">
        <v>1732</v>
      </c>
      <c r="P832" s="46">
        <v>45418</v>
      </c>
      <c r="Q832" s="52">
        <v>7256</v>
      </c>
      <c r="R832" s="48">
        <v>33000</v>
      </c>
      <c r="S832" s="49">
        <v>45240</v>
      </c>
      <c r="T832" s="50"/>
      <c r="U832" s="48" t="s">
        <v>2632</v>
      </c>
      <c r="V832" s="64">
        <v>45497</v>
      </c>
      <c r="W832" s="52"/>
    </row>
    <row r="833" spans="1:23">
      <c r="A833" s="48"/>
      <c r="B833" s="42">
        <v>5248</v>
      </c>
      <c r="C833" s="42" t="s">
        <v>41</v>
      </c>
      <c r="D833" s="42">
        <v>5350222</v>
      </c>
      <c r="E833" s="42" t="s">
        <v>641</v>
      </c>
      <c r="F833" s="42">
        <v>73</v>
      </c>
      <c r="G833" s="42">
        <v>1</v>
      </c>
      <c r="H833" s="43" t="s">
        <v>642</v>
      </c>
      <c r="I833" s="42" t="s">
        <v>77</v>
      </c>
      <c r="J833" s="77" t="s">
        <v>78</v>
      </c>
      <c r="K833" s="77">
        <v>320</v>
      </c>
      <c r="L833" s="44" t="s">
        <v>74</v>
      </c>
      <c r="M833" s="45" t="s">
        <v>962</v>
      </c>
      <c r="N833" s="42">
        <v>1</v>
      </c>
      <c r="O833" s="42" t="s">
        <v>1732</v>
      </c>
      <c r="P833" s="46">
        <v>45418</v>
      </c>
      <c r="Q833" s="47">
        <v>39144</v>
      </c>
      <c r="R833" s="48">
        <v>33000</v>
      </c>
      <c r="S833" s="49">
        <v>45240</v>
      </c>
      <c r="T833" s="50">
        <v>90480</v>
      </c>
      <c r="U833" s="48" t="s">
        <v>2632</v>
      </c>
      <c r="V833" s="64">
        <v>45497</v>
      </c>
      <c r="W833" s="52"/>
    </row>
    <row r="834" spans="1:23">
      <c r="A834" s="48"/>
      <c r="B834" s="42">
        <v>5797</v>
      </c>
      <c r="C834" s="42" t="s">
        <v>41</v>
      </c>
      <c r="D834" s="42">
        <v>94322467</v>
      </c>
      <c r="E834" s="42" t="s">
        <v>1733</v>
      </c>
      <c r="F834" s="42">
        <v>50</v>
      </c>
      <c r="G834" s="42">
        <v>1</v>
      </c>
      <c r="H834" s="43" t="s">
        <v>1734</v>
      </c>
      <c r="I834" s="42" t="s">
        <v>77</v>
      </c>
      <c r="J834" s="77" t="s">
        <v>83</v>
      </c>
      <c r="K834" s="77" t="s">
        <v>559</v>
      </c>
      <c r="L834" s="44" t="s">
        <v>76</v>
      </c>
      <c r="M834" s="45" t="s">
        <v>1156</v>
      </c>
      <c r="N834" s="42">
        <v>1</v>
      </c>
      <c r="O834" s="42">
        <v>3249715346</v>
      </c>
      <c r="P834" s="46">
        <v>45431</v>
      </c>
      <c r="Q834" s="47">
        <v>667967</v>
      </c>
      <c r="R834" s="48">
        <v>75000</v>
      </c>
      <c r="S834" s="49">
        <v>93600</v>
      </c>
      <c r="T834" s="50">
        <v>93600</v>
      </c>
      <c r="U834" s="48" t="s">
        <v>2633</v>
      </c>
      <c r="V834" s="64">
        <v>45497</v>
      </c>
      <c r="W834" s="52"/>
    </row>
    <row r="835" spans="1:23">
      <c r="A835" s="48"/>
      <c r="B835" s="42">
        <v>5822</v>
      </c>
      <c r="C835" s="42" t="s">
        <v>41</v>
      </c>
      <c r="D835" s="42">
        <v>41182120</v>
      </c>
      <c r="E835" s="42" t="s">
        <v>1735</v>
      </c>
      <c r="F835" s="42">
        <v>49</v>
      </c>
      <c r="G835" s="42">
        <v>1</v>
      </c>
      <c r="H835" s="43" t="s">
        <v>1736</v>
      </c>
      <c r="I835" s="42" t="s">
        <v>44</v>
      </c>
      <c r="J835" s="77" t="s">
        <v>81</v>
      </c>
      <c r="K835" s="77">
        <v>749</v>
      </c>
      <c r="L835" s="44" t="s">
        <v>76</v>
      </c>
      <c r="M835" s="18" t="s">
        <v>918</v>
      </c>
      <c r="N835" s="42">
        <v>1</v>
      </c>
      <c r="O835" s="42">
        <v>3206948745</v>
      </c>
      <c r="P835" s="46">
        <v>45432</v>
      </c>
      <c r="Q835" s="47">
        <v>664829</v>
      </c>
      <c r="R835" s="48">
        <v>20000</v>
      </c>
      <c r="S835" s="49">
        <v>26000</v>
      </c>
      <c r="T835" s="50"/>
      <c r="U835" s="48" t="s">
        <v>2634</v>
      </c>
      <c r="V835" s="64">
        <v>45497</v>
      </c>
      <c r="W835" s="52"/>
    </row>
    <row r="836" spans="1:23">
      <c r="A836" s="48"/>
      <c r="B836" s="42">
        <v>5823</v>
      </c>
      <c r="C836" s="52" t="s">
        <v>41</v>
      </c>
      <c r="D836" s="52">
        <v>41182120</v>
      </c>
      <c r="E836" s="52" t="s">
        <v>1735</v>
      </c>
      <c r="F836" s="52">
        <v>49</v>
      </c>
      <c r="G836" s="52">
        <v>1</v>
      </c>
      <c r="H836" s="46" t="s">
        <v>1736</v>
      </c>
      <c r="I836" s="52" t="s">
        <v>44</v>
      </c>
      <c r="J836" s="78" t="s">
        <v>81</v>
      </c>
      <c r="K836" s="78">
        <v>749</v>
      </c>
      <c r="L836" s="44" t="s">
        <v>76</v>
      </c>
      <c r="M836" s="18" t="s">
        <v>922</v>
      </c>
      <c r="N836" s="52">
        <v>1</v>
      </c>
      <c r="O836" s="52">
        <v>3206948745</v>
      </c>
      <c r="P836" s="46">
        <v>45432</v>
      </c>
      <c r="Q836" s="47">
        <v>670337</v>
      </c>
      <c r="R836" s="48">
        <v>20000</v>
      </c>
      <c r="S836" s="49">
        <v>26000</v>
      </c>
      <c r="T836" s="50">
        <v>52000</v>
      </c>
      <c r="U836" s="48" t="s">
        <v>2634</v>
      </c>
      <c r="V836" s="64">
        <v>45497</v>
      </c>
      <c r="W836" s="52"/>
    </row>
    <row r="837" spans="1:23">
      <c r="A837" s="48"/>
      <c r="B837" s="42">
        <v>5019</v>
      </c>
      <c r="C837" s="52" t="s">
        <v>41</v>
      </c>
      <c r="D837" s="52">
        <v>27475382</v>
      </c>
      <c r="E837" s="52" t="s">
        <v>579</v>
      </c>
      <c r="F837" s="52">
        <v>87</v>
      </c>
      <c r="G837" s="52">
        <v>1</v>
      </c>
      <c r="H837" s="46" t="s">
        <v>580</v>
      </c>
      <c r="I837" s="52" t="s">
        <v>44</v>
      </c>
      <c r="J837" s="78" t="s">
        <v>81</v>
      </c>
      <c r="K837" s="78">
        <v>749</v>
      </c>
      <c r="L837" s="44" t="s">
        <v>76</v>
      </c>
      <c r="M837" s="18" t="s">
        <v>918</v>
      </c>
      <c r="N837" s="52">
        <v>1</v>
      </c>
      <c r="O837" s="52">
        <v>3176212608</v>
      </c>
      <c r="P837" s="46">
        <v>45414</v>
      </c>
      <c r="Q837" s="47">
        <v>629217</v>
      </c>
      <c r="R837" s="48">
        <v>20000</v>
      </c>
      <c r="S837" s="49">
        <v>26000</v>
      </c>
      <c r="T837" s="50"/>
      <c r="U837" s="48" t="s">
        <v>2635</v>
      </c>
      <c r="V837" s="64">
        <v>45497</v>
      </c>
      <c r="W837" s="52"/>
    </row>
    <row r="838" spans="1:23">
      <c r="A838" s="48"/>
      <c r="B838" s="42">
        <v>5576</v>
      </c>
      <c r="C838" s="42" t="s">
        <v>41</v>
      </c>
      <c r="D838" s="42">
        <v>27475382</v>
      </c>
      <c r="E838" s="42" t="s">
        <v>579</v>
      </c>
      <c r="F838" s="42">
        <v>87</v>
      </c>
      <c r="G838" s="42">
        <v>1</v>
      </c>
      <c r="H838" s="43" t="s">
        <v>580</v>
      </c>
      <c r="I838" s="42" t="s">
        <v>44</v>
      </c>
      <c r="J838" s="78" t="s">
        <v>81</v>
      </c>
      <c r="K838" s="78">
        <v>749</v>
      </c>
      <c r="L838" s="44" t="s">
        <v>76</v>
      </c>
      <c r="M838" s="18" t="s">
        <v>918</v>
      </c>
      <c r="N838" s="42">
        <v>1</v>
      </c>
      <c r="O838" s="42">
        <v>3176212608</v>
      </c>
      <c r="P838" s="43">
        <v>45427</v>
      </c>
      <c r="Q838" s="47">
        <v>657163</v>
      </c>
      <c r="R838" s="48">
        <v>20000</v>
      </c>
      <c r="S838" s="49">
        <v>26000</v>
      </c>
      <c r="T838" s="50">
        <v>52000</v>
      </c>
      <c r="U838" s="48" t="s">
        <v>2635</v>
      </c>
      <c r="V838" s="64">
        <v>45497</v>
      </c>
      <c r="W838" s="52"/>
    </row>
    <row r="839" spans="1:23">
      <c r="A839" s="48"/>
      <c r="B839" s="42">
        <v>5235</v>
      </c>
      <c r="C839" s="42" t="s">
        <v>41</v>
      </c>
      <c r="D839" s="42">
        <v>5297314</v>
      </c>
      <c r="E839" s="42" t="s">
        <v>1737</v>
      </c>
      <c r="F839" s="42">
        <v>69</v>
      </c>
      <c r="G839" s="42">
        <v>1</v>
      </c>
      <c r="H839" s="43" t="s">
        <v>1738</v>
      </c>
      <c r="I839" s="42" t="s">
        <v>77</v>
      </c>
      <c r="J839" s="78" t="s">
        <v>83</v>
      </c>
      <c r="K839" s="78" t="s">
        <v>559</v>
      </c>
      <c r="L839" s="44" t="s">
        <v>76</v>
      </c>
      <c r="M839" s="44" t="s">
        <v>949</v>
      </c>
      <c r="N839" s="42">
        <v>2</v>
      </c>
      <c r="O839" s="42">
        <v>3137965504</v>
      </c>
      <c r="P839" s="46">
        <v>45418</v>
      </c>
      <c r="Q839" s="52" t="s">
        <v>1739</v>
      </c>
      <c r="R839" s="48">
        <v>100000</v>
      </c>
      <c r="S839" s="49">
        <v>67600</v>
      </c>
      <c r="T839" s="50"/>
      <c r="U839" s="48" t="s">
        <v>2636</v>
      </c>
      <c r="V839" s="64">
        <v>45497</v>
      </c>
      <c r="W839" s="52"/>
    </row>
    <row r="840" spans="1:23">
      <c r="A840" s="48"/>
      <c r="B840" s="42">
        <v>5236</v>
      </c>
      <c r="C840" s="42" t="s">
        <v>41</v>
      </c>
      <c r="D840" s="42">
        <v>5297314</v>
      </c>
      <c r="E840" s="42" t="s">
        <v>1737</v>
      </c>
      <c r="F840" s="42">
        <v>69</v>
      </c>
      <c r="G840" s="42">
        <v>1</v>
      </c>
      <c r="H840" s="43" t="s">
        <v>1738</v>
      </c>
      <c r="I840" s="42" t="s">
        <v>77</v>
      </c>
      <c r="J840" s="78" t="s">
        <v>83</v>
      </c>
      <c r="K840" s="78" t="s">
        <v>559</v>
      </c>
      <c r="L840" s="44" t="s">
        <v>76</v>
      </c>
      <c r="M840" s="18" t="s">
        <v>950</v>
      </c>
      <c r="N840" s="42">
        <v>2</v>
      </c>
      <c r="O840" s="42">
        <v>3137965504</v>
      </c>
      <c r="P840" s="46">
        <v>45419</v>
      </c>
      <c r="Q840" s="47" t="s">
        <v>1740</v>
      </c>
      <c r="R840" s="48">
        <v>100000</v>
      </c>
      <c r="S840" s="49">
        <v>67600</v>
      </c>
      <c r="T840" s="50">
        <v>270400</v>
      </c>
      <c r="U840" s="48" t="s">
        <v>2636</v>
      </c>
      <c r="V840" s="64">
        <v>45497</v>
      </c>
      <c r="W840" s="52"/>
    </row>
    <row r="841" spans="1:23">
      <c r="A841" s="48"/>
      <c r="B841" s="42">
        <v>5373</v>
      </c>
      <c r="C841" s="42" t="s">
        <v>41</v>
      </c>
      <c r="D841" s="42">
        <v>41165021</v>
      </c>
      <c r="E841" s="42" t="s">
        <v>1741</v>
      </c>
      <c r="F841" s="42">
        <v>72</v>
      </c>
      <c r="G841" s="42">
        <v>1</v>
      </c>
      <c r="H841" s="43">
        <v>19090</v>
      </c>
      <c r="I841" s="42" t="s">
        <v>44</v>
      </c>
      <c r="J841" s="78" t="s">
        <v>87</v>
      </c>
      <c r="K841" s="78">
        <v>760</v>
      </c>
      <c r="L841" s="44" t="s">
        <v>76</v>
      </c>
      <c r="M841" s="44" t="s">
        <v>1087</v>
      </c>
      <c r="N841" s="42">
        <v>1</v>
      </c>
      <c r="O841" s="42">
        <v>3155617818</v>
      </c>
      <c r="P841" s="46">
        <v>45420</v>
      </c>
      <c r="Q841" s="52">
        <v>642291</v>
      </c>
      <c r="R841" s="48">
        <v>20000</v>
      </c>
      <c r="S841" s="49">
        <v>22880</v>
      </c>
      <c r="T841" s="50"/>
      <c r="U841" s="48" t="s">
        <v>2637</v>
      </c>
      <c r="V841" s="64">
        <v>45497</v>
      </c>
      <c r="W841" s="52"/>
    </row>
    <row r="842" spans="1:23">
      <c r="A842" s="48"/>
      <c r="B842" s="42">
        <v>5374</v>
      </c>
      <c r="C842" s="42" t="s">
        <v>41</v>
      </c>
      <c r="D842" s="42">
        <v>41165021</v>
      </c>
      <c r="E842" s="42" t="s">
        <v>1741</v>
      </c>
      <c r="F842" s="42">
        <v>72</v>
      </c>
      <c r="G842" s="42">
        <v>1</v>
      </c>
      <c r="H842" s="43">
        <v>19090</v>
      </c>
      <c r="I842" s="42" t="s">
        <v>44</v>
      </c>
      <c r="J842" s="78" t="s">
        <v>87</v>
      </c>
      <c r="K842" s="78">
        <v>760</v>
      </c>
      <c r="L842" s="44" t="s">
        <v>76</v>
      </c>
      <c r="M842" s="18" t="s">
        <v>1088</v>
      </c>
      <c r="N842" s="42">
        <v>1</v>
      </c>
      <c r="O842" s="42">
        <v>3155617818</v>
      </c>
      <c r="P842" s="46">
        <v>45421</v>
      </c>
      <c r="Q842" s="47">
        <v>646843</v>
      </c>
      <c r="R842" s="48">
        <v>20000</v>
      </c>
      <c r="S842" s="49">
        <v>22880</v>
      </c>
      <c r="T842" s="50"/>
      <c r="U842" s="48" t="s">
        <v>2637</v>
      </c>
      <c r="V842" s="64">
        <v>45497</v>
      </c>
      <c r="W842" s="52"/>
    </row>
    <row r="843" spans="1:23">
      <c r="A843" s="48"/>
      <c r="B843" s="42">
        <v>6064</v>
      </c>
      <c r="C843" s="42" t="s">
        <v>41</v>
      </c>
      <c r="D843" s="42">
        <v>41165021</v>
      </c>
      <c r="E843" s="42" t="s">
        <v>1741</v>
      </c>
      <c r="F843" s="42">
        <v>72</v>
      </c>
      <c r="G843" s="42">
        <v>1</v>
      </c>
      <c r="H843" s="43">
        <v>19090</v>
      </c>
      <c r="I843" s="42" t="s">
        <v>44</v>
      </c>
      <c r="J843" s="78" t="s">
        <v>87</v>
      </c>
      <c r="K843" s="78">
        <v>760</v>
      </c>
      <c r="L843" s="44" t="s">
        <v>76</v>
      </c>
      <c r="M843" s="44" t="s">
        <v>1087</v>
      </c>
      <c r="N843" s="42">
        <v>1</v>
      </c>
      <c r="O843" s="42">
        <v>3155617818</v>
      </c>
      <c r="P843" s="46">
        <v>45435</v>
      </c>
      <c r="Q843" s="52">
        <v>673876</v>
      </c>
      <c r="R843" s="48">
        <v>20000</v>
      </c>
      <c r="S843" s="49">
        <v>22880</v>
      </c>
      <c r="T843" s="50"/>
      <c r="U843" s="48" t="s">
        <v>2637</v>
      </c>
      <c r="V843" s="64">
        <v>45497</v>
      </c>
      <c r="W843" s="52"/>
    </row>
    <row r="844" spans="1:23">
      <c r="A844" s="48"/>
      <c r="B844" s="42">
        <v>6065</v>
      </c>
      <c r="C844" s="42" t="s">
        <v>41</v>
      </c>
      <c r="D844" s="42">
        <v>41165021</v>
      </c>
      <c r="E844" s="42" t="s">
        <v>1741</v>
      </c>
      <c r="F844" s="42">
        <v>72</v>
      </c>
      <c r="G844" s="42">
        <v>1</v>
      </c>
      <c r="H844" s="43">
        <v>19090</v>
      </c>
      <c r="I844" s="42" t="s">
        <v>44</v>
      </c>
      <c r="J844" s="78" t="s">
        <v>87</v>
      </c>
      <c r="K844" s="78">
        <v>760</v>
      </c>
      <c r="L844" s="44" t="s">
        <v>76</v>
      </c>
      <c r="M844" s="18" t="s">
        <v>1088</v>
      </c>
      <c r="N844" s="42">
        <v>1</v>
      </c>
      <c r="O844" s="42">
        <v>3155617818</v>
      </c>
      <c r="P844" s="46">
        <v>45435</v>
      </c>
      <c r="Q844" s="47">
        <v>675487</v>
      </c>
      <c r="R844" s="48">
        <v>20000</v>
      </c>
      <c r="S844" s="49">
        <v>22880</v>
      </c>
      <c r="T844" s="50">
        <v>91520</v>
      </c>
      <c r="U844" s="48" t="s">
        <v>2637</v>
      </c>
      <c r="V844" s="64">
        <v>45497</v>
      </c>
      <c r="W844" s="52"/>
    </row>
    <row r="845" spans="1:23">
      <c r="A845" s="48"/>
      <c r="B845" s="42">
        <v>5339</v>
      </c>
      <c r="C845" s="42" t="s">
        <v>41</v>
      </c>
      <c r="D845" s="42">
        <v>27359023</v>
      </c>
      <c r="E845" s="42" t="s">
        <v>1742</v>
      </c>
      <c r="F845" s="42">
        <v>63</v>
      </c>
      <c r="G845" s="42">
        <v>1</v>
      </c>
      <c r="H845" s="43">
        <v>22349</v>
      </c>
      <c r="I845" s="42" t="s">
        <v>44</v>
      </c>
      <c r="J845" s="78" t="s">
        <v>84</v>
      </c>
      <c r="K845" s="78">
        <v>885</v>
      </c>
      <c r="L845" s="44" t="s">
        <v>76</v>
      </c>
      <c r="M845" s="44" t="s">
        <v>1656</v>
      </c>
      <c r="N845" s="42">
        <v>2</v>
      </c>
      <c r="O845" s="42" t="s">
        <v>1743</v>
      </c>
      <c r="P845" s="46">
        <v>45418</v>
      </c>
      <c r="Q845" s="52" t="s">
        <v>1744</v>
      </c>
      <c r="R845" s="48">
        <v>136000</v>
      </c>
      <c r="S845" s="49">
        <v>84448</v>
      </c>
      <c r="T845" s="50"/>
      <c r="U845" s="48" t="s">
        <v>2638</v>
      </c>
      <c r="V845" s="64">
        <v>45497</v>
      </c>
      <c r="W845" s="52"/>
    </row>
    <row r="846" spans="1:23">
      <c r="A846" s="48"/>
      <c r="B846" s="42">
        <v>5340</v>
      </c>
      <c r="C846" s="42" t="s">
        <v>41</v>
      </c>
      <c r="D846" s="42">
        <v>27359023</v>
      </c>
      <c r="E846" s="42" t="s">
        <v>1742</v>
      </c>
      <c r="F846" s="42">
        <v>63</v>
      </c>
      <c r="G846" s="42">
        <v>1</v>
      </c>
      <c r="H846" s="43">
        <v>22349</v>
      </c>
      <c r="I846" s="42" t="s">
        <v>44</v>
      </c>
      <c r="J846" s="78" t="s">
        <v>84</v>
      </c>
      <c r="K846" s="78">
        <v>885</v>
      </c>
      <c r="L846" s="44" t="s">
        <v>76</v>
      </c>
      <c r="M846" s="18" t="s">
        <v>1745</v>
      </c>
      <c r="N846" s="42">
        <v>1</v>
      </c>
      <c r="O846" s="42" t="s">
        <v>1743</v>
      </c>
      <c r="P846" s="46">
        <v>45420</v>
      </c>
      <c r="Q846" s="47">
        <v>645036</v>
      </c>
      <c r="R846" s="48">
        <v>68000</v>
      </c>
      <c r="S846" s="49">
        <v>84448</v>
      </c>
      <c r="T846" s="50">
        <v>253344</v>
      </c>
      <c r="U846" s="48" t="s">
        <v>2638</v>
      </c>
      <c r="V846" s="64">
        <v>45497</v>
      </c>
      <c r="W846" s="52"/>
    </row>
    <row r="847" spans="1:23">
      <c r="A847" s="48"/>
      <c r="B847" s="42">
        <v>6030</v>
      </c>
      <c r="C847" s="42" t="s">
        <v>41</v>
      </c>
      <c r="D847" s="42">
        <v>40730186</v>
      </c>
      <c r="E847" s="42" t="s">
        <v>1746</v>
      </c>
      <c r="F847" s="42">
        <v>57</v>
      </c>
      <c r="G847" s="42">
        <v>1</v>
      </c>
      <c r="H847" s="43" t="s">
        <v>1747</v>
      </c>
      <c r="I847" s="42" t="s">
        <v>44</v>
      </c>
      <c r="J847" s="78" t="s">
        <v>99</v>
      </c>
      <c r="K847" s="78">
        <v>571</v>
      </c>
      <c r="L847" s="44" t="s">
        <v>74</v>
      </c>
      <c r="M847" s="18" t="s">
        <v>987</v>
      </c>
      <c r="N847" s="42">
        <v>1</v>
      </c>
      <c r="O847" s="42">
        <v>3209153457</v>
      </c>
      <c r="P847" s="46">
        <v>45434</v>
      </c>
      <c r="Q847" s="47">
        <v>672378</v>
      </c>
      <c r="R847" s="48">
        <v>20000</v>
      </c>
      <c r="S847" s="49">
        <v>30680</v>
      </c>
      <c r="T847" s="50">
        <v>30680</v>
      </c>
      <c r="U847" s="48" t="s">
        <v>2639</v>
      </c>
      <c r="V847" s="64">
        <v>45497</v>
      </c>
      <c r="W847" s="52"/>
    </row>
    <row r="848" spans="1:23">
      <c r="A848" s="48"/>
      <c r="B848" s="42">
        <v>5976</v>
      </c>
      <c r="C848" s="42" t="s">
        <v>41</v>
      </c>
      <c r="D848" s="42">
        <v>41887945</v>
      </c>
      <c r="E848" s="42" t="s">
        <v>1748</v>
      </c>
      <c r="F848" s="42">
        <v>66</v>
      </c>
      <c r="G848" s="42">
        <v>1</v>
      </c>
      <c r="H848" s="43" t="s">
        <v>1749</v>
      </c>
      <c r="I848" s="42" t="s">
        <v>44</v>
      </c>
      <c r="J848" s="78" t="s">
        <v>84</v>
      </c>
      <c r="K848" s="78">
        <v>885</v>
      </c>
      <c r="L848" s="44" t="s">
        <v>76</v>
      </c>
      <c r="M848" s="44" t="s">
        <v>990</v>
      </c>
      <c r="N848" s="42">
        <v>1</v>
      </c>
      <c r="O848" s="42" t="s">
        <v>1750</v>
      </c>
      <c r="P848" s="46">
        <v>45434</v>
      </c>
      <c r="Q848" s="52">
        <v>673645</v>
      </c>
      <c r="R848" s="48">
        <v>55000</v>
      </c>
      <c r="S848" s="49">
        <v>72384</v>
      </c>
      <c r="T848" s="50"/>
      <c r="U848" s="48" t="s">
        <v>2640</v>
      </c>
      <c r="V848" s="64">
        <v>45497</v>
      </c>
      <c r="W848" s="52"/>
    </row>
    <row r="849" spans="1:23">
      <c r="A849" s="48"/>
      <c r="B849" s="42">
        <v>5977</v>
      </c>
      <c r="C849" s="42" t="s">
        <v>41</v>
      </c>
      <c r="D849" s="42">
        <v>41887945</v>
      </c>
      <c r="E849" s="42" t="s">
        <v>1748</v>
      </c>
      <c r="F849" s="42">
        <v>66</v>
      </c>
      <c r="G849" s="42">
        <v>1</v>
      </c>
      <c r="H849" s="43" t="s">
        <v>1749</v>
      </c>
      <c r="I849" s="42" t="s">
        <v>44</v>
      </c>
      <c r="J849" s="78" t="s">
        <v>84</v>
      </c>
      <c r="K849" s="78">
        <v>885</v>
      </c>
      <c r="L849" s="44" t="s">
        <v>76</v>
      </c>
      <c r="M849" s="18" t="s">
        <v>991</v>
      </c>
      <c r="N849" s="42">
        <v>1</v>
      </c>
      <c r="O849" s="42" t="s">
        <v>1750</v>
      </c>
      <c r="P849" s="46">
        <v>45436</v>
      </c>
      <c r="Q849" s="47">
        <v>677395</v>
      </c>
      <c r="R849" s="48">
        <v>55000</v>
      </c>
      <c r="S849" s="49">
        <v>72800</v>
      </c>
      <c r="T849" s="50">
        <v>145184</v>
      </c>
      <c r="U849" s="48" t="s">
        <v>2640</v>
      </c>
      <c r="V849" s="64">
        <v>45497</v>
      </c>
      <c r="W849" s="52"/>
    </row>
    <row r="850" spans="1:23">
      <c r="A850" s="48"/>
      <c r="B850" s="42">
        <v>5377</v>
      </c>
      <c r="C850" s="42" t="s">
        <v>79</v>
      </c>
      <c r="D850" s="42">
        <v>1125183641</v>
      </c>
      <c r="E850" s="42" t="s">
        <v>1751</v>
      </c>
      <c r="F850" s="42">
        <v>11</v>
      </c>
      <c r="G850" s="42">
        <v>1</v>
      </c>
      <c r="H850" s="43" t="s">
        <v>1752</v>
      </c>
      <c r="I850" s="42" t="s">
        <v>44</v>
      </c>
      <c r="J850" s="78" t="s">
        <v>99</v>
      </c>
      <c r="K850" s="78">
        <v>571</v>
      </c>
      <c r="L850" s="44" t="s">
        <v>74</v>
      </c>
      <c r="M850" s="44" t="s">
        <v>989</v>
      </c>
      <c r="N850" s="42">
        <v>2</v>
      </c>
      <c r="O850" s="42">
        <v>3123002399</v>
      </c>
      <c r="P850" s="46">
        <v>45421</v>
      </c>
      <c r="Q850" s="47" t="s">
        <v>1753</v>
      </c>
      <c r="R850" s="48">
        <v>36000</v>
      </c>
      <c r="S850" s="49">
        <v>29640</v>
      </c>
      <c r="T850" s="50"/>
      <c r="U850" s="48" t="s">
        <v>2641</v>
      </c>
      <c r="V850" s="64">
        <v>45497</v>
      </c>
      <c r="W850" s="52"/>
    </row>
    <row r="851" spans="1:23">
      <c r="A851" s="48"/>
      <c r="B851" s="42">
        <v>5378</v>
      </c>
      <c r="C851" s="42" t="s">
        <v>79</v>
      </c>
      <c r="D851" s="42">
        <v>1125183641</v>
      </c>
      <c r="E851" s="42" t="s">
        <v>1751</v>
      </c>
      <c r="F851" s="42">
        <v>11</v>
      </c>
      <c r="G851" s="42">
        <v>1</v>
      </c>
      <c r="H851" s="43" t="s">
        <v>1752</v>
      </c>
      <c r="I851" s="42" t="s">
        <v>44</v>
      </c>
      <c r="J851" s="78" t="s">
        <v>99</v>
      </c>
      <c r="K851" s="78">
        <v>571</v>
      </c>
      <c r="L851" s="44" t="s">
        <v>74</v>
      </c>
      <c r="M851" s="18" t="s">
        <v>992</v>
      </c>
      <c r="N851" s="42">
        <v>1</v>
      </c>
      <c r="O851" s="42">
        <v>3123002399</v>
      </c>
      <c r="P851" s="46">
        <v>45421</v>
      </c>
      <c r="Q851" s="47">
        <v>646500</v>
      </c>
      <c r="R851" s="48">
        <v>18000</v>
      </c>
      <c r="S851" s="49">
        <v>29640</v>
      </c>
      <c r="T851" s="50">
        <v>88920</v>
      </c>
      <c r="U851" s="48" t="s">
        <v>2641</v>
      </c>
      <c r="V851" s="64">
        <v>45497</v>
      </c>
      <c r="W851" s="52"/>
    </row>
    <row r="852" spans="1:23">
      <c r="A852" s="48"/>
      <c r="B852" s="42">
        <v>5445</v>
      </c>
      <c r="C852" s="42" t="s">
        <v>41</v>
      </c>
      <c r="D852" s="42">
        <v>5206097</v>
      </c>
      <c r="E852" s="42" t="s">
        <v>1754</v>
      </c>
      <c r="F852" s="42">
        <v>65</v>
      </c>
      <c r="G852" s="42">
        <v>1</v>
      </c>
      <c r="H852" s="43">
        <v>21337</v>
      </c>
      <c r="I852" s="42" t="s">
        <v>77</v>
      </c>
      <c r="J852" s="78" t="s">
        <v>91</v>
      </c>
      <c r="K852" s="78">
        <v>219</v>
      </c>
      <c r="L852" s="44" t="s">
        <v>74</v>
      </c>
      <c r="M852" s="44" t="s">
        <v>1036</v>
      </c>
      <c r="N852" s="42">
        <v>1</v>
      </c>
      <c r="O852" s="42">
        <v>3205714322</v>
      </c>
      <c r="P852" s="46">
        <v>45422</v>
      </c>
      <c r="Q852" s="52">
        <v>646879</v>
      </c>
      <c r="R852" s="48">
        <v>35000</v>
      </c>
      <c r="S852" s="49">
        <v>50669</v>
      </c>
      <c r="T852" s="50"/>
      <c r="U852" s="48" t="s">
        <v>2642</v>
      </c>
      <c r="V852" s="64">
        <v>45497</v>
      </c>
      <c r="W852" s="52"/>
    </row>
    <row r="853" spans="1:23">
      <c r="A853" s="48"/>
      <c r="B853" s="42">
        <v>5446</v>
      </c>
      <c r="C853" s="42" t="s">
        <v>41</v>
      </c>
      <c r="D853" s="42">
        <v>5206097</v>
      </c>
      <c r="E853" s="42" t="s">
        <v>1754</v>
      </c>
      <c r="F853" s="42">
        <v>65</v>
      </c>
      <c r="G853" s="42">
        <v>1</v>
      </c>
      <c r="H853" s="43">
        <v>21337</v>
      </c>
      <c r="I853" s="42" t="s">
        <v>77</v>
      </c>
      <c r="J853" s="77" t="s">
        <v>91</v>
      </c>
      <c r="K853" s="77">
        <v>219</v>
      </c>
      <c r="L853" s="44" t="s">
        <v>74</v>
      </c>
      <c r="M853" s="18" t="s">
        <v>1037</v>
      </c>
      <c r="N853" s="42">
        <v>1</v>
      </c>
      <c r="O853" s="42">
        <v>3205714322</v>
      </c>
      <c r="P853" s="46">
        <v>45422</v>
      </c>
      <c r="Q853" s="54">
        <v>650119</v>
      </c>
      <c r="R853" s="55">
        <v>37000</v>
      </c>
      <c r="S853" s="49">
        <v>50669</v>
      </c>
      <c r="T853" s="50">
        <v>101338</v>
      </c>
      <c r="U853" s="48" t="s">
        <v>2642</v>
      </c>
      <c r="V853" s="64">
        <v>45497</v>
      </c>
      <c r="W853" s="52"/>
    </row>
    <row r="854" spans="1:23" ht="28.8">
      <c r="A854" s="48"/>
      <c r="B854" s="42">
        <v>5415</v>
      </c>
      <c r="C854" s="42" t="s">
        <v>79</v>
      </c>
      <c r="D854" s="42">
        <v>1125180559</v>
      </c>
      <c r="E854" s="42" t="s">
        <v>643</v>
      </c>
      <c r="F854" s="42">
        <v>17</v>
      </c>
      <c r="G854" s="42">
        <v>1</v>
      </c>
      <c r="H854" s="43" t="s">
        <v>644</v>
      </c>
      <c r="I854" s="42" t="s">
        <v>44</v>
      </c>
      <c r="J854" s="77" t="s">
        <v>99</v>
      </c>
      <c r="K854" s="77">
        <v>571</v>
      </c>
      <c r="L854" s="44" t="s">
        <v>74</v>
      </c>
      <c r="M854" s="45" t="s">
        <v>987</v>
      </c>
      <c r="N854" s="42">
        <v>1</v>
      </c>
      <c r="O854" s="42">
        <v>3209059586</v>
      </c>
      <c r="P854" s="43">
        <v>45422</v>
      </c>
      <c r="Q854" s="42">
        <v>646566</v>
      </c>
      <c r="R854" s="55">
        <v>20000</v>
      </c>
      <c r="S854" s="49">
        <v>30680</v>
      </c>
      <c r="T854" s="50"/>
      <c r="U854" s="48" t="s">
        <v>2643</v>
      </c>
      <c r="V854" s="64">
        <v>45497</v>
      </c>
      <c r="W854" s="52"/>
    </row>
    <row r="855" spans="1:23" ht="28.8">
      <c r="A855" s="48"/>
      <c r="B855" s="42">
        <v>5416</v>
      </c>
      <c r="C855" s="42" t="s">
        <v>79</v>
      </c>
      <c r="D855" s="42">
        <v>1125180559</v>
      </c>
      <c r="E855" s="42" t="s">
        <v>643</v>
      </c>
      <c r="F855" s="42">
        <v>17</v>
      </c>
      <c r="G855" s="42">
        <v>1</v>
      </c>
      <c r="H855" s="43" t="s">
        <v>644</v>
      </c>
      <c r="I855" s="42" t="s">
        <v>44</v>
      </c>
      <c r="J855" s="77" t="s">
        <v>99</v>
      </c>
      <c r="K855" s="77">
        <v>571</v>
      </c>
      <c r="L855" s="44" t="s">
        <v>74</v>
      </c>
      <c r="M855" s="18" t="s">
        <v>1009</v>
      </c>
      <c r="N855" s="42">
        <v>1</v>
      </c>
      <c r="O855" s="42">
        <v>3209059586</v>
      </c>
      <c r="P855" s="46">
        <v>45422</v>
      </c>
      <c r="Q855" s="54">
        <v>649811</v>
      </c>
      <c r="R855" s="55">
        <v>18000</v>
      </c>
      <c r="S855" s="49">
        <v>30680</v>
      </c>
      <c r="T855" s="50">
        <v>61360</v>
      </c>
      <c r="U855" s="48" t="s">
        <v>2643</v>
      </c>
      <c r="V855" s="64">
        <v>45497</v>
      </c>
      <c r="W855" s="52"/>
    </row>
    <row r="856" spans="1:23" ht="28.8">
      <c r="A856" s="48"/>
      <c r="B856" s="42">
        <v>5029</v>
      </c>
      <c r="C856" s="42" t="s">
        <v>86</v>
      </c>
      <c r="D856" s="42">
        <v>1080073763</v>
      </c>
      <c r="E856" s="42" t="s">
        <v>1755</v>
      </c>
      <c r="F856" s="42">
        <v>10</v>
      </c>
      <c r="G856" s="42">
        <v>2</v>
      </c>
      <c r="H856" s="43">
        <v>45087</v>
      </c>
      <c r="I856" s="42" t="s">
        <v>44</v>
      </c>
      <c r="J856" s="77" t="s">
        <v>555</v>
      </c>
      <c r="K856" s="77">
        <v>755</v>
      </c>
      <c r="L856" s="44" t="s">
        <v>76</v>
      </c>
      <c r="M856" s="18" t="s">
        <v>925</v>
      </c>
      <c r="N856" s="42">
        <v>1</v>
      </c>
      <c r="O856" s="42">
        <v>3212527480</v>
      </c>
      <c r="P856" s="46">
        <v>45414</v>
      </c>
      <c r="Q856" s="54">
        <v>629347</v>
      </c>
      <c r="R856" s="55">
        <v>20000</v>
      </c>
      <c r="S856" s="49">
        <v>29120</v>
      </c>
      <c r="T856" s="50"/>
      <c r="U856" s="48" t="s">
        <v>2644</v>
      </c>
      <c r="V856" s="64">
        <v>45497</v>
      </c>
      <c r="W856" s="52"/>
    </row>
    <row r="857" spans="1:23" ht="28.8">
      <c r="A857" s="48"/>
      <c r="B857" s="42">
        <v>5030</v>
      </c>
      <c r="C857" s="42" t="s">
        <v>86</v>
      </c>
      <c r="D857" s="42">
        <v>1080073763</v>
      </c>
      <c r="E857" s="42" t="s">
        <v>1755</v>
      </c>
      <c r="F857" s="42">
        <v>10</v>
      </c>
      <c r="G857" s="42">
        <v>2</v>
      </c>
      <c r="H857" s="43">
        <v>45087</v>
      </c>
      <c r="I857" s="42" t="s">
        <v>44</v>
      </c>
      <c r="J857" s="77" t="s">
        <v>555</v>
      </c>
      <c r="K857" s="77">
        <v>755</v>
      </c>
      <c r="L857" s="44" t="s">
        <v>76</v>
      </c>
      <c r="M857" s="45" t="s">
        <v>926</v>
      </c>
      <c r="N857" s="42">
        <v>1</v>
      </c>
      <c r="O857" s="42">
        <v>3212527480</v>
      </c>
      <c r="P857" s="46">
        <v>45415</v>
      </c>
      <c r="Q857" s="42">
        <v>634497</v>
      </c>
      <c r="R857" s="55">
        <v>21000</v>
      </c>
      <c r="S857" s="49">
        <v>29120</v>
      </c>
      <c r="T857" s="50">
        <v>58240</v>
      </c>
      <c r="U857" s="48" t="s">
        <v>2644</v>
      </c>
      <c r="V857" s="64">
        <v>45497</v>
      </c>
      <c r="W857" s="52"/>
    </row>
    <row r="858" spans="1:23" ht="28.8">
      <c r="A858" s="48"/>
      <c r="B858" s="42">
        <v>5582</v>
      </c>
      <c r="C858" s="42" t="s">
        <v>41</v>
      </c>
      <c r="D858" s="42">
        <v>25530553</v>
      </c>
      <c r="E858" s="42" t="s">
        <v>1756</v>
      </c>
      <c r="F858" s="42">
        <v>45</v>
      </c>
      <c r="G858" s="42">
        <v>1</v>
      </c>
      <c r="H858" s="43">
        <v>28896</v>
      </c>
      <c r="I858" s="42" t="s">
        <v>44</v>
      </c>
      <c r="J858" s="77" t="s">
        <v>75</v>
      </c>
      <c r="K858" s="77">
        <v>568</v>
      </c>
      <c r="L858" s="44" t="s">
        <v>76</v>
      </c>
      <c r="M858" s="45" t="s">
        <v>1001</v>
      </c>
      <c r="N858" s="42">
        <v>1</v>
      </c>
      <c r="O858" s="42">
        <v>3147862739</v>
      </c>
      <c r="P858" s="46">
        <v>45433</v>
      </c>
      <c r="Q858" s="54">
        <v>669428</v>
      </c>
      <c r="R858" s="55">
        <v>75000</v>
      </c>
      <c r="S858" s="49">
        <v>96512</v>
      </c>
      <c r="T858" s="50"/>
      <c r="U858" s="48" t="s">
        <v>2645</v>
      </c>
      <c r="V858" s="64">
        <v>45497</v>
      </c>
      <c r="W858" s="52"/>
    </row>
    <row r="859" spans="1:23" ht="28.8">
      <c r="A859" s="48"/>
      <c r="B859" s="42">
        <v>5583</v>
      </c>
      <c r="C859" s="42" t="s">
        <v>41</v>
      </c>
      <c r="D859" s="42">
        <v>25530553</v>
      </c>
      <c r="E859" s="42" t="s">
        <v>1756</v>
      </c>
      <c r="F859" s="42">
        <v>45</v>
      </c>
      <c r="G859" s="42">
        <v>1</v>
      </c>
      <c r="H859" s="43">
        <v>28896</v>
      </c>
      <c r="I859" s="42" t="s">
        <v>44</v>
      </c>
      <c r="J859" s="77" t="s">
        <v>75</v>
      </c>
      <c r="K859" s="77">
        <v>568</v>
      </c>
      <c r="L859" s="44" t="s">
        <v>76</v>
      </c>
      <c r="M859" s="45" t="s">
        <v>1002</v>
      </c>
      <c r="N859" s="42">
        <v>2</v>
      </c>
      <c r="O859" s="42">
        <v>3147862739</v>
      </c>
      <c r="P859" s="43">
        <v>45434</v>
      </c>
      <c r="Q859" s="42" t="s">
        <v>1757</v>
      </c>
      <c r="R859" s="55">
        <v>160000</v>
      </c>
      <c r="S859" s="49">
        <v>96512</v>
      </c>
      <c r="T859" s="50"/>
      <c r="U859" s="48" t="s">
        <v>2645</v>
      </c>
      <c r="V859" s="64">
        <v>45497</v>
      </c>
      <c r="W859" s="52"/>
    </row>
    <row r="860" spans="1:23" ht="28.8">
      <c r="A860" s="48"/>
      <c r="B860" s="42">
        <v>6530</v>
      </c>
      <c r="C860" s="42" t="s">
        <v>41</v>
      </c>
      <c r="D860" s="42">
        <v>25530553</v>
      </c>
      <c r="E860" s="42" t="s">
        <v>1756</v>
      </c>
      <c r="F860" s="42">
        <v>45</v>
      </c>
      <c r="G860" s="42">
        <v>1</v>
      </c>
      <c r="H860" s="43">
        <v>28896</v>
      </c>
      <c r="I860" s="42" t="s">
        <v>44</v>
      </c>
      <c r="J860" s="77" t="s">
        <v>75</v>
      </c>
      <c r="K860" s="77">
        <v>568</v>
      </c>
      <c r="L860" s="44" t="s">
        <v>74</v>
      </c>
      <c r="M860" s="45" t="s">
        <v>938</v>
      </c>
      <c r="N860" s="42">
        <v>2</v>
      </c>
      <c r="O860" s="42">
        <v>3147862739</v>
      </c>
      <c r="P860" s="46">
        <v>45442</v>
      </c>
      <c r="Q860" s="54" t="s">
        <v>1758</v>
      </c>
      <c r="R860" s="55">
        <v>54000</v>
      </c>
      <c r="S860" s="49">
        <v>40040</v>
      </c>
      <c r="T860" s="50"/>
      <c r="U860" s="48" t="s">
        <v>2645</v>
      </c>
      <c r="V860" s="64">
        <v>45497</v>
      </c>
      <c r="W860" s="52"/>
    </row>
    <row r="861" spans="1:23" ht="28.8">
      <c r="A861" s="48"/>
      <c r="B861" s="42">
        <v>6531</v>
      </c>
      <c r="C861" s="42" t="s">
        <v>41</v>
      </c>
      <c r="D861" s="42">
        <v>25530553</v>
      </c>
      <c r="E861" s="42" t="s">
        <v>1756</v>
      </c>
      <c r="F861" s="42">
        <v>45</v>
      </c>
      <c r="G861" s="42">
        <v>1</v>
      </c>
      <c r="H861" s="43">
        <v>28896</v>
      </c>
      <c r="I861" s="42" t="s">
        <v>44</v>
      </c>
      <c r="J861" s="77" t="s">
        <v>75</v>
      </c>
      <c r="K861" s="77">
        <v>568</v>
      </c>
      <c r="L861" s="44" t="s">
        <v>74</v>
      </c>
      <c r="M861" s="45" t="s">
        <v>939</v>
      </c>
      <c r="N861" s="42">
        <v>1</v>
      </c>
      <c r="O861" s="42">
        <v>3147862739</v>
      </c>
      <c r="P861" s="43">
        <v>45443</v>
      </c>
      <c r="Q861" s="42">
        <v>691908</v>
      </c>
      <c r="R861" s="55">
        <v>27000</v>
      </c>
      <c r="S861" s="49">
        <v>40040</v>
      </c>
      <c r="T861" s="50">
        <v>409656</v>
      </c>
      <c r="U861" s="48" t="s">
        <v>2645</v>
      </c>
      <c r="V861" s="64">
        <v>45497</v>
      </c>
      <c r="W861" s="52"/>
    </row>
    <row r="862" spans="1:23">
      <c r="A862" s="48"/>
      <c r="B862" s="42">
        <v>5413</v>
      </c>
      <c r="C862" s="42" t="s">
        <v>86</v>
      </c>
      <c r="D862" s="42">
        <v>1123338536</v>
      </c>
      <c r="E862" s="42" t="s">
        <v>1759</v>
      </c>
      <c r="F862" s="42">
        <v>4</v>
      </c>
      <c r="G862" s="42">
        <v>2</v>
      </c>
      <c r="H862" s="43">
        <v>45297</v>
      </c>
      <c r="I862" s="42" t="s">
        <v>44</v>
      </c>
      <c r="J862" s="78" t="s">
        <v>78</v>
      </c>
      <c r="K862" s="78">
        <v>320</v>
      </c>
      <c r="L862" s="44" t="s">
        <v>74</v>
      </c>
      <c r="M862" s="45" t="s">
        <v>960</v>
      </c>
      <c r="N862" s="42">
        <v>1</v>
      </c>
      <c r="O862" s="42">
        <v>3232036718</v>
      </c>
      <c r="P862" s="46">
        <v>45422</v>
      </c>
      <c r="Q862" s="47">
        <v>646497</v>
      </c>
      <c r="R862" s="48">
        <v>33000</v>
      </c>
      <c r="S862" s="49">
        <v>45240</v>
      </c>
      <c r="T862" s="50">
        <v>45240</v>
      </c>
      <c r="U862" s="48" t="s">
        <v>2646</v>
      </c>
      <c r="V862" s="64">
        <v>45497</v>
      </c>
      <c r="W862" s="52"/>
    </row>
    <row r="863" spans="1:23">
      <c r="A863" s="48"/>
      <c r="B863" s="42">
        <v>5568</v>
      </c>
      <c r="C863" s="42" t="s">
        <v>41</v>
      </c>
      <c r="D863" s="42">
        <v>5348740</v>
      </c>
      <c r="E863" s="42" t="s">
        <v>1760</v>
      </c>
      <c r="F863" s="42">
        <v>59</v>
      </c>
      <c r="G863" s="42">
        <v>1</v>
      </c>
      <c r="H863" s="43">
        <v>23595</v>
      </c>
      <c r="I863" s="42" t="s">
        <v>77</v>
      </c>
      <c r="J863" s="78" t="s">
        <v>91</v>
      </c>
      <c r="K863" s="78">
        <v>219</v>
      </c>
      <c r="L863" s="44" t="s">
        <v>76</v>
      </c>
      <c r="M863" s="45" t="s">
        <v>929</v>
      </c>
      <c r="N863" s="42">
        <v>1</v>
      </c>
      <c r="O863" s="42">
        <v>3132169759</v>
      </c>
      <c r="P863" s="46">
        <v>45426</v>
      </c>
      <c r="Q863" s="52">
        <v>650326</v>
      </c>
      <c r="R863" s="48">
        <v>20000</v>
      </c>
      <c r="S863" s="49">
        <v>33800</v>
      </c>
      <c r="T863" s="50"/>
      <c r="U863" s="48" t="s">
        <v>2647</v>
      </c>
      <c r="V863" s="64">
        <v>45497</v>
      </c>
      <c r="W863" s="52"/>
    </row>
    <row r="864" spans="1:23">
      <c r="A864" s="48"/>
      <c r="B864" s="42">
        <v>5874</v>
      </c>
      <c r="C864" s="42" t="s">
        <v>41</v>
      </c>
      <c r="D864" s="42">
        <v>5348740</v>
      </c>
      <c r="E864" s="42" t="s">
        <v>1761</v>
      </c>
      <c r="F864" s="42">
        <v>59</v>
      </c>
      <c r="G864" s="42">
        <v>1</v>
      </c>
      <c r="H864" s="43">
        <v>23595</v>
      </c>
      <c r="I864" s="42" t="s">
        <v>77</v>
      </c>
      <c r="J864" s="78" t="s">
        <v>91</v>
      </c>
      <c r="K864" s="78">
        <v>219</v>
      </c>
      <c r="L864" s="44" t="s">
        <v>76</v>
      </c>
      <c r="M864" s="18" t="s">
        <v>929</v>
      </c>
      <c r="N864" s="42">
        <v>1</v>
      </c>
      <c r="O864" s="42">
        <v>3132169759</v>
      </c>
      <c r="P864" s="46">
        <v>45432</v>
      </c>
      <c r="Q864" s="47">
        <v>666040</v>
      </c>
      <c r="R864" s="48">
        <v>20000</v>
      </c>
      <c r="S864" s="49">
        <v>33800</v>
      </c>
      <c r="T864" s="50"/>
      <c r="U864" s="48" t="s">
        <v>2647</v>
      </c>
      <c r="V864" s="64">
        <v>45497</v>
      </c>
      <c r="W864" s="52"/>
    </row>
    <row r="865" spans="1:23">
      <c r="A865" s="48"/>
      <c r="B865" s="42">
        <v>5875</v>
      </c>
      <c r="C865" s="42" t="s">
        <v>41</v>
      </c>
      <c r="D865" s="42">
        <v>5348740</v>
      </c>
      <c r="E865" s="42" t="s">
        <v>1761</v>
      </c>
      <c r="F865" s="42">
        <v>59</v>
      </c>
      <c r="G865" s="42">
        <v>1</v>
      </c>
      <c r="H865" s="43">
        <v>23595</v>
      </c>
      <c r="I865" s="42" t="s">
        <v>77</v>
      </c>
      <c r="J865" s="78" t="s">
        <v>91</v>
      </c>
      <c r="K865" s="78">
        <v>219</v>
      </c>
      <c r="L865" s="44" t="s">
        <v>76</v>
      </c>
      <c r="M865" s="44" t="s">
        <v>930</v>
      </c>
      <c r="N865" s="42">
        <v>1</v>
      </c>
      <c r="O865" s="42">
        <v>3132169759</v>
      </c>
      <c r="P865" s="46">
        <v>45432</v>
      </c>
      <c r="Q865" s="52">
        <v>669839</v>
      </c>
      <c r="R865" s="48">
        <v>20000</v>
      </c>
      <c r="S865" s="49">
        <v>33800</v>
      </c>
      <c r="T865" s="50">
        <v>101400</v>
      </c>
      <c r="U865" s="48" t="s">
        <v>2647</v>
      </c>
      <c r="V865" s="64">
        <v>45497</v>
      </c>
      <c r="W865" s="52"/>
    </row>
    <row r="866" spans="1:23">
      <c r="A866" s="48"/>
      <c r="B866" s="42">
        <v>6480</v>
      </c>
      <c r="C866" s="42" t="s">
        <v>41</v>
      </c>
      <c r="D866" s="42">
        <v>1124312098</v>
      </c>
      <c r="E866" s="42" t="s">
        <v>1762</v>
      </c>
      <c r="F866" s="42">
        <v>20</v>
      </c>
      <c r="G866" s="42">
        <v>1</v>
      </c>
      <c r="H866" s="43">
        <v>38052</v>
      </c>
      <c r="I866" s="42" t="s">
        <v>77</v>
      </c>
      <c r="J866" s="77" t="s">
        <v>91</v>
      </c>
      <c r="K866" s="77">
        <v>219</v>
      </c>
      <c r="L866" s="44" t="s">
        <v>76</v>
      </c>
      <c r="M866" s="18" t="s">
        <v>929</v>
      </c>
      <c r="N866" s="42">
        <v>1</v>
      </c>
      <c r="O866" s="42">
        <v>3102366209</v>
      </c>
      <c r="P866" s="46">
        <v>45442</v>
      </c>
      <c r="Q866" s="47">
        <v>688072</v>
      </c>
      <c r="R866" s="48">
        <v>20000</v>
      </c>
      <c r="S866" s="49">
        <v>33800</v>
      </c>
      <c r="T866" s="50">
        <v>33800</v>
      </c>
      <c r="U866" s="48" t="s">
        <v>2648</v>
      </c>
      <c r="V866" s="64">
        <v>45497</v>
      </c>
      <c r="W866" s="52"/>
    </row>
    <row r="867" spans="1:23" ht="28.8">
      <c r="A867" s="48"/>
      <c r="B867" s="42">
        <v>5882</v>
      </c>
      <c r="C867" s="42" t="s">
        <v>41</v>
      </c>
      <c r="D867" s="42">
        <v>14437407</v>
      </c>
      <c r="E867" s="42" t="s">
        <v>1763</v>
      </c>
      <c r="F867" s="42">
        <v>79</v>
      </c>
      <c r="G867" s="42">
        <v>1</v>
      </c>
      <c r="H867" s="43" t="s">
        <v>1764</v>
      </c>
      <c r="I867" s="42" t="s">
        <v>77</v>
      </c>
      <c r="J867" s="77" t="s">
        <v>557</v>
      </c>
      <c r="K867" s="77">
        <v>569</v>
      </c>
      <c r="L867" s="44" t="s">
        <v>74</v>
      </c>
      <c r="M867" s="18" t="s">
        <v>1205</v>
      </c>
      <c r="N867" s="42">
        <v>1</v>
      </c>
      <c r="O867" s="42" t="s">
        <v>1765</v>
      </c>
      <c r="P867" s="46">
        <v>45429</v>
      </c>
      <c r="Q867" s="54">
        <v>663663</v>
      </c>
      <c r="R867" s="55">
        <v>20000</v>
      </c>
      <c r="S867" s="49">
        <v>31720</v>
      </c>
      <c r="T867" s="50">
        <v>31720</v>
      </c>
      <c r="U867" s="48" t="s">
        <v>2649</v>
      </c>
      <c r="V867" s="64">
        <v>45497</v>
      </c>
      <c r="W867" s="52"/>
    </row>
    <row r="868" spans="1:23" ht="28.8">
      <c r="A868" s="48"/>
      <c r="B868" s="42">
        <v>4949</v>
      </c>
      <c r="C868" s="42" t="s">
        <v>41</v>
      </c>
      <c r="D868" s="42">
        <v>39841345</v>
      </c>
      <c r="E868" s="42" t="s">
        <v>1766</v>
      </c>
      <c r="F868" s="42">
        <v>44</v>
      </c>
      <c r="G868" s="42">
        <v>1</v>
      </c>
      <c r="H868" s="43" t="s">
        <v>1767</v>
      </c>
      <c r="I868" s="42" t="s">
        <v>44</v>
      </c>
      <c r="J868" s="77" t="s">
        <v>557</v>
      </c>
      <c r="K868" s="77">
        <v>569</v>
      </c>
      <c r="L868" s="44" t="s">
        <v>74</v>
      </c>
      <c r="M868" s="45" t="s">
        <v>1205</v>
      </c>
      <c r="N868" s="42">
        <v>1</v>
      </c>
      <c r="O868" s="42" t="s">
        <v>1768</v>
      </c>
      <c r="P868" s="43">
        <v>45415</v>
      </c>
      <c r="Q868" s="42">
        <v>631918</v>
      </c>
      <c r="R868" s="55">
        <v>22000</v>
      </c>
      <c r="S868" s="49">
        <v>31720</v>
      </c>
      <c r="T868" s="50">
        <v>31720</v>
      </c>
      <c r="U868" s="48" t="s">
        <v>2650</v>
      </c>
      <c r="V868" s="64">
        <v>45497</v>
      </c>
      <c r="W868" s="52"/>
    </row>
    <row r="869" spans="1:23" ht="28.8">
      <c r="A869" s="48"/>
      <c r="B869" s="42">
        <v>5826</v>
      </c>
      <c r="C869" s="42" t="s">
        <v>86</v>
      </c>
      <c r="D869" s="42">
        <v>1030083610</v>
      </c>
      <c r="E869" s="42" t="s">
        <v>1769</v>
      </c>
      <c r="F869" s="42">
        <v>4</v>
      </c>
      <c r="G869" s="42">
        <v>1</v>
      </c>
      <c r="H869" s="43" t="s">
        <v>1770</v>
      </c>
      <c r="I869" s="42" t="s">
        <v>77</v>
      </c>
      <c r="J869" s="77" t="s">
        <v>84</v>
      </c>
      <c r="K869" s="77">
        <v>885</v>
      </c>
      <c r="L869" s="44" t="s">
        <v>74</v>
      </c>
      <c r="M869" s="45" t="s">
        <v>954</v>
      </c>
      <c r="N869" s="42">
        <v>1</v>
      </c>
      <c r="O869" s="42">
        <v>3123022439</v>
      </c>
      <c r="P869" s="46">
        <v>45432</v>
      </c>
      <c r="Q869" s="47">
        <v>669475</v>
      </c>
      <c r="R869" s="48">
        <v>24000</v>
      </c>
      <c r="S869" s="55">
        <v>35880</v>
      </c>
      <c r="T869" s="50">
        <v>35880</v>
      </c>
      <c r="U869" s="48" t="s">
        <v>2651</v>
      </c>
      <c r="V869" s="64">
        <v>45497</v>
      </c>
      <c r="W869" s="52"/>
    </row>
    <row r="870" spans="1:23">
      <c r="A870" s="48"/>
      <c r="B870" s="42">
        <v>5219</v>
      </c>
      <c r="C870" s="42" t="s">
        <v>41</v>
      </c>
      <c r="D870" s="42">
        <v>27183360</v>
      </c>
      <c r="E870" s="42" t="s">
        <v>1771</v>
      </c>
      <c r="F870" s="42">
        <v>83</v>
      </c>
      <c r="G870" s="42">
        <v>1</v>
      </c>
      <c r="H870" s="43">
        <v>14672</v>
      </c>
      <c r="I870" s="42" t="s">
        <v>44</v>
      </c>
      <c r="J870" s="77" t="s">
        <v>78</v>
      </c>
      <c r="K870" s="77">
        <v>320</v>
      </c>
      <c r="L870" s="44" t="s">
        <v>76</v>
      </c>
      <c r="M870" s="18" t="s">
        <v>966</v>
      </c>
      <c r="N870" s="42">
        <v>1</v>
      </c>
      <c r="O870" s="42" t="s">
        <v>1772</v>
      </c>
      <c r="P870" s="46">
        <v>45417</v>
      </c>
      <c r="Q870" s="52">
        <v>634129</v>
      </c>
      <c r="R870" s="48">
        <v>88000</v>
      </c>
      <c r="S870" s="55">
        <v>109200</v>
      </c>
      <c r="T870" s="50"/>
      <c r="U870" s="48" t="s">
        <v>2652</v>
      </c>
      <c r="V870" s="64">
        <v>45497</v>
      </c>
      <c r="W870" s="52"/>
    </row>
    <row r="871" spans="1:23">
      <c r="A871" s="48"/>
      <c r="B871" s="42">
        <v>5220</v>
      </c>
      <c r="C871" s="42" t="s">
        <v>41</v>
      </c>
      <c r="D871" s="42">
        <v>27183360</v>
      </c>
      <c r="E871" s="42" t="s">
        <v>1771</v>
      </c>
      <c r="F871" s="42">
        <v>83</v>
      </c>
      <c r="G871" s="42">
        <v>1</v>
      </c>
      <c r="H871" s="43">
        <v>14672</v>
      </c>
      <c r="I871" s="42" t="s">
        <v>44</v>
      </c>
      <c r="J871" s="78" t="s">
        <v>78</v>
      </c>
      <c r="K871" s="78">
        <v>320</v>
      </c>
      <c r="L871" s="44" t="s">
        <v>76</v>
      </c>
      <c r="M871" s="45" t="s">
        <v>968</v>
      </c>
      <c r="N871" s="42">
        <v>1</v>
      </c>
      <c r="O871" s="42" t="s">
        <v>1772</v>
      </c>
      <c r="P871" s="46">
        <v>45418</v>
      </c>
      <c r="Q871" s="47">
        <v>640438</v>
      </c>
      <c r="R871" s="48">
        <v>88000</v>
      </c>
      <c r="S871" s="49">
        <v>109200</v>
      </c>
      <c r="T871" s="50">
        <v>218400</v>
      </c>
      <c r="U871" s="48" t="s">
        <v>2652</v>
      </c>
      <c r="V871" s="64">
        <v>45497</v>
      </c>
      <c r="W871" s="52"/>
    </row>
    <row r="872" spans="1:23">
      <c r="A872" s="48"/>
      <c r="B872" s="42">
        <v>6024</v>
      </c>
      <c r="C872" s="42" t="s">
        <v>41</v>
      </c>
      <c r="D872" s="42">
        <v>27354121</v>
      </c>
      <c r="E872" s="42" t="s">
        <v>1773</v>
      </c>
      <c r="F872" s="42">
        <v>72</v>
      </c>
      <c r="G872" s="42">
        <v>1</v>
      </c>
      <c r="H872" s="43" t="s">
        <v>111</v>
      </c>
      <c r="I872" s="42" t="s">
        <v>44</v>
      </c>
      <c r="J872" s="78" t="s">
        <v>99</v>
      </c>
      <c r="K872" s="78">
        <v>571</v>
      </c>
      <c r="L872" s="44" t="s">
        <v>74</v>
      </c>
      <c r="M872" s="45" t="s">
        <v>989</v>
      </c>
      <c r="N872" s="42">
        <v>2</v>
      </c>
      <c r="O872" s="42" t="s">
        <v>1774</v>
      </c>
      <c r="P872" s="46">
        <v>45434</v>
      </c>
      <c r="Q872" s="52" t="s">
        <v>1775</v>
      </c>
      <c r="R872" s="48">
        <v>36000</v>
      </c>
      <c r="S872" s="49">
        <v>29640</v>
      </c>
      <c r="T872" s="50"/>
      <c r="U872" s="48" t="s">
        <v>2653</v>
      </c>
      <c r="V872" s="64">
        <v>45497</v>
      </c>
      <c r="W872" s="52"/>
    </row>
    <row r="873" spans="1:23">
      <c r="A873" s="48"/>
      <c r="B873" s="42">
        <v>6025</v>
      </c>
      <c r="C873" s="42" t="s">
        <v>41</v>
      </c>
      <c r="D873" s="42">
        <v>27354121</v>
      </c>
      <c r="E873" s="42" t="s">
        <v>1773</v>
      </c>
      <c r="F873" s="42">
        <v>72</v>
      </c>
      <c r="G873" s="42">
        <v>1</v>
      </c>
      <c r="H873" s="43" t="s">
        <v>111</v>
      </c>
      <c r="I873" s="42" t="s">
        <v>44</v>
      </c>
      <c r="J873" s="78" t="s">
        <v>99</v>
      </c>
      <c r="K873" s="78">
        <v>571</v>
      </c>
      <c r="L873" s="44" t="s">
        <v>76</v>
      </c>
      <c r="M873" s="42" t="s">
        <v>1046</v>
      </c>
      <c r="N873" s="42">
        <v>2</v>
      </c>
      <c r="O873" s="42" t="s">
        <v>1774</v>
      </c>
      <c r="P873" s="46">
        <v>45434</v>
      </c>
      <c r="Q873" s="47" t="s">
        <v>1776</v>
      </c>
      <c r="R873" s="48">
        <v>176000</v>
      </c>
      <c r="S873" s="49">
        <v>114400</v>
      </c>
      <c r="T873" s="50">
        <v>288080</v>
      </c>
      <c r="U873" s="48" t="s">
        <v>2653</v>
      </c>
      <c r="V873" s="64">
        <v>45497</v>
      </c>
      <c r="W873" s="52"/>
    </row>
    <row r="874" spans="1:23">
      <c r="A874" s="48"/>
      <c r="B874" s="42">
        <v>5876</v>
      </c>
      <c r="C874" s="42" t="s">
        <v>41</v>
      </c>
      <c r="D874" s="42">
        <v>40756185</v>
      </c>
      <c r="E874" s="42" t="s">
        <v>1777</v>
      </c>
      <c r="F874" s="42">
        <v>68</v>
      </c>
      <c r="G874" s="42">
        <v>1</v>
      </c>
      <c r="H874" s="43">
        <v>20336</v>
      </c>
      <c r="I874" s="42" t="s">
        <v>44</v>
      </c>
      <c r="J874" s="78" t="s">
        <v>99</v>
      </c>
      <c r="K874" s="78">
        <v>571</v>
      </c>
      <c r="L874" s="44" t="s">
        <v>74</v>
      </c>
      <c r="M874" s="45" t="s">
        <v>987</v>
      </c>
      <c r="N874" s="42">
        <v>1</v>
      </c>
      <c r="O874" s="42">
        <v>3124968721</v>
      </c>
      <c r="P874" s="46">
        <v>45432</v>
      </c>
      <c r="Q874" s="52">
        <v>666194</v>
      </c>
      <c r="R874" s="48">
        <v>20000</v>
      </c>
      <c r="S874" s="49">
        <v>30680</v>
      </c>
      <c r="T874" s="50"/>
      <c r="U874" s="48" t="s">
        <v>2654</v>
      </c>
      <c r="V874" s="64">
        <v>45497</v>
      </c>
      <c r="W874" s="52"/>
    </row>
    <row r="875" spans="1:23">
      <c r="A875" s="48"/>
      <c r="B875" s="42">
        <v>5877</v>
      </c>
      <c r="C875" s="42" t="s">
        <v>41</v>
      </c>
      <c r="D875" s="42">
        <v>40756185</v>
      </c>
      <c r="E875" s="42" t="s">
        <v>1777</v>
      </c>
      <c r="F875" s="42">
        <v>68</v>
      </c>
      <c r="G875" s="42">
        <v>1</v>
      </c>
      <c r="H875" s="43">
        <v>20336</v>
      </c>
      <c r="I875" s="42" t="s">
        <v>44</v>
      </c>
      <c r="J875" s="78" t="s">
        <v>99</v>
      </c>
      <c r="K875" s="78">
        <v>571</v>
      </c>
      <c r="L875" s="44" t="s">
        <v>74</v>
      </c>
      <c r="M875" s="18" t="s">
        <v>1009</v>
      </c>
      <c r="N875" s="42">
        <v>1</v>
      </c>
      <c r="O875" s="42">
        <v>3124968721</v>
      </c>
      <c r="P875" s="46">
        <v>45432</v>
      </c>
      <c r="Q875" s="47">
        <v>669920</v>
      </c>
      <c r="R875" s="48">
        <v>20000</v>
      </c>
      <c r="S875" s="49">
        <v>30680</v>
      </c>
      <c r="T875" s="50">
        <v>61360</v>
      </c>
      <c r="U875" s="48" t="s">
        <v>2654</v>
      </c>
      <c r="V875" s="64">
        <v>45497</v>
      </c>
      <c r="W875" s="52"/>
    </row>
    <row r="876" spans="1:23">
      <c r="A876" s="48"/>
      <c r="B876" s="42">
        <v>6474</v>
      </c>
      <c r="C876" s="42" t="s">
        <v>41</v>
      </c>
      <c r="D876" s="42">
        <v>1006850040</v>
      </c>
      <c r="E876" s="42" t="s">
        <v>1778</v>
      </c>
      <c r="F876" s="42">
        <v>22</v>
      </c>
      <c r="G876" s="42">
        <v>1</v>
      </c>
      <c r="H876" s="43">
        <v>37203</v>
      </c>
      <c r="I876" s="42" t="s">
        <v>44</v>
      </c>
      <c r="J876" s="78" t="s">
        <v>78</v>
      </c>
      <c r="K876" s="78">
        <v>320</v>
      </c>
      <c r="L876" s="44" t="s">
        <v>74</v>
      </c>
      <c r="M876" s="44" t="s">
        <v>960</v>
      </c>
      <c r="N876" s="42">
        <v>1</v>
      </c>
      <c r="O876" s="42" t="s">
        <v>1779</v>
      </c>
      <c r="P876" s="46">
        <v>45442</v>
      </c>
      <c r="Q876" s="52">
        <v>688276</v>
      </c>
      <c r="R876" s="48">
        <v>33000</v>
      </c>
      <c r="S876" s="49">
        <v>45240</v>
      </c>
      <c r="T876" s="50"/>
      <c r="U876" s="48" t="s">
        <v>2655</v>
      </c>
      <c r="V876" s="64">
        <v>45497</v>
      </c>
      <c r="W876" s="52"/>
    </row>
    <row r="877" spans="1:23">
      <c r="A877" s="48"/>
      <c r="B877" s="42">
        <v>6475</v>
      </c>
      <c r="C877" s="42" t="s">
        <v>41</v>
      </c>
      <c r="D877" s="42">
        <v>1006850040</v>
      </c>
      <c r="E877" s="42" t="s">
        <v>1778</v>
      </c>
      <c r="F877" s="42">
        <v>22</v>
      </c>
      <c r="G877" s="42">
        <v>1</v>
      </c>
      <c r="H877" s="43">
        <v>37203</v>
      </c>
      <c r="I877" s="42" t="s">
        <v>44</v>
      </c>
      <c r="J877" s="77" t="s">
        <v>78</v>
      </c>
      <c r="K877" s="77">
        <v>320</v>
      </c>
      <c r="L877" s="44" t="s">
        <v>74</v>
      </c>
      <c r="M877" s="18" t="s">
        <v>962</v>
      </c>
      <c r="N877" s="42">
        <v>1</v>
      </c>
      <c r="O877" s="42" t="s">
        <v>1779</v>
      </c>
      <c r="P877" s="46">
        <v>45442</v>
      </c>
      <c r="Q877" s="52">
        <v>690657</v>
      </c>
      <c r="R877" s="48">
        <v>33000</v>
      </c>
      <c r="S877" s="55">
        <v>45240</v>
      </c>
      <c r="T877" s="50">
        <v>90480</v>
      </c>
      <c r="U877" s="48" t="s">
        <v>2655</v>
      </c>
      <c r="V877" s="64">
        <v>45497</v>
      </c>
      <c r="W877" s="52"/>
    </row>
    <row r="878" spans="1:23">
      <c r="A878" s="48"/>
      <c r="B878" s="42">
        <v>6363</v>
      </c>
      <c r="C878" s="42" t="s">
        <v>41</v>
      </c>
      <c r="D878" s="42">
        <v>41181063</v>
      </c>
      <c r="E878" s="42" t="s">
        <v>1780</v>
      </c>
      <c r="F878" s="42">
        <v>67</v>
      </c>
      <c r="G878" s="42">
        <v>1</v>
      </c>
      <c r="H878" s="43" t="s">
        <v>1781</v>
      </c>
      <c r="I878" s="42" t="s">
        <v>44</v>
      </c>
      <c r="J878" s="78" t="s">
        <v>555</v>
      </c>
      <c r="K878" s="78">
        <v>755</v>
      </c>
      <c r="L878" s="44" t="s">
        <v>76</v>
      </c>
      <c r="M878" s="18" t="s">
        <v>925</v>
      </c>
      <c r="N878" s="42">
        <v>1</v>
      </c>
      <c r="O878" s="42" t="s">
        <v>1782</v>
      </c>
      <c r="P878" s="46">
        <v>45441</v>
      </c>
      <c r="Q878" s="47">
        <v>685715</v>
      </c>
      <c r="R878" s="48">
        <v>20000</v>
      </c>
      <c r="S878" s="49">
        <v>29120</v>
      </c>
      <c r="T878" s="50">
        <v>29120</v>
      </c>
      <c r="U878" s="48" t="s">
        <v>2656</v>
      </c>
      <c r="V878" s="64">
        <v>45497</v>
      </c>
      <c r="W878" s="52"/>
    </row>
    <row r="879" spans="1:23">
      <c r="A879" s="48"/>
      <c r="B879" s="42">
        <v>6141</v>
      </c>
      <c r="C879" s="42" t="s">
        <v>41</v>
      </c>
      <c r="D879" s="42">
        <v>5223557</v>
      </c>
      <c r="E879" s="42" t="s">
        <v>1783</v>
      </c>
      <c r="F879" s="42">
        <v>83</v>
      </c>
      <c r="G879" s="42">
        <v>1</v>
      </c>
      <c r="H879" s="43">
        <v>14896</v>
      </c>
      <c r="I879" s="42" t="s">
        <v>77</v>
      </c>
      <c r="J879" s="78" t="s">
        <v>78</v>
      </c>
      <c r="K879" s="78">
        <v>320</v>
      </c>
      <c r="L879" s="44" t="s">
        <v>74</v>
      </c>
      <c r="M879" s="44" t="s">
        <v>958</v>
      </c>
      <c r="N879" s="42">
        <v>1</v>
      </c>
      <c r="O879" s="42" t="s">
        <v>1784</v>
      </c>
      <c r="P879" s="46">
        <v>45437</v>
      </c>
      <c r="Q879" s="52">
        <v>676397</v>
      </c>
      <c r="R879" s="48">
        <v>17000</v>
      </c>
      <c r="S879" s="49">
        <v>26520</v>
      </c>
      <c r="T879" s="50">
        <v>26520</v>
      </c>
      <c r="U879" s="48" t="s">
        <v>2657</v>
      </c>
      <c r="V879" s="64">
        <v>45497</v>
      </c>
      <c r="W879" s="52"/>
    </row>
    <row r="880" spans="1:23">
      <c r="A880" s="44"/>
      <c r="B880" s="42">
        <v>5872</v>
      </c>
      <c r="C880" s="42" t="s">
        <v>41</v>
      </c>
      <c r="D880" s="42">
        <v>1123330374</v>
      </c>
      <c r="E880" s="42" t="s">
        <v>1785</v>
      </c>
      <c r="F880" s="42">
        <v>29</v>
      </c>
      <c r="G880" s="42">
        <v>1</v>
      </c>
      <c r="H880" s="43" t="s">
        <v>112</v>
      </c>
      <c r="I880" s="42" t="s">
        <v>44</v>
      </c>
      <c r="J880" s="77" t="s">
        <v>78</v>
      </c>
      <c r="K880" s="77">
        <v>320</v>
      </c>
      <c r="L880" s="44" t="s">
        <v>76</v>
      </c>
      <c r="M880" s="18" t="s">
        <v>913</v>
      </c>
      <c r="N880" s="42">
        <v>1</v>
      </c>
      <c r="O880" s="42" t="s">
        <v>1786</v>
      </c>
      <c r="P880" s="46">
        <v>45439</v>
      </c>
      <c r="Q880" s="47">
        <v>679805</v>
      </c>
      <c r="R880" s="48">
        <v>80000</v>
      </c>
      <c r="S880" s="49">
        <v>102544</v>
      </c>
      <c r="T880" s="50"/>
      <c r="U880" s="44" t="s">
        <v>2658</v>
      </c>
      <c r="V880" s="64">
        <v>45497</v>
      </c>
      <c r="W880" s="52"/>
    </row>
    <row r="881" spans="1:23">
      <c r="A881" s="44"/>
      <c r="B881" s="42">
        <v>5873</v>
      </c>
      <c r="C881" s="42" t="s">
        <v>41</v>
      </c>
      <c r="D881" s="42">
        <v>1123330374</v>
      </c>
      <c r="E881" s="42" t="s">
        <v>1785</v>
      </c>
      <c r="F881" s="42">
        <v>29</v>
      </c>
      <c r="G881" s="42">
        <v>1</v>
      </c>
      <c r="H881" s="43" t="s">
        <v>112</v>
      </c>
      <c r="I881" s="42" t="s">
        <v>44</v>
      </c>
      <c r="J881" s="77" t="s">
        <v>78</v>
      </c>
      <c r="K881" s="77">
        <v>320</v>
      </c>
      <c r="L881" s="44" t="s">
        <v>76</v>
      </c>
      <c r="M881" s="45" t="s">
        <v>970</v>
      </c>
      <c r="N881" s="42">
        <v>1</v>
      </c>
      <c r="O881" s="42" t="s">
        <v>1786</v>
      </c>
      <c r="P881" s="46">
        <v>45440</v>
      </c>
      <c r="Q881" s="52">
        <v>686647</v>
      </c>
      <c r="R881" s="48">
        <v>80000</v>
      </c>
      <c r="S881" s="49">
        <v>102544</v>
      </c>
      <c r="T881" s="50">
        <v>205088</v>
      </c>
      <c r="U881" s="44" t="s">
        <v>2658</v>
      </c>
      <c r="V881" s="64">
        <v>45497</v>
      </c>
      <c r="W881" s="52"/>
    </row>
    <row r="882" spans="1:23">
      <c r="A882" s="48"/>
      <c r="B882" s="42">
        <v>6548</v>
      </c>
      <c r="C882" s="42" t="s">
        <v>86</v>
      </c>
      <c r="D882" s="42">
        <v>1120071140</v>
      </c>
      <c r="E882" s="42" t="s">
        <v>1787</v>
      </c>
      <c r="F882" s="42">
        <v>6</v>
      </c>
      <c r="G882" s="42">
        <v>1</v>
      </c>
      <c r="H882" s="43" t="s">
        <v>1788</v>
      </c>
      <c r="I882" s="42" t="s">
        <v>44</v>
      </c>
      <c r="J882" s="78" t="s">
        <v>78</v>
      </c>
      <c r="K882" s="78">
        <v>320</v>
      </c>
      <c r="L882" s="44" t="s">
        <v>74</v>
      </c>
      <c r="M882" s="42" t="s">
        <v>958</v>
      </c>
      <c r="N882" s="42">
        <v>2</v>
      </c>
      <c r="O882" s="42" t="s">
        <v>1789</v>
      </c>
      <c r="P882" s="46">
        <v>45443</v>
      </c>
      <c r="Q882" s="54" t="s">
        <v>1790</v>
      </c>
      <c r="R882" s="55">
        <v>34000</v>
      </c>
      <c r="S882" s="49">
        <v>26520</v>
      </c>
      <c r="T882" s="50"/>
      <c r="U882" s="48" t="s">
        <v>2659</v>
      </c>
      <c r="V882" s="64">
        <v>45497</v>
      </c>
      <c r="W882" s="52"/>
    </row>
    <row r="883" spans="1:23">
      <c r="A883" s="48"/>
      <c r="B883" s="42">
        <v>6549</v>
      </c>
      <c r="C883" s="42" t="s">
        <v>86</v>
      </c>
      <c r="D883" s="42">
        <v>1120071140</v>
      </c>
      <c r="E883" s="42" t="s">
        <v>1787</v>
      </c>
      <c r="F883" s="42">
        <v>6</v>
      </c>
      <c r="G883" s="42">
        <v>1</v>
      </c>
      <c r="H883" s="43" t="s">
        <v>1788</v>
      </c>
      <c r="I883" s="42" t="s">
        <v>44</v>
      </c>
      <c r="J883" s="78" t="s">
        <v>78</v>
      </c>
      <c r="K883" s="78">
        <v>320</v>
      </c>
      <c r="L883" s="44" t="s">
        <v>74</v>
      </c>
      <c r="M883" s="45" t="s">
        <v>959</v>
      </c>
      <c r="N883" s="42">
        <v>2</v>
      </c>
      <c r="O883" s="42" t="s">
        <v>1789</v>
      </c>
      <c r="P883" s="43">
        <v>45443</v>
      </c>
      <c r="Q883" s="42" t="s">
        <v>1791</v>
      </c>
      <c r="R883" s="55">
        <v>34000</v>
      </c>
      <c r="S883" s="49">
        <v>26520</v>
      </c>
      <c r="T883" s="50">
        <v>106080</v>
      </c>
      <c r="U883" s="48" t="s">
        <v>2659</v>
      </c>
      <c r="V883" s="64">
        <v>45497</v>
      </c>
      <c r="W883" s="52"/>
    </row>
    <row r="884" spans="1:23" ht="28.8">
      <c r="A884" s="48"/>
      <c r="B884" s="42">
        <v>5187</v>
      </c>
      <c r="C884" s="42" t="s">
        <v>41</v>
      </c>
      <c r="D884" s="42">
        <v>69010769</v>
      </c>
      <c r="E884" s="42" t="s">
        <v>1792</v>
      </c>
      <c r="F884" s="42">
        <v>51</v>
      </c>
      <c r="G884" s="42">
        <v>1</v>
      </c>
      <c r="H884" s="43" t="s">
        <v>1793</v>
      </c>
      <c r="I884" s="42" t="s">
        <v>44</v>
      </c>
      <c r="J884" s="77" t="s">
        <v>99</v>
      </c>
      <c r="K884" s="77">
        <v>571</v>
      </c>
      <c r="L884" s="44" t="s">
        <v>74</v>
      </c>
      <c r="M884" s="45" t="s">
        <v>989</v>
      </c>
      <c r="N884" s="42">
        <v>1</v>
      </c>
      <c r="O884" s="42">
        <v>3209430790</v>
      </c>
      <c r="P884" s="46">
        <v>45415</v>
      </c>
      <c r="Q884" s="47">
        <v>632016</v>
      </c>
      <c r="R884" s="48">
        <v>18000</v>
      </c>
      <c r="S884" s="49">
        <v>29640</v>
      </c>
      <c r="T884" s="50"/>
      <c r="U884" s="48" t="s">
        <v>2660</v>
      </c>
      <c r="V884" s="64">
        <v>45497</v>
      </c>
      <c r="W884" s="52"/>
    </row>
    <row r="885" spans="1:23" ht="28.8">
      <c r="A885" s="48"/>
      <c r="B885" s="42">
        <v>5188</v>
      </c>
      <c r="C885" s="42" t="s">
        <v>41</v>
      </c>
      <c r="D885" s="42">
        <v>69010769</v>
      </c>
      <c r="E885" s="42" t="s">
        <v>1792</v>
      </c>
      <c r="F885" s="42">
        <v>51</v>
      </c>
      <c r="G885" s="42">
        <v>1</v>
      </c>
      <c r="H885" s="43" t="s">
        <v>1793</v>
      </c>
      <c r="I885" s="42" t="s">
        <v>44</v>
      </c>
      <c r="J885" s="77" t="s">
        <v>99</v>
      </c>
      <c r="K885" s="77">
        <v>571</v>
      </c>
      <c r="L885" s="44" t="s">
        <v>74</v>
      </c>
      <c r="M885" s="18" t="s">
        <v>992</v>
      </c>
      <c r="N885" s="42">
        <v>1</v>
      </c>
      <c r="O885" s="42">
        <v>3209430790</v>
      </c>
      <c r="P885" s="46">
        <v>45415</v>
      </c>
      <c r="Q885" s="52">
        <v>635091</v>
      </c>
      <c r="R885" s="48">
        <v>18000</v>
      </c>
      <c r="S885" s="49">
        <v>29640</v>
      </c>
      <c r="T885" s="50"/>
      <c r="U885" s="48" t="s">
        <v>2660</v>
      </c>
      <c r="V885" s="64">
        <v>45497</v>
      </c>
      <c r="W885" s="52"/>
    </row>
    <row r="886" spans="1:23">
      <c r="A886" s="57"/>
      <c r="B886" s="42">
        <v>5405</v>
      </c>
      <c r="C886" s="42" t="s">
        <v>41</v>
      </c>
      <c r="D886" s="42">
        <v>69010769</v>
      </c>
      <c r="E886" s="42" t="s">
        <v>1792</v>
      </c>
      <c r="F886" s="42">
        <v>51</v>
      </c>
      <c r="G886" s="42">
        <v>1</v>
      </c>
      <c r="H886" s="43" t="s">
        <v>1793</v>
      </c>
      <c r="I886" s="42" t="s">
        <v>44</v>
      </c>
      <c r="J886" s="78" t="s">
        <v>99</v>
      </c>
      <c r="K886" s="78">
        <v>571</v>
      </c>
      <c r="L886" s="44" t="s">
        <v>74</v>
      </c>
      <c r="M886" s="42" t="s">
        <v>989</v>
      </c>
      <c r="N886" s="42">
        <v>1</v>
      </c>
      <c r="O886" s="42">
        <v>3209430790</v>
      </c>
      <c r="P886" s="46">
        <v>45422</v>
      </c>
      <c r="Q886" s="47">
        <v>645314</v>
      </c>
      <c r="R886" s="48">
        <v>18000</v>
      </c>
      <c r="S886" s="49">
        <v>29640</v>
      </c>
      <c r="T886" s="50"/>
      <c r="U886" s="57" t="s">
        <v>2660</v>
      </c>
      <c r="V886" s="64">
        <v>45497</v>
      </c>
      <c r="W886" s="52"/>
    </row>
    <row r="887" spans="1:23" ht="28.8">
      <c r="A887" s="48"/>
      <c r="B887" s="42">
        <v>5406</v>
      </c>
      <c r="C887" s="42" t="s">
        <v>41</v>
      </c>
      <c r="D887" s="42">
        <v>69010769</v>
      </c>
      <c r="E887" s="42" t="s">
        <v>1792</v>
      </c>
      <c r="F887" s="42">
        <v>51</v>
      </c>
      <c r="G887" s="42">
        <v>1</v>
      </c>
      <c r="H887" s="43" t="s">
        <v>1793</v>
      </c>
      <c r="I887" s="42" t="s">
        <v>44</v>
      </c>
      <c r="J887" s="77" t="s">
        <v>99</v>
      </c>
      <c r="K887" s="77">
        <v>571</v>
      </c>
      <c r="L887" s="44" t="s">
        <v>74</v>
      </c>
      <c r="M887" s="45" t="s">
        <v>992</v>
      </c>
      <c r="N887" s="42">
        <v>1</v>
      </c>
      <c r="O887" s="42">
        <v>3209430790</v>
      </c>
      <c r="P887" s="46">
        <v>45422</v>
      </c>
      <c r="Q887" s="47">
        <v>648710</v>
      </c>
      <c r="R887" s="48">
        <v>18000</v>
      </c>
      <c r="S887" s="49">
        <v>29640</v>
      </c>
      <c r="T887" s="50"/>
      <c r="U887" s="48" t="s">
        <v>2660</v>
      </c>
      <c r="V887" s="64">
        <v>45497</v>
      </c>
      <c r="W887" s="52"/>
    </row>
    <row r="888" spans="1:23" ht="28.8">
      <c r="A888" s="48"/>
      <c r="B888" s="42">
        <v>6099</v>
      </c>
      <c r="C888" s="42" t="s">
        <v>41</v>
      </c>
      <c r="D888" s="42">
        <v>69010769</v>
      </c>
      <c r="E888" s="42" t="s">
        <v>1792</v>
      </c>
      <c r="F888" s="42">
        <v>51</v>
      </c>
      <c r="G888" s="42">
        <v>1</v>
      </c>
      <c r="H888" s="43" t="s">
        <v>1793</v>
      </c>
      <c r="I888" s="42" t="s">
        <v>44</v>
      </c>
      <c r="J888" s="77" t="s">
        <v>99</v>
      </c>
      <c r="K888" s="77">
        <v>571</v>
      </c>
      <c r="L888" s="44" t="s">
        <v>74</v>
      </c>
      <c r="M888" s="18" t="s">
        <v>989</v>
      </c>
      <c r="N888" s="42">
        <v>1</v>
      </c>
      <c r="O888" s="42">
        <v>3209430790</v>
      </c>
      <c r="P888" s="46">
        <v>45436</v>
      </c>
      <c r="Q888" s="54">
        <v>675376</v>
      </c>
      <c r="R888" s="55">
        <v>18000</v>
      </c>
      <c r="S888" s="49">
        <v>29640</v>
      </c>
      <c r="T888" s="50">
        <v>148200</v>
      </c>
      <c r="U888" s="48" t="s">
        <v>2660</v>
      </c>
      <c r="V888" s="64">
        <v>45497</v>
      </c>
      <c r="W888" s="52"/>
    </row>
    <row r="889" spans="1:23">
      <c r="A889" s="48"/>
      <c r="B889" s="42">
        <v>5385</v>
      </c>
      <c r="C889" s="42" t="s">
        <v>41</v>
      </c>
      <c r="D889" s="42">
        <v>41105448</v>
      </c>
      <c r="E889" s="42" t="s">
        <v>1794</v>
      </c>
      <c r="F889" s="42">
        <v>65</v>
      </c>
      <c r="G889" s="42">
        <v>1</v>
      </c>
      <c r="H889" s="43" t="s">
        <v>1795</v>
      </c>
      <c r="I889" s="42" t="s">
        <v>44</v>
      </c>
      <c r="J889" s="77" t="s">
        <v>78</v>
      </c>
      <c r="K889" s="77">
        <v>320</v>
      </c>
      <c r="L889" s="44" t="s">
        <v>74</v>
      </c>
      <c r="M889" s="45" t="s">
        <v>960</v>
      </c>
      <c r="N889" s="42">
        <v>1</v>
      </c>
      <c r="O889" s="42" t="s">
        <v>1796</v>
      </c>
      <c r="P889" s="43">
        <v>45422</v>
      </c>
      <c r="Q889" s="42">
        <v>644735</v>
      </c>
      <c r="R889" s="55">
        <v>33000</v>
      </c>
      <c r="S889" s="49">
        <v>45240</v>
      </c>
      <c r="T889" s="50"/>
      <c r="U889" s="48" t="s">
        <v>2661</v>
      </c>
      <c r="V889" s="64">
        <v>45497</v>
      </c>
      <c r="W889" s="52"/>
    </row>
    <row r="890" spans="1:23">
      <c r="A890" s="48"/>
      <c r="B890" s="42">
        <v>5386</v>
      </c>
      <c r="C890" s="42" t="s">
        <v>41</v>
      </c>
      <c r="D890" s="42">
        <v>41105448</v>
      </c>
      <c r="E890" s="42" t="s">
        <v>1794</v>
      </c>
      <c r="F890" s="42">
        <v>65</v>
      </c>
      <c r="G890" s="42">
        <v>1</v>
      </c>
      <c r="H890" s="43" t="s">
        <v>1795</v>
      </c>
      <c r="I890" s="42" t="s">
        <v>44</v>
      </c>
      <c r="J890" s="77" t="s">
        <v>78</v>
      </c>
      <c r="K890" s="77">
        <v>320</v>
      </c>
      <c r="L890" s="44" t="s">
        <v>74</v>
      </c>
      <c r="M890" s="42" t="s">
        <v>962</v>
      </c>
      <c r="N890" s="42">
        <v>1</v>
      </c>
      <c r="O890" s="42" t="s">
        <v>1796</v>
      </c>
      <c r="P890" s="46">
        <v>45422</v>
      </c>
      <c r="Q890" s="47">
        <v>6627</v>
      </c>
      <c r="R890" s="48">
        <v>35000</v>
      </c>
      <c r="S890" s="49">
        <v>45240</v>
      </c>
      <c r="T890" s="50">
        <v>90480</v>
      </c>
      <c r="U890" s="48" t="s">
        <v>2661</v>
      </c>
      <c r="V890" s="64">
        <v>45497</v>
      </c>
      <c r="W890" s="52"/>
    </row>
    <row r="891" spans="1:23">
      <c r="A891" s="48"/>
      <c r="B891" s="42">
        <v>5411</v>
      </c>
      <c r="C891" s="42" t="s">
        <v>41</v>
      </c>
      <c r="D891" s="42">
        <v>41107077</v>
      </c>
      <c r="E891" s="42" t="s">
        <v>1797</v>
      </c>
      <c r="F891" s="42">
        <v>52</v>
      </c>
      <c r="G891" s="42">
        <v>1</v>
      </c>
      <c r="H891" s="43" t="s">
        <v>1798</v>
      </c>
      <c r="I891" s="42" t="s">
        <v>44</v>
      </c>
      <c r="J891" s="77" t="s">
        <v>78</v>
      </c>
      <c r="K891" s="77">
        <v>320</v>
      </c>
      <c r="L891" s="44" t="s">
        <v>74</v>
      </c>
      <c r="M891" s="42" t="s">
        <v>960</v>
      </c>
      <c r="N891" s="42">
        <v>1</v>
      </c>
      <c r="O891" s="42" t="s">
        <v>1799</v>
      </c>
      <c r="P891" s="46">
        <v>45422</v>
      </c>
      <c r="Q891" s="52">
        <v>646363</v>
      </c>
      <c r="R891" s="48">
        <v>33000</v>
      </c>
      <c r="S891" s="49">
        <v>45240</v>
      </c>
      <c r="T891" s="50"/>
      <c r="U891" s="48" t="s">
        <v>2662</v>
      </c>
      <c r="V891" s="64">
        <v>45497</v>
      </c>
      <c r="W891" s="52"/>
    </row>
    <row r="892" spans="1:23">
      <c r="A892" s="44"/>
      <c r="B892" s="42">
        <v>5412</v>
      </c>
      <c r="C892" s="42" t="s">
        <v>41</v>
      </c>
      <c r="D892" s="42">
        <v>41107077</v>
      </c>
      <c r="E892" s="42" t="s">
        <v>1797</v>
      </c>
      <c r="F892" s="42">
        <v>52</v>
      </c>
      <c r="G892" s="42">
        <v>1</v>
      </c>
      <c r="H892" s="43" t="s">
        <v>1798</v>
      </c>
      <c r="I892" s="42" t="s">
        <v>44</v>
      </c>
      <c r="J892" s="77" t="s">
        <v>78</v>
      </c>
      <c r="K892" s="77">
        <v>320</v>
      </c>
      <c r="L892" s="44" t="s">
        <v>74</v>
      </c>
      <c r="M892" s="42" t="s">
        <v>962</v>
      </c>
      <c r="N892" s="42">
        <v>1</v>
      </c>
      <c r="O892" s="42" t="s">
        <v>1799</v>
      </c>
      <c r="P892" s="46">
        <v>45422</v>
      </c>
      <c r="Q892" s="47">
        <v>650123</v>
      </c>
      <c r="R892" s="48">
        <v>33000</v>
      </c>
      <c r="S892" s="49">
        <v>45240</v>
      </c>
      <c r="T892" s="50">
        <v>90480</v>
      </c>
      <c r="U892" s="44" t="s">
        <v>2662</v>
      </c>
      <c r="V892" s="64">
        <v>45497</v>
      </c>
      <c r="W892" s="52"/>
    </row>
    <row r="893" spans="1:23">
      <c r="A893" s="44"/>
      <c r="B893" s="42">
        <v>6253</v>
      </c>
      <c r="C893" s="42" t="s">
        <v>86</v>
      </c>
      <c r="D893" s="42">
        <v>1123335416</v>
      </c>
      <c r="E893" s="42" t="s">
        <v>1800</v>
      </c>
      <c r="F893" s="42">
        <v>6</v>
      </c>
      <c r="G893" s="42">
        <v>1</v>
      </c>
      <c r="H893" s="43">
        <v>43014</v>
      </c>
      <c r="I893" s="42" t="s">
        <v>77</v>
      </c>
      <c r="J893" s="77" t="s">
        <v>78</v>
      </c>
      <c r="K893" s="77">
        <v>320</v>
      </c>
      <c r="L893" s="44" t="s">
        <v>74</v>
      </c>
      <c r="M893" s="42" t="s">
        <v>960</v>
      </c>
      <c r="N893" s="42">
        <v>1</v>
      </c>
      <c r="O893" s="42" t="s">
        <v>1801</v>
      </c>
      <c r="P893" s="46">
        <v>45439</v>
      </c>
      <c r="Q893" s="52">
        <v>1089528</v>
      </c>
      <c r="R893" s="48">
        <v>33000</v>
      </c>
      <c r="S893" s="49">
        <v>45240</v>
      </c>
      <c r="T893" s="50"/>
      <c r="U893" s="44" t="s">
        <v>2663</v>
      </c>
      <c r="V893" s="64">
        <v>45497</v>
      </c>
      <c r="W893" s="52"/>
    </row>
    <row r="894" spans="1:23">
      <c r="A894" s="48"/>
      <c r="B894" s="42">
        <v>6254</v>
      </c>
      <c r="C894" s="42" t="s">
        <v>86</v>
      </c>
      <c r="D894" s="42">
        <v>1123335416</v>
      </c>
      <c r="E894" s="42" t="s">
        <v>1800</v>
      </c>
      <c r="F894" s="42">
        <v>6</v>
      </c>
      <c r="G894" s="42">
        <v>1</v>
      </c>
      <c r="H894" s="43">
        <v>43014</v>
      </c>
      <c r="I894" s="42" t="s">
        <v>77</v>
      </c>
      <c r="J894" s="77" t="s">
        <v>78</v>
      </c>
      <c r="K894" s="77">
        <v>320</v>
      </c>
      <c r="L894" s="44" t="s">
        <v>74</v>
      </c>
      <c r="M894" s="45" t="s">
        <v>962</v>
      </c>
      <c r="N894" s="42">
        <v>1</v>
      </c>
      <c r="O894" s="42" t="s">
        <v>1801</v>
      </c>
      <c r="P894" s="46">
        <v>45439</v>
      </c>
      <c r="Q894" s="47">
        <v>42136</v>
      </c>
      <c r="R894" s="48">
        <v>33000</v>
      </c>
      <c r="S894" s="49">
        <v>45240</v>
      </c>
      <c r="T894" s="50">
        <v>90480</v>
      </c>
      <c r="U894" s="48" t="s">
        <v>2663</v>
      </c>
      <c r="V894" s="64">
        <v>45497</v>
      </c>
      <c r="W894" s="52"/>
    </row>
    <row r="895" spans="1:23">
      <c r="A895" s="48"/>
      <c r="B895" s="42">
        <v>5710</v>
      </c>
      <c r="C895" s="42" t="s">
        <v>41</v>
      </c>
      <c r="D895" s="42">
        <v>38610094</v>
      </c>
      <c r="E895" s="42" t="s">
        <v>1802</v>
      </c>
      <c r="F895" s="42">
        <v>45</v>
      </c>
      <c r="G895" s="42">
        <v>1</v>
      </c>
      <c r="H895" s="43" t="s">
        <v>569</v>
      </c>
      <c r="I895" s="42" t="s">
        <v>44</v>
      </c>
      <c r="J895" s="77" t="s">
        <v>78</v>
      </c>
      <c r="K895" s="77">
        <v>320</v>
      </c>
      <c r="L895" s="44" t="s">
        <v>74</v>
      </c>
      <c r="M895" s="45" t="s">
        <v>960</v>
      </c>
      <c r="N895" s="42">
        <v>1</v>
      </c>
      <c r="O895" s="42" t="s">
        <v>1803</v>
      </c>
      <c r="P895" s="46">
        <v>45428</v>
      </c>
      <c r="Q895" s="52">
        <v>7265</v>
      </c>
      <c r="R895" s="48">
        <v>33000</v>
      </c>
      <c r="S895" s="49">
        <v>45240</v>
      </c>
      <c r="T895" s="50"/>
      <c r="U895" s="48" t="s">
        <v>2664</v>
      </c>
      <c r="V895" s="64">
        <v>45497</v>
      </c>
      <c r="W895" s="52"/>
    </row>
    <row r="896" spans="1:23">
      <c r="A896" s="44"/>
      <c r="B896" s="42">
        <v>5711</v>
      </c>
      <c r="C896" s="42" t="s">
        <v>41</v>
      </c>
      <c r="D896" s="42">
        <v>38610094</v>
      </c>
      <c r="E896" s="42" t="s">
        <v>1802</v>
      </c>
      <c r="F896" s="42">
        <v>45</v>
      </c>
      <c r="G896" s="42">
        <v>1</v>
      </c>
      <c r="H896" s="43" t="s">
        <v>569</v>
      </c>
      <c r="I896" s="42" t="s">
        <v>44</v>
      </c>
      <c r="J896" s="78" t="s">
        <v>78</v>
      </c>
      <c r="K896" s="78">
        <v>320</v>
      </c>
      <c r="L896" s="44" t="s">
        <v>74</v>
      </c>
      <c r="M896" s="45" t="s">
        <v>962</v>
      </c>
      <c r="N896" s="42">
        <v>1</v>
      </c>
      <c r="O896" s="42" t="s">
        <v>1803</v>
      </c>
      <c r="P896" s="46">
        <v>45428</v>
      </c>
      <c r="Q896" s="47">
        <v>30869</v>
      </c>
      <c r="R896" s="48">
        <v>33000</v>
      </c>
      <c r="S896" s="49">
        <v>45240</v>
      </c>
      <c r="T896" s="50">
        <v>90480</v>
      </c>
      <c r="U896" s="44" t="s">
        <v>2664</v>
      </c>
      <c r="V896" s="64">
        <v>45497</v>
      </c>
      <c r="W896" s="52"/>
    </row>
    <row r="897" spans="1:23">
      <c r="A897" s="44"/>
      <c r="B897" s="42">
        <v>5744</v>
      </c>
      <c r="C897" s="42" t="s">
        <v>86</v>
      </c>
      <c r="D897" s="42">
        <v>1124316841</v>
      </c>
      <c r="E897" s="42" t="s">
        <v>1804</v>
      </c>
      <c r="F897" s="42">
        <v>4</v>
      </c>
      <c r="G897" s="42">
        <v>1</v>
      </c>
      <c r="H897" s="43" t="s">
        <v>1805</v>
      </c>
      <c r="I897" s="42" t="s">
        <v>77</v>
      </c>
      <c r="J897" s="78" t="s">
        <v>91</v>
      </c>
      <c r="K897" s="78">
        <v>219</v>
      </c>
      <c r="L897" s="44" t="s">
        <v>74</v>
      </c>
      <c r="M897" s="45" t="s">
        <v>1036</v>
      </c>
      <c r="N897" s="42">
        <v>1</v>
      </c>
      <c r="O897" s="42">
        <v>3105502049</v>
      </c>
      <c r="P897" s="46">
        <v>45428</v>
      </c>
      <c r="Q897" s="52">
        <v>661688</v>
      </c>
      <c r="R897" s="48">
        <v>35000</v>
      </c>
      <c r="S897" s="49">
        <v>50669</v>
      </c>
      <c r="T897" s="50"/>
      <c r="U897" s="44" t="s">
        <v>2665</v>
      </c>
      <c r="V897" s="64">
        <v>45497</v>
      </c>
      <c r="W897" s="52"/>
    </row>
    <row r="898" spans="1:23">
      <c r="A898" s="44"/>
      <c r="B898" s="42">
        <v>5745</v>
      </c>
      <c r="C898" s="42" t="s">
        <v>86</v>
      </c>
      <c r="D898" s="42">
        <v>1124316841</v>
      </c>
      <c r="E898" s="42" t="s">
        <v>1804</v>
      </c>
      <c r="F898" s="42">
        <v>4</v>
      </c>
      <c r="G898" s="42">
        <v>1</v>
      </c>
      <c r="H898" s="43" t="s">
        <v>1805</v>
      </c>
      <c r="I898" s="42" t="s">
        <v>77</v>
      </c>
      <c r="J898" s="77" t="s">
        <v>91</v>
      </c>
      <c r="K898" s="77">
        <v>219</v>
      </c>
      <c r="L898" s="44" t="s">
        <v>74</v>
      </c>
      <c r="M898" s="45" t="s">
        <v>1037</v>
      </c>
      <c r="N898" s="42">
        <v>1</v>
      </c>
      <c r="O898" s="42">
        <v>3105502049</v>
      </c>
      <c r="P898" s="46">
        <v>45429</v>
      </c>
      <c r="Q898" s="47">
        <v>664039</v>
      </c>
      <c r="R898" s="48">
        <v>37000</v>
      </c>
      <c r="S898" s="49">
        <v>50669</v>
      </c>
      <c r="T898" s="50">
        <v>101338</v>
      </c>
      <c r="U898" s="44" t="s">
        <v>2665</v>
      </c>
      <c r="V898" s="64">
        <v>45497</v>
      </c>
      <c r="W898" s="52"/>
    </row>
    <row r="899" spans="1:23">
      <c r="A899" s="44"/>
      <c r="B899" s="42">
        <v>5620</v>
      </c>
      <c r="C899" s="42" t="s">
        <v>41</v>
      </c>
      <c r="D899" s="42">
        <v>41180112</v>
      </c>
      <c r="E899" s="42" t="s">
        <v>1806</v>
      </c>
      <c r="F899" s="42">
        <v>69</v>
      </c>
      <c r="G899" s="42">
        <v>1</v>
      </c>
      <c r="H899" s="43" t="s">
        <v>645</v>
      </c>
      <c r="I899" s="42" t="s">
        <v>44</v>
      </c>
      <c r="J899" s="77" t="s">
        <v>81</v>
      </c>
      <c r="K899" s="77">
        <v>749</v>
      </c>
      <c r="L899" s="44" t="s">
        <v>76</v>
      </c>
      <c r="M899" s="45" t="s">
        <v>918</v>
      </c>
      <c r="N899" s="42">
        <v>1</v>
      </c>
      <c r="O899" s="42">
        <v>3209491232</v>
      </c>
      <c r="P899" s="46">
        <v>45427</v>
      </c>
      <c r="Q899" s="52">
        <v>657374</v>
      </c>
      <c r="R899" s="48">
        <v>20000</v>
      </c>
      <c r="S899" s="49">
        <v>26000</v>
      </c>
      <c r="T899" s="50"/>
      <c r="U899" s="44" t="s">
        <v>2666</v>
      </c>
      <c r="V899" s="64">
        <v>45497</v>
      </c>
      <c r="W899" s="52"/>
    </row>
    <row r="900" spans="1:23">
      <c r="A900" s="48"/>
      <c r="B900" s="42">
        <v>5621</v>
      </c>
      <c r="C900" s="42" t="s">
        <v>41</v>
      </c>
      <c r="D900" s="42">
        <v>41180112</v>
      </c>
      <c r="E900" s="42" t="s">
        <v>1806</v>
      </c>
      <c r="F900" s="42">
        <v>69</v>
      </c>
      <c r="G900" s="42">
        <v>1</v>
      </c>
      <c r="H900" s="43" t="s">
        <v>645</v>
      </c>
      <c r="I900" s="42" t="s">
        <v>44</v>
      </c>
      <c r="J900" s="77" t="s">
        <v>81</v>
      </c>
      <c r="K900" s="77">
        <v>749</v>
      </c>
      <c r="L900" s="44" t="s">
        <v>76</v>
      </c>
      <c r="M900" s="45" t="s">
        <v>922</v>
      </c>
      <c r="N900" s="42">
        <v>1</v>
      </c>
      <c r="O900" s="42">
        <v>3209491232</v>
      </c>
      <c r="P900" s="46">
        <v>45427</v>
      </c>
      <c r="Q900" s="47">
        <v>659801</v>
      </c>
      <c r="R900" s="48">
        <v>20000</v>
      </c>
      <c r="S900" s="49">
        <v>26000</v>
      </c>
      <c r="T900" s="50">
        <v>52000</v>
      </c>
      <c r="U900" s="48" t="s">
        <v>2666</v>
      </c>
      <c r="V900" s="64">
        <v>45497</v>
      </c>
      <c r="W900" s="52"/>
    </row>
    <row r="901" spans="1:23">
      <c r="A901" s="48"/>
      <c r="B901" s="42">
        <v>5910</v>
      </c>
      <c r="C901" s="42" t="s">
        <v>41</v>
      </c>
      <c r="D901" s="42">
        <v>27352144</v>
      </c>
      <c r="E901" s="42" t="s">
        <v>1807</v>
      </c>
      <c r="F901" s="42">
        <v>88</v>
      </c>
      <c r="G901" s="42">
        <v>1</v>
      </c>
      <c r="H901" s="43">
        <v>13274</v>
      </c>
      <c r="I901" s="42" t="s">
        <v>44</v>
      </c>
      <c r="J901" s="77" t="s">
        <v>83</v>
      </c>
      <c r="K901" s="77" t="s">
        <v>559</v>
      </c>
      <c r="L901" s="44" t="s">
        <v>74</v>
      </c>
      <c r="M901" s="45" t="s">
        <v>939</v>
      </c>
      <c r="N901" s="42">
        <v>2</v>
      </c>
      <c r="O901" s="42">
        <v>3206233757</v>
      </c>
      <c r="P901" s="46">
        <v>45433</v>
      </c>
      <c r="Q901" s="52" t="s">
        <v>1808</v>
      </c>
      <c r="R901" s="48">
        <v>54000</v>
      </c>
      <c r="S901" s="49">
        <v>40040</v>
      </c>
      <c r="T901" s="50"/>
      <c r="U901" s="48" t="s">
        <v>2667</v>
      </c>
      <c r="V901" s="64">
        <v>45497</v>
      </c>
      <c r="W901" s="52"/>
    </row>
    <row r="902" spans="1:23">
      <c r="A902" s="48"/>
      <c r="B902" s="42">
        <v>5911</v>
      </c>
      <c r="C902" s="42" t="s">
        <v>41</v>
      </c>
      <c r="D902" s="42">
        <v>27352144</v>
      </c>
      <c r="E902" s="42" t="s">
        <v>1807</v>
      </c>
      <c r="F902" s="42">
        <v>88</v>
      </c>
      <c r="G902" s="42">
        <v>1</v>
      </c>
      <c r="H902" s="43">
        <v>13274</v>
      </c>
      <c r="I902" s="42" t="s">
        <v>44</v>
      </c>
      <c r="J902" s="77" t="s">
        <v>83</v>
      </c>
      <c r="K902" s="77" t="s">
        <v>559</v>
      </c>
      <c r="L902" s="44" t="s">
        <v>74</v>
      </c>
      <c r="M902" s="18" t="s">
        <v>938</v>
      </c>
      <c r="N902" s="42">
        <v>1</v>
      </c>
      <c r="O902" s="42">
        <v>3206233757</v>
      </c>
      <c r="P902" s="46">
        <v>45433</v>
      </c>
      <c r="Q902" s="47">
        <v>672722</v>
      </c>
      <c r="R902" s="48">
        <v>27000</v>
      </c>
      <c r="S902" s="55">
        <v>40040</v>
      </c>
      <c r="T902" s="50">
        <v>120120</v>
      </c>
      <c r="U902" s="48" t="s">
        <v>2667</v>
      </c>
      <c r="V902" s="64">
        <v>45497</v>
      </c>
      <c r="W902" s="52"/>
    </row>
    <row r="903" spans="1:23">
      <c r="A903" s="48"/>
      <c r="B903" s="42">
        <v>6468</v>
      </c>
      <c r="C903" s="42" t="s">
        <v>41</v>
      </c>
      <c r="D903" s="42">
        <v>1006849634</v>
      </c>
      <c r="E903" s="42" t="s">
        <v>1809</v>
      </c>
      <c r="F903" s="42">
        <v>21</v>
      </c>
      <c r="G903" s="42">
        <v>1</v>
      </c>
      <c r="H903" s="43" t="s">
        <v>1810</v>
      </c>
      <c r="I903" s="42" t="s">
        <v>77</v>
      </c>
      <c r="J903" s="77" t="s">
        <v>78</v>
      </c>
      <c r="K903" s="77">
        <v>320</v>
      </c>
      <c r="L903" s="44" t="s">
        <v>74</v>
      </c>
      <c r="M903" s="45" t="s">
        <v>960</v>
      </c>
      <c r="N903" s="42">
        <v>1</v>
      </c>
      <c r="O903" s="42" t="s">
        <v>1811</v>
      </c>
      <c r="P903" s="46">
        <v>45442</v>
      </c>
      <c r="Q903" s="47">
        <v>687866</v>
      </c>
      <c r="R903" s="48">
        <v>33000</v>
      </c>
      <c r="S903" s="49">
        <v>45240</v>
      </c>
      <c r="T903" s="50"/>
      <c r="U903" s="48" t="s">
        <v>2668</v>
      </c>
      <c r="V903" s="64">
        <v>45497</v>
      </c>
      <c r="W903" s="52"/>
    </row>
    <row r="904" spans="1:23">
      <c r="A904" s="48"/>
      <c r="B904" s="42">
        <v>6469</v>
      </c>
      <c r="C904" s="42" t="s">
        <v>41</v>
      </c>
      <c r="D904" s="42">
        <v>1006849634</v>
      </c>
      <c r="E904" s="42" t="s">
        <v>1809</v>
      </c>
      <c r="F904" s="42">
        <v>21</v>
      </c>
      <c r="G904" s="42">
        <v>1</v>
      </c>
      <c r="H904" s="43" t="s">
        <v>1810</v>
      </c>
      <c r="I904" s="42" t="s">
        <v>77</v>
      </c>
      <c r="J904" s="77" t="s">
        <v>78</v>
      </c>
      <c r="K904" s="77">
        <v>320</v>
      </c>
      <c r="L904" s="44" t="s">
        <v>74</v>
      </c>
      <c r="M904" s="45" t="s">
        <v>962</v>
      </c>
      <c r="N904" s="42">
        <v>1</v>
      </c>
      <c r="O904" s="42" t="s">
        <v>1811</v>
      </c>
      <c r="P904" s="46">
        <v>45442</v>
      </c>
      <c r="Q904" s="52">
        <v>690594</v>
      </c>
      <c r="R904" s="48">
        <v>33000</v>
      </c>
      <c r="S904" s="49">
        <v>45240</v>
      </c>
      <c r="T904" s="50">
        <v>90480</v>
      </c>
      <c r="U904" s="48" t="s">
        <v>2668</v>
      </c>
      <c r="V904" s="64">
        <v>45497</v>
      </c>
      <c r="W904" s="52"/>
    </row>
    <row r="905" spans="1:23" ht="28.8">
      <c r="A905" s="48"/>
      <c r="B905" s="42">
        <v>5433</v>
      </c>
      <c r="C905" s="42" t="s">
        <v>41</v>
      </c>
      <c r="D905" s="42">
        <v>15571367</v>
      </c>
      <c r="E905" s="42" t="s">
        <v>1812</v>
      </c>
      <c r="F905" s="42">
        <v>48</v>
      </c>
      <c r="G905" s="42">
        <v>1</v>
      </c>
      <c r="H905" s="43">
        <v>27430</v>
      </c>
      <c r="I905" s="42" t="s">
        <v>77</v>
      </c>
      <c r="J905" s="77" t="s">
        <v>557</v>
      </c>
      <c r="K905" s="77">
        <v>569</v>
      </c>
      <c r="L905" s="44" t="s">
        <v>74</v>
      </c>
      <c r="M905" s="42" t="s">
        <v>1205</v>
      </c>
      <c r="N905" s="42">
        <v>1</v>
      </c>
      <c r="O905" s="42">
        <v>3187328696</v>
      </c>
      <c r="P905" s="46">
        <v>45422</v>
      </c>
      <c r="Q905" s="47">
        <v>646434</v>
      </c>
      <c r="R905" s="48">
        <v>22000</v>
      </c>
      <c r="S905" s="49">
        <v>31720</v>
      </c>
      <c r="T905" s="50"/>
      <c r="U905" s="48" t="s">
        <v>2669</v>
      </c>
      <c r="V905" s="64">
        <v>45497</v>
      </c>
      <c r="W905" s="52"/>
    </row>
    <row r="906" spans="1:23" ht="28.8">
      <c r="A906" s="48"/>
      <c r="B906" s="42">
        <v>5434</v>
      </c>
      <c r="C906" s="42" t="s">
        <v>41</v>
      </c>
      <c r="D906" s="42">
        <v>15571367</v>
      </c>
      <c r="E906" s="42" t="s">
        <v>1812</v>
      </c>
      <c r="F906" s="42">
        <v>48</v>
      </c>
      <c r="G906" s="42">
        <v>1</v>
      </c>
      <c r="H906" s="43">
        <v>27430</v>
      </c>
      <c r="I906" s="42" t="s">
        <v>77</v>
      </c>
      <c r="J906" s="77" t="s">
        <v>557</v>
      </c>
      <c r="K906" s="77">
        <v>569</v>
      </c>
      <c r="L906" s="44" t="s">
        <v>74</v>
      </c>
      <c r="M906" s="42" t="s">
        <v>996</v>
      </c>
      <c r="N906" s="42">
        <v>1</v>
      </c>
      <c r="O906" s="42">
        <v>3187328696</v>
      </c>
      <c r="P906" s="46">
        <v>45422</v>
      </c>
      <c r="Q906" s="52">
        <v>650274</v>
      </c>
      <c r="R906" s="48">
        <v>22000</v>
      </c>
      <c r="S906" s="49">
        <v>31720</v>
      </c>
      <c r="T906" s="50">
        <v>63440</v>
      </c>
      <c r="U906" s="48" t="s">
        <v>2669</v>
      </c>
      <c r="V906" s="64">
        <v>45497</v>
      </c>
      <c r="W906" s="52"/>
    </row>
    <row r="907" spans="1:23">
      <c r="A907" s="48"/>
      <c r="B907" s="42">
        <v>5818</v>
      </c>
      <c r="C907" s="42" t="s">
        <v>41</v>
      </c>
      <c r="D907" s="42">
        <v>1122784586</v>
      </c>
      <c r="E907" s="42" t="s">
        <v>1813</v>
      </c>
      <c r="F907" s="42">
        <v>29</v>
      </c>
      <c r="G907" s="42">
        <v>1</v>
      </c>
      <c r="H907" s="43" t="s">
        <v>1814</v>
      </c>
      <c r="I907" s="42" t="s">
        <v>44</v>
      </c>
      <c r="J907" s="77" t="s">
        <v>81</v>
      </c>
      <c r="K907" s="77">
        <v>749</v>
      </c>
      <c r="L907" s="44" t="s">
        <v>76</v>
      </c>
      <c r="M907" s="45" t="s">
        <v>918</v>
      </c>
      <c r="N907" s="42">
        <v>1</v>
      </c>
      <c r="O907" s="42">
        <v>3134902576</v>
      </c>
      <c r="P907" s="46">
        <v>45432</v>
      </c>
      <c r="Q907" s="54">
        <v>664792</v>
      </c>
      <c r="R907" s="55">
        <v>20000</v>
      </c>
      <c r="S907" s="49">
        <v>26000</v>
      </c>
      <c r="T907" s="50"/>
      <c r="U907" s="48" t="s">
        <v>2670</v>
      </c>
      <c r="V907" s="64">
        <v>45497</v>
      </c>
      <c r="W907" s="52"/>
    </row>
    <row r="908" spans="1:23">
      <c r="A908" s="48"/>
      <c r="B908" s="42">
        <v>5819</v>
      </c>
      <c r="C908" s="42" t="s">
        <v>41</v>
      </c>
      <c r="D908" s="42">
        <v>1122784586</v>
      </c>
      <c r="E908" s="42" t="s">
        <v>1813</v>
      </c>
      <c r="F908" s="42">
        <v>29</v>
      </c>
      <c r="G908" s="42">
        <v>1</v>
      </c>
      <c r="H908" s="43" t="s">
        <v>1814</v>
      </c>
      <c r="I908" s="42" t="s">
        <v>44</v>
      </c>
      <c r="J908" s="77" t="s">
        <v>81</v>
      </c>
      <c r="K908" s="77">
        <v>749</v>
      </c>
      <c r="L908" s="44" t="s">
        <v>76</v>
      </c>
      <c r="M908" s="45" t="s">
        <v>922</v>
      </c>
      <c r="N908" s="42">
        <v>1</v>
      </c>
      <c r="O908" s="42">
        <v>3134902576</v>
      </c>
      <c r="P908" s="43">
        <v>45432</v>
      </c>
      <c r="Q908" s="42">
        <v>670308</v>
      </c>
      <c r="R908" s="55">
        <v>20000</v>
      </c>
      <c r="S908" s="49">
        <v>26000</v>
      </c>
      <c r="T908" s="50">
        <v>52000</v>
      </c>
      <c r="U908" s="48" t="s">
        <v>2670</v>
      </c>
      <c r="V908" s="64">
        <v>45497</v>
      </c>
      <c r="W908" s="52"/>
    </row>
    <row r="909" spans="1:23">
      <c r="A909" s="48"/>
      <c r="B909" s="42">
        <v>5763</v>
      </c>
      <c r="C909" s="42" t="s">
        <v>79</v>
      </c>
      <c r="D909" s="42">
        <v>1124316242</v>
      </c>
      <c r="E909" s="42" t="s">
        <v>1815</v>
      </c>
      <c r="F909" s="42">
        <v>8</v>
      </c>
      <c r="G909" s="42">
        <v>1</v>
      </c>
      <c r="H909" s="43" t="s">
        <v>1816</v>
      </c>
      <c r="I909" s="42" t="s">
        <v>44</v>
      </c>
      <c r="J909" s="77" t="s">
        <v>91</v>
      </c>
      <c r="K909" s="77">
        <v>219</v>
      </c>
      <c r="L909" s="44" t="s">
        <v>74</v>
      </c>
      <c r="M909" s="42" t="s">
        <v>1036</v>
      </c>
      <c r="N909" s="42">
        <v>1</v>
      </c>
      <c r="O909" s="42">
        <v>3138417284</v>
      </c>
      <c r="P909" s="46">
        <v>45429</v>
      </c>
      <c r="Q909" s="47">
        <v>662153</v>
      </c>
      <c r="R909" s="48">
        <v>35000</v>
      </c>
      <c r="S909" s="49">
        <v>50669</v>
      </c>
      <c r="T909" s="50"/>
      <c r="U909" s="48" t="s">
        <v>2671</v>
      </c>
      <c r="V909" s="64">
        <v>45497</v>
      </c>
      <c r="W909" s="52"/>
    </row>
    <row r="910" spans="1:23">
      <c r="A910" s="48"/>
      <c r="B910" s="42">
        <v>5764</v>
      </c>
      <c r="C910" s="42" t="s">
        <v>79</v>
      </c>
      <c r="D910" s="42">
        <v>1124316242</v>
      </c>
      <c r="E910" s="42" t="s">
        <v>1815</v>
      </c>
      <c r="F910" s="42">
        <v>8</v>
      </c>
      <c r="G910" s="42">
        <v>1</v>
      </c>
      <c r="H910" s="43" t="s">
        <v>1816</v>
      </c>
      <c r="I910" s="42" t="s">
        <v>44</v>
      </c>
      <c r="J910" s="77" t="s">
        <v>91</v>
      </c>
      <c r="K910" s="77">
        <v>219</v>
      </c>
      <c r="L910" s="44" t="s">
        <v>74</v>
      </c>
      <c r="M910" s="42" t="s">
        <v>1037</v>
      </c>
      <c r="N910" s="42">
        <v>1</v>
      </c>
      <c r="O910" s="42">
        <v>3138417284</v>
      </c>
      <c r="P910" s="46">
        <v>45430</v>
      </c>
      <c r="Q910" s="47">
        <v>665905</v>
      </c>
      <c r="R910" s="48">
        <v>37000</v>
      </c>
      <c r="S910" s="49">
        <v>50669</v>
      </c>
      <c r="T910" s="50">
        <v>101338</v>
      </c>
      <c r="U910" s="48" t="s">
        <v>2671</v>
      </c>
      <c r="V910" s="64">
        <v>45497</v>
      </c>
      <c r="W910" s="52"/>
    </row>
    <row r="911" spans="1:23">
      <c r="A911" s="48"/>
      <c r="B911" s="42">
        <v>5896</v>
      </c>
      <c r="C911" s="42" t="s">
        <v>41</v>
      </c>
      <c r="D911" s="42">
        <v>1006663094</v>
      </c>
      <c r="E911" s="42" t="s">
        <v>1817</v>
      </c>
      <c r="F911" s="42">
        <v>21</v>
      </c>
      <c r="G911" s="42">
        <v>1</v>
      </c>
      <c r="H911" s="43" t="s">
        <v>1818</v>
      </c>
      <c r="I911" s="42" t="s">
        <v>77</v>
      </c>
      <c r="J911" s="77" t="s">
        <v>83</v>
      </c>
      <c r="K911" s="77" t="s">
        <v>559</v>
      </c>
      <c r="L911" s="44" t="s">
        <v>76</v>
      </c>
      <c r="M911" s="42" t="s">
        <v>949</v>
      </c>
      <c r="N911" s="42">
        <v>1</v>
      </c>
      <c r="O911" s="42">
        <v>3205775045</v>
      </c>
      <c r="P911" s="46">
        <v>45431</v>
      </c>
      <c r="Q911" s="52">
        <v>66122</v>
      </c>
      <c r="R911" s="48">
        <v>50000</v>
      </c>
      <c r="S911" s="49">
        <v>67600</v>
      </c>
      <c r="T911" s="50"/>
      <c r="U911" s="48" t="s">
        <v>2672</v>
      </c>
      <c r="V911" s="64">
        <v>45497</v>
      </c>
      <c r="W911" s="52"/>
    </row>
    <row r="912" spans="1:23" ht="13.5" customHeight="1">
      <c r="A912" s="48"/>
      <c r="B912" s="42">
        <v>5897</v>
      </c>
      <c r="C912" s="42" t="s">
        <v>41</v>
      </c>
      <c r="D912" s="42">
        <v>1006663094</v>
      </c>
      <c r="E912" s="42" t="s">
        <v>1817</v>
      </c>
      <c r="F912" s="42">
        <v>21</v>
      </c>
      <c r="G912" s="42">
        <v>1</v>
      </c>
      <c r="H912" s="43" t="s">
        <v>1819</v>
      </c>
      <c r="I912" s="42" t="s">
        <v>77</v>
      </c>
      <c r="J912" s="77" t="s">
        <v>83</v>
      </c>
      <c r="K912" s="77" t="s">
        <v>559</v>
      </c>
      <c r="L912" s="44" t="s">
        <v>76</v>
      </c>
      <c r="M912" s="42" t="s">
        <v>950</v>
      </c>
      <c r="N912" s="42">
        <v>1</v>
      </c>
      <c r="O912" s="42">
        <v>3205775045</v>
      </c>
      <c r="P912" s="46">
        <v>45432</v>
      </c>
      <c r="Q912" s="52">
        <v>670125</v>
      </c>
      <c r="R912" s="48">
        <v>50000</v>
      </c>
      <c r="S912" s="49">
        <v>67600</v>
      </c>
      <c r="T912" s="50">
        <v>135200</v>
      </c>
      <c r="U912" s="48" t="s">
        <v>2672</v>
      </c>
      <c r="V912" s="64">
        <v>45497</v>
      </c>
      <c r="W912" s="52"/>
    </row>
    <row r="913" spans="1:23" ht="13.5" customHeight="1">
      <c r="A913" s="48"/>
      <c r="B913" s="42">
        <v>6028</v>
      </c>
      <c r="C913" s="42" t="s">
        <v>41</v>
      </c>
      <c r="D913" s="42">
        <v>27185375</v>
      </c>
      <c r="E913" s="42" t="s">
        <v>1820</v>
      </c>
      <c r="F913" s="42">
        <v>85</v>
      </c>
      <c r="G913" s="42">
        <v>1</v>
      </c>
      <c r="H913" s="43">
        <v>14062</v>
      </c>
      <c r="I913" s="42" t="s">
        <v>44</v>
      </c>
      <c r="J913" s="78" t="s">
        <v>99</v>
      </c>
      <c r="K913" s="78">
        <v>571</v>
      </c>
      <c r="L913" s="44" t="s">
        <v>74</v>
      </c>
      <c r="M913" s="42" t="s">
        <v>989</v>
      </c>
      <c r="N913" s="42">
        <v>2</v>
      </c>
      <c r="O913" s="42">
        <v>3124284859</v>
      </c>
      <c r="P913" s="46">
        <v>45434</v>
      </c>
      <c r="Q913" s="47" t="s">
        <v>1821</v>
      </c>
      <c r="R913" s="48">
        <v>36000</v>
      </c>
      <c r="S913" s="49">
        <v>29640</v>
      </c>
      <c r="T913" s="50"/>
      <c r="U913" s="48" t="s">
        <v>2673</v>
      </c>
      <c r="V913" s="64">
        <v>45497</v>
      </c>
      <c r="W913" s="52"/>
    </row>
    <row r="914" spans="1:23" ht="13.5" customHeight="1">
      <c r="A914" s="48"/>
      <c r="B914" s="42">
        <v>6029</v>
      </c>
      <c r="C914" s="42" t="s">
        <v>41</v>
      </c>
      <c r="D914" s="42">
        <v>27185375</v>
      </c>
      <c r="E914" s="42" t="s">
        <v>1820</v>
      </c>
      <c r="F914" s="42">
        <v>85</v>
      </c>
      <c r="G914" s="42">
        <v>1</v>
      </c>
      <c r="H914" s="43">
        <v>14062</v>
      </c>
      <c r="I914" s="42" t="s">
        <v>44</v>
      </c>
      <c r="J914" s="78" t="s">
        <v>99</v>
      </c>
      <c r="K914" s="78">
        <v>571</v>
      </c>
      <c r="L914" s="44" t="s">
        <v>74</v>
      </c>
      <c r="M914" s="45" t="s">
        <v>992</v>
      </c>
      <c r="N914" s="42">
        <v>1</v>
      </c>
      <c r="O914" s="42">
        <v>3124284859</v>
      </c>
      <c r="P914" s="46">
        <v>45434</v>
      </c>
      <c r="Q914" s="52">
        <v>674505</v>
      </c>
      <c r="R914" s="48">
        <v>18000</v>
      </c>
      <c r="S914" s="49">
        <v>29640</v>
      </c>
      <c r="T914" s="50">
        <v>88920</v>
      </c>
      <c r="U914" s="48" t="s">
        <v>2673</v>
      </c>
      <c r="V914" s="64">
        <v>45497</v>
      </c>
      <c r="W914" s="52"/>
    </row>
    <row r="915" spans="1:23" ht="13.5" customHeight="1">
      <c r="A915" s="48"/>
      <c r="B915" s="42">
        <v>5684</v>
      </c>
      <c r="C915" s="42" t="s">
        <v>41</v>
      </c>
      <c r="D915" s="42">
        <v>27472594</v>
      </c>
      <c r="E915" s="42" t="s">
        <v>1822</v>
      </c>
      <c r="F915" s="42">
        <v>61</v>
      </c>
      <c r="G915" s="42">
        <v>1</v>
      </c>
      <c r="H915" s="43" t="s">
        <v>1823</v>
      </c>
      <c r="I915" s="42" t="s">
        <v>44</v>
      </c>
      <c r="J915" s="77" t="s">
        <v>91</v>
      </c>
      <c r="K915" s="77">
        <v>219</v>
      </c>
      <c r="L915" s="44" t="s">
        <v>74</v>
      </c>
      <c r="M915" s="18" t="s">
        <v>1036</v>
      </c>
      <c r="N915" s="42">
        <v>1</v>
      </c>
      <c r="O915" s="42">
        <v>3127791315</v>
      </c>
      <c r="P915" s="46">
        <v>45427</v>
      </c>
      <c r="Q915" s="54">
        <v>658019</v>
      </c>
      <c r="R915" s="55">
        <v>35000</v>
      </c>
      <c r="S915" s="49">
        <v>50669</v>
      </c>
      <c r="T915" s="50"/>
      <c r="U915" s="48" t="s">
        <v>2674</v>
      </c>
      <c r="V915" s="64">
        <v>45497</v>
      </c>
      <c r="W915" s="52"/>
    </row>
    <row r="916" spans="1:23" ht="13.5" customHeight="1">
      <c r="A916" s="48"/>
      <c r="B916" s="42">
        <v>5685</v>
      </c>
      <c r="C916" s="42" t="s">
        <v>41</v>
      </c>
      <c r="D916" s="42">
        <v>27472594</v>
      </c>
      <c r="E916" s="42" t="s">
        <v>1822</v>
      </c>
      <c r="F916" s="42">
        <v>61</v>
      </c>
      <c r="G916" s="42">
        <v>1</v>
      </c>
      <c r="H916" s="43" t="s">
        <v>1823</v>
      </c>
      <c r="I916" s="42" t="s">
        <v>44</v>
      </c>
      <c r="J916" s="77" t="s">
        <v>91</v>
      </c>
      <c r="K916" s="77">
        <v>219</v>
      </c>
      <c r="L916" s="44" t="s">
        <v>74</v>
      </c>
      <c r="M916" s="45" t="s">
        <v>1037</v>
      </c>
      <c r="N916" s="42">
        <v>1</v>
      </c>
      <c r="O916" s="42">
        <v>3127791315</v>
      </c>
      <c r="P916" s="43">
        <v>45432</v>
      </c>
      <c r="Q916" s="42">
        <v>669567</v>
      </c>
      <c r="R916" s="55">
        <v>37000</v>
      </c>
      <c r="S916" s="49">
        <v>50669</v>
      </c>
      <c r="T916" s="50">
        <v>101338</v>
      </c>
      <c r="U916" s="48" t="s">
        <v>2674</v>
      </c>
      <c r="V916" s="64">
        <v>45497</v>
      </c>
      <c r="W916" s="52"/>
    </row>
    <row r="917" spans="1:23" ht="13.5" customHeight="1">
      <c r="A917" s="48"/>
      <c r="B917" s="42">
        <v>5854</v>
      </c>
      <c r="C917" s="42" t="s">
        <v>79</v>
      </c>
      <c r="D917" s="42">
        <v>1124313578</v>
      </c>
      <c r="E917" s="42" t="s">
        <v>1824</v>
      </c>
      <c r="F917" s="42">
        <v>16</v>
      </c>
      <c r="G917" s="42">
        <v>1</v>
      </c>
      <c r="H917" s="43" t="s">
        <v>646</v>
      </c>
      <c r="I917" s="42" t="s">
        <v>44</v>
      </c>
      <c r="J917" s="77" t="s">
        <v>91</v>
      </c>
      <c r="K917" s="77">
        <v>219</v>
      </c>
      <c r="L917" s="44" t="s">
        <v>76</v>
      </c>
      <c r="M917" s="45" t="s">
        <v>929</v>
      </c>
      <c r="N917" s="42">
        <v>1</v>
      </c>
      <c r="O917" s="42">
        <v>3208727995</v>
      </c>
      <c r="P917" s="46">
        <v>45432</v>
      </c>
      <c r="Q917" s="54">
        <v>665924</v>
      </c>
      <c r="R917" s="55">
        <v>20000</v>
      </c>
      <c r="S917" s="49">
        <v>33800</v>
      </c>
      <c r="T917" s="50"/>
      <c r="U917" s="48" t="s">
        <v>2675</v>
      </c>
      <c r="V917" s="64">
        <v>45497</v>
      </c>
      <c r="W917" s="52"/>
    </row>
    <row r="918" spans="1:23" ht="13.5" customHeight="1">
      <c r="A918" s="48"/>
      <c r="B918" s="42">
        <v>5855</v>
      </c>
      <c r="C918" s="42" t="s">
        <v>79</v>
      </c>
      <c r="D918" s="42">
        <v>1124313578</v>
      </c>
      <c r="E918" s="42" t="s">
        <v>1824</v>
      </c>
      <c r="F918" s="42">
        <v>16</v>
      </c>
      <c r="G918" s="42">
        <v>1</v>
      </c>
      <c r="H918" s="43" t="s">
        <v>646</v>
      </c>
      <c r="I918" s="42" t="s">
        <v>44</v>
      </c>
      <c r="J918" s="77" t="s">
        <v>91</v>
      </c>
      <c r="K918" s="77">
        <v>219</v>
      </c>
      <c r="L918" s="44" t="s">
        <v>76</v>
      </c>
      <c r="M918" s="42" t="s">
        <v>930</v>
      </c>
      <c r="N918" s="42">
        <v>1</v>
      </c>
      <c r="O918" s="42">
        <v>3208727995</v>
      </c>
      <c r="P918" s="43">
        <v>45432</v>
      </c>
      <c r="Q918" s="42">
        <v>670127</v>
      </c>
      <c r="R918" s="55">
        <v>20000</v>
      </c>
      <c r="S918" s="49">
        <v>33800</v>
      </c>
      <c r="T918" s="50">
        <v>67600</v>
      </c>
      <c r="U918" s="48" t="s">
        <v>2675</v>
      </c>
      <c r="V918" s="64">
        <v>45497</v>
      </c>
      <c r="W918" s="52"/>
    </row>
    <row r="919" spans="1:23" ht="13.5" customHeight="1">
      <c r="A919" s="48"/>
      <c r="B919" s="42">
        <v>6036</v>
      </c>
      <c r="C919" s="42" t="s">
        <v>79</v>
      </c>
      <c r="D919" s="42">
        <v>1127076270</v>
      </c>
      <c r="E919" s="42" t="s">
        <v>1825</v>
      </c>
      <c r="F919" s="42">
        <v>11</v>
      </c>
      <c r="G919" s="42">
        <v>1</v>
      </c>
      <c r="H919" s="43" t="s">
        <v>1826</v>
      </c>
      <c r="I919" s="42" t="s">
        <v>44</v>
      </c>
      <c r="J919" s="77" t="s">
        <v>84</v>
      </c>
      <c r="K919" s="77">
        <v>885</v>
      </c>
      <c r="L919" s="44" t="s">
        <v>76</v>
      </c>
      <c r="M919" s="45" t="s">
        <v>990</v>
      </c>
      <c r="N919" s="42">
        <v>1</v>
      </c>
      <c r="O919" s="42" t="s">
        <v>1827</v>
      </c>
      <c r="P919" s="46">
        <v>45434</v>
      </c>
      <c r="Q919" s="52">
        <v>673960</v>
      </c>
      <c r="R919" s="48">
        <v>55000</v>
      </c>
      <c r="S919" s="49">
        <v>72384</v>
      </c>
      <c r="T919" s="50"/>
      <c r="U919" s="48" t="s">
        <v>2676</v>
      </c>
      <c r="V919" s="64">
        <v>45497</v>
      </c>
      <c r="W919" s="52"/>
    </row>
    <row r="920" spans="1:23" ht="13.5" customHeight="1">
      <c r="A920" s="48"/>
      <c r="B920" s="42">
        <v>6037</v>
      </c>
      <c r="C920" s="42" t="s">
        <v>79</v>
      </c>
      <c r="D920" s="42">
        <v>1127076270</v>
      </c>
      <c r="E920" s="42" t="s">
        <v>1825</v>
      </c>
      <c r="F920" s="42">
        <v>11</v>
      </c>
      <c r="G920" s="42">
        <v>1</v>
      </c>
      <c r="H920" s="43" t="s">
        <v>1826</v>
      </c>
      <c r="I920" s="42" t="s">
        <v>44</v>
      </c>
      <c r="J920" s="77" t="s">
        <v>84</v>
      </c>
      <c r="K920" s="77">
        <v>885</v>
      </c>
      <c r="L920" s="44" t="s">
        <v>76</v>
      </c>
      <c r="M920" s="45" t="s">
        <v>991</v>
      </c>
      <c r="N920" s="42">
        <v>1</v>
      </c>
      <c r="O920" s="42" t="s">
        <v>1827</v>
      </c>
      <c r="P920" s="46">
        <v>45435</v>
      </c>
      <c r="Q920" s="47">
        <v>675657</v>
      </c>
      <c r="R920" s="48">
        <v>50000</v>
      </c>
      <c r="S920" s="49">
        <v>72800</v>
      </c>
      <c r="T920" s="50">
        <v>145184</v>
      </c>
      <c r="U920" s="48" t="s">
        <v>2676</v>
      </c>
      <c r="V920" s="64">
        <v>45497</v>
      </c>
      <c r="W920" s="52"/>
    </row>
    <row r="921" spans="1:23" ht="13.5" customHeight="1">
      <c r="A921" s="48"/>
      <c r="B921" s="42">
        <v>5548</v>
      </c>
      <c r="C921" s="42" t="s">
        <v>86</v>
      </c>
      <c r="D921" s="42">
        <v>1127081758</v>
      </c>
      <c r="E921" s="42" t="s">
        <v>1828</v>
      </c>
      <c r="F921" s="42">
        <v>3</v>
      </c>
      <c r="G921" s="42">
        <v>1</v>
      </c>
      <c r="H921" s="43" t="s">
        <v>113</v>
      </c>
      <c r="I921" s="42" t="s">
        <v>77</v>
      </c>
      <c r="J921" s="77" t="s">
        <v>84</v>
      </c>
      <c r="K921" s="77">
        <v>885</v>
      </c>
      <c r="L921" s="44" t="s">
        <v>76</v>
      </c>
      <c r="M921" s="45" t="s">
        <v>1046</v>
      </c>
      <c r="N921" s="42">
        <v>1</v>
      </c>
      <c r="O921" s="42">
        <v>3112091313</v>
      </c>
      <c r="P921" s="46">
        <v>45425</v>
      </c>
      <c r="Q921" s="47">
        <v>652464</v>
      </c>
      <c r="R921" s="48">
        <v>88000</v>
      </c>
      <c r="S921" s="49">
        <v>114400</v>
      </c>
      <c r="T921" s="50"/>
      <c r="U921" s="48" t="s">
        <v>2677</v>
      </c>
      <c r="V921" s="64">
        <v>45497</v>
      </c>
      <c r="W921" s="52"/>
    </row>
    <row r="922" spans="1:23" ht="13.5" customHeight="1">
      <c r="A922" s="48"/>
      <c r="B922" s="42">
        <v>5549</v>
      </c>
      <c r="C922" s="42" t="s">
        <v>86</v>
      </c>
      <c r="D922" s="42">
        <v>1127081758</v>
      </c>
      <c r="E922" s="42" t="s">
        <v>1828</v>
      </c>
      <c r="F922" s="42">
        <v>3</v>
      </c>
      <c r="G922" s="42">
        <v>1</v>
      </c>
      <c r="H922" s="43" t="s">
        <v>113</v>
      </c>
      <c r="I922" s="42" t="s">
        <v>77</v>
      </c>
      <c r="J922" s="77" t="s">
        <v>84</v>
      </c>
      <c r="K922" s="77">
        <v>885</v>
      </c>
      <c r="L922" s="44" t="s">
        <v>76</v>
      </c>
      <c r="M922" s="45" t="s">
        <v>1048</v>
      </c>
      <c r="N922" s="42">
        <v>1</v>
      </c>
      <c r="O922" s="42">
        <v>3112091313</v>
      </c>
      <c r="P922" s="46">
        <v>45426</v>
      </c>
      <c r="Q922" s="52">
        <v>658363</v>
      </c>
      <c r="R922" s="48">
        <v>88000</v>
      </c>
      <c r="S922" s="49">
        <v>114400</v>
      </c>
      <c r="T922" s="50">
        <v>228800</v>
      </c>
      <c r="U922" s="48" t="s">
        <v>2677</v>
      </c>
      <c r="V922" s="64">
        <v>45497</v>
      </c>
      <c r="W922" s="52"/>
    </row>
    <row r="923" spans="1:23">
      <c r="A923" s="48"/>
      <c r="B923" s="42">
        <v>5073</v>
      </c>
      <c r="C923" s="42" t="s">
        <v>41</v>
      </c>
      <c r="D923" s="42">
        <v>39840652</v>
      </c>
      <c r="E923" s="42" t="s">
        <v>1829</v>
      </c>
      <c r="F923" s="42">
        <v>61</v>
      </c>
      <c r="G923" s="42">
        <v>1</v>
      </c>
      <c r="H923" s="43" t="s">
        <v>114</v>
      </c>
      <c r="I923" s="42" t="s">
        <v>44</v>
      </c>
      <c r="J923" s="78" t="s">
        <v>557</v>
      </c>
      <c r="K923" s="78">
        <v>569</v>
      </c>
      <c r="L923" s="44" t="s">
        <v>76</v>
      </c>
      <c r="M923" s="42" t="s">
        <v>1264</v>
      </c>
      <c r="N923" s="42">
        <v>1</v>
      </c>
      <c r="O923" s="42" t="s">
        <v>1830</v>
      </c>
      <c r="P923" s="46">
        <v>45416</v>
      </c>
      <c r="Q923" s="47">
        <v>633948</v>
      </c>
      <c r="R923" s="48">
        <v>100000</v>
      </c>
      <c r="S923" s="49">
        <v>136323</v>
      </c>
      <c r="T923" s="50"/>
      <c r="U923" s="48" t="s">
        <v>2678</v>
      </c>
      <c r="V923" s="64">
        <v>45497</v>
      </c>
      <c r="W923" s="52"/>
    </row>
    <row r="924" spans="1:23">
      <c r="A924" s="48"/>
      <c r="B924" s="42">
        <v>5074</v>
      </c>
      <c r="C924" s="42" t="s">
        <v>41</v>
      </c>
      <c r="D924" s="42">
        <v>39840652</v>
      </c>
      <c r="E924" s="42" t="s">
        <v>1829</v>
      </c>
      <c r="F924" s="42">
        <v>61</v>
      </c>
      <c r="G924" s="42">
        <v>1</v>
      </c>
      <c r="H924" s="43" t="s">
        <v>114</v>
      </c>
      <c r="I924" s="42" t="s">
        <v>44</v>
      </c>
      <c r="J924" s="78" t="s">
        <v>557</v>
      </c>
      <c r="K924" s="78">
        <v>569</v>
      </c>
      <c r="L924" s="44" t="s">
        <v>76</v>
      </c>
      <c r="M924" s="45" t="s">
        <v>1266</v>
      </c>
      <c r="N924" s="42">
        <v>1</v>
      </c>
      <c r="O924" s="42" t="s">
        <v>1830</v>
      </c>
      <c r="P924" s="46">
        <v>45419</v>
      </c>
      <c r="Q924" s="52">
        <v>641177</v>
      </c>
      <c r="R924" s="48">
        <v>100000</v>
      </c>
      <c r="S924" s="49">
        <v>136323</v>
      </c>
      <c r="T924" s="50">
        <v>272646</v>
      </c>
      <c r="U924" s="48" t="s">
        <v>2678</v>
      </c>
      <c r="V924" s="64">
        <v>45497</v>
      </c>
      <c r="W924" s="52"/>
    </row>
    <row r="925" spans="1:23">
      <c r="A925" s="48"/>
      <c r="B925" s="42">
        <v>6185</v>
      </c>
      <c r="C925" s="42" t="s">
        <v>41</v>
      </c>
      <c r="D925" s="42">
        <v>1120067077</v>
      </c>
      <c r="E925" s="42" t="s">
        <v>1831</v>
      </c>
      <c r="F925" s="42">
        <v>18</v>
      </c>
      <c r="G925" s="42">
        <v>1</v>
      </c>
      <c r="H925" s="43" t="s">
        <v>1832</v>
      </c>
      <c r="I925" s="42" t="s">
        <v>44</v>
      </c>
      <c r="J925" s="77" t="s">
        <v>83</v>
      </c>
      <c r="K925" s="77" t="s">
        <v>559</v>
      </c>
      <c r="L925" s="44" t="s">
        <v>76</v>
      </c>
      <c r="M925" s="42" t="s">
        <v>909</v>
      </c>
      <c r="N925" s="42">
        <v>1</v>
      </c>
      <c r="O925" s="42">
        <v>3144870275</v>
      </c>
      <c r="P925" s="46">
        <v>45438</v>
      </c>
      <c r="Q925" s="47">
        <v>677478</v>
      </c>
      <c r="R925" s="48">
        <v>85000</v>
      </c>
      <c r="S925" s="49">
        <v>109200</v>
      </c>
      <c r="T925" s="50"/>
      <c r="U925" s="48" t="s">
        <v>2679</v>
      </c>
      <c r="V925" s="64">
        <v>45497</v>
      </c>
      <c r="W925" s="52"/>
    </row>
    <row r="926" spans="1:23">
      <c r="A926" s="48"/>
      <c r="B926" s="42">
        <v>6186</v>
      </c>
      <c r="C926" s="42" t="s">
        <v>41</v>
      </c>
      <c r="D926" s="42">
        <v>1120067077</v>
      </c>
      <c r="E926" s="42" t="s">
        <v>1831</v>
      </c>
      <c r="F926" s="42">
        <v>18</v>
      </c>
      <c r="G926" s="42">
        <v>1</v>
      </c>
      <c r="H926" s="43" t="s">
        <v>1832</v>
      </c>
      <c r="I926" s="42" t="s">
        <v>44</v>
      </c>
      <c r="J926" s="77" t="s">
        <v>83</v>
      </c>
      <c r="K926" s="77" t="s">
        <v>559</v>
      </c>
      <c r="L926" s="44" t="s">
        <v>76</v>
      </c>
      <c r="M926" s="42" t="s">
        <v>946</v>
      </c>
      <c r="N926" s="42">
        <v>1</v>
      </c>
      <c r="O926" s="42">
        <v>3144870275</v>
      </c>
      <c r="P926" s="46">
        <v>45440</v>
      </c>
      <c r="Q926" s="52">
        <v>684656</v>
      </c>
      <c r="R926" s="48">
        <v>85000</v>
      </c>
      <c r="S926" s="49">
        <v>109200</v>
      </c>
      <c r="T926" s="50">
        <v>218400</v>
      </c>
      <c r="U926" s="48" t="s">
        <v>2679</v>
      </c>
      <c r="V926" s="64">
        <v>45497</v>
      </c>
      <c r="W926" s="52"/>
    </row>
    <row r="927" spans="1:23">
      <c r="A927" s="48"/>
      <c r="B927" s="42">
        <v>5902</v>
      </c>
      <c r="C927" s="42" t="s">
        <v>41</v>
      </c>
      <c r="D927" s="42">
        <v>1135034002</v>
      </c>
      <c r="E927" s="42" t="s">
        <v>1833</v>
      </c>
      <c r="F927" s="42">
        <v>40</v>
      </c>
      <c r="G927" s="42">
        <v>1</v>
      </c>
      <c r="H927" s="43" t="s">
        <v>1834</v>
      </c>
      <c r="I927" s="42" t="s">
        <v>44</v>
      </c>
      <c r="J927" s="77" t="s">
        <v>83</v>
      </c>
      <c r="K927" s="77" t="s">
        <v>559</v>
      </c>
      <c r="L927" s="44" t="s">
        <v>74</v>
      </c>
      <c r="M927" s="45" t="s">
        <v>1037</v>
      </c>
      <c r="N927" s="42">
        <v>1</v>
      </c>
      <c r="O927" s="42">
        <v>3227577378</v>
      </c>
      <c r="P927" s="46">
        <v>45433</v>
      </c>
      <c r="Q927" s="47">
        <v>669425</v>
      </c>
      <c r="R927" s="48">
        <v>37000</v>
      </c>
      <c r="S927" s="49">
        <v>50669</v>
      </c>
      <c r="T927" s="50"/>
      <c r="U927" s="48" t="s">
        <v>2680</v>
      </c>
      <c r="V927" s="64">
        <v>45497</v>
      </c>
      <c r="W927" s="52"/>
    </row>
    <row r="928" spans="1:23">
      <c r="A928" s="48"/>
      <c r="B928" s="42">
        <v>5903</v>
      </c>
      <c r="C928" s="42" t="s">
        <v>41</v>
      </c>
      <c r="D928" s="42">
        <v>1135034003</v>
      </c>
      <c r="E928" s="42" t="s">
        <v>1833</v>
      </c>
      <c r="F928" s="42">
        <v>41</v>
      </c>
      <c r="G928" s="42">
        <v>1</v>
      </c>
      <c r="H928" s="43" t="s">
        <v>1835</v>
      </c>
      <c r="I928" s="42" t="s">
        <v>44</v>
      </c>
      <c r="J928" s="77" t="s">
        <v>83</v>
      </c>
      <c r="K928" s="77" t="s">
        <v>559</v>
      </c>
      <c r="L928" s="44" t="s">
        <v>74</v>
      </c>
      <c r="M928" s="18" t="s">
        <v>1836</v>
      </c>
      <c r="N928" s="42">
        <v>1</v>
      </c>
      <c r="O928" s="42">
        <v>3227577378</v>
      </c>
      <c r="P928" s="46">
        <v>45434</v>
      </c>
      <c r="Q928" s="47">
        <v>672504</v>
      </c>
      <c r="R928" s="48">
        <v>35000</v>
      </c>
      <c r="S928" s="49">
        <v>50669</v>
      </c>
      <c r="T928" s="50">
        <v>101338</v>
      </c>
      <c r="U928" s="48" t="s">
        <v>2680</v>
      </c>
      <c r="V928" s="64">
        <v>45497</v>
      </c>
      <c r="W928" s="52"/>
    </row>
    <row r="929" spans="1:23">
      <c r="A929" s="48"/>
      <c r="B929" s="42">
        <v>5994</v>
      </c>
      <c r="C929" s="42" t="s">
        <v>41</v>
      </c>
      <c r="D929" s="42">
        <v>41181136</v>
      </c>
      <c r="E929" s="42" t="s">
        <v>1837</v>
      </c>
      <c r="F929" s="42">
        <v>58</v>
      </c>
      <c r="G929" s="42">
        <v>1</v>
      </c>
      <c r="H929" s="43" t="s">
        <v>1838</v>
      </c>
      <c r="I929" s="42" t="s">
        <v>44</v>
      </c>
      <c r="J929" s="77" t="s">
        <v>81</v>
      </c>
      <c r="K929" s="77">
        <v>749</v>
      </c>
      <c r="L929" s="44" t="s">
        <v>76</v>
      </c>
      <c r="M929" s="45" t="s">
        <v>918</v>
      </c>
      <c r="N929" s="42">
        <v>1</v>
      </c>
      <c r="O929" s="42">
        <v>3127883954</v>
      </c>
      <c r="P929" s="46">
        <v>45434</v>
      </c>
      <c r="Q929" s="52">
        <v>671683</v>
      </c>
      <c r="R929" s="48">
        <v>20000</v>
      </c>
      <c r="S929" s="49">
        <v>26000</v>
      </c>
      <c r="T929" s="50"/>
      <c r="U929" s="48" t="s">
        <v>2681</v>
      </c>
      <c r="V929" s="64">
        <v>45497</v>
      </c>
      <c r="W929" s="52"/>
    </row>
    <row r="930" spans="1:23">
      <c r="A930" s="48"/>
      <c r="B930" s="42">
        <v>5995</v>
      </c>
      <c r="C930" s="42" t="s">
        <v>41</v>
      </c>
      <c r="D930" s="42">
        <v>41181136</v>
      </c>
      <c r="E930" s="42" t="s">
        <v>1837</v>
      </c>
      <c r="F930" s="42">
        <v>58</v>
      </c>
      <c r="G930" s="42">
        <v>1</v>
      </c>
      <c r="H930" s="43" t="s">
        <v>1838</v>
      </c>
      <c r="I930" s="42" t="s">
        <v>44</v>
      </c>
      <c r="J930" s="77" t="s">
        <v>81</v>
      </c>
      <c r="K930" s="77">
        <v>749</v>
      </c>
      <c r="L930" s="44" t="s">
        <v>76</v>
      </c>
      <c r="M930" s="45" t="s">
        <v>922</v>
      </c>
      <c r="N930" s="42">
        <v>1</v>
      </c>
      <c r="O930" s="42">
        <v>3127883954</v>
      </c>
      <c r="P930" s="46">
        <v>45434</v>
      </c>
      <c r="Q930" s="47">
        <v>674302</v>
      </c>
      <c r="R930" s="48">
        <v>20000</v>
      </c>
      <c r="S930" s="49">
        <v>26000</v>
      </c>
      <c r="T930" s="50">
        <v>52000</v>
      </c>
      <c r="U930" s="48" t="s">
        <v>2681</v>
      </c>
      <c r="V930" s="64">
        <v>45497</v>
      </c>
      <c r="W930" s="52"/>
    </row>
    <row r="931" spans="1:23" ht="28.8">
      <c r="A931" s="48"/>
      <c r="B931" s="42">
        <v>6044</v>
      </c>
      <c r="C931" s="42" t="s">
        <v>41</v>
      </c>
      <c r="D931" s="42">
        <v>1909796</v>
      </c>
      <c r="E931" s="42" t="s">
        <v>1839</v>
      </c>
      <c r="F931" s="42">
        <v>86</v>
      </c>
      <c r="G931" s="42">
        <v>1</v>
      </c>
      <c r="H931" s="43" t="s">
        <v>1840</v>
      </c>
      <c r="I931" s="42" t="s">
        <v>77</v>
      </c>
      <c r="J931" s="77" t="s">
        <v>555</v>
      </c>
      <c r="K931" s="77">
        <v>755</v>
      </c>
      <c r="L931" s="44" t="s">
        <v>76</v>
      </c>
      <c r="M931" s="45" t="s">
        <v>925</v>
      </c>
      <c r="N931" s="42">
        <v>1</v>
      </c>
      <c r="O931" s="42">
        <v>3138668754</v>
      </c>
      <c r="P931" s="46">
        <v>45434</v>
      </c>
      <c r="Q931" s="52">
        <v>672464</v>
      </c>
      <c r="R931" s="48">
        <v>20000</v>
      </c>
      <c r="S931" s="49">
        <v>29120</v>
      </c>
      <c r="T931" s="50"/>
      <c r="U931" s="48" t="s">
        <v>2682</v>
      </c>
      <c r="V931" s="64">
        <v>45497</v>
      </c>
      <c r="W931" s="52"/>
    </row>
    <row r="932" spans="1:23" ht="28.8">
      <c r="A932" s="48"/>
      <c r="B932" s="42">
        <v>6045</v>
      </c>
      <c r="C932" s="42" t="s">
        <v>41</v>
      </c>
      <c r="D932" s="42">
        <v>1909796</v>
      </c>
      <c r="E932" s="42" t="s">
        <v>1839</v>
      </c>
      <c r="F932" s="42">
        <v>86</v>
      </c>
      <c r="G932" s="42">
        <v>1</v>
      </c>
      <c r="H932" s="43" t="s">
        <v>1840</v>
      </c>
      <c r="I932" s="42" t="s">
        <v>77</v>
      </c>
      <c r="J932" s="77" t="s">
        <v>555</v>
      </c>
      <c r="K932" s="77">
        <v>755</v>
      </c>
      <c r="L932" s="44" t="s">
        <v>76</v>
      </c>
      <c r="M932" s="45" t="s">
        <v>926</v>
      </c>
      <c r="N932" s="42">
        <v>1</v>
      </c>
      <c r="O932" s="42">
        <v>3138668754</v>
      </c>
      <c r="P932" s="46">
        <v>45434</v>
      </c>
      <c r="Q932" s="47">
        <v>673898</v>
      </c>
      <c r="R932" s="48">
        <v>21000</v>
      </c>
      <c r="S932" s="49">
        <v>29120</v>
      </c>
      <c r="T932" s="50"/>
      <c r="U932" s="48" t="s">
        <v>2682</v>
      </c>
      <c r="V932" s="64">
        <v>45497</v>
      </c>
      <c r="W932" s="52"/>
    </row>
    <row r="933" spans="1:23" ht="28.8">
      <c r="A933" s="48"/>
      <c r="B933" s="42">
        <v>6165</v>
      </c>
      <c r="C933" s="42" t="s">
        <v>41</v>
      </c>
      <c r="D933" s="42">
        <v>1909796</v>
      </c>
      <c r="E933" s="42" t="s">
        <v>1839</v>
      </c>
      <c r="F933" s="42">
        <v>86</v>
      </c>
      <c r="G933" s="42">
        <v>1</v>
      </c>
      <c r="H933" s="43" t="s">
        <v>1840</v>
      </c>
      <c r="I933" s="42" t="s">
        <v>77</v>
      </c>
      <c r="J933" s="77" t="s">
        <v>555</v>
      </c>
      <c r="K933" s="77">
        <v>755</v>
      </c>
      <c r="L933" s="44" t="s">
        <v>76</v>
      </c>
      <c r="M933" s="45" t="s">
        <v>925</v>
      </c>
      <c r="N933" s="42">
        <v>1</v>
      </c>
      <c r="O933" s="42">
        <v>3138668754</v>
      </c>
      <c r="P933" s="46">
        <v>45437</v>
      </c>
      <c r="Q933" s="52">
        <v>677476</v>
      </c>
      <c r="R933" s="48">
        <v>20000</v>
      </c>
      <c r="S933" s="49">
        <v>29120</v>
      </c>
      <c r="T933" s="50"/>
      <c r="U933" s="48" t="s">
        <v>2682</v>
      </c>
      <c r="V933" s="64">
        <v>45497</v>
      </c>
      <c r="W933" s="52"/>
    </row>
    <row r="934" spans="1:23" ht="28.8">
      <c r="A934" s="48"/>
      <c r="B934" s="42">
        <v>6166</v>
      </c>
      <c r="C934" s="42" t="s">
        <v>41</v>
      </c>
      <c r="D934" s="42">
        <v>1909796</v>
      </c>
      <c r="E934" s="42" t="s">
        <v>1839</v>
      </c>
      <c r="F934" s="42">
        <v>86</v>
      </c>
      <c r="G934" s="42">
        <v>1</v>
      </c>
      <c r="H934" s="43" t="s">
        <v>1840</v>
      </c>
      <c r="I934" s="42" t="s">
        <v>77</v>
      </c>
      <c r="J934" s="77" t="s">
        <v>555</v>
      </c>
      <c r="K934" s="77">
        <v>755</v>
      </c>
      <c r="L934" s="44" t="s">
        <v>76</v>
      </c>
      <c r="M934" s="18" t="s">
        <v>926</v>
      </c>
      <c r="N934" s="42">
        <v>1</v>
      </c>
      <c r="O934" s="42">
        <v>3138668754</v>
      </c>
      <c r="P934" s="46">
        <v>45437</v>
      </c>
      <c r="Q934" s="52">
        <v>678712</v>
      </c>
      <c r="R934" s="48">
        <v>21000</v>
      </c>
      <c r="S934" s="55">
        <v>29120</v>
      </c>
      <c r="T934" s="50">
        <v>116480</v>
      </c>
      <c r="U934" s="48" t="s">
        <v>2682</v>
      </c>
      <c r="V934" s="64">
        <v>45497</v>
      </c>
      <c r="W934" s="52"/>
    </row>
    <row r="935" spans="1:23" ht="28.8">
      <c r="A935" s="48"/>
      <c r="B935" s="42">
        <v>6343</v>
      </c>
      <c r="C935" s="42" t="s">
        <v>41</v>
      </c>
      <c r="D935" s="42">
        <v>1125182908</v>
      </c>
      <c r="E935" s="42" t="s">
        <v>1841</v>
      </c>
      <c r="F935" s="42">
        <v>31</v>
      </c>
      <c r="G935" s="42">
        <v>1</v>
      </c>
      <c r="H935" s="43" t="s">
        <v>1842</v>
      </c>
      <c r="I935" s="42" t="s">
        <v>44</v>
      </c>
      <c r="J935" s="77" t="s">
        <v>99</v>
      </c>
      <c r="K935" s="77">
        <v>571</v>
      </c>
      <c r="L935" s="44" t="s">
        <v>74</v>
      </c>
      <c r="M935" s="45" t="s">
        <v>987</v>
      </c>
      <c r="N935" s="42">
        <v>1</v>
      </c>
      <c r="O935" s="42">
        <v>3134305940</v>
      </c>
      <c r="P935" s="46">
        <v>45441</v>
      </c>
      <c r="Q935" s="47">
        <v>686459</v>
      </c>
      <c r="R935" s="48">
        <v>20000</v>
      </c>
      <c r="S935" s="55">
        <v>30680</v>
      </c>
      <c r="T935" s="50">
        <v>30680</v>
      </c>
      <c r="U935" s="48" t="s">
        <v>2683</v>
      </c>
      <c r="V935" s="64">
        <v>45497</v>
      </c>
      <c r="W935" s="52"/>
    </row>
    <row r="936" spans="1:23" ht="28.8">
      <c r="A936" s="48"/>
      <c r="B936" s="42">
        <v>5644</v>
      </c>
      <c r="C936" s="42" t="s">
        <v>41</v>
      </c>
      <c r="D936" s="42">
        <v>27081134</v>
      </c>
      <c r="E936" s="42" t="s">
        <v>589</v>
      </c>
      <c r="F936" s="42">
        <v>50</v>
      </c>
      <c r="G936" s="42">
        <v>1</v>
      </c>
      <c r="H936" s="43">
        <v>27092</v>
      </c>
      <c r="I936" s="42" t="s">
        <v>44</v>
      </c>
      <c r="J936" s="77" t="s">
        <v>555</v>
      </c>
      <c r="K936" s="77">
        <v>755</v>
      </c>
      <c r="L936" s="44" t="s">
        <v>76</v>
      </c>
      <c r="M936" s="45" t="s">
        <v>925</v>
      </c>
      <c r="N936" s="42">
        <v>1</v>
      </c>
      <c r="O936" s="42">
        <v>3116117393</v>
      </c>
      <c r="P936" s="46">
        <v>45428</v>
      </c>
      <c r="Q936" s="47">
        <v>659550</v>
      </c>
      <c r="R936" s="48">
        <v>20000</v>
      </c>
      <c r="S936" s="49">
        <v>29120</v>
      </c>
      <c r="T936" s="50">
        <v>29120</v>
      </c>
      <c r="U936" s="48" t="s">
        <v>2684</v>
      </c>
      <c r="V936" s="64">
        <v>45497</v>
      </c>
      <c r="W936" s="52"/>
    </row>
    <row r="937" spans="1:23" ht="28.8">
      <c r="A937" s="48"/>
      <c r="B937" s="42">
        <v>6556</v>
      </c>
      <c r="C937" s="42" t="s">
        <v>86</v>
      </c>
      <c r="D937" s="42">
        <v>1120219047</v>
      </c>
      <c r="E937" s="42" t="s">
        <v>1843</v>
      </c>
      <c r="F937" s="42">
        <v>2</v>
      </c>
      <c r="G937" s="42">
        <v>1</v>
      </c>
      <c r="H937" s="43">
        <v>44572</v>
      </c>
      <c r="I937" s="42" t="s">
        <v>44</v>
      </c>
      <c r="J937" s="77" t="s">
        <v>555</v>
      </c>
      <c r="K937" s="77">
        <v>755</v>
      </c>
      <c r="L937" s="44" t="s">
        <v>76</v>
      </c>
      <c r="M937" s="45" t="s">
        <v>925</v>
      </c>
      <c r="N937" s="42">
        <v>1</v>
      </c>
      <c r="O937" s="42">
        <v>3127290881</v>
      </c>
      <c r="P937" s="46">
        <v>45443</v>
      </c>
      <c r="Q937" s="52">
        <v>689711</v>
      </c>
      <c r="R937" s="48">
        <v>20000</v>
      </c>
      <c r="S937" s="49">
        <v>29120</v>
      </c>
      <c r="T937" s="50">
        <v>29120</v>
      </c>
      <c r="U937" s="48" t="s">
        <v>2685</v>
      </c>
      <c r="V937" s="64">
        <v>45497</v>
      </c>
      <c r="W937" s="52"/>
    </row>
    <row r="938" spans="1:23">
      <c r="A938" s="48"/>
      <c r="B938" s="42">
        <v>5367</v>
      </c>
      <c r="C938" s="42" t="s">
        <v>41</v>
      </c>
      <c r="D938" s="42">
        <v>27470777</v>
      </c>
      <c r="E938" s="42" t="s">
        <v>1844</v>
      </c>
      <c r="F938" s="42">
        <v>42</v>
      </c>
      <c r="G938" s="42">
        <v>1</v>
      </c>
      <c r="H938" s="43" t="s">
        <v>1845</v>
      </c>
      <c r="I938" s="42" t="s">
        <v>44</v>
      </c>
      <c r="J938" s="77" t="s">
        <v>87</v>
      </c>
      <c r="K938" s="77">
        <v>760</v>
      </c>
      <c r="L938" s="44" t="s">
        <v>76</v>
      </c>
      <c r="M938" s="45" t="s">
        <v>1087</v>
      </c>
      <c r="N938" s="42">
        <v>1</v>
      </c>
      <c r="O938" s="42">
        <v>3105376795</v>
      </c>
      <c r="P938" s="46">
        <v>45421</v>
      </c>
      <c r="Q938" s="47">
        <v>644326</v>
      </c>
      <c r="R938" s="48">
        <v>20000</v>
      </c>
      <c r="S938" s="49">
        <v>22880</v>
      </c>
      <c r="T938" s="50"/>
      <c r="U938" s="48" t="s">
        <v>2686</v>
      </c>
      <c r="V938" s="64">
        <v>45497</v>
      </c>
      <c r="W938" s="52"/>
    </row>
    <row r="939" spans="1:23">
      <c r="A939" s="48"/>
      <c r="B939" s="42">
        <v>5368</v>
      </c>
      <c r="C939" s="42" t="s">
        <v>41</v>
      </c>
      <c r="D939" s="42">
        <v>27470777</v>
      </c>
      <c r="E939" s="42" t="s">
        <v>1844</v>
      </c>
      <c r="F939" s="42">
        <v>42</v>
      </c>
      <c r="G939" s="42">
        <v>1</v>
      </c>
      <c r="H939" s="43" t="s">
        <v>592</v>
      </c>
      <c r="I939" s="42" t="s">
        <v>44</v>
      </c>
      <c r="J939" s="77" t="s">
        <v>87</v>
      </c>
      <c r="K939" s="77">
        <v>760</v>
      </c>
      <c r="L939" s="44" t="s">
        <v>76</v>
      </c>
      <c r="M939" s="45" t="s">
        <v>1088</v>
      </c>
      <c r="N939" s="42">
        <v>1</v>
      </c>
      <c r="O939" s="42">
        <v>3105376795</v>
      </c>
      <c r="P939" s="46">
        <v>45421</v>
      </c>
      <c r="Q939" s="47">
        <v>647614</v>
      </c>
      <c r="R939" s="48">
        <v>20000</v>
      </c>
      <c r="S939" s="49">
        <v>22880</v>
      </c>
      <c r="T939" s="50">
        <v>45760</v>
      </c>
      <c r="U939" s="48" t="s">
        <v>2686</v>
      </c>
      <c r="V939" s="64">
        <v>45497</v>
      </c>
      <c r="W939" s="52"/>
    </row>
    <row r="940" spans="1:23">
      <c r="A940" s="48"/>
      <c r="B940" s="42">
        <v>5069</v>
      </c>
      <c r="C940" s="42" t="s">
        <v>41</v>
      </c>
      <c r="D940" s="42">
        <v>27145905</v>
      </c>
      <c r="E940" s="42" t="s">
        <v>1846</v>
      </c>
      <c r="F940" s="42">
        <v>45</v>
      </c>
      <c r="G940" s="42">
        <v>1</v>
      </c>
      <c r="H940" s="43">
        <v>28741</v>
      </c>
      <c r="I940" s="42" t="s">
        <v>44</v>
      </c>
      <c r="J940" s="77" t="s">
        <v>81</v>
      </c>
      <c r="K940" s="77">
        <v>749</v>
      </c>
      <c r="L940" s="44" t="s">
        <v>76</v>
      </c>
      <c r="M940" s="45" t="s">
        <v>918</v>
      </c>
      <c r="N940" s="42">
        <v>1</v>
      </c>
      <c r="O940" s="42">
        <v>3115049218</v>
      </c>
      <c r="P940" s="46">
        <v>45416</v>
      </c>
      <c r="Q940" s="52">
        <v>634278</v>
      </c>
      <c r="R940" s="48">
        <v>35000</v>
      </c>
      <c r="S940" s="49">
        <v>26000</v>
      </c>
      <c r="T940" s="50">
        <v>26000</v>
      </c>
      <c r="U940" s="48" t="s">
        <v>2687</v>
      </c>
      <c r="V940" s="64">
        <v>45497</v>
      </c>
      <c r="W940" s="52"/>
    </row>
    <row r="941" spans="1:23">
      <c r="A941" s="48"/>
      <c r="B941" s="42">
        <v>5179</v>
      </c>
      <c r="C941" s="42" t="s">
        <v>41</v>
      </c>
      <c r="D941" s="42">
        <v>18157339</v>
      </c>
      <c r="E941" s="42" t="s">
        <v>1847</v>
      </c>
      <c r="F941" s="42">
        <v>40</v>
      </c>
      <c r="G941" s="42">
        <v>1</v>
      </c>
      <c r="H941" s="43" t="s">
        <v>567</v>
      </c>
      <c r="I941" s="42" t="s">
        <v>77</v>
      </c>
      <c r="J941" s="78" t="s">
        <v>556</v>
      </c>
      <c r="K941" s="78">
        <v>865</v>
      </c>
      <c r="L941" s="44" t="s">
        <v>76</v>
      </c>
      <c r="M941" s="18" t="s">
        <v>1029</v>
      </c>
      <c r="N941" s="42">
        <v>1</v>
      </c>
      <c r="O941" s="42" t="s">
        <v>1848</v>
      </c>
      <c r="P941" s="46">
        <v>45415</v>
      </c>
      <c r="Q941" s="47">
        <v>632373</v>
      </c>
      <c r="R941" s="48">
        <v>85000</v>
      </c>
      <c r="S941" s="49">
        <v>108576</v>
      </c>
      <c r="T941" s="50"/>
      <c r="U941" s="48" t="s">
        <v>2688</v>
      </c>
      <c r="V941" s="64">
        <v>45497</v>
      </c>
      <c r="W941" s="52"/>
    </row>
    <row r="942" spans="1:23">
      <c r="A942" s="48"/>
      <c r="B942" s="42">
        <v>5180</v>
      </c>
      <c r="C942" s="42" t="s">
        <v>41</v>
      </c>
      <c r="D942" s="42">
        <v>18157339</v>
      </c>
      <c r="E942" s="42" t="s">
        <v>1847</v>
      </c>
      <c r="F942" s="42">
        <v>40</v>
      </c>
      <c r="G942" s="42">
        <v>1</v>
      </c>
      <c r="H942" s="43" t="s">
        <v>567</v>
      </c>
      <c r="I942" s="42" t="s">
        <v>77</v>
      </c>
      <c r="J942" s="78" t="s">
        <v>556</v>
      </c>
      <c r="K942" s="78">
        <v>865</v>
      </c>
      <c r="L942" s="44" t="s">
        <v>76</v>
      </c>
      <c r="M942" s="44" t="s">
        <v>1031</v>
      </c>
      <c r="N942" s="42">
        <v>1</v>
      </c>
      <c r="O942" s="42" t="s">
        <v>1848</v>
      </c>
      <c r="P942" s="46">
        <v>45416</v>
      </c>
      <c r="Q942" s="52">
        <v>636303</v>
      </c>
      <c r="R942" s="48">
        <v>85000</v>
      </c>
      <c r="S942" s="49">
        <v>108576</v>
      </c>
      <c r="T942" s="50">
        <v>217152</v>
      </c>
      <c r="U942" s="48" t="s">
        <v>2688</v>
      </c>
      <c r="V942" s="64">
        <v>45497</v>
      </c>
      <c r="W942" s="52"/>
    </row>
    <row r="943" spans="1:23">
      <c r="A943" s="48"/>
      <c r="B943" s="42">
        <v>6129</v>
      </c>
      <c r="C943" s="42" t="s">
        <v>41</v>
      </c>
      <c r="D943" s="42">
        <v>59835553</v>
      </c>
      <c r="E943" s="42" t="s">
        <v>1849</v>
      </c>
      <c r="F943" s="42">
        <v>50</v>
      </c>
      <c r="G943" s="42">
        <v>1</v>
      </c>
      <c r="H943" s="43">
        <v>26979</v>
      </c>
      <c r="I943" s="42" t="s">
        <v>44</v>
      </c>
      <c r="J943" s="77" t="s">
        <v>91</v>
      </c>
      <c r="K943" s="77">
        <v>219</v>
      </c>
      <c r="L943" s="44" t="s">
        <v>76</v>
      </c>
      <c r="M943" s="45" t="s">
        <v>929</v>
      </c>
      <c r="N943" s="42">
        <v>1</v>
      </c>
      <c r="O943" s="42">
        <v>3142499425</v>
      </c>
      <c r="P943" s="46">
        <v>45436</v>
      </c>
      <c r="Q943" s="47">
        <v>675629</v>
      </c>
      <c r="R943" s="48">
        <v>20000</v>
      </c>
      <c r="S943" s="49">
        <v>33800</v>
      </c>
      <c r="T943" s="50">
        <v>33800</v>
      </c>
      <c r="U943" s="48" t="s">
        <v>2689</v>
      </c>
      <c r="V943" s="64">
        <v>45497</v>
      </c>
      <c r="W943" s="52"/>
    </row>
    <row r="944" spans="1:23" ht="28.8">
      <c r="A944" s="48"/>
      <c r="B944" s="42">
        <v>6227</v>
      </c>
      <c r="C944" s="42" t="s">
        <v>86</v>
      </c>
      <c r="D944" s="42">
        <v>1127082636</v>
      </c>
      <c r="E944" s="42" t="s">
        <v>1850</v>
      </c>
      <c r="F944" s="42">
        <v>7</v>
      </c>
      <c r="G944" s="42">
        <v>2</v>
      </c>
      <c r="H944" s="43">
        <v>45209</v>
      </c>
      <c r="I944" s="42" t="s">
        <v>77</v>
      </c>
      <c r="J944" s="77" t="s">
        <v>84</v>
      </c>
      <c r="K944" s="77">
        <v>885</v>
      </c>
      <c r="L944" s="44" t="s">
        <v>76</v>
      </c>
      <c r="M944" s="45" t="s">
        <v>990</v>
      </c>
      <c r="N944" s="42">
        <v>1</v>
      </c>
      <c r="O944" s="42">
        <v>3222262476</v>
      </c>
      <c r="P944" s="46">
        <v>45439</v>
      </c>
      <c r="Q944" s="52">
        <v>678368</v>
      </c>
      <c r="R944" s="48">
        <v>55000</v>
      </c>
      <c r="S944" s="49">
        <v>72384</v>
      </c>
      <c r="T944" s="50">
        <v>72384</v>
      </c>
      <c r="U944" s="48" t="s">
        <v>2690</v>
      </c>
      <c r="V944" s="64">
        <v>45497</v>
      </c>
      <c r="W944" s="52"/>
    </row>
    <row r="945" spans="1:23">
      <c r="A945" s="48"/>
      <c r="B945" s="42">
        <v>6107</v>
      </c>
      <c r="C945" s="42" t="s">
        <v>41</v>
      </c>
      <c r="D945" s="42">
        <v>48657780</v>
      </c>
      <c r="E945" s="42" t="s">
        <v>591</v>
      </c>
      <c r="F945" s="42">
        <v>55</v>
      </c>
      <c r="G945" s="42">
        <v>1</v>
      </c>
      <c r="H945" s="43">
        <v>25061</v>
      </c>
      <c r="I945" s="42" t="s">
        <v>44</v>
      </c>
      <c r="J945" s="78" t="s">
        <v>99</v>
      </c>
      <c r="K945" s="78">
        <v>571</v>
      </c>
      <c r="L945" s="44" t="s">
        <v>74</v>
      </c>
      <c r="M945" s="42" t="s">
        <v>989</v>
      </c>
      <c r="N945" s="42">
        <v>1</v>
      </c>
      <c r="O945" s="42">
        <v>3219707941</v>
      </c>
      <c r="P945" s="46">
        <v>45436</v>
      </c>
      <c r="Q945" s="47">
        <v>675423</v>
      </c>
      <c r="R945" s="48">
        <v>18000</v>
      </c>
      <c r="S945" s="49">
        <v>29640</v>
      </c>
      <c r="T945" s="50">
        <v>29640</v>
      </c>
      <c r="U945" s="48" t="s">
        <v>2691</v>
      </c>
      <c r="V945" s="64">
        <v>45497</v>
      </c>
      <c r="W945" s="52"/>
    </row>
    <row r="946" spans="1:23">
      <c r="A946" s="48"/>
      <c r="B946" s="42">
        <v>5043</v>
      </c>
      <c r="C946" s="42" t="s">
        <v>41</v>
      </c>
      <c r="D946" s="42">
        <v>27432435</v>
      </c>
      <c r="E946" s="42" t="s">
        <v>647</v>
      </c>
      <c r="F946" s="42">
        <v>73</v>
      </c>
      <c r="G946" s="42">
        <v>1</v>
      </c>
      <c r="H946" s="43">
        <v>18660</v>
      </c>
      <c r="I946" s="42" t="s">
        <v>44</v>
      </c>
      <c r="J946" s="78" t="s">
        <v>91</v>
      </c>
      <c r="K946" s="78">
        <v>219</v>
      </c>
      <c r="L946" s="44" t="s">
        <v>76</v>
      </c>
      <c r="M946" s="45" t="s">
        <v>929</v>
      </c>
      <c r="N946" s="42">
        <v>1</v>
      </c>
      <c r="O946" s="42">
        <v>3143124704</v>
      </c>
      <c r="P946" s="46">
        <v>45414</v>
      </c>
      <c r="Q946" s="52">
        <v>628622</v>
      </c>
      <c r="R946" s="48">
        <v>20000</v>
      </c>
      <c r="S946" s="49">
        <v>33800</v>
      </c>
      <c r="T946" s="50"/>
      <c r="U946" s="48" t="s">
        <v>2692</v>
      </c>
      <c r="V946" s="64">
        <v>45497</v>
      </c>
      <c r="W946" s="52"/>
    </row>
    <row r="947" spans="1:23">
      <c r="A947" s="48"/>
      <c r="B947" s="42">
        <v>5044</v>
      </c>
      <c r="C947" s="45" t="s">
        <v>41</v>
      </c>
      <c r="D947" s="42">
        <v>27432435</v>
      </c>
      <c r="E947" s="42" t="s">
        <v>647</v>
      </c>
      <c r="F947" s="42">
        <v>73</v>
      </c>
      <c r="G947" s="42">
        <v>1</v>
      </c>
      <c r="H947" s="43">
        <v>18660</v>
      </c>
      <c r="I947" s="42" t="s">
        <v>44</v>
      </c>
      <c r="J947" s="77" t="s">
        <v>91</v>
      </c>
      <c r="K947" s="77">
        <v>219</v>
      </c>
      <c r="L947" s="44" t="s">
        <v>76</v>
      </c>
      <c r="M947" s="18" t="s">
        <v>930</v>
      </c>
      <c r="N947" s="42">
        <v>1</v>
      </c>
      <c r="O947" s="42">
        <v>3143124704</v>
      </c>
      <c r="P947" s="46">
        <v>45414</v>
      </c>
      <c r="Q947" s="54">
        <v>632198</v>
      </c>
      <c r="R947" s="55">
        <v>20000</v>
      </c>
      <c r="S947" s="55">
        <v>33800</v>
      </c>
      <c r="T947" s="50"/>
      <c r="U947" s="48" t="s">
        <v>2692</v>
      </c>
      <c r="V947" s="64">
        <v>45497</v>
      </c>
      <c r="W947" s="52"/>
    </row>
    <row r="948" spans="1:23">
      <c r="A948" s="48"/>
      <c r="B948" s="42">
        <v>6305</v>
      </c>
      <c r="C948" s="42" t="s">
        <v>41</v>
      </c>
      <c r="D948" s="42">
        <v>27432435</v>
      </c>
      <c r="E948" s="42" t="s">
        <v>647</v>
      </c>
      <c r="F948" s="42">
        <v>73</v>
      </c>
      <c r="G948" s="42">
        <v>1</v>
      </c>
      <c r="H948" s="43">
        <v>18660</v>
      </c>
      <c r="I948" s="42" t="s">
        <v>44</v>
      </c>
      <c r="J948" s="77" t="s">
        <v>91</v>
      </c>
      <c r="K948" s="77">
        <v>219</v>
      </c>
      <c r="L948" s="44" t="s">
        <v>76</v>
      </c>
      <c r="M948" s="42" t="s">
        <v>929</v>
      </c>
      <c r="N948" s="42">
        <v>1</v>
      </c>
      <c r="O948" s="42">
        <v>3143124704</v>
      </c>
      <c r="P948" s="43">
        <v>45440</v>
      </c>
      <c r="Q948" s="42">
        <v>683695</v>
      </c>
      <c r="R948" s="55">
        <v>20000</v>
      </c>
      <c r="S948" s="55">
        <v>33800</v>
      </c>
      <c r="T948" s="50"/>
      <c r="U948" s="48" t="s">
        <v>2692</v>
      </c>
      <c r="V948" s="64">
        <v>45497</v>
      </c>
      <c r="W948" s="52"/>
    </row>
    <row r="949" spans="1:23">
      <c r="A949" s="48"/>
      <c r="B949" s="42">
        <v>6306</v>
      </c>
      <c r="C949" s="42" t="s">
        <v>41</v>
      </c>
      <c r="D949" s="42">
        <v>27432435</v>
      </c>
      <c r="E949" s="42" t="s">
        <v>647</v>
      </c>
      <c r="F949" s="42">
        <v>73</v>
      </c>
      <c r="G949" s="42">
        <v>1</v>
      </c>
      <c r="H949" s="43">
        <v>18660</v>
      </c>
      <c r="I949" s="42" t="s">
        <v>44</v>
      </c>
      <c r="J949" s="77" t="s">
        <v>91</v>
      </c>
      <c r="K949" s="77">
        <v>219</v>
      </c>
      <c r="L949" s="44" t="s">
        <v>76</v>
      </c>
      <c r="M949" s="18" t="s">
        <v>930</v>
      </c>
      <c r="N949" s="42">
        <v>1</v>
      </c>
      <c r="O949" s="42">
        <v>3143124704</v>
      </c>
      <c r="P949" s="46">
        <v>45440</v>
      </c>
      <c r="Q949" s="47">
        <v>686141</v>
      </c>
      <c r="R949" s="48">
        <v>20000</v>
      </c>
      <c r="S949" s="55">
        <v>33800</v>
      </c>
      <c r="T949" s="50">
        <v>135200</v>
      </c>
      <c r="U949" s="48" t="s">
        <v>2692</v>
      </c>
      <c r="V949" s="64">
        <v>45497</v>
      </c>
      <c r="W949" s="52"/>
    </row>
    <row r="950" spans="1:23" ht="28.8">
      <c r="A950" s="48"/>
      <c r="B950" s="42">
        <v>5273</v>
      </c>
      <c r="C950" s="42" t="s">
        <v>86</v>
      </c>
      <c r="D950" s="42">
        <v>1123210898</v>
      </c>
      <c r="E950" s="42" t="s">
        <v>1851</v>
      </c>
      <c r="F950" s="42">
        <v>4</v>
      </c>
      <c r="G950" s="42">
        <v>1</v>
      </c>
      <c r="H950" s="43" t="s">
        <v>1852</v>
      </c>
      <c r="I950" s="42" t="s">
        <v>77</v>
      </c>
      <c r="J950" s="77" t="s">
        <v>75</v>
      </c>
      <c r="K950" s="77">
        <v>568</v>
      </c>
      <c r="L950" s="44" t="s">
        <v>76</v>
      </c>
      <c r="M950" s="42" t="s">
        <v>1001</v>
      </c>
      <c r="N950" s="42">
        <v>1</v>
      </c>
      <c r="O950" s="42">
        <v>3142516087</v>
      </c>
      <c r="P950" s="46">
        <v>45417</v>
      </c>
      <c r="Q950" s="52">
        <v>635072</v>
      </c>
      <c r="R950" s="48">
        <v>75000</v>
      </c>
      <c r="S950" s="55">
        <v>96512</v>
      </c>
      <c r="T950" s="50"/>
      <c r="U950" s="48" t="s">
        <v>2693</v>
      </c>
      <c r="V950" s="64">
        <v>45497</v>
      </c>
      <c r="W950" s="52"/>
    </row>
    <row r="951" spans="1:23" ht="28.8">
      <c r="A951" s="48"/>
      <c r="B951" s="42">
        <v>5274</v>
      </c>
      <c r="C951" s="42" t="s">
        <v>86</v>
      </c>
      <c r="D951" s="42">
        <v>1123210898</v>
      </c>
      <c r="E951" s="42" t="s">
        <v>1851</v>
      </c>
      <c r="F951" s="42">
        <v>4</v>
      </c>
      <c r="G951" s="42">
        <v>1</v>
      </c>
      <c r="H951" s="43" t="s">
        <v>1852</v>
      </c>
      <c r="I951" s="42" t="s">
        <v>77</v>
      </c>
      <c r="J951" s="77" t="s">
        <v>75</v>
      </c>
      <c r="K951" s="77">
        <v>568</v>
      </c>
      <c r="L951" s="44" t="s">
        <v>76</v>
      </c>
      <c r="M951" s="45" t="s">
        <v>1002</v>
      </c>
      <c r="N951" s="42">
        <v>1</v>
      </c>
      <c r="O951" s="42">
        <v>3142516087</v>
      </c>
      <c r="P951" s="46">
        <v>45419</v>
      </c>
      <c r="Q951" s="47">
        <v>542255</v>
      </c>
      <c r="R951" s="48">
        <v>75000</v>
      </c>
      <c r="S951" s="49">
        <v>96512</v>
      </c>
      <c r="T951" s="50">
        <v>193024</v>
      </c>
      <c r="U951" s="48" t="s">
        <v>2693</v>
      </c>
      <c r="V951" s="64">
        <v>45497</v>
      </c>
      <c r="W951" s="52"/>
    </row>
    <row r="952" spans="1:23" ht="28.8">
      <c r="A952" s="48"/>
      <c r="B952" s="42">
        <v>5660</v>
      </c>
      <c r="C952" s="42" t="s">
        <v>41</v>
      </c>
      <c r="D952" s="42">
        <v>27134193</v>
      </c>
      <c r="E952" s="42" t="s">
        <v>1853</v>
      </c>
      <c r="F952" s="42">
        <v>72</v>
      </c>
      <c r="G952" s="42">
        <v>1</v>
      </c>
      <c r="H952" s="43" t="s">
        <v>1854</v>
      </c>
      <c r="I952" s="42" t="s">
        <v>44</v>
      </c>
      <c r="J952" s="77" t="s">
        <v>99</v>
      </c>
      <c r="K952" s="77">
        <v>571</v>
      </c>
      <c r="L952" s="44" t="s">
        <v>74</v>
      </c>
      <c r="M952" s="45" t="s">
        <v>987</v>
      </c>
      <c r="N952" s="42">
        <v>1</v>
      </c>
      <c r="O952" s="42">
        <v>3223137543</v>
      </c>
      <c r="P952" s="46">
        <v>45429</v>
      </c>
      <c r="Q952" s="52">
        <v>661737</v>
      </c>
      <c r="R952" s="48">
        <v>20000</v>
      </c>
      <c r="S952" s="49">
        <v>30680</v>
      </c>
      <c r="T952" s="50">
        <v>30680</v>
      </c>
      <c r="U952" s="48" t="s">
        <v>2694</v>
      </c>
      <c r="V952" s="64">
        <v>45497</v>
      </c>
      <c r="W952" s="52"/>
    </row>
    <row r="953" spans="1:23">
      <c r="A953" s="48"/>
      <c r="B953" s="42">
        <v>6115</v>
      </c>
      <c r="C953" s="42" t="s">
        <v>41</v>
      </c>
      <c r="D953" s="42">
        <v>1123326253</v>
      </c>
      <c r="E953" s="42" t="s">
        <v>1855</v>
      </c>
      <c r="F953" s="42">
        <v>33</v>
      </c>
      <c r="G953" s="42">
        <v>1</v>
      </c>
      <c r="H953" s="43">
        <v>33331</v>
      </c>
      <c r="I953" s="42" t="s">
        <v>44</v>
      </c>
      <c r="J953" s="77" t="s">
        <v>78</v>
      </c>
      <c r="K953" s="77">
        <v>320</v>
      </c>
      <c r="L953" s="44" t="s">
        <v>74</v>
      </c>
      <c r="M953" s="45" t="s">
        <v>958</v>
      </c>
      <c r="N953" s="42">
        <v>1</v>
      </c>
      <c r="O953" s="42">
        <v>3228143279</v>
      </c>
      <c r="P953" s="46">
        <v>45439</v>
      </c>
      <c r="Q953" s="47">
        <v>679819</v>
      </c>
      <c r="R953" s="48">
        <v>17000</v>
      </c>
      <c r="S953" s="49">
        <v>26520</v>
      </c>
      <c r="T953" s="50">
        <v>26520</v>
      </c>
      <c r="U953" s="48" t="s">
        <v>2695</v>
      </c>
      <c r="V953" s="64">
        <v>45497</v>
      </c>
      <c r="W953" s="52"/>
    </row>
    <row r="954" spans="1:23">
      <c r="A954" s="48"/>
      <c r="B954" s="42">
        <v>5391</v>
      </c>
      <c r="C954" s="42" t="s">
        <v>41</v>
      </c>
      <c r="D954" s="42">
        <v>1123332196</v>
      </c>
      <c r="E954" s="42" t="s">
        <v>1856</v>
      </c>
      <c r="F954" s="42">
        <v>27</v>
      </c>
      <c r="G954" s="42">
        <v>1</v>
      </c>
      <c r="H954" s="43">
        <v>35195</v>
      </c>
      <c r="I954" s="42" t="s">
        <v>44</v>
      </c>
      <c r="J954" s="77" t="s">
        <v>78</v>
      </c>
      <c r="K954" s="77">
        <v>320</v>
      </c>
      <c r="L954" s="44" t="s">
        <v>74</v>
      </c>
      <c r="M954" s="45" t="s">
        <v>958</v>
      </c>
      <c r="N954" s="42">
        <v>1</v>
      </c>
      <c r="O954" s="42" t="s">
        <v>1857</v>
      </c>
      <c r="P954" s="46">
        <v>45422</v>
      </c>
      <c r="Q954" s="47">
        <v>647182</v>
      </c>
      <c r="R954" s="48">
        <v>17000</v>
      </c>
      <c r="S954" s="49">
        <v>26520</v>
      </c>
      <c r="T954" s="50"/>
      <c r="U954" s="48" t="s">
        <v>2696</v>
      </c>
      <c r="V954" s="64">
        <v>45497</v>
      </c>
      <c r="W954" s="52"/>
    </row>
    <row r="955" spans="1:23">
      <c r="A955" s="48"/>
      <c r="B955" s="42">
        <v>5926</v>
      </c>
      <c r="C955" s="42" t="s">
        <v>41</v>
      </c>
      <c r="D955" s="42">
        <v>1123332196</v>
      </c>
      <c r="E955" s="42" t="s">
        <v>1856</v>
      </c>
      <c r="F955" s="42">
        <v>28</v>
      </c>
      <c r="G955" s="42">
        <v>1</v>
      </c>
      <c r="H955" s="43">
        <v>35195</v>
      </c>
      <c r="I955" s="42" t="s">
        <v>44</v>
      </c>
      <c r="J955" s="77" t="s">
        <v>78</v>
      </c>
      <c r="K955" s="77">
        <v>320</v>
      </c>
      <c r="L955" s="44" t="s">
        <v>74</v>
      </c>
      <c r="M955" s="45" t="s">
        <v>960</v>
      </c>
      <c r="N955" s="42">
        <v>1</v>
      </c>
      <c r="O955" s="42" t="s">
        <v>1858</v>
      </c>
      <c r="P955" s="46">
        <v>45432</v>
      </c>
      <c r="Q955" s="52">
        <v>669743</v>
      </c>
      <c r="R955" s="48">
        <v>33000</v>
      </c>
      <c r="S955" s="49">
        <v>45240</v>
      </c>
      <c r="T955" s="50">
        <v>71760</v>
      </c>
      <c r="U955" s="48" t="s">
        <v>2696</v>
      </c>
      <c r="V955" s="64">
        <v>45497</v>
      </c>
      <c r="W955" s="52"/>
    </row>
    <row r="956" spans="1:23" ht="28.8">
      <c r="A956" s="48"/>
      <c r="B956" s="42">
        <v>6518</v>
      </c>
      <c r="C956" s="42" t="s">
        <v>79</v>
      </c>
      <c r="D956" s="42">
        <v>1120068701</v>
      </c>
      <c r="E956" s="42" t="s">
        <v>1859</v>
      </c>
      <c r="F956" s="42">
        <v>14</v>
      </c>
      <c r="G956" s="42">
        <v>1</v>
      </c>
      <c r="H956" s="43">
        <v>40245</v>
      </c>
      <c r="I956" s="42" t="s">
        <v>77</v>
      </c>
      <c r="J956" s="77" t="s">
        <v>556</v>
      </c>
      <c r="K956" s="77">
        <v>865</v>
      </c>
      <c r="L956" s="44" t="s">
        <v>76</v>
      </c>
      <c r="M956" s="45" t="s">
        <v>1029</v>
      </c>
      <c r="N956" s="42">
        <v>1</v>
      </c>
      <c r="O956" s="42" t="s">
        <v>1860</v>
      </c>
      <c r="P956" s="46">
        <v>45441</v>
      </c>
      <c r="Q956" s="52">
        <v>686530</v>
      </c>
      <c r="R956" s="48">
        <v>85000</v>
      </c>
      <c r="S956" s="49">
        <v>108576</v>
      </c>
      <c r="T956" s="50"/>
      <c r="U956" s="48" t="s">
        <v>2697</v>
      </c>
      <c r="V956" s="64">
        <v>45497</v>
      </c>
      <c r="W956" s="52"/>
    </row>
    <row r="957" spans="1:23" ht="28.8">
      <c r="A957" s="48"/>
      <c r="B957" s="42">
        <v>6519</v>
      </c>
      <c r="C957" s="42" t="s">
        <v>79</v>
      </c>
      <c r="D957" s="42">
        <v>1120068701</v>
      </c>
      <c r="E957" s="42" t="s">
        <v>1859</v>
      </c>
      <c r="F957" s="42">
        <v>14</v>
      </c>
      <c r="G957" s="42">
        <v>1</v>
      </c>
      <c r="H957" s="43">
        <v>40245</v>
      </c>
      <c r="I957" s="42" t="s">
        <v>77</v>
      </c>
      <c r="J957" s="77" t="s">
        <v>556</v>
      </c>
      <c r="K957" s="77">
        <v>865</v>
      </c>
      <c r="L957" s="44" t="s">
        <v>76</v>
      </c>
      <c r="M957" s="45" t="s">
        <v>1031</v>
      </c>
      <c r="N957" s="42">
        <v>1</v>
      </c>
      <c r="O957" s="42" t="s">
        <v>1860</v>
      </c>
      <c r="P957" s="46">
        <v>45443</v>
      </c>
      <c r="Q957" s="47">
        <v>691770</v>
      </c>
      <c r="R957" s="48">
        <v>85000</v>
      </c>
      <c r="S957" s="49">
        <v>108576</v>
      </c>
      <c r="T957" s="50">
        <v>217152</v>
      </c>
      <c r="U957" s="48" t="s">
        <v>2697</v>
      </c>
      <c r="V957" s="64">
        <v>45497</v>
      </c>
      <c r="W957" s="52"/>
    </row>
    <row r="958" spans="1:23">
      <c r="A958" s="48"/>
      <c r="B958" s="42">
        <v>5169</v>
      </c>
      <c r="C958" s="42" t="s">
        <v>41</v>
      </c>
      <c r="D958" s="42">
        <v>27381119</v>
      </c>
      <c r="E958" s="42" t="s">
        <v>1861</v>
      </c>
      <c r="F958" s="42">
        <v>54</v>
      </c>
      <c r="G958" s="42">
        <v>1</v>
      </c>
      <c r="H958" s="43">
        <v>25330</v>
      </c>
      <c r="I958" s="42" t="s">
        <v>44</v>
      </c>
      <c r="J958" s="77" t="s">
        <v>78</v>
      </c>
      <c r="K958" s="77">
        <v>320</v>
      </c>
      <c r="L958" s="44" t="s">
        <v>74</v>
      </c>
      <c r="M958" s="42" t="s">
        <v>960</v>
      </c>
      <c r="N958" s="42">
        <v>1</v>
      </c>
      <c r="O958" s="42" t="s">
        <v>1862</v>
      </c>
      <c r="P958" s="46">
        <v>45414</v>
      </c>
      <c r="Q958" s="52">
        <v>630584</v>
      </c>
      <c r="R958" s="48">
        <v>33000</v>
      </c>
      <c r="S958" s="49">
        <v>45240</v>
      </c>
      <c r="T958" s="50"/>
      <c r="U958" s="48" t="s">
        <v>2698</v>
      </c>
      <c r="V958" s="64">
        <v>45497</v>
      </c>
      <c r="W958" s="52"/>
    </row>
    <row r="959" spans="1:23">
      <c r="A959" s="48"/>
      <c r="B959" s="42">
        <v>5170</v>
      </c>
      <c r="C959" s="42" t="s">
        <v>41</v>
      </c>
      <c r="D959" s="42">
        <v>27381119</v>
      </c>
      <c r="E959" s="42" t="s">
        <v>1861</v>
      </c>
      <c r="F959" s="42">
        <v>54</v>
      </c>
      <c r="G959" s="42">
        <v>1</v>
      </c>
      <c r="H959" s="43">
        <v>25330</v>
      </c>
      <c r="I959" s="42" t="s">
        <v>44</v>
      </c>
      <c r="J959" s="77" t="s">
        <v>78</v>
      </c>
      <c r="K959" s="77">
        <v>320</v>
      </c>
      <c r="L959" s="44" t="s">
        <v>74</v>
      </c>
      <c r="M959" s="45" t="s">
        <v>962</v>
      </c>
      <c r="N959" s="42">
        <v>1</v>
      </c>
      <c r="O959" s="42" t="s">
        <v>1862</v>
      </c>
      <c r="P959" s="46">
        <v>45414</v>
      </c>
      <c r="Q959" s="47">
        <v>632665</v>
      </c>
      <c r="R959" s="48">
        <v>33000</v>
      </c>
      <c r="S959" s="49">
        <v>45240</v>
      </c>
      <c r="T959" s="50">
        <v>90480</v>
      </c>
      <c r="U959" s="48" t="s">
        <v>2698</v>
      </c>
      <c r="V959" s="64">
        <v>45497</v>
      </c>
      <c r="W959" s="52"/>
    </row>
    <row r="960" spans="1:23" ht="28.8">
      <c r="A960" s="48"/>
      <c r="B960" s="42">
        <v>6419</v>
      </c>
      <c r="C960" s="42" t="s">
        <v>41</v>
      </c>
      <c r="D960" s="42">
        <v>17705941</v>
      </c>
      <c r="E960" s="42" t="s">
        <v>648</v>
      </c>
      <c r="F960" s="42">
        <v>41</v>
      </c>
      <c r="G960" s="42">
        <v>1</v>
      </c>
      <c r="H960" s="43" t="s">
        <v>649</v>
      </c>
      <c r="I960" s="42" t="s">
        <v>77</v>
      </c>
      <c r="J960" s="77" t="s">
        <v>99</v>
      </c>
      <c r="K960" s="77">
        <v>571</v>
      </c>
      <c r="L960" s="44" t="s">
        <v>74</v>
      </c>
      <c r="M960" s="45" t="s">
        <v>1009</v>
      </c>
      <c r="N960" s="42">
        <v>1</v>
      </c>
      <c r="O960" s="42" t="s">
        <v>659</v>
      </c>
      <c r="P960" s="46">
        <v>45440</v>
      </c>
      <c r="Q960" s="52">
        <v>684747</v>
      </c>
      <c r="R960" s="48">
        <v>20000</v>
      </c>
      <c r="S960" s="49">
        <v>30680</v>
      </c>
      <c r="T960" s="50">
        <v>30680</v>
      </c>
      <c r="U960" s="48" t="s">
        <v>2699</v>
      </c>
      <c r="V960" s="64">
        <v>45497</v>
      </c>
      <c r="W960" s="52"/>
    </row>
    <row r="961" spans="1:23" ht="28.8">
      <c r="A961" s="48"/>
      <c r="B961" s="42">
        <v>6127</v>
      </c>
      <c r="C961" s="42" t="s">
        <v>41</v>
      </c>
      <c r="D961" s="42">
        <v>25598269</v>
      </c>
      <c r="E961" s="42" t="s">
        <v>1863</v>
      </c>
      <c r="F961" s="42">
        <v>68</v>
      </c>
      <c r="G961" s="42">
        <v>1</v>
      </c>
      <c r="H961" s="43" t="s">
        <v>1864</v>
      </c>
      <c r="I961" s="42" t="s">
        <v>44</v>
      </c>
      <c r="J961" s="77" t="s">
        <v>556</v>
      </c>
      <c r="K961" s="77">
        <v>865</v>
      </c>
      <c r="L961" s="44" t="s">
        <v>74</v>
      </c>
      <c r="M961" s="45" t="s">
        <v>1114</v>
      </c>
      <c r="N961" s="42">
        <v>1</v>
      </c>
      <c r="O961" s="42">
        <v>3222557219</v>
      </c>
      <c r="P961" s="46">
        <v>45436</v>
      </c>
      <c r="Q961" s="47">
        <v>43152</v>
      </c>
      <c r="R961" s="48">
        <v>45000</v>
      </c>
      <c r="S961" s="55">
        <v>50336</v>
      </c>
      <c r="T961" s="50"/>
      <c r="U961" s="48" t="s">
        <v>2700</v>
      </c>
      <c r="V961" s="64">
        <v>45497</v>
      </c>
      <c r="W961" s="52"/>
    </row>
    <row r="962" spans="1:23" ht="28.8">
      <c r="A962" s="48"/>
      <c r="B962" s="42">
        <v>6128</v>
      </c>
      <c r="C962" s="42" t="s">
        <v>41</v>
      </c>
      <c r="D962" s="42">
        <v>25598269</v>
      </c>
      <c r="E962" s="42" t="s">
        <v>1863</v>
      </c>
      <c r="F962" s="42">
        <v>68</v>
      </c>
      <c r="G962" s="42">
        <v>1</v>
      </c>
      <c r="H962" s="43" t="s">
        <v>1864</v>
      </c>
      <c r="I962" s="42" t="s">
        <v>44</v>
      </c>
      <c r="J962" s="77" t="s">
        <v>556</v>
      </c>
      <c r="K962" s="77">
        <v>865</v>
      </c>
      <c r="L962" s="44" t="s">
        <v>74</v>
      </c>
      <c r="M962" s="18" t="s">
        <v>1116</v>
      </c>
      <c r="N962" s="42">
        <v>1</v>
      </c>
      <c r="O962" s="42">
        <v>3222557219</v>
      </c>
      <c r="P962" s="46">
        <v>45439</v>
      </c>
      <c r="Q962" s="52">
        <v>42141</v>
      </c>
      <c r="R962" s="48">
        <v>45000</v>
      </c>
      <c r="S962" s="55">
        <v>50336</v>
      </c>
      <c r="T962" s="50">
        <v>100672</v>
      </c>
      <c r="U962" s="48" t="s">
        <v>2700</v>
      </c>
      <c r="V962" s="64">
        <v>45497</v>
      </c>
      <c r="W962" s="52"/>
    </row>
    <row r="963" spans="1:23">
      <c r="A963" s="48"/>
      <c r="B963" s="42">
        <v>5787</v>
      </c>
      <c r="C963" s="42" t="s">
        <v>79</v>
      </c>
      <c r="D963" s="42">
        <v>1030082773</v>
      </c>
      <c r="E963" s="42" t="s">
        <v>1865</v>
      </c>
      <c r="F963" s="42">
        <v>9</v>
      </c>
      <c r="G963" s="42">
        <v>1</v>
      </c>
      <c r="H963" s="43" t="s">
        <v>1866</v>
      </c>
      <c r="I963" s="42" t="s">
        <v>44</v>
      </c>
      <c r="J963" s="78" t="s">
        <v>83</v>
      </c>
      <c r="K963" s="78" t="s">
        <v>559</v>
      </c>
      <c r="L963" s="44" t="s">
        <v>76</v>
      </c>
      <c r="M963" s="18" t="s">
        <v>949</v>
      </c>
      <c r="N963" s="42">
        <v>1</v>
      </c>
      <c r="O963" s="42">
        <v>3162320781</v>
      </c>
      <c r="P963" s="43">
        <v>45431</v>
      </c>
      <c r="Q963" s="47">
        <v>663955</v>
      </c>
      <c r="R963" s="48">
        <v>50000</v>
      </c>
      <c r="S963" s="49">
        <v>67600</v>
      </c>
      <c r="T963" s="50"/>
      <c r="U963" s="48" t="s">
        <v>2701</v>
      </c>
      <c r="V963" s="64">
        <v>45497</v>
      </c>
      <c r="W963" s="52"/>
    </row>
    <row r="964" spans="1:23">
      <c r="A964" s="48"/>
      <c r="B964" s="42">
        <v>5788</v>
      </c>
      <c r="C964" s="42" t="s">
        <v>79</v>
      </c>
      <c r="D964" s="42">
        <v>1030082773</v>
      </c>
      <c r="E964" s="42" t="s">
        <v>1865</v>
      </c>
      <c r="F964" s="42">
        <v>9</v>
      </c>
      <c r="G964" s="42">
        <v>1</v>
      </c>
      <c r="H964" s="43" t="s">
        <v>1866</v>
      </c>
      <c r="I964" s="42" t="s">
        <v>44</v>
      </c>
      <c r="J964" s="78" t="s">
        <v>83</v>
      </c>
      <c r="K964" s="78" t="s">
        <v>559</v>
      </c>
      <c r="L964" s="44" t="s">
        <v>76</v>
      </c>
      <c r="M964" s="44" t="s">
        <v>950</v>
      </c>
      <c r="N964" s="42">
        <v>1</v>
      </c>
      <c r="O964" s="42">
        <v>3162320781</v>
      </c>
      <c r="P964" s="46">
        <v>45432</v>
      </c>
      <c r="Q964" s="52">
        <v>670058</v>
      </c>
      <c r="R964" s="48">
        <v>50000</v>
      </c>
      <c r="S964" s="49">
        <v>67600</v>
      </c>
      <c r="T964" s="50">
        <v>135200</v>
      </c>
      <c r="U964" s="48" t="s">
        <v>2701</v>
      </c>
      <c r="V964" s="64">
        <v>45497</v>
      </c>
      <c r="W964" s="52"/>
    </row>
    <row r="965" spans="1:23" ht="28.8">
      <c r="A965" s="48"/>
      <c r="B965" s="42">
        <v>6139</v>
      </c>
      <c r="C965" s="42" t="s">
        <v>41</v>
      </c>
      <c r="D965" s="42">
        <v>18110487</v>
      </c>
      <c r="E965" s="42" t="s">
        <v>1867</v>
      </c>
      <c r="F965" s="42">
        <v>59</v>
      </c>
      <c r="G965" s="42">
        <v>1</v>
      </c>
      <c r="H965" s="43" t="s">
        <v>1060</v>
      </c>
      <c r="I965" s="42" t="s">
        <v>77</v>
      </c>
      <c r="J965" s="77" t="s">
        <v>556</v>
      </c>
      <c r="K965" s="77">
        <v>865</v>
      </c>
      <c r="L965" s="44" t="s">
        <v>74</v>
      </c>
      <c r="M965" s="18" t="s">
        <v>979</v>
      </c>
      <c r="N965" s="42">
        <v>1</v>
      </c>
      <c r="O965" s="42" t="s">
        <v>1868</v>
      </c>
      <c r="P965" s="46">
        <v>45437</v>
      </c>
      <c r="Q965" s="47">
        <v>246898</v>
      </c>
      <c r="R965" s="48">
        <v>33000</v>
      </c>
      <c r="S965" s="49">
        <v>40040</v>
      </c>
      <c r="T965" s="50"/>
      <c r="U965" s="48" t="s">
        <v>2702</v>
      </c>
      <c r="V965" s="64">
        <v>45497</v>
      </c>
      <c r="W965" s="52"/>
    </row>
    <row r="966" spans="1:23" ht="28.8">
      <c r="A966" s="44"/>
      <c r="B966" s="42">
        <v>6140</v>
      </c>
      <c r="C966" s="42" t="s">
        <v>41</v>
      </c>
      <c r="D966" s="42">
        <v>18110487</v>
      </c>
      <c r="E966" s="42" t="s">
        <v>1867</v>
      </c>
      <c r="F966" s="42">
        <v>59</v>
      </c>
      <c r="G966" s="42">
        <v>1</v>
      </c>
      <c r="H966" s="43" t="s">
        <v>1060</v>
      </c>
      <c r="I966" s="42" t="s">
        <v>77</v>
      </c>
      <c r="J966" s="77" t="s">
        <v>556</v>
      </c>
      <c r="K966" s="77">
        <v>865</v>
      </c>
      <c r="L966" s="44" t="s">
        <v>74</v>
      </c>
      <c r="M966" s="18" t="s">
        <v>981</v>
      </c>
      <c r="N966" s="42">
        <v>1</v>
      </c>
      <c r="O966" s="42" t="s">
        <v>1868</v>
      </c>
      <c r="P966" s="46">
        <v>45437</v>
      </c>
      <c r="Q966" s="47">
        <v>276151</v>
      </c>
      <c r="R966" s="48">
        <v>33000</v>
      </c>
      <c r="S966" s="49">
        <v>40040</v>
      </c>
      <c r="T966" s="50">
        <v>80080</v>
      </c>
      <c r="U966" s="44" t="s">
        <v>2702</v>
      </c>
      <c r="V966" s="64">
        <v>45497</v>
      </c>
      <c r="W966" s="52"/>
    </row>
    <row r="967" spans="1:23">
      <c r="A967" s="44"/>
      <c r="B967" s="42">
        <v>4915</v>
      </c>
      <c r="C967" s="42" t="s">
        <v>41</v>
      </c>
      <c r="D967" s="42">
        <v>1123323929</v>
      </c>
      <c r="E967" s="42" t="s">
        <v>1869</v>
      </c>
      <c r="F967" s="42">
        <v>34</v>
      </c>
      <c r="G967" s="42">
        <v>1</v>
      </c>
      <c r="H967" s="43">
        <v>32602</v>
      </c>
      <c r="I967" s="42" t="s">
        <v>44</v>
      </c>
      <c r="J967" s="77" t="s">
        <v>78</v>
      </c>
      <c r="K967" s="77">
        <v>320</v>
      </c>
      <c r="L967" s="44" t="s">
        <v>74</v>
      </c>
      <c r="M967" s="45" t="s">
        <v>960</v>
      </c>
      <c r="N967" s="42">
        <v>1</v>
      </c>
      <c r="O967" s="42" t="s">
        <v>565</v>
      </c>
      <c r="P967" s="46">
        <v>45414</v>
      </c>
      <c r="Q967" s="52">
        <v>629050</v>
      </c>
      <c r="R967" s="48">
        <v>33000</v>
      </c>
      <c r="S967" s="49">
        <v>45240</v>
      </c>
      <c r="T967" s="50"/>
      <c r="U967" s="44" t="s">
        <v>2703</v>
      </c>
      <c r="V967" s="64">
        <v>45497</v>
      </c>
      <c r="W967" s="52"/>
    </row>
    <row r="968" spans="1:23">
      <c r="A968" s="48"/>
      <c r="B968" s="42">
        <v>4916</v>
      </c>
      <c r="C968" s="42" t="s">
        <v>41</v>
      </c>
      <c r="D968" s="42">
        <v>1123323929</v>
      </c>
      <c r="E968" s="42" t="s">
        <v>1869</v>
      </c>
      <c r="F968" s="42">
        <v>34</v>
      </c>
      <c r="G968" s="42">
        <v>1</v>
      </c>
      <c r="H968" s="43">
        <v>32602</v>
      </c>
      <c r="I968" s="42" t="s">
        <v>44</v>
      </c>
      <c r="J968" s="77" t="s">
        <v>78</v>
      </c>
      <c r="K968" s="77">
        <v>320</v>
      </c>
      <c r="L968" s="44" t="s">
        <v>74</v>
      </c>
      <c r="M968" s="45" t="s">
        <v>962</v>
      </c>
      <c r="N968" s="42">
        <v>1</v>
      </c>
      <c r="O968" s="42" t="s">
        <v>565</v>
      </c>
      <c r="P968" s="46">
        <v>45422</v>
      </c>
      <c r="Q968" s="47">
        <v>648996</v>
      </c>
      <c r="R968" s="48">
        <v>33000</v>
      </c>
      <c r="S968" s="49">
        <v>45240</v>
      </c>
      <c r="T968" s="50">
        <v>90480</v>
      </c>
      <c r="U968" s="48" t="s">
        <v>2703</v>
      </c>
      <c r="V968" s="64">
        <v>45497</v>
      </c>
      <c r="W968" s="52"/>
    </row>
    <row r="969" spans="1:23">
      <c r="A969" s="48"/>
      <c r="B969" s="42">
        <v>5960</v>
      </c>
      <c r="C969" s="42" t="s">
        <v>41</v>
      </c>
      <c r="D969" s="42">
        <v>27191042</v>
      </c>
      <c r="E969" s="42" t="s">
        <v>1870</v>
      </c>
      <c r="F969" s="42">
        <v>49</v>
      </c>
      <c r="G969" s="42">
        <v>1</v>
      </c>
      <c r="H969" s="43" t="s">
        <v>1871</v>
      </c>
      <c r="I969" s="42" t="s">
        <v>44</v>
      </c>
      <c r="J969" s="77" t="s">
        <v>91</v>
      </c>
      <c r="K969" s="77">
        <v>219</v>
      </c>
      <c r="L969" s="44" t="s">
        <v>76</v>
      </c>
      <c r="M969" s="45" t="s">
        <v>929</v>
      </c>
      <c r="N969" s="42">
        <v>1</v>
      </c>
      <c r="O969" s="42">
        <v>3138631879</v>
      </c>
      <c r="P969" s="46">
        <v>45433</v>
      </c>
      <c r="Q969" s="52">
        <v>669966</v>
      </c>
      <c r="R969" s="48">
        <v>20000</v>
      </c>
      <c r="S969" s="49">
        <v>33800</v>
      </c>
      <c r="T969" s="50">
        <v>33800</v>
      </c>
      <c r="U969" s="48" t="s">
        <v>2704</v>
      </c>
      <c r="V969" s="64">
        <v>45497</v>
      </c>
      <c r="W969" s="52"/>
    </row>
    <row r="970" spans="1:23">
      <c r="A970" s="48"/>
      <c r="B970" s="42">
        <v>6235</v>
      </c>
      <c r="C970" s="42" t="s">
        <v>41</v>
      </c>
      <c r="D970" s="42">
        <v>69009401</v>
      </c>
      <c r="E970" s="42" t="s">
        <v>532</v>
      </c>
      <c r="F970" s="42">
        <v>42</v>
      </c>
      <c r="G970" s="42">
        <v>1</v>
      </c>
      <c r="H970" s="43">
        <v>30046</v>
      </c>
      <c r="I970" s="42" t="s">
        <v>44</v>
      </c>
      <c r="J970" s="77" t="s">
        <v>83</v>
      </c>
      <c r="K970" s="77" t="s">
        <v>559</v>
      </c>
      <c r="L970" s="44" t="s">
        <v>76</v>
      </c>
      <c r="M970" s="45" t="s">
        <v>949</v>
      </c>
      <c r="N970" s="42">
        <v>1</v>
      </c>
      <c r="O970" s="42">
        <v>3104186830</v>
      </c>
      <c r="P970" s="46">
        <v>45439</v>
      </c>
      <c r="Q970" s="47">
        <v>677546</v>
      </c>
      <c r="R970" s="48">
        <v>50000</v>
      </c>
      <c r="S970" s="49">
        <v>67600</v>
      </c>
      <c r="T970" s="50"/>
      <c r="U970" s="48" t="s">
        <v>2705</v>
      </c>
      <c r="V970" s="64">
        <v>45497</v>
      </c>
      <c r="W970" s="52"/>
    </row>
    <row r="971" spans="1:23">
      <c r="A971" s="48"/>
      <c r="B971" s="42">
        <v>6236</v>
      </c>
      <c r="C971" s="42" t="s">
        <v>41</v>
      </c>
      <c r="D971" s="42">
        <v>69009401</v>
      </c>
      <c r="E971" s="42" t="s">
        <v>532</v>
      </c>
      <c r="F971" s="42">
        <v>42</v>
      </c>
      <c r="G971" s="42">
        <v>1</v>
      </c>
      <c r="H971" s="43">
        <v>30046</v>
      </c>
      <c r="I971" s="42" t="s">
        <v>44</v>
      </c>
      <c r="J971" s="77" t="s">
        <v>83</v>
      </c>
      <c r="K971" s="77" t="s">
        <v>559</v>
      </c>
      <c r="L971" s="44" t="s">
        <v>76</v>
      </c>
      <c r="M971" s="45" t="s">
        <v>950</v>
      </c>
      <c r="N971" s="42">
        <v>1</v>
      </c>
      <c r="O971" s="42">
        <v>3104186830</v>
      </c>
      <c r="P971" s="46">
        <v>45441</v>
      </c>
      <c r="Q971" s="47">
        <v>685792</v>
      </c>
      <c r="R971" s="48">
        <v>50000</v>
      </c>
      <c r="S971" s="49">
        <v>67600</v>
      </c>
      <c r="T971" s="50">
        <v>135200</v>
      </c>
      <c r="U971" s="48" t="s">
        <v>2705</v>
      </c>
      <c r="V971" s="64">
        <v>45497</v>
      </c>
      <c r="W971" s="52"/>
    </row>
    <row r="972" spans="1:23">
      <c r="A972" s="48"/>
      <c r="B972" s="42">
        <v>5732</v>
      </c>
      <c r="C972" s="42" t="s">
        <v>41</v>
      </c>
      <c r="D972" s="42">
        <v>1126454815</v>
      </c>
      <c r="E972" s="42" t="s">
        <v>1872</v>
      </c>
      <c r="F972" s="42">
        <v>30</v>
      </c>
      <c r="G972" s="42">
        <v>1</v>
      </c>
      <c r="H972" s="43">
        <v>34366</v>
      </c>
      <c r="I972" s="42" t="s">
        <v>44</v>
      </c>
      <c r="J972" s="77" t="s">
        <v>78</v>
      </c>
      <c r="K972" s="77">
        <v>320</v>
      </c>
      <c r="L972" s="44" t="s">
        <v>74</v>
      </c>
      <c r="M972" s="45" t="s">
        <v>960</v>
      </c>
      <c r="N972" s="42">
        <v>1</v>
      </c>
      <c r="O972" s="42" t="s">
        <v>1873</v>
      </c>
      <c r="P972" s="46">
        <v>45429</v>
      </c>
      <c r="Q972" s="52">
        <v>663586</v>
      </c>
      <c r="R972" s="48">
        <v>35000</v>
      </c>
      <c r="S972" s="49">
        <v>45240</v>
      </c>
      <c r="T972" s="50">
        <v>45240</v>
      </c>
      <c r="U972" s="48" t="s">
        <v>2706</v>
      </c>
      <c r="V972" s="64">
        <v>45497</v>
      </c>
      <c r="W972" s="52"/>
    </row>
    <row r="973" spans="1:23">
      <c r="A973" s="48"/>
      <c r="B973" s="42">
        <v>6257</v>
      </c>
      <c r="C973" s="42" t="s">
        <v>41</v>
      </c>
      <c r="D973" s="42">
        <v>18127979</v>
      </c>
      <c r="E973" s="42" t="s">
        <v>1874</v>
      </c>
      <c r="F973" s="42">
        <v>47</v>
      </c>
      <c r="G973" s="42">
        <v>1</v>
      </c>
      <c r="H973" s="43" t="s">
        <v>1875</v>
      </c>
      <c r="I973" s="42" t="s">
        <v>77</v>
      </c>
      <c r="J973" s="77" t="s">
        <v>83</v>
      </c>
      <c r="K973" s="77" t="s">
        <v>559</v>
      </c>
      <c r="L973" s="44" t="s">
        <v>76</v>
      </c>
      <c r="M973" s="45" t="s">
        <v>949</v>
      </c>
      <c r="N973" s="42">
        <v>1</v>
      </c>
      <c r="O973" s="42" t="s">
        <v>1876</v>
      </c>
      <c r="P973" s="46">
        <v>45439</v>
      </c>
      <c r="Q973" s="47">
        <v>678914</v>
      </c>
      <c r="R973" s="48">
        <v>50000</v>
      </c>
      <c r="S973" s="49">
        <v>67600</v>
      </c>
      <c r="T973" s="50">
        <v>67600</v>
      </c>
      <c r="U973" s="48" t="s">
        <v>2707</v>
      </c>
      <c r="V973" s="64">
        <v>45497</v>
      </c>
      <c r="W973" s="52"/>
    </row>
    <row r="974" spans="1:23" ht="28.8">
      <c r="A974" s="48"/>
      <c r="B974" s="42">
        <v>6229</v>
      </c>
      <c r="C974" s="42" t="s">
        <v>41</v>
      </c>
      <c r="D974" s="42">
        <v>1841578</v>
      </c>
      <c r="E974" s="42" t="s">
        <v>1877</v>
      </c>
      <c r="F974" s="42">
        <v>64</v>
      </c>
      <c r="G974" s="42">
        <v>1</v>
      </c>
      <c r="H974" s="43">
        <v>21406</v>
      </c>
      <c r="I974" s="42" t="s">
        <v>77</v>
      </c>
      <c r="J974" s="77" t="s">
        <v>557</v>
      </c>
      <c r="K974" s="77">
        <v>569</v>
      </c>
      <c r="L974" s="44" t="s">
        <v>76</v>
      </c>
      <c r="M974" s="45" t="s">
        <v>933</v>
      </c>
      <c r="N974" s="42">
        <v>1</v>
      </c>
      <c r="O974" s="42" t="s">
        <v>1878</v>
      </c>
      <c r="P974" s="46">
        <v>45439</v>
      </c>
      <c r="Q974" s="47">
        <v>679759</v>
      </c>
      <c r="R974" s="48">
        <v>78000</v>
      </c>
      <c r="S974" s="49">
        <v>100131</v>
      </c>
      <c r="T974" s="50"/>
      <c r="U974" s="48" t="s">
        <v>2708</v>
      </c>
      <c r="V974" s="64">
        <v>45497</v>
      </c>
      <c r="W974" s="52"/>
    </row>
    <row r="975" spans="1:23" ht="28.8">
      <c r="A975" s="48"/>
      <c r="B975" s="42">
        <v>6230</v>
      </c>
      <c r="C975" s="42" t="s">
        <v>41</v>
      </c>
      <c r="D975" s="42">
        <v>1841578</v>
      </c>
      <c r="E975" s="42" t="s">
        <v>1877</v>
      </c>
      <c r="F975" s="42">
        <v>64</v>
      </c>
      <c r="G975" s="42">
        <v>1</v>
      </c>
      <c r="H975" s="43">
        <v>21406</v>
      </c>
      <c r="I975" s="42" t="s">
        <v>77</v>
      </c>
      <c r="J975" s="77" t="s">
        <v>557</v>
      </c>
      <c r="K975" s="77">
        <v>569</v>
      </c>
      <c r="L975" s="44" t="s">
        <v>76</v>
      </c>
      <c r="M975" s="45" t="s">
        <v>936</v>
      </c>
      <c r="N975" s="42">
        <v>1</v>
      </c>
      <c r="O975" s="42" t="s">
        <v>1878</v>
      </c>
      <c r="P975" s="46">
        <v>45440</v>
      </c>
      <c r="Q975" s="47">
        <v>685894</v>
      </c>
      <c r="R975" s="48">
        <v>78000</v>
      </c>
      <c r="S975" s="49">
        <v>100131</v>
      </c>
      <c r="T975" s="50">
        <v>200262</v>
      </c>
      <c r="U975" s="48" t="s">
        <v>2708</v>
      </c>
      <c r="V975" s="64">
        <v>45497</v>
      </c>
      <c r="W975" s="52"/>
    </row>
    <row r="976" spans="1:23">
      <c r="A976" s="48"/>
      <c r="B976" s="42">
        <v>5535</v>
      </c>
      <c r="C976" s="42" t="s">
        <v>86</v>
      </c>
      <c r="D976" s="42">
        <v>1030084326</v>
      </c>
      <c r="E976" s="42" t="s">
        <v>1879</v>
      </c>
      <c r="F976" s="42">
        <v>2</v>
      </c>
      <c r="G976" s="42">
        <v>2</v>
      </c>
      <c r="H976" s="43" t="s">
        <v>1880</v>
      </c>
      <c r="I976" s="42" t="s">
        <v>44</v>
      </c>
      <c r="J976" s="77" t="s">
        <v>83</v>
      </c>
      <c r="K976" s="77" t="s">
        <v>559</v>
      </c>
      <c r="L976" s="44" t="s">
        <v>76</v>
      </c>
      <c r="M976" s="45" t="s">
        <v>946</v>
      </c>
      <c r="N976" s="42">
        <v>2</v>
      </c>
      <c r="O976" s="42">
        <v>3176640822</v>
      </c>
      <c r="P976" s="46">
        <v>45427</v>
      </c>
      <c r="Q976" s="47">
        <v>657861</v>
      </c>
      <c r="R976" s="48">
        <v>85000</v>
      </c>
      <c r="S976" s="49">
        <v>109200</v>
      </c>
      <c r="T976" s="50">
        <v>218400</v>
      </c>
      <c r="U976" s="48" t="s">
        <v>2709</v>
      </c>
      <c r="V976" s="64">
        <v>45497</v>
      </c>
      <c r="W976" s="52"/>
    </row>
    <row r="977" spans="1:23">
      <c r="A977" s="48"/>
      <c r="B977" s="42">
        <v>5932</v>
      </c>
      <c r="C977" s="42" t="s">
        <v>41</v>
      </c>
      <c r="D977" s="42">
        <v>2887094</v>
      </c>
      <c r="E977" s="42" t="s">
        <v>1881</v>
      </c>
      <c r="F977" s="42">
        <v>90</v>
      </c>
      <c r="G977" s="42">
        <v>1</v>
      </c>
      <c r="H977" s="43">
        <v>12519</v>
      </c>
      <c r="I977" s="42" t="s">
        <v>77</v>
      </c>
      <c r="J977" s="77" t="s">
        <v>83</v>
      </c>
      <c r="K977" s="77" t="s">
        <v>559</v>
      </c>
      <c r="L977" s="44" t="s">
        <v>74</v>
      </c>
      <c r="M977" s="18" t="s">
        <v>939</v>
      </c>
      <c r="N977" s="42">
        <v>2</v>
      </c>
      <c r="O977" s="42">
        <v>3125133383</v>
      </c>
      <c r="P977" s="46">
        <v>45433</v>
      </c>
      <c r="Q977" s="54" t="s">
        <v>1882</v>
      </c>
      <c r="R977" s="55">
        <v>54000</v>
      </c>
      <c r="S977" s="49">
        <v>40040</v>
      </c>
      <c r="T977" s="50"/>
      <c r="U977" s="48" t="s">
        <v>2710</v>
      </c>
      <c r="V977" s="64">
        <v>45497</v>
      </c>
      <c r="W977" s="52"/>
    </row>
    <row r="978" spans="1:23">
      <c r="A978" s="48"/>
      <c r="B978" s="42">
        <v>5933</v>
      </c>
      <c r="C978" s="42" t="s">
        <v>41</v>
      </c>
      <c r="D978" s="42">
        <v>2887094</v>
      </c>
      <c r="E978" s="42" t="s">
        <v>1881</v>
      </c>
      <c r="F978" s="42">
        <v>90</v>
      </c>
      <c r="G978" s="42">
        <v>1</v>
      </c>
      <c r="H978" s="43">
        <v>12519</v>
      </c>
      <c r="I978" s="42" t="s">
        <v>77</v>
      </c>
      <c r="J978" s="77" t="s">
        <v>83</v>
      </c>
      <c r="K978" s="77" t="s">
        <v>559</v>
      </c>
      <c r="L978" s="44" t="s">
        <v>74</v>
      </c>
      <c r="M978" s="45" t="s">
        <v>938</v>
      </c>
      <c r="N978" s="42">
        <v>1</v>
      </c>
      <c r="O978" s="42">
        <v>3125133383</v>
      </c>
      <c r="P978" s="43">
        <v>45433</v>
      </c>
      <c r="Q978" s="42">
        <v>671767</v>
      </c>
      <c r="R978" s="55">
        <v>27000</v>
      </c>
      <c r="S978" s="49">
        <v>40040</v>
      </c>
      <c r="T978" s="50">
        <v>120120</v>
      </c>
      <c r="U978" s="48" t="s">
        <v>2710</v>
      </c>
      <c r="V978" s="64">
        <v>45497</v>
      </c>
      <c r="W978" s="52"/>
    </row>
    <row r="979" spans="1:23">
      <c r="A979" s="48"/>
      <c r="B979" s="42">
        <v>6478</v>
      </c>
      <c r="C979" s="42" t="s">
        <v>79</v>
      </c>
      <c r="D979" s="42">
        <v>1122786879</v>
      </c>
      <c r="E979" s="42" t="s">
        <v>1883</v>
      </c>
      <c r="F979" s="42">
        <v>6</v>
      </c>
      <c r="G979" s="42">
        <v>1</v>
      </c>
      <c r="H979" s="43" t="s">
        <v>1884</v>
      </c>
      <c r="I979" s="42" t="s">
        <v>44</v>
      </c>
      <c r="J979" s="77" t="s">
        <v>91</v>
      </c>
      <c r="K979" s="77">
        <v>219</v>
      </c>
      <c r="L979" s="44" t="s">
        <v>76</v>
      </c>
      <c r="M979" s="42" t="s">
        <v>929</v>
      </c>
      <c r="N979" s="42">
        <v>1</v>
      </c>
      <c r="O979" s="42">
        <v>3187366368</v>
      </c>
      <c r="P979" s="43">
        <v>45442</v>
      </c>
      <c r="Q979" s="42">
        <v>688055</v>
      </c>
      <c r="R979" s="55">
        <v>20000</v>
      </c>
      <c r="S979" s="49">
        <v>33800</v>
      </c>
      <c r="T979" s="50">
        <v>33800</v>
      </c>
      <c r="U979" s="48" t="s">
        <v>2711</v>
      </c>
      <c r="V979" s="64">
        <v>45497</v>
      </c>
      <c r="W979" s="52"/>
    </row>
    <row r="980" spans="1:23" ht="28.8">
      <c r="A980" s="48"/>
      <c r="B980" s="42">
        <v>5475</v>
      </c>
      <c r="C980" s="42" t="s">
        <v>41</v>
      </c>
      <c r="D980" s="42">
        <v>52209564</v>
      </c>
      <c r="E980" s="42" t="s">
        <v>1885</v>
      </c>
      <c r="F980" s="42">
        <v>48</v>
      </c>
      <c r="G980" s="42">
        <v>1</v>
      </c>
      <c r="H980" s="43" t="s">
        <v>1886</v>
      </c>
      <c r="I980" s="42" t="s">
        <v>44</v>
      </c>
      <c r="J980" s="77" t="s">
        <v>75</v>
      </c>
      <c r="K980" s="77">
        <v>568</v>
      </c>
      <c r="L980" s="44" t="s">
        <v>76</v>
      </c>
      <c r="M980" s="42" t="s">
        <v>1001</v>
      </c>
      <c r="N980" s="42">
        <v>1</v>
      </c>
      <c r="O980" s="42">
        <v>3138078060</v>
      </c>
      <c r="P980" s="46">
        <v>45425</v>
      </c>
      <c r="Q980" s="54">
        <v>649441</v>
      </c>
      <c r="R980" s="55">
        <v>75000</v>
      </c>
      <c r="S980" s="49">
        <v>96512</v>
      </c>
      <c r="T980" s="50"/>
      <c r="U980" s="48" t="s">
        <v>2712</v>
      </c>
      <c r="V980" s="64">
        <v>45497</v>
      </c>
      <c r="W980" s="52"/>
    </row>
    <row r="981" spans="1:23" ht="28.8">
      <c r="A981" s="48"/>
      <c r="B981" s="42">
        <v>5476</v>
      </c>
      <c r="C981" s="42" t="s">
        <v>41</v>
      </c>
      <c r="D981" s="42">
        <v>52209564</v>
      </c>
      <c r="E981" s="42" t="s">
        <v>1885</v>
      </c>
      <c r="F981" s="42">
        <v>48</v>
      </c>
      <c r="G981" s="42">
        <v>1</v>
      </c>
      <c r="H981" s="43" t="s">
        <v>1886</v>
      </c>
      <c r="I981" s="42" t="s">
        <v>44</v>
      </c>
      <c r="J981" s="77" t="s">
        <v>75</v>
      </c>
      <c r="K981" s="77">
        <v>568</v>
      </c>
      <c r="L981" s="44" t="s">
        <v>76</v>
      </c>
      <c r="M981" s="42" t="s">
        <v>1002</v>
      </c>
      <c r="N981" s="42">
        <v>1</v>
      </c>
      <c r="O981" s="42">
        <v>3138078060</v>
      </c>
      <c r="P981" s="46">
        <v>45428</v>
      </c>
      <c r="Q981" s="47">
        <v>661711</v>
      </c>
      <c r="R981" s="48">
        <v>75000</v>
      </c>
      <c r="S981" s="49">
        <v>96512</v>
      </c>
      <c r="T981" s="50">
        <v>193024</v>
      </c>
      <c r="U981" s="48" t="s">
        <v>2712</v>
      </c>
      <c r="V981" s="64">
        <v>45497</v>
      </c>
      <c r="W981" s="52"/>
    </row>
    <row r="982" spans="1:23" ht="28.8">
      <c r="A982" s="48"/>
      <c r="B982" s="42">
        <v>6417</v>
      </c>
      <c r="C982" s="42" t="s">
        <v>41</v>
      </c>
      <c r="D982" s="42">
        <v>13007095</v>
      </c>
      <c r="E982" s="42" t="s">
        <v>1887</v>
      </c>
      <c r="F982" s="42">
        <v>69</v>
      </c>
      <c r="G982" s="42">
        <v>1</v>
      </c>
      <c r="H982" s="43" t="s">
        <v>1888</v>
      </c>
      <c r="I982" s="42" t="s">
        <v>77</v>
      </c>
      <c r="J982" s="77" t="s">
        <v>75</v>
      </c>
      <c r="K982" s="77">
        <v>568</v>
      </c>
      <c r="L982" s="44" t="s">
        <v>76</v>
      </c>
      <c r="M982" s="18" t="s">
        <v>1023</v>
      </c>
      <c r="N982" s="42">
        <v>2</v>
      </c>
      <c r="O982" s="42">
        <v>3145290225</v>
      </c>
      <c r="P982" s="46">
        <v>45442</v>
      </c>
      <c r="Q982" s="47" t="s">
        <v>1889</v>
      </c>
      <c r="R982" s="48">
        <v>200000</v>
      </c>
      <c r="S982" s="49">
        <v>135200</v>
      </c>
      <c r="T982" s="50">
        <v>270400</v>
      </c>
      <c r="U982" s="48" t="s">
        <v>2713</v>
      </c>
      <c r="V982" s="64">
        <v>45497</v>
      </c>
      <c r="W982" s="52"/>
    </row>
    <row r="983" spans="1:23" ht="28.8">
      <c r="A983" s="48"/>
      <c r="B983" s="42">
        <v>5317</v>
      </c>
      <c r="C983" s="42" t="s">
        <v>79</v>
      </c>
      <c r="D983" s="42">
        <v>1113529952</v>
      </c>
      <c r="E983" s="42" t="s">
        <v>1890</v>
      </c>
      <c r="F983" s="42">
        <v>11</v>
      </c>
      <c r="G983" s="42">
        <v>1</v>
      </c>
      <c r="H983" s="43" t="s">
        <v>1891</v>
      </c>
      <c r="I983" s="42" t="s">
        <v>77</v>
      </c>
      <c r="J983" s="77" t="s">
        <v>557</v>
      </c>
      <c r="K983" s="77">
        <v>569</v>
      </c>
      <c r="L983" s="44" t="s">
        <v>74</v>
      </c>
      <c r="M983" s="45" t="s">
        <v>1205</v>
      </c>
      <c r="N983" s="42">
        <v>1</v>
      </c>
      <c r="O983" s="42" t="s">
        <v>1892</v>
      </c>
      <c r="P983" s="46">
        <v>45420</v>
      </c>
      <c r="Q983" s="52">
        <v>642263</v>
      </c>
      <c r="R983" s="48">
        <v>22000</v>
      </c>
      <c r="S983" s="49">
        <v>31720</v>
      </c>
      <c r="T983" s="50"/>
      <c r="U983" s="48" t="s">
        <v>2714</v>
      </c>
      <c r="V983" s="64">
        <v>45497</v>
      </c>
      <c r="W983" s="52"/>
    </row>
    <row r="984" spans="1:23" ht="28.8">
      <c r="A984" s="48"/>
      <c r="B984" s="42">
        <v>5318</v>
      </c>
      <c r="C984" s="42" t="s">
        <v>79</v>
      </c>
      <c r="D984" s="42">
        <v>1113529952</v>
      </c>
      <c r="E984" s="42" t="s">
        <v>1890</v>
      </c>
      <c r="F984" s="42">
        <v>11</v>
      </c>
      <c r="G984" s="42">
        <v>1</v>
      </c>
      <c r="H984" s="43" t="s">
        <v>1891</v>
      </c>
      <c r="I984" s="42" t="s">
        <v>77</v>
      </c>
      <c r="J984" s="77" t="s">
        <v>557</v>
      </c>
      <c r="K984" s="77">
        <v>569</v>
      </c>
      <c r="L984" s="44" t="s">
        <v>74</v>
      </c>
      <c r="M984" s="45" t="s">
        <v>996</v>
      </c>
      <c r="N984" s="42">
        <v>1</v>
      </c>
      <c r="O984" s="42" t="s">
        <v>1892</v>
      </c>
      <c r="P984" s="46">
        <v>45420</v>
      </c>
      <c r="Q984" s="47">
        <v>645087</v>
      </c>
      <c r="R984" s="48">
        <v>22000</v>
      </c>
      <c r="S984" s="49">
        <v>31720</v>
      </c>
      <c r="T984" s="50">
        <v>63440</v>
      </c>
      <c r="U984" s="48" t="s">
        <v>2714</v>
      </c>
      <c r="V984" s="64">
        <v>45497</v>
      </c>
      <c r="W984" s="52"/>
    </row>
    <row r="985" spans="1:23">
      <c r="A985" s="48"/>
      <c r="B985" s="42">
        <v>5532</v>
      </c>
      <c r="C985" s="42" t="s">
        <v>41</v>
      </c>
      <c r="D985" s="42">
        <v>1123321721</v>
      </c>
      <c r="E985" s="42" t="s">
        <v>1893</v>
      </c>
      <c r="F985" s="42">
        <v>37</v>
      </c>
      <c r="G985" s="42">
        <v>1</v>
      </c>
      <c r="H985" s="43">
        <v>31875</v>
      </c>
      <c r="I985" s="42" t="s">
        <v>44</v>
      </c>
      <c r="J985" s="78" t="s">
        <v>78</v>
      </c>
      <c r="K985" s="78">
        <v>320</v>
      </c>
      <c r="L985" s="44" t="s">
        <v>74</v>
      </c>
      <c r="M985" s="18" t="s">
        <v>960</v>
      </c>
      <c r="N985" s="42">
        <v>1</v>
      </c>
      <c r="O985" s="42" t="s">
        <v>1894</v>
      </c>
      <c r="P985" s="43">
        <v>45427</v>
      </c>
      <c r="Q985" s="47">
        <v>657279</v>
      </c>
      <c r="R985" s="48">
        <v>33000</v>
      </c>
      <c r="S985" s="49">
        <v>45240</v>
      </c>
      <c r="T985" s="50"/>
      <c r="U985" s="48" t="s">
        <v>2715</v>
      </c>
      <c r="V985" s="64">
        <v>45497</v>
      </c>
      <c r="W985" s="52"/>
    </row>
    <row r="986" spans="1:23" s="21" customFormat="1">
      <c r="A986" s="48"/>
      <c r="B986" s="42">
        <v>5533</v>
      </c>
      <c r="C986" s="42" t="s">
        <v>41</v>
      </c>
      <c r="D986" s="42">
        <v>1123321721</v>
      </c>
      <c r="E986" s="42" t="s">
        <v>1893</v>
      </c>
      <c r="F986" s="42">
        <v>37</v>
      </c>
      <c r="G986" s="42">
        <v>1</v>
      </c>
      <c r="H986" s="43">
        <v>31875</v>
      </c>
      <c r="I986" s="42" t="s">
        <v>44</v>
      </c>
      <c r="J986" s="78" t="s">
        <v>78</v>
      </c>
      <c r="K986" s="78">
        <v>320</v>
      </c>
      <c r="L986" s="44" t="s">
        <v>74</v>
      </c>
      <c r="M986" s="44" t="s">
        <v>962</v>
      </c>
      <c r="N986" s="42">
        <v>1</v>
      </c>
      <c r="O986" s="42" t="s">
        <v>1894</v>
      </c>
      <c r="P986" s="46">
        <v>45428</v>
      </c>
      <c r="Q986" s="52">
        <v>30865</v>
      </c>
      <c r="R986" s="48">
        <v>33000</v>
      </c>
      <c r="S986" s="49">
        <v>45240</v>
      </c>
      <c r="T986" s="50">
        <v>90480</v>
      </c>
      <c r="U986" s="48" t="s">
        <v>2715</v>
      </c>
      <c r="V986" s="64">
        <v>45497</v>
      </c>
      <c r="W986" s="52"/>
    </row>
    <row r="987" spans="1:23">
      <c r="A987" s="48"/>
      <c r="B987" s="42">
        <v>5489</v>
      </c>
      <c r="C987" s="42" t="s">
        <v>86</v>
      </c>
      <c r="D987" s="42">
        <v>1127081879</v>
      </c>
      <c r="E987" s="42" t="s">
        <v>1895</v>
      </c>
      <c r="F987" s="42">
        <v>3</v>
      </c>
      <c r="G987" s="42">
        <v>1</v>
      </c>
      <c r="H987" s="43" t="s">
        <v>1896</v>
      </c>
      <c r="I987" s="42" t="s">
        <v>44</v>
      </c>
      <c r="J987" s="78" t="s">
        <v>84</v>
      </c>
      <c r="K987" s="78">
        <v>885</v>
      </c>
      <c r="L987" s="44" t="s">
        <v>76</v>
      </c>
      <c r="M987" s="18" t="s">
        <v>1897</v>
      </c>
      <c r="N987" s="42">
        <v>1</v>
      </c>
      <c r="O987" s="42">
        <v>3209395080</v>
      </c>
      <c r="P987" s="46">
        <v>45432</v>
      </c>
      <c r="Q987" s="47">
        <v>669640</v>
      </c>
      <c r="R987" s="48">
        <v>68000</v>
      </c>
      <c r="S987" s="49">
        <v>84448</v>
      </c>
      <c r="T987" s="50"/>
      <c r="U987" s="48" t="s">
        <v>2716</v>
      </c>
      <c r="V987" s="64">
        <v>45497</v>
      </c>
      <c r="W987" s="52"/>
    </row>
    <row r="988" spans="1:23">
      <c r="A988" s="48"/>
      <c r="B988" s="42">
        <v>5490</v>
      </c>
      <c r="C988" s="42" t="s">
        <v>86</v>
      </c>
      <c r="D988" s="42">
        <v>1127081879</v>
      </c>
      <c r="E988" s="42" t="s">
        <v>1895</v>
      </c>
      <c r="F988" s="42">
        <v>3</v>
      </c>
      <c r="G988" s="42">
        <v>1</v>
      </c>
      <c r="H988" s="43" t="s">
        <v>1896</v>
      </c>
      <c r="I988" s="42" t="s">
        <v>44</v>
      </c>
      <c r="J988" s="78" t="s">
        <v>84</v>
      </c>
      <c r="K988" s="78">
        <v>885</v>
      </c>
      <c r="L988" s="44" t="s">
        <v>76</v>
      </c>
      <c r="M988" s="44" t="s">
        <v>1745</v>
      </c>
      <c r="N988" s="42">
        <v>1</v>
      </c>
      <c r="O988" s="42">
        <v>3209395080</v>
      </c>
      <c r="P988" s="46">
        <v>45432</v>
      </c>
      <c r="Q988" s="52">
        <v>669641</v>
      </c>
      <c r="R988" s="48">
        <v>68000</v>
      </c>
      <c r="S988" s="49">
        <v>84448</v>
      </c>
      <c r="T988" s="50">
        <v>168896</v>
      </c>
      <c r="U988" s="48" t="s">
        <v>2716</v>
      </c>
      <c r="V988" s="64">
        <v>45497</v>
      </c>
      <c r="W988" s="52"/>
    </row>
    <row r="989" spans="1:23">
      <c r="A989" s="48"/>
      <c r="B989" s="42">
        <v>5499</v>
      </c>
      <c r="C989" s="42" t="s">
        <v>41</v>
      </c>
      <c r="D989" s="42">
        <v>41103370</v>
      </c>
      <c r="E989" s="42" t="s">
        <v>1898</v>
      </c>
      <c r="F989" s="42">
        <v>60</v>
      </c>
      <c r="G989" s="42">
        <v>1</v>
      </c>
      <c r="H989" s="43" t="s">
        <v>115</v>
      </c>
      <c r="I989" s="42" t="s">
        <v>44</v>
      </c>
      <c r="J989" s="78" t="s">
        <v>557</v>
      </c>
      <c r="K989" s="78">
        <v>569</v>
      </c>
      <c r="L989" s="44" t="s">
        <v>74</v>
      </c>
      <c r="M989" s="18" t="s">
        <v>1899</v>
      </c>
      <c r="N989" s="42">
        <v>1</v>
      </c>
      <c r="O989" s="42">
        <v>3156567158</v>
      </c>
      <c r="P989" s="46">
        <v>45420</v>
      </c>
      <c r="Q989" s="47">
        <v>0</v>
      </c>
      <c r="R989" s="48">
        <v>10000</v>
      </c>
      <c r="S989" s="49">
        <v>14560</v>
      </c>
      <c r="T989" s="50"/>
      <c r="U989" s="48" t="s">
        <v>2717</v>
      </c>
      <c r="V989" s="64">
        <v>45497</v>
      </c>
      <c r="W989" s="52"/>
    </row>
    <row r="990" spans="1:23">
      <c r="A990" s="48"/>
      <c r="B990" s="42">
        <v>5500</v>
      </c>
      <c r="C990" s="42" t="s">
        <v>41</v>
      </c>
      <c r="D990" s="42">
        <v>41103370</v>
      </c>
      <c r="E990" s="42" t="s">
        <v>1898</v>
      </c>
      <c r="F990" s="42">
        <v>60</v>
      </c>
      <c r="G990" s="42">
        <v>1</v>
      </c>
      <c r="H990" s="43" t="s">
        <v>1900</v>
      </c>
      <c r="I990" s="42" t="s">
        <v>44</v>
      </c>
      <c r="J990" s="78" t="s">
        <v>557</v>
      </c>
      <c r="K990" s="78">
        <v>569</v>
      </c>
      <c r="L990" s="44" t="s">
        <v>74</v>
      </c>
      <c r="M990" s="44" t="s">
        <v>1901</v>
      </c>
      <c r="N990" s="42">
        <v>1</v>
      </c>
      <c r="O990" s="42">
        <v>3156567158</v>
      </c>
      <c r="P990" s="46">
        <v>45420</v>
      </c>
      <c r="Q990" s="52">
        <v>0</v>
      </c>
      <c r="R990" s="48">
        <v>10000</v>
      </c>
      <c r="S990" s="49">
        <v>14560</v>
      </c>
      <c r="T990" s="50"/>
      <c r="U990" s="48" t="s">
        <v>2717</v>
      </c>
      <c r="V990" s="64">
        <v>45497</v>
      </c>
      <c r="W990" s="52"/>
    </row>
    <row r="991" spans="1:23">
      <c r="A991" s="48"/>
      <c r="B991" s="42">
        <v>5501</v>
      </c>
      <c r="C991" s="42" t="s">
        <v>41</v>
      </c>
      <c r="D991" s="42">
        <v>41103370</v>
      </c>
      <c r="E991" s="42" t="s">
        <v>1898</v>
      </c>
      <c r="F991" s="42">
        <v>60</v>
      </c>
      <c r="G991" s="42">
        <v>1</v>
      </c>
      <c r="H991" s="43" t="s">
        <v>1902</v>
      </c>
      <c r="I991" s="42" t="s">
        <v>44</v>
      </c>
      <c r="J991" s="78" t="s">
        <v>557</v>
      </c>
      <c r="K991" s="78">
        <v>569</v>
      </c>
      <c r="L991" s="44" t="s">
        <v>74</v>
      </c>
      <c r="M991" s="45" t="s">
        <v>1899</v>
      </c>
      <c r="N991" s="42">
        <v>1</v>
      </c>
      <c r="O991" s="42">
        <v>3156567158</v>
      </c>
      <c r="P991" s="46">
        <v>45422</v>
      </c>
      <c r="Q991" s="47">
        <v>0</v>
      </c>
      <c r="R991" s="48">
        <v>10000</v>
      </c>
      <c r="S991" s="49">
        <v>14560</v>
      </c>
      <c r="T991" s="50"/>
      <c r="U991" s="48" t="s">
        <v>2717</v>
      </c>
      <c r="V991" s="64">
        <v>45497</v>
      </c>
      <c r="W991" s="52"/>
    </row>
    <row r="992" spans="1:23">
      <c r="A992" s="48"/>
      <c r="B992" s="42">
        <v>5502</v>
      </c>
      <c r="C992" s="42" t="s">
        <v>41</v>
      </c>
      <c r="D992" s="42">
        <v>41103370</v>
      </c>
      <c r="E992" s="42" t="s">
        <v>1898</v>
      </c>
      <c r="F992" s="42">
        <v>60</v>
      </c>
      <c r="G992" s="42">
        <v>1</v>
      </c>
      <c r="H992" s="43" t="s">
        <v>1903</v>
      </c>
      <c r="I992" s="42" t="s">
        <v>44</v>
      </c>
      <c r="J992" s="78" t="s">
        <v>557</v>
      </c>
      <c r="K992" s="78">
        <v>569</v>
      </c>
      <c r="L992" s="44" t="s">
        <v>74</v>
      </c>
      <c r="M992" s="45" t="s">
        <v>1901</v>
      </c>
      <c r="N992" s="42">
        <v>1</v>
      </c>
      <c r="O992" s="42">
        <v>3156567158</v>
      </c>
      <c r="P992" s="46">
        <v>45422</v>
      </c>
      <c r="Q992" s="52">
        <v>0</v>
      </c>
      <c r="R992" s="48">
        <v>10000</v>
      </c>
      <c r="S992" s="49">
        <v>14560</v>
      </c>
      <c r="T992" s="50"/>
      <c r="U992" s="48" t="s">
        <v>2717</v>
      </c>
      <c r="V992" s="64">
        <v>45497</v>
      </c>
      <c r="W992" s="52"/>
    </row>
    <row r="993" spans="1:23">
      <c r="A993" s="48"/>
      <c r="B993" s="42">
        <v>5503</v>
      </c>
      <c r="C993" s="42" t="s">
        <v>41</v>
      </c>
      <c r="D993" s="42">
        <v>41103370</v>
      </c>
      <c r="E993" s="42" t="s">
        <v>1898</v>
      </c>
      <c r="F993" s="42">
        <v>60</v>
      </c>
      <c r="G993" s="42">
        <v>1</v>
      </c>
      <c r="H993" s="43" t="s">
        <v>1904</v>
      </c>
      <c r="I993" s="42" t="s">
        <v>44</v>
      </c>
      <c r="J993" s="78" t="s">
        <v>557</v>
      </c>
      <c r="K993" s="78">
        <v>569</v>
      </c>
      <c r="L993" s="44" t="s">
        <v>74</v>
      </c>
      <c r="M993" s="42" t="s">
        <v>1899</v>
      </c>
      <c r="N993" s="42">
        <v>1</v>
      </c>
      <c r="O993" s="42">
        <v>3156567158</v>
      </c>
      <c r="P993" s="46">
        <v>45425</v>
      </c>
      <c r="Q993" s="47">
        <v>0</v>
      </c>
      <c r="R993" s="48">
        <v>10000</v>
      </c>
      <c r="S993" s="49">
        <v>14560</v>
      </c>
      <c r="T993" s="50"/>
      <c r="U993" s="48" t="s">
        <v>2717</v>
      </c>
      <c r="V993" s="64">
        <v>45497</v>
      </c>
      <c r="W993" s="52"/>
    </row>
    <row r="994" spans="1:23">
      <c r="A994" s="48"/>
      <c r="B994" s="42">
        <v>5504</v>
      </c>
      <c r="C994" s="42" t="s">
        <v>41</v>
      </c>
      <c r="D994" s="42">
        <v>41103370</v>
      </c>
      <c r="E994" s="42" t="s">
        <v>1898</v>
      </c>
      <c r="F994" s="42">
        <v>60</v>
      </c>
      <c r="G994" s="42">
        <v>1</v>
      </c>
      <c r="H994" s="43" t="s">
        <v>1905</v>
      </c>
      <c r="I994" s="42" t="s">
        <v>44</v>
      </c>
      <c r="J994" s="78" t="s">
        <v>557</v>
      </c>
      <c r="K994" s="78">
        <v>569</v>
      </c>
      <c r="L994" s="44" t="s">
        <v>74</v>
      </c>
      <c r="M994" s="45" t="s">
        <v>1901</v>
      </c>
      <c r="N994" s="42">
        <v>1</v>
      </c>
      <c r="O994" s="42">
        <v>3156567158</v>
      </c>
      <c r="P994" s="46">
        <v>45425</v>
      </c>
      <c r="Q994" s="52">
        <v>0</v>
      </c>
      <c r="R994" s="48">
        <v>10000</v>
      </c>
      <c r="S994" s="49">
        <v>14560</v>
      </c>
      <c r="T994" s="50"/>
      <c r="U994" s="48" t="s">
        <v>2717</v>
      </c>
      <c r="V994" s="64">
        <v>45497</v>
      </c>
      <c r="W994" s="52"/>
    </row>
    <row r="995" spans="1:23">
      <c r="A995" s="48"/>
      <c r="B995" s="42">
        <v>5505</v>
      </c>
      <c r="C995" s="42" t="s">
        <v>41</v>
      </c>
      <c r="D995" s="42">
        <v>41103370</v>
      </c>
      <c r="E995" s="42" t="s">
        <v>1898</v>
      </c>
      <c r="F995" s="42">
        <v>60</v>
      </c>
      <c r="G995" s="42">
        <v>1</v>
      </c>
      <c r="H995" s="43" t="s">
        <v>1906</v>
      </c>
      <c r="I995" s="42" t="s">
        <v>44</v>
      </c>
      <c r="J995" s="78" t="s">
        <v>557</v>
      </c>
      <c r="K995" s="78">
        <v>569</v>
      </c>
      <c r="L995" s="44" t="s">
        <v>74</v>
      </c>
      <c r="M995" s="42" t="s">
        <v>1899</v>
      </c>
      <c r="N995" s="42">
        <v>1</v>
      </c>
      <c r="O995" s="42">
        <v>3156567158</v>
      </c>
      <c r="P995" s="46">
        <v>45427</v>
      </c>
      <c r="Q995" s="47">
        <v>0</v>
      </c>
      <c r="R995" s="48">
        <v>10000</v>
      </c>
      <c r="S995" s="49">
        <v>14560</v>
      </c>
      <c r="T995" s="50"/>
      <c r="U995" s="48" t="s">
        <v>2717</v>
      </c>
      <c r="V995" s="64">
        <v>45497</v>
      </c>
      <c r="W995" s="52"/>
    </row>
    <row r="996" spans="1:23">
      <c r="A996" s="48"/>
      <c r="B996" s="42">
        <v>5506</v>
      </c>
      <c r="C996" s="42" t="s">
        <v>41</v>
      </c>
      <c r="D996" s="42">
        <v>41103370</v>
      </c>
      <c r="E996" s="42" t="s">
        <v>1898</v>
      </c>
      <c r="F996" s="42">
        <v>60</v>
      </c>
      <c r="G996" s="42">
        <v>1</v>
      </c>
      <c r="H996" s="43" t="s">
        <v>1907</v>
      </c>
      <c r="I996" s="42" t="s">
        <v>44</v>
      </c>
      <c r="J996" s="78" t="s">
        <v>557</v>
      </c>
      <c r="K996" s="78">
        <v>569</v>
      </c>
      <c r="L996" s="44" t="s">
        <v>74</v>
      </c>
      <c r="M996" s="45" t="s">
        <v>1901</v>
      </c>
      <c r="N996" s="42">
        <v>1</v>
      </c>
      <c r="O996" s="42">
        <v>3156567158</v>
      </c>
      <c r="P996" s="46">
        <v>45427</v>
      </c>
      <c r="Q996" s="52">
        <v>0</v>
      </c>
      <c r="R996" s="48">
        <v>10000</v>
      </c>
      <c r="S996" s="49">
        <v>14560</v>
      </c>
      <c r="T996" s="50"/>
      <c r="U996" s="48" t="s">
        <v>2717</v>
      </c>
      <c r="V996" s="64">
        <v>45497</v>
      </c>
      <c r="W996" s="52"/>
    </row>
    <row r="997" spans="1:23" ht="28.8">
      <c r="A997" s="48"/>
      <c r="B997" s="42">
        <v>5507</v>
      </c>
      <c r="C997" s="42" t="s">
        <v>41</v>
      </c>
      <c r="D997" s="42">
        <v>41103370</v>
      </c>
      <c r="E997" s="42" t="s">
        <v>1898</v>
      </c>
      <c r="F997" s="42">
        <v>60</v>
      </c>
      <c r="G997" s="42">
        <v>1</v>
      </c>
      <c r="H997" s="43">
        <v>23015</v>
      </c>
      <c r="I997" s="42" t="s">
        <v>44</v>
      </c>
      <c r="J997" s="77" t="s">
        <v>557</v>
      </c>
      <c r="K997" s="77">
        <v>569</v>
      </c>
      <c r="L997" s="44" t="s">
        <v>74</v>
      </c>
      <c r="M997" s="18" t="s">
        <v>1899</v>
      </c>
      <c r="N997" s="42">
        <v>1</v>
      </c>
      <c r="O997" s="42">
        <v>3156567158</v>
      </c>
      <c r="P997" s="46">
        <v>45429</v>
      </c>
      <c r="Q997" s="47">
        <v>0</v>
      </c>
      <c r="R997" s="48">
        <v>10000</v>
      </c>
      <c r="S997" s="49">
        <v>14560</v>
      </c>
      <c r="T997" s="50"/>
      <c r="U997" s="48" t="s">
        <v>2717</v>
      </c>
      <c r="V997" s="64">
        <v>45497</v>
      </c>
      <c r="W997" s="52"/>
    </row>
    <row r="998" spans="1:23" ht="28.8">
      <c r="A998" s="48"/>
      <c r="B998" s="42">
        <v>5508</v>
      </c>
      <c r="C998" s="42" t="s">
        <v>41</v>
      </c>
      <c r="D998" s="42">
        <v>41103370</v>
      </c>
      <c r="E998" s="42" t="s">
        <v>1898</v>
      </c>
      <c r="F998" s="42">
        <v>60</v>
      </c>
      <c r="G998" s="42">
        <v>1</v>
      </c>
      <c r="H998" s="43">
        <v>23046</v>
      </c>
      <c r="I998" s="42" t="s">
        <v>44</v>
      </c>
      <c r="J998" s="77" t="s">
        <v>557</v>
      </c>
      <c r="K998" s="77">
        <v>569</v>
      </c>
      <c r="L998" s="44" t="s">
        <v>74</v>
      </c>
      <c r="M998" s="45" t="s">
        <v>1901</v>
      </c>
      <c r="N998" s="42">
        <v>1</v>
      </c>
      <c r="O998" s="42">
        <v>3156567158</v>
      </c>
      <c r="P998" s="46">
        <v>45429</v>
      </c>
      <c r="Q998" s="52">
        <v>0</v>
      </c>
      <c r="R998" s="48">
        <v>10000</v>
      </c>
      <c r="S998" s="49">
        <v>14560</v>
      </c>
      <c r="T998" s="50"/>
      <c r="U998" s="48" t="s">
        <v>2717</v>
      </c>
      <c r="V998" s="64">
        <v>45497</v>
      </c>
      <c r="W998" s="52"/>
    </row>
    <row r="999" spans="1:23" ht="28.8">
      <c r="A999" s="48"/>
      <c r="B999" s="42">
        <v>5509</v>
      </c>
      <c r="C999" s="42" t="s">
        <v>41</v>
      </c>
      <c r="D999" s="42">
        <v>41103370</v>
      </c>
      <c r="E999" s="42" t="s">
        <v>1898</v>
      </c>
      <c r="F999" s="42">
        <v>60</v>
      </c>
      <c r="G999" s="42">
        <v>1</v>
      </c>
      <c r="H999" s="43">
        <v>23074</v>
      </c>
      <c r="I999" s="42" t="s">
        <v>44</v>
      </c>
      <c r="J999" s="77" t="s">
        <v>557</v>
      </c>
      <c r="K999" s="77">
        <v>569</v>
      </c>
      <c r="L999" s="44" t="s">
        <v>74</v>
      </c>
      <c r="M999" s="45" t="s">
        <v>1899</v>
      </c>
      <c r="N999" s="42">
        <v>1</v>
      </c>
      <c r="O999" s="42">
        <v>3156567158</v>
      </c>
      <c r="P999" s="46">
        <v>45432</v>
      </c>
      <c r="Q999" s="47">
        <v>0</v>
      </c>
      <c r="R999" s="48">
        <v>10000</v>
      </c>
      <c r="S999" s="49">
        <v>14560</v>
      </c>
      <c r="T999" s="50"/>
      <c r="U999" s="48" t="s">
        <v>2717</v>
      </c>
      <c r="V999" s="64">
        <v>45497</v>
      </c>
      <c r="W999" s="52"/>
    </row>
    <row r="1000" spans="1:23" ht="28.8">
      <c r="A1000" s="48"/>
      <c r="B1000" s="42">
        <v>5510</v>
      </c>
      <c r="C1000" s="42" t="s">
        <v>41</v>
      </c>
      <c r="D1000" s="42">
        <v>41103370</v>
      </c>
      <c r="E1000" s="42" t="s">
        <v>1898</v>
      </c>
      <c r="F1000" s="42">
        <v>60</v>
      </c>
      <c r="G1000" s="42">
        <v>1</v>
      </c>
      <c r="H1000" s="43">
        <v>23105</v>
      </c>
      <c r="I1000" s="42" t="s">
        <v>44</v>
      </c>
      <c r="J1000" s="77" t="s">
        <v>557</v>
      </c>
      <c r="K1000" s="77">
        <v>569</v>
      </c>
      <c r="L1000" s="44" t="s">
        <v>74</v>
      </c>
      <c r="M1000" s="45" t="s">
        <v>1901</v>
      </c>
      <c r="N1000" s="42">
        <v>1</v>
      </c>
      <c r="O1000" s="42">
        <v>3156567158</v>
      </c>
      <c r="P1000" s="46">
        <v>45432</v>
      </c>
      <c r="Q1000" s="52">
        <v>0</v>
      </c>
      <c r="R1000" s="48">
        <v>10000</v>
      </c>
      <c r="S1000" s="49">
        <v>14560</v>
      </c>
      <c r="T1000" s="50"/>
      <c r="U1000" s="48" t="s">
        <v>2717</v>
      </c>
      <c r="V1000" s="64">
        <v>45497</v>
      </c>
      <c r="W1000" s="52"/>
    </row>
    <row r="1001" spans="1:23" ht="28.8">
      <c r="A1001" s="48"/>
      <c r="B1001" s="42">
        <v>5511</v>
      </c>
      <c r="C1001" s="42" t="s">
        <v>41</v>
      </c>
      <c r="D1001" s="42">
        <v>41103370</v>
      </c>
      <c r="E1001" s="42" t="s">
        <v>1898</v>
      </c>
      <c r="F1001" s="42">
        <v>60</v>
      </c>
      <c r="G1001" s="42">
        <v>1</v>
      </c>
      <c r="H1001" s="43">
        <v>23135</v>
      </c>
      <c r="I1001" s="42" t="s">
        <v>44</v>
      </c>
      <c r="J1001" s="77" t="s">
        <v>557</v>
      </c>
      <c r="K1001" s="77">
        <v>569</v>
      </c>
      <c r="L1001" s="44" t="s">
        <v>74</v>
      </c>
      <c r="M1001" s="18" t="s">
        <v>1899</v>
      </c>
      <c r="N1001" s="42">
        <v>1</v>
      </c>
      <c r="O1001" s="42">
        <v>3156567158</v>
      </c>
      <c r="P1001" s="46">
        <v>45434</v>
      </c>
      <c r="Q1001" s="47">
        <v>0</v>
      </c>
      <c r="R1001" s="48">
        <v>10000</v>
      </c>
      <c r="S1001" s="49">
        <v>14560</v>
      </c>
      <c r="T1001" s="50"/>
      <c r="U1001" s="48" t="s">
        <v>2717</v>
      </c>
      <c r="V1001" s="64">
        <v>45497</v>
      </c>
      <c r="W1001" s="52"/>
    </row>
    <row r="1002" spans="1:23">
      <c r="A1002" s="48"/>
      <c r="B1002" s="42">
        <v>5512</v>
      </c>
      <c r="C1002" s="42" t="s">
        <v>41</v>
      </c>
      <c r="D1002" s="42">
        <v>41103370</v>
      </c>
      <c r="E1002" s="42" t="s">
        <v>1898</v>
      </c>
      <c r="F1002" s="42">
        <v>60</v>
      </c>
      <c r="G1002" s="42">
        <v>1</v>
      </c>
      <c r="H1002" s="43">
        <v>23166</v>
      </c>
      <c r="I1002" s="42" t="s">
        <v>44</v>
      </c>
      <c r="J1002" s="78" t="s">
        <v>557</v>
      </c>
      <c r="K1002" s="78">
        <v>569</v>
      </c>
      <c r="L1002" s="44" t="s">
        <v>74</v>
      </c>
      <c r="M1002" s="42" t="s">
        <v>1901</v>
      </c>
      <c r="N1002" s="42">
        <v>1</v>
      </c>
      <c r="O1002" s="42">
        <v>3156567158</v>
      </c>
      <c r="P1002" s="46">
        <v>45434</v>
      </c>
      <c r="Q1002" s="47">
        <v>0</v>
      </c>
      <c r="R1002" s="48">
        <v>10000</v>
      </c>
      <c r="S1002" s="49">
        <v>14560</v>
      </c>
      <c r="T1002" s="50"/>
      <c r="U1002" s="48" t="s">
        <v>2717</v>
      </c>
      <c r="V1002" s="64">
        <v>45497</v>
      </c>
      <c r="W1002" s="52"/>
    </row>
    <row r="1003" spans="1:23">
      <c r="A1003" s="48"/>
      <c r="B1003" s="42">
        <v>5513</v>
      </c>
      <c r="C1003" s="42" t="s">
        <v>41</v>
      </c>
      <c r="D1003" s="42">
        <v>41103370</v>
      </c>
      <c r="E1003" s="42" t="s">
        <v>1898</v>
      </c>
      <c r="F1003" s="42">
        <v>60</v>
      </c>
      <c r="G1003" s="42">
        <v>1</v>
      </c>
      <c r="H1003" s="43">
        <v>23196</v>
      </c>
      <c r="I1003" s="42" t="s">
        <v>44</v>
      </c>
      <c r="J1003" s="78" t="s">
        <v>557</v>
      </c>
      <c r="K1003" s="78">
        <v>569</v>
      </c>
      <c r="L1003" s="44" t="s">
        <v>74</v>
      </c>
      <c r="M1003" s="45" t="s">
        <v>1899</v>
      </c>
      <c r="N1003" s="42">
        <v>1</v>
      </c>
      <c r="O1003" s="42">
        <v>3156567158</v>
      </c>
      <c r="P1003" s="46">
        <v>45436</v>
      </c>
      <c r="Q1003" s="52">
        <v>0</v>
      </c>
      <c r="R1003" s="48">
        <v>10000</v>
      </c>
      <c r="S1003" s="49">
        <v>14560</v>
      </c>
      <c r="T1003" s="50"/>
      <c r="U1003" s="48" t="s">
        <v>2717</v>
      </c>
      <c r="V1003" s="64">
        <v>45497</v>
      </c>
      <c r="W1003" s="52"/>
    </row>
    <row r="1004" spans="1:23">
      <c r="A1004" s="48"/>
      <c r="B1004" s="42">
        <v>5514</v>
      </c>
      <c r="C1004" s="42" t="s">
        <v>41</v>
      </c>
      <c r="D1004" s="42">
        <v>41103370</v>
      </c>
      <c r="E1004" s="42" t="s">
        <v>1898</v>
      </c>
      <c r="F1004" s="42">
        <v>60</v>
      </c>
      <c r="G1004" s="42">
        <v>1</v>
      </c>
      <c r="H1004" s="43">
        <v>23227</v>
      </c>
      <c r="I1004" s="42" t="s">
        <v>44</v>
      </c>
      <c r="J1004" s="78" t="s">
        <v>557</v>
      </c>
      <c r="K1004" s="78">
        <v>569</v>
      </c>
      <c r="L1004" s="44" t="s">
        <v>74</v>
      </c>
      <c r="M1004" s="42" t="s">
        <v>1901</v>
      </c>
      <c r="N1004" s="42">
        <v>1</v>
      </c>
      <c r="O1004" s="42">
        <v>3156567158</v>
      </c>
      <c r="P1004" s="46">
        <v>45436</v>
      </c>
      <c r="Q1004" s="47">
        <v>0</v>
      </c>
      <c r="R1004" s="48">
        <v>10000</v>
      </c>
      <c r="S1004" s="49">
        <v>14560</v>
      </c>
      <c r="T1004" s="50"/>
      <c r="U1004" s="48" t="s">
        <v>2717</v>
      </c>
      <c r="V1004" s="64">
        <v>45497</v>
      </c>
      <c r="W1004" s="52"/>
    </row>
    <row r="1005" spans="1:23">
      <c r="A1005" s="48"/>
      <c r="B1005" s="42">
        <v>5515</v>
      </c>
      <c r="C1005" s="42" t="s">
        <v>41</v>
      </c>
      <c r="D1005" s="42">
        <v>41103370</v>
      </c>
      <c r="E1005" s="42" t="s">
        <v>1898</v>
      </c>
      <c r="F1005" s="42">
        <v>60</v>
      </c>
      <c r="G1005" s="42">
        <v>1</v>
      </c>
      <c r="H1005" s="43">
        <v>23258</v>
      </c>
      <c r="I1005" s="42" t="s">
        <v>44</v>
      </c>
      <c r="J1005" s="78" t="s">
        <v>557</v>
      </c>
      <c r="K1005" s="78">
        <v>569</v>
      </c>
      <c r="L1005" s="44" t="s">
        <v>74</v>
      </c>
      <c r="M1005" s="45" t="s">
        <v>1899</v>
      </c>
      <c r="N1005" s="42">
        <v>1</v>
      </c>
      <c r="O1005" s="42">
        <v>3156567158</v>
      </c>
      <c r="P1005" s="46">
        <v>45439</v>
      </c>
      <c r="Q1005" s="52">
        <v>0</v>
      </c>
      <c r="R1005" s="48">
        <v>10000</v>
      </c>
      <c r="S1005" s="49">
        <v>14560</v>
      </c>
      <c r="T1005" s="50"/>
      <c r="U1005" s="48" t="s">
        <v>2717</v>
      </c>
      <c r="V1005" s="64">
        <v>45497</v>
      </c>
      <c r="W1005" s="52"/>
    </row>
    <row r="1006" spans="1:23" ht="28.8">
      <c r="A1006" s="48"/>
      <c r="B1006" s="42">
        <v>5516</v>
      </c>
      <c r="C1006" s="42" t="s">
        <v>41</v>
      </c>
      <c r="D1006" s="42">
        <v>41103370</v>
      </c>
      <c r="E1006" s="42" t="s">
        <v>1898</v>
      </c>
      <c r="F1006" s="42">
        <v>60</v>
      </c>
      <c r="G1006" s="42">
        <v>1</v>
      </c>
      <c r="H1006" s="43">
        <v>23288</v>
      </c>
      <c r="I1006" s="42" t="s">
        <v>44</v>
      </c>
      <c r="J1006" s="77" t="s">
        <v>557</v>
      </c>
      <c r="K1006" s="77">
        <v>569</v>
      </c>
      <c r="L1006" s="44" t="s">
        <v>74</v>
      </c>
      <c r="M1006" s="18" t="s">
        <v>1901</v>
      </c>
      <c r="N1006" s="42">
        <v>1</v>
      </c>
      <c r="O1006" s="42">
        <v>3156567158</v>
      </c>
      <c r="P1006" s="46">
        <v>45439</v>
      </c>
      <c r="Q1006" s="47">
        <v>0</v>
      </c>
      <c r="R1006" s="48">
        <v>10000</v>
      </c>
      <c r="S1006" s="55">
        <v>14560</v>
      </c>
      <c r="T1006" s="50"/>
      <c r="U1006" s="48" t="s">
        <v>2717</v>
      </c>
      <c r="V1006" s="64">
        <v>45497</v>
      </c>
      <c r="W1006" s="52"/>
    </row>
    <row r="1007" spans="1:23" ht="28.8">
      <c r="A1007" s="48"/>
      <c r="B1007" s="42">
        <v>5517</v>
      </c>
      <c r="C1007" s="42" t="s">
        <v>41</v>
      </c>
      <c r="D1007" s="42">
        <v>41103370</v>
      </c>
      <c r="E1007" s="42" t="s">
        <v>1898</v>
      </c>
      <c r="F1007" s="42">
        <v>60</v>
      </c>
      <c r="G1007" s="42">
        <v>1</v>
      </c>
      <c r="H1007" s="43">
        <v>23319</v>
      </c>
      <c r="I1007" s="42" t="s">
        <v>44</v>
      </c>
      <c r="J1007" s="77" t="s">
        <v>557</v>
      </c>
      <c r="K1007" s="77">
        <v>569</v>
      </c>
      <c r="L1007" s="44" t="s">
        <v>74</v>
      </c>
      <c r="M1007" s="42" t="s">
        <v>1899</v>
      </c>
      <c r="N1007" s="42">
        <v>1</v>
      </c>
      <c r="O1007" s="42">
        <v>3156567158</v>
      </c>
      <c r="P1007" s="46">
        <v>45441</v>
      </c>
      <c r="Q1007" s="52">
        <v>0</v>
      </c>
      <c r="R1007" s="48">
        <v>10000</v>
      </c>
      <c r="S1007" s="55">
        <v>14560</v>
      </c>
      <c r="T1007" s="50"/>
      <c r="U1007" s="48" t="s">
        <v>2717</v>
      </c>
      <c r="V1007" s="64">
        <v>45497</v>
      </c>
      <c r="W1007" s="52"/>
    </row>
    <row r="1008" spans="1:23" ht="28.8">
      <c r="A1008" s="48"/>
      <c r="B1008" s="42">
        <v>5518</v>
      </c>
      <c r="C1008" s="42" t="s">
        <v>41</v>
      </c>
      <c r="D1008" s="42">
        <v>41103370</v>
      </c>
      <c r="E1008" s="42" t="s">
        <v>1898</v>
      </c>
      <c r="F1008" s="42">
        <v>60</v>
      </c>
      <c r="G1008" s="42">
        <v>1</v>
      </c>
      <c r="H1008" s="43">
        <v>23349</v>
      </c>
      <c r="I1008" s="42" t="s">
        <v>44</v>
      </c>
      <c r="J1008" s="77" t="s">
        <v>557</v>
      </c>
      <c r="K1008" s="77">
        <v>569</v>
      </c>
      <c r="L1008" s="44" t="s">
        <v>74</v>
      </c>
      <c r="M1008" s="45" t="s">
        <v>1901</v>
      </c>
      <c r="N1008" s="42">
        <v>1</v>
      </c>
      <c r="O1008" s="42">
        <v>3156567158</v>
      </c>
      <c r="P1008" s="46">
        <v>45441</v>
      </c>
      <c r="Q1008" s="47">
        <v>0</v>
      </c>
      <c r="R1008" s="48">
        <v>10000</v>
      </c>
      <c r="S1008" s="49">
        <v>14560</v>
      </c>
      <c r="T1008" s="50"/>
      <c r="U1008" s="48" t="s">
        <v>2717</v>
      </c>
      <c r="V1008" s="64">
        <v>45497</v>
      </c>
      <c r="W1008" s="52"/>
    </row>
    <row r="1009" spans="1:23">
      <c r="A1009" s="48"/>
      <c r="B1009" s="42">
        <v>5519</v>
      </c>
      <c r="C1009" s="42" t="s">
        <v>41</v>
      </c>
      <c r="D1009" s="42">
        <v>41103370</v>
      </c>
      <c r="E1009" s="42" t="s">
        <v>1898</v>
      </c>
      <c r="F1009" s="42">
        <v>60</v>
      </c>
      <c r="G1009" s="42">
        <v>1</v>
      </c>
      <c r="H1009" s="43" t="s">
        <v>1908</v>
      </c>
      <c r="I1009" s="42" t="s">
        <v>44</v>
      </c>
      <c r="J1009" s="78" t="s">
        <v>557</v>
      </c>
      <c r="K1009" s="78">
        <v>569</v>
      </c>
      <c r="L1009" s="44" t="s">
        <v>74</v>
      </c>
      <c r="M1009" s="42" t="s">
        <v>1899</v>
      </c>
      <c r="N1009" s="42">
        <v>1</v>
      </c>
      <c r="O1009" s="42">
        <v>3156567158</v>
      </c>
      <c r="P1009" s="46">
        <v>45443</v>
      </c>
      <c r="Q1009" s="54">
        <v>0</v>
      </c>
      <c r="R1009" s="55">
        <v>10000</v>
      </c>
      <c r="S1009" s="49">
        <v>14560</v>
      </c>
      <c r="T1009" s="50"/>
      <c r="U1009" s="48" t="s">
        <v>2717</v>
      </c>
      <c r="V1009" s="64">
        <v>45497</v>
      </c>
      <c r="W1009" s="52"/>
    </row>
    <row r="1010" spans="1:23">
      <c r="A1010" s="48"/>
      <c r="B1010" s="42">
        <v>5520</v>
      </c>
      <c r="C1010" s="42" t="s">
        <v>41</v>
      </c>
      <c r="D1010" s="42">
        <v>41103370</v>
      </c>
      <c r="E1010" s="42" t="s">
        <v>1898</v>
      </c>
      <c r="F1010" s="42">
        <v>60</v>
      </c>
      <c r="G1010" s="42">
        <v>1</v>
      </c>
      <c r="H1010" s="43" t="s">
        <v>1909</v>
      </c>
      <c r="I1010" s="42" t="s">
        <v>44</v>
      </c>
      <c r="J1010" s="78" t="s">
        <v>557</v>
      </c>
      <c r="K1010" s="78">
        <v>569</v>
      </c>
      <c r="L1010" s="44" t="s">
        <v>74</v>
      </c>
      <c r="M1010" s="45" t="s">
        <v>1901</v>
      </c>
      <c r="N1010" s="42">
        <v>1</v>
      </c>
      <c r="O1010" s="42">
        <v>3156567158</v>
      </c>
      <c r="P1010" s="43">
        <v>45443</v>
      </c>
      <c r="Q1010" s="42">
        <v>0</v>
      </c>
      <c r="R1010" s="55">
        <v>10000</v>
      </c>
      <c r="S1010" s="49">
        <v>14560</v>
      </c>
      <c r="T1010" s="50">
        <v>320320</v>
      </c>
      <c r="U1010" s="48" t="s">
        <v>2717</v>
      </c>
      <c r="V1010" s="64">
        <v>45497</v>
      </c>
      <c r="W1010" s="52"/>
    </row>
    <row r="1011" spans="1:23">
      <c r="A1011" s="48"/>
      <c r="B1011" s="42">
        <v>5383</v>
      </c>
      <c r="C1011" s="42" t="s">
        <v>41</v>
      </c>
      <c r="D1011" s="42">
        <v>41107524</v>
      </c>
      <c r="E1011" s="42" t="s">
        <v>1910</v>
      </c>
      <c r="F1011" s="42">
        <v>49</v>
      </c>
      <c r="G1011" s="42">
        <v>1</v>
      </c>
      <c r="H1011" s="43">
        <v>27342</v>
      </c>
      <c r="I1011" s="42" t="s">
        <v>44</v>
      </c>
      <c r="J1011" s="78" t="s">
        <v>78</v>
      </c>
      <c r="K1011" s="78">
        <v>320</v>
      </c>
      <c r="L1011" s="44" t="s">
        <v>74</v>
      </c>
      <c r="M1011" s="42" t="s">
        <v>958</v>
      </c>
      <c r="N1011" s="42">
        <v>1</v>
      </c>
      <c r="O1011" s="42">
        <v>3202484073</v>
      </c>
      <c r="P1011" s="46">
        <v>45422</v>
      </c>
      <c r="Q1011" s="54">
        <v>644712</v>
      </c>
      <c r="R1011" s="55">
        <v>17000</v>
      </c>
      <c r="S1011" s="55">
        <v>26520</v>
      </c>
      <c r="T1011" s="50"/>
      <c r="U1011" s="48" t="s">
        <v>2718</v>
      </c>
      <c r="V1011" s="64">
        <v>45497</v>
      </c>
      <c r="W1011" s="52"/>
    </row>
    <row r="1012" spans="1:23">
      <c r="A1012" s="48"/>
      <c r="B1012" s="42">
        <v>5384</v>
      </c>
      <c r="C1012" s="42" t="s">
        <v>41</v>
      </c>
      <c r="D1012" s="42">
        <v>41107524</v>
      </c>
      <c r="E1012" s="42" t="s">
        <v>1910</v>
      </c>
      <c r="F1012" s="42">
        <v>49</v>
      </c>
      <c r="G1012" s="42">
        <v>1</v>
      </c>
      <c r="H1012" s="43">
        <v>27342</v>
      </c>
      <c r="I1012" s="42" t="s">
        <v>44</v>
      </c>
      <c r="J1012" s="78" t="s">
        <v>78</v>
      </c>
      <c r="K1012" s="78">
        <v>320</v>
      </c>
      <c r="L1012" s="44" t="s">
        <v>74</v>
      </c>
      <c r="M1012" s="45" t="s">
        <v>959</v>
      </c>
      <c r="N1012" s="42">
        <v>1</v>
      </c>
      <c r="O1012" s="42">
        <v>3202484073</v>
      </c>
      <c r="P1012" s="43">
        <v>45422</v>
      </c>
      <c r="Q1012" s="42">
        <v>649333</v>
      </c>
      <c r="R1012" s="55">
        <v>17000</v>
      </c>
      <c r="S1012" s="55">
        <v>26520</v>
      </c>
      <c r="T1012" s="50"/>
      <c r="U1012" s="48" t="s">
        <v>2718</v>
      </c>
      <c r="V1012" s="64">
        <v>45497</v>
      </c>
      <c r="W1012" s="52"/>
    </row>
    <row r="1013" spans="1:23">
      <c r="A1013" s="48"/>
      <c r="B1013" s="42">
        <v>6113</v>
      </c>
      <c r="C1013" s="42" t="s">
        <v>41</v>
      </c>
      <c r="D1013" s="42">
        <v>41107524</v>
      </c>
      <c r="E1013" s="42" t="s">
        <v>1910</v>
      </c>
      <c r="F1013" s="42">
        <v>49</v>
      </c>
      <c r="G1013" s="42">
        <v>1</v>
      </c>
      <c r="H1013" s="43">
        <v>27342</v>
      </c>
      <c r="I1013" s="42" t="s">
        <v>44</v>
      </c>
      <c r="J1013" s="77" t="s">
        <v>78</v>
      </c>
      <c r="K1013" s="77">
        <v>320</v>
      </c>
      <c r="L1013" s="44" t="s">
        <v>74</v>
      </c>
      <c r="M1013" s="45" t="s">
        <v>958</v>
      </c>
      <c r="N1013" s="42">
        <v>1</v>
      </c>
      <c r="O1013" s="42" t="s">
        <v>1911</v>
      </c>
      <c r="P1013" s="46">
        <v>45436</v>
      </c>
      <c r="Q1013" s="47">
        <v>675492</v>
      </c>
      <c r="R1013" s="48">
        <v>17000</v>
      </c>
      <c r="S1013" s="49">
        <v>26520</v>
      </c>
      <c r="T1013" s="50"/>
      <c r="U1013" s="48" t="s">
        <v>2718</v>
      </c>
      <c r="V1013" s="64">
        <v>45497</v>
      </c>
      <c r="W1013" s="52"/>
    </row>
    <row r="1014" spans="1:23">
      <c r="A1014" s="48"/>
      <c r="B1014" s="42">
        <v>6114</v>
      </c>
      <c r="C1014" s="42" t="s">
        <v>41</v>
      </c>
      <c r="D1014" s="42">
        <v>41107524</v>
      </c>
      <c r="E1014" s="42" t="s">
        <v>1910</v>
      </c>
      <c r="F1014" s="42">
        <v>49</v>
      </c>
      <c r="G1014" s="42">
        <v>1</v>
      </c>
      <c r="H1014" s="43">
        <v>27342</v>
      </c>
      <c r="I1014" s="42" t="s">
        <v>44</v>
      </c>
      <c r="J1014" s="77" t="s">
        <v>78</v>
      </c>
      <c r="K1014" s="77">
        <v>320</v>
      </c>
      <c r="L1014" s="44" t="s">
        <v>74</v>
      </c>
      <c r="M1014" s="45" t="s">
        <v>959</v>
      </c>
      <c r="N1014" s="42">
        <v>1</v>
      </c>
      <c r="O1014" s="42" t="s">
        <v>1911</v>
      </c>
      <c r="P1014" s="46">
        <v>45436</v>
      </c>
      <c r="Q1014" s="52">
        <v>677833</v>
      </c>
      <c r="R1014" s="48">
        <v>17000</v>
      </c>
      <c r="S1014" s="49">
        <v>26520</v>
      </c>
      <c r="T1014" s="50">
        <v>106080</v>
      </c>
      <c r="U1014" s="48" t="s">
        <v>2718</v>
      </c>
      <c r="V1014" s="64">
        <v>45497</v>
      </c>
      <c r="W1014" s="52"/>
    </row>
    <row r="1015" spans="1:23">
      <c r="A1015" s="48"/>
      <c r="B1015" s="42">
        <v>6221</v>
      </c>
      <c r="C1015" s="42" t="s">
        <v>41</v>
      </c>
      <c r="D1015" s="42">
        <v>1006848020</v>
      </c>
      <c r="E1015" s="42" t="s">
        <v>1912</v>
      </c>
      <c r="F1015" s="42">
        <v>24</v>
      </c>
      <c r="G1015" s="42">
        <v>1</v>
      </c>
      <c r="H1015" s="43" t="s">
        <v>1913</v>
      </c>
      <c r="I1015" s="42" t="s">
        <v>44</v>
      </c>
      <c r="J1015" s="78" t="s">
        <v>78</v>
      </c>
      <c r="K1015" s="78">
        <v>320</v>
      </c>
      <c r="L1015" s="44" t="s">
        <v>74</v>
      </c>
      <c r="M1015" s="18" t="s">
        <v>960</v>
      </c>
      <c r="N1015" s="42">
        <v>1</v>
      </c>
      <c r="O1015" s="42" t="s">
        <v>1914</v>
      </c>
      <c r="P1015" s="46">
        <v>45439</v>
      </c>
      <c r="Q1015" s="54">
        <v>678097</v>
      </c>
      <c r="R1015" s="55">
        <v>33000</v>
      </c>
      <c r="S1015" s="49">
        <v>45240</v>
      </c>
      <c r="T1015" s="50">
        <v>45240</v>
      </c>
      <c r="U1015" s="48" t="s">
        <v>2719</v>
      </c>
      <c r="V1015" s="64">
        <v>45497</v>
      </c>
      <c r="W1015" s="52"/>
    </row>
    <row r="1016" spans="1:23">
      <c r="A1016" s="48"/>
      <c r="B1016" s="42">
        <v>6014</v>
      </c>
      <c r="C1016" s="42" t="s">
        <v>86</v>
      </c>
      <c r="D1016" s="42">
        <v>1123338470</v>
      </c>
      <c r="E1016" s="42" t="s">
        <v>1915</v>
      </c>
      <c r="F1016" s="42">
        <v>5</v>
      </c>
      <c r="G1016" s="42">
        <v>2</v>
      </c>
      <c r="H1016" s="43" t="s">
        <v>116</v>
      </c>
      <c r="I1016" s="42" t="s">
        <v>77</v>
      </c>
      <c r="J1016" s="78" t="s">
        <v>78</v>
      </c>
      <c r="K1016" s="78">
        <v>320</v>
      </c>
      <c r="L1016" s="44" t="s">
        <v>76</v>
      </c>
      <c r="M1016" s="44" t="s">
        <v>913</v>
      </c>
      <c r="N1016" s="42">
        <v>1</v>
      </c>
      <c r="O1016" s="42">
        <v>3132224086</v>
      </c>
      <c r="P1016" s="43">
        <v>45434</v>
      </c>
      <c r="Q1016" s="42">
        <v>672132</v>
      </c>
      <c r="R1016" s="55">
        <v>80000</v>
      </c>
      <c r="S1016" s="49">
        <v>102544</v>
      </c>
      <c r="T1016" s="50"/>
      <c r="U1016" s="48" t="s">
        <v>2720</v>
      </c>
      <c r="V1016" s="64">
        <v>45497</v>
      </c>
      <c r="W1016" s="52"/>
    </row>
    <row r="1017" spans="1:23">
      <c r="A1017" s="48"/>
      <c r="B1017" s="42">
        <v>6015</v>
      </c>
      <c r="C1017" s="42" t="s">
        <v>86</v>
      </c>
      <c r="D1017" s="42">
        <v>1123338470</v>
      </c>
      <c r="E1017" s="42" t="s">
        <v>1915</v>
      </c>
      <c r="F1017" s="42">
        <v>5</v>
      </c>
      <c r="G1017" s="42">
        <v>2</v>
      </c>
      <c r="H1017" s="43" t="s">
        <v>116</v>
      </c>
      <c r="I1017" s="42" t="s">
        <v>77</v>
      </c>
      <c r="J1017" s="77" t="s">
        <v>78</v>
      </c>
      <c r="K1017" s="77">
        <v>320</v>
      </c>
      <c r="L1017" s="44" t="s">
        <v>76</v>
      </c>
      <c r="M1017" s="18" t="s">
        <v>970</v>
      </c>
      <c r="N1017" s="42">
        <v>1</v>
      </c>
      <c r="O1017" s="42">
        <v>3132224086</v>
      </c>
      <c r="P1017" s="46">
        <v>45435</v>
      </c>
      <c r="Q1017" s="47">
        <v>676035</v>
      </c>
      <c r="R1017" s="48">
        <v>80000</v>
      </c>
      <c r="S1017" s="49">
        <v>102544</v>
      </c>
      <c r="T1017" s="50">
        <v>205088</v>
      </c>
      <c r="U1017" s="48" t="s">
        <v>2720</v>
      </c>
      <c r="V1017" s="64">
        <v>45497</v>
      </c>
      <c r="W1017" s="52"/>
    </row>
    <row r="1018" spans="1:23" ht="28.8">
      <c r="A1018" s="48"/>
      <c r="B1018" s="42">
        <v>6169</v>
      </c>
      <c r="C1018" s="42" t="s">
        <v>41</v>
      </c>
      <c r="D1018" s="42">
        <v>18156391</v>
      </c>
      <c r="E1018" s="42" t="s">
        <v>1916</v>
      </c>
      <c r="F1018" s="42">
        <v>42</v>
      </c>
      <c r="G1018" s="42">
        <v>1</v>
      </c>
      <c r="H1018" s="43" t="s">
        <v>1917</v>
      </c>
      <c r="I1018" s="42" t="s">
        <v>77</v>
      </c>
      <c r="J1018" s="77" t="s">
        <v>556</v>
      </c>
      <c r="K1018" s="77">
        <v>865</v>
      </c>
      <c r="L1018" s="44" t="s">
        <v>76</v>
      </c>
      <c r="M1018" s="45" t="s">
        <v>1029</v>
      </c>
      <c r="N1018" s="42">
        <v>1</v>
      </c>
      <c r="O1018" s="42" t="s">
        <v>1918</v>
      </c>
      <c r="P1018" s="46">
        <v>45438</v>
      </c>
      <c r="Q1018" s="52">
        <v>677487</v>
      </c>
      <c r="R1018" s="48">
        <v>85000</v>
      </c>
      <c r="S1018" s="49">
        <v>108576</v>
      </c>
      <c r="T1018" s="50"/>
      <c r="U1018" s="48" t="s">
        <v>2721</v>
      </c>
      <c r="V1018" s="64">
        <v>45497</v>
      </c>
      <c r="W1018" s="52"/>
    </row>
    <row r="1019" spans="1:23">
      <c r="A1019" s="48"/>
      <c r="B1019" s="42">
        <v>6170</v>
      </c>
      <c r="C1019" s="42" t="s">
        <v>41</v>
      </c>
      <c r="D1019" s="42">
        <v>18156391</v>
      </c>
      <c r="E1019" s="42" t="s">
        <v>1916</v>
      </c>
      <c r="F1019" s="42">
        <v>42</v>
      </c>
      <c r="G1019" s="42">
        <v>1</v>
      </c>
      <c r="H1019" s="43" t="s">
        <v>1917</v>
      </c>
      <c r="I1019" s="42" t="s">
        <v>77</v>
      </c>
      <c r="J1019" s="78" t="s">
        <v>556</v>
      </c>
      <c r="K1019" s="78">
        <v>865</v>
      </c>
      <c r="L1019" s="44" t="s">
        <v>76</v>
      </c>
      <c r="M1019" s="18" t="s">
        <v>1031</v>
      </c>
      <c r="N1019" s="42">
        <v>1</v>
      </c>
      <c r="O1019" s="42" t="s">
        <v>1918</v>
      </c>
      <c r="P1019" s="46">
        <v>45439</v>
      </c>
      <c r="Q1019" s="47">
        <v>683674</v>
      </c>
      <c r="R1019" s="48">
        <v>85000</v>
      </c>
      <c r="S1019" s="49">
        <v>108576</v>
      </c>
      <c r="T1019" s="50">
        <v>217152</v>
      </c>
      <c r="U1019" s="48" t="s">
        <v>2721</v>
      </c>
      <c r="V1019" s="64">
        <v>45497</v>
      </c>
      <c r="W1019" s="52"/>
    </row>
    <row r="1020" spans="1:23">
      <c r="A1020" s="48"/>
      <c r="B1020" s="42">
        <v>6444</v>
      </c>
      <c r="C1020" s="42" t="s">
        <v>41</v>
      </c>
      <c r="D1020" s="42">
        <v>2373489</v>
      </c>
      <c r="E1020" s="42" t="s">
        <v>1919</v>
      </c>
      <c r="F1020" s="42">
        <v>81</v>
      </c>
      <c r="G1020" s="42">
        <v>1</v>
      </c>
      <c r="H1020" s="43">
        <v>15686</v>
      </c>
      <c r="I1020" s="42" t="s">
        <v>77</v>
      </c>
      <c r="J1020" s="78" t="s">
        <v>555</v>
      </c>
      <c r="K1020" s="78">
        <v>755</v>
      </c>
      <c r="L1020" s="44" t="s">
        <v>76</v>
      </c>
      <c r="M1020" s="44" t="s">
        <v>925</v>
      </c>
      <c r="N1020" s="42">
        <v>1</v>
      </c>
      <c r="O1020" s="42" t="s">
        <v>1920</v>
      </c>
      <c r="P1020" s="46">
        <v>45442</v>
      </c>
      <c r="Q1020" s="47">
        <v>688117</v>
      </c>
      <c r="R1020" s="48">
        <v>20000</v>
      </c>
      <c r="S1020" s="49">
        <v>29120</v>
      </c>
      <c r="T1020" s="50"/>
      <c r="U1020" s="48" t="s">
        <v>2722</v>
      </c>
      <c r="V1020" s="64">
        <v>45497</v>
      </c>
      <c r="W1020" s="52"/>
    </row>
    <row r="1021" spans="1:23" ht="28.8">
      <c r="A1021" s="48"/>
      <c r="B1021" s="42">
        <v>6445</v>
      </c>
      <c r="C1021" s="42" t="s">
        <v>41</v>
      </c>
      <c r="D1021" s="42">
        <v>2373489</v>
      </c>
      <c r="E1021" s="42" t="s">
        <v>1919</v>
      </c>
      <c r="F1021" s="42">
        <v>81</v>
      </c>
      <c r="G1021" s="42">
        <v>1</v>
      </c>
      <c r="H1021" s="43">
        <v>15686</v>
      </c>
      <c r="I1021" s="42" t="s">
        <v>77</v>
      </c>
      <c r="J1021" s="77" t="s">
        <v>555</v>
      </c>
      <c r="K1021" s="77">
        <v>755</v>
      </c>
      <c r="L1021" s="44" t="s">
        <v>76</v>
      </c>
      <c r="M1021" s="42" t="s">
        <v>926</v>
      </c>
      <c r="N1021" s="42">
        <v>1</v>
      </c>
      <c r="O1021" s="42" t="s">
        <v>1920</v>
      </c>
      <c r="P1021" s="46">
        <v>45442</v>
      </c>
      <c r="Q1021" s="47">
        <v>688709</v>
      </c>
      <c r="R1021" s="48">
        <v>21000</v>
      </c>
      <c r="S1021" s="49">
        <v>29120</v>
      </c>
      <c r="T1021" s="50">
        <v>58240</v>
      </c>
      <c r="U1021" s="48" t="s">
        <v>2722</v>
      </c>
      <c r="V1021" s="64">
        <v>45497</v>
      </c>
      <c r="W1021" s="52"/>
    </row>
    <row r="1022" spans="1:23">
      <c r="A1022" s="48"/>
      <c r="B1022" s="42">
        <v>5409</v>
      </c>
      <c r="C1022" s="42" t="s">
        <v>41</v>
      </c>
      <c r="D1022" s="42">
        <v>41106757</v>
      </c>
      <c r="E1022" s="42" t="s">
        <v>1921</v>
      </c>
      <c r="F1022" s="42">
        <v>54</v>
      </c>
      <c r="G1022" s="42">
        <v>1</v>
      </c>
      <c r="H1022" s="43" t="s">
        <v>1922</v>
      </c>
      <c r="I1022" s="42" t="s">
        <v>44</v>
      </c>
      <c r="J1022" s="77" t="s">
        <v>78</v>
      </c>
      <c r="K1022" s="77">
        <v>320</v>
      </c>
      <c r="L1022" s="44" t="s">
        <v>74</v>
      </c>
      <c r="M1022" s="18" t="s">
        <v>958</v>
      </c>
      <c r="N1022" s="42">
        <v>1</v>
      </c>
      <c r="O1022" s="42">
        <v>3107858093</v>
      </c>
      <c r="P1022" s="43">
        <v>45422</v>
      </c>
      <c r="Q1022" s="42">
        <v>646348</v>
      </c>
      <c r="R1022" s="55">
        <v>17000</v>
      </c>
      <c r="S1022" s="49">
        <v>26520</v>
      </c>
      <c r="T1022" s="50">
        <v>26520</v>
      </c>
      <c r="U1022" s="48" t="s">
        <v>2723</v>
      </c>
      <c r="V1022" s="64">
        <v>45497</v>
      </c>
      <c r="W1022" s="52"/>
    </row>
    <row r="1023" spans="1:23" ht="28.8">
      <c r="A1023" s="48"/>
      <c r="B1023" s="42">
        <v>5848</v>
      </c>
      <c r="C1023" s="42" t="s">
        <v>41</v>
      </c>
      <c r="D1023" s="42">
        <v>5298305</v>
      </c>
      <c r="E1023" s="42" t="s">
        <v>1923</v>
      </c>
      <c r="F1023" s="42">
        <v>84</v>
      </c>
      <c r="G1023" s="42">
        <v>1</v>
      </c>
      <c r="H1023" s="43">
        <v>14525</v>
      </c>
      <c r="I1023" s="42" t="s">
        <v>77</v>
      </c>
      <c r="J1023" s="77" t="s">
        <v>84</v>
      </c>
      <c r="K1023" s="77">
        <v>885</v>
      </c>
      <c r="L1023" s="44" t="s">
        <v>74</v>
      </c>
      <c r="M1023" s="45" t="s">
        <v>954</v>
      </c>
      <c r="N1023" s="42">
        <v>1</v>
      </c>
      <c r="O1023" s="42">
        <v>3103458602</v>
      </c>
      <c r="P1023" s="46">
        <v>45432</v>
      </c>
      <c r="Q1023" s="47">
        <v>665872</v>
      </c>
      <c r="R1023" s="48">
        <v>24000</v>
      </c>
      <c r="S1023" s="49">
        <v>35880</v>
      </c>
      <c r="T1023" s="50"/>
      <c r="U1023" s="48" t="s">
        <v>2724</v>
      </c>
      <c r="V1023" s="64">
        <v>45497</v>
      </c>
      <c r="W1023" s="52"/>
    </row>
    <row r="1024" spans="1:23" ht="28.8">
      <c r="A1024" s="48"/>
      <c r="B1024" s="42">
        <v>5849</v>
      </c>
      <c r="C1024" s="42" t="s">
        <v>41</v>
      </c>
      <c r="D1024" s="42">
        <v>5298305</v>
      </c>
      <c r="E1024" s="42" t="s">
        <v>1923</v>
      </c>
      <c r="F1024" s="42">
        <v>84</v>
      </c>
      <c r="G1024" s="42">
        <v>1</v>
      </c>
      <c r="H1024" s="43">
        <v>14525</v>
      </c>
      <c r="I1024" s="42" t="s">
        <v>77</v>
      </c>
      <c r="J1024" s="77" t="s">
        <v>84</v>
      </c>
      <c r="K1024" s="77">
        <v>885</v>
      </c>
      <c r="L1024" s="44" t="s">
        <v>74</v>
      </c>
      <c r="M1024" s="45" t="s">
        <v>955</v>
      </c>
      <c r="N1024" s="42">
        <v>1</v>
      </c>
      <c r="O1024" s="42">
        <v>3103458602</v>
      </c>
      <c r="P1024" s="46">
        <v>45433</v>
      </c>
      <c r="Q1024" s="52">
        <v>671897</v>
      </c>
      <c r="R1024" s="48">
        <v>24000</v>
      </c>
      <c r="S1024" s="49">
        <v>35880</v>
      </c>
      <c r="T1024" s="50">
        <v>71760</v>
      </c>
      <c r="U1024" s="48" t="s">
        <v>2724</v>
      </c>
      <c r="V1024" s="64">
        <v>45497</v>
      </c>
      <c r="W1024" s="52"/>
    </row>
    <row r="1025" spans="1:23" customFormat="1" ht="13.5" customHeight="1">
      <c r="A1025" s="48"/>
      <c r="B1025" s="42">
        <v>6151</v>
      </c>
      <c r="C1025" s="42" t="s">
        <v>86</v>
      </c>
      <c r="D1025" s="42">
        <v>1126462038</v>
      </c>
      <c r="E1025" s="42" t="s">
        <v>1924</v>
      </c>
      <c r="F1025" s="42">
        <v>2</v>
      </c>
      <c r="G1025" s="42">
        <v>2</v>
      </c>
      <c r="H1025" s="43">
        <v>45356</v>
      </c>
      <c r="I1025" s="42" t="s">
        <v>44</v>
      </c>
      <c r="J1025" s="77" t="s">
        <v>556</v>
      </c>
      <c r="K1025" s="77">
        <v>865</v>
      </c>
      <c r="L1025" s="44" t="s">
        <v>74</v>
      </c>
      <c r="M1025" s="45" t="s">
        <v>1114</v>
      </c>
      <c r="N1025" s="42">
        <v>1</v>
      </c>
      <c r="O1025" s="42" t="s">
        <v>1925</v>
      </c>
      <c r="P1025" s="46">
        <v>45437</v>
      </c>
      <c r="Q1025" s="47">
        <v>43101</v>
      </c>
      <c r="R1025" s="48">
        <v>45000</v>
      </c>
      <c r="S1025" s="49">
        <v>50336</v>
      </c>
      <c r="T1025" s="50"/>
      <c r="U1025" s="48" t="s">
        <v>2725</v>
      </c>
      <c r="V1025" s="64">
        <v>45497</v>
      </c>
      <c r="W1025" s="52"/>
    </row>
    <row r="1026" spans="1:23" customFormat="1" ht="13.5" customHeight="1">
      <c r="A1026" s="48"/>
      <c r="B1026" s="42">
        <v>6152</v>
      </c>
      <c r="C1026" s="42" t="s">
        <v>86</v>
      </c>
      <c r="D1026" s="42">
        <v>1126462038</v>
      </c>
      <c r="E1026" s="42" t="s">
        <v>1924</v>
      </c>
      <c r="F1026" s="42">
        <v>2</v>
      </c>
      <c r="G1026" s="42">
        <v>2</v>
      </c>
      <c r="H1026" s="43">
        <v>45356</v>
      </c>
      <c r="I1026" s="42" t="s">
        <v>44</v>
      </c>
      <c r="J1026" s="77" t="s">
        <v>556</v>
      </c>
      <c r="K1026" s="77">
        <v>865</v>
      </c>
      <c r="L1026" s="44" t="s">
        <v>74</v>
      </c>
      <c r="M1026" s="45" t="s">
        <v>1116</v>
      </c>
      <c r="N1026" s="42">
        <v>1</v>
      </c>
      <c r="O1026" s="42" t="s">
        <v>1925</v>
      </c>
      <c r="P1026" s="46">
        <v>45437</v>
      </c>
      <c r="Q1026" s="52">
        <v>0</v>
      </c>
      <c r="R1026" s="48">
        <v>45000</v>
      </c>
      <c r="S1026" s="49">
        <v>50336</v>
      </c>
      <c r="T1026" s="50">
        <v>100672</v>
      </c>
      <c r="U1026" s="48" t="s">
        <v>2725</v>
      </c>
      <c r="V1026" s="64">
        <v>45497</v>
      </c>
      <c r="W1026" s="52"/>
    </row>
    <row r="1027" spans="1:23">
      <c r="A1027" s="48"/>
      <c r="B1027" s="42">
        <v>6233</v>
      </c>
      <c r="C1027" s="42" t="s">
        <v>79</v>
      </c>
      <c r="D1027" s="42">
        <v>1114898866</v>
      </c>
      <c r="E1027" s="42" t="s">
        <v>1926</v>
      </c>
      <c r="F1027" s="42">
        <v>8</v>
      </c>
      <c r="G1027" s="42">
        <v>1</v>
      </c>
      <c r="H1027" s="43" t="s">
        <v>1927</v>
      </c>
      <c r="I1027" s="42" t="s">
        <v>44</v>
      </c>
      <c r="J1027" s="77" t="s">
        <v>83</v>
      </c>
      <c r="K1027" s="77" t="s">
        <v>559</v>
      </c>
      <c r="L1027" s="44" t="s">
        <v>76</v>
      </c>
      <c r="M1027" s="42" t="s">
        <v>949</v>
      </c>
      <c r="N1027" s="42">
        <v>1</v>
      </c>
      <c r="O1027" s="42" t="s">
        <v>1928</v>
      </c>
      <c r="P1027" s="46">
        <v>45439</v>
      </c>
      <c r="Q1027" s="52">
        <v>677673</v>
      </c>
      <c r="R1027" s="48">
        <v>50000</v>
      </c>
      <c r="S1027" s="49">
        <v>67600</v>
      </c>
      <c r="T1027" s="50"/>
      <c r="U1027" s="48" t="s">
        <v>2726</v>
      </c>
      <c r="V1027" s="64">
        <v>45497</v>
      </c>
      <c r="W1027" s="52"/>
    </row>
    <row r="1028" spans="1:23">
      <c r="A1028" s="48"/>
      <c r="B1028" s="42">
        <v>6234</v>
      </c>
      <c r="C1028" s="42" t="s">
        <v>79</v>
      </c>
      <c r="D1028" s="42">
        <v>1114898866</v>
      </c>
      <c r="E1028" s="42" t="s">
        <v>1926</v>
      </c>
      <c r="F1028" s="42">
        <v>8</v>
      </c>
      <c r="G1028" s="42">
        <v>1</v>
      </c>
      <c r="H1028" s="43" t="s">
        <v>1927</v>
      </c>
      <c r="I1028" s="42" t="s">
        <v>44</v>
      </c>
      <c r="J1028" s="77" t="s">
        <v>83</v>
      </c>
      <c r="K1028" s="77" t="s">
        <v>559</v>
      </c>
      <c r="L1028" s="44" t="s">
        <v>76</v>
      </c>
      <c r="M1028" s="42" t="s">
        <v>950</v>
      </c>
      <c r="N1028" s="42">
        <v>1</v>
      </c>
      <c r="O1028" s="42" t="s">
        <v>1928</v>
      </c>
      <c r="P1028" s="46">
        <v>45440</v>
      </c>
      <c r="Q1028" s="47">
        <v>685595</v>
      </c>
      <c r="R1028" s="48">
        <v>50000</v>
      </c>
      <c r="S1028" s="49">
        <v>67600</v>
      </c>
      <c r="T1028" s="50">
        <v>135200</v>
      </c>
      <c r="U1028" s="48" t="s">
        <v>2726</v>
      </c>
      <c r="V1028" s="64">
        <v>45497</v>
      </c>
      <c r="W1028" s="52"/>
    </row>
    <row r="1029" spans="1:23" ht="28.8">
      <c r="A1029" s="48"/>
      <c r="B1029" s="42">
        <v>5742</v>
      </c>
      <c r="C1029" s="42" t="s">
        <v>41</v>
      </c>
      <c r="D1029" s="42">
        <v>59177444</v>
      </c>
      <c r="E1029" s="42" t="s">
        <v>568</v>
      </c>
      <c r="F1029" s="42">
        <v>46</v>
      </c>
      <c r="G1029" s="42">
        <v>1</v>
      </c>
      <c r="H1029" s="43" t="s">
        <v>1929</v>
      </c>
      <c r="I1029" s="42" t="s">
        <v>44</v>
      </c>
      <c r="J1029" s="77" t="s">
        <v>556</v>
      </c>
      <c r="K1029" s="77">
        <v>865</v>
      </c>
      <c r="L1029" s="44" t="s">
        <v>74</v>
      </c>
      <c r="M1029" s="45" t="s">
        <v>1114</v>
      </c>
      <c r="N1029" s="42">
        <v>1</v>
      </c>
      <c r="O1029" s="42" t="s">
        <v>1930</v>
      </c>
      <c r="P1029" s="46">
        <v>45429</v>
      </c>
      <c r="Q1029" s="47">
        <v>41286</v>
      </c>
      <c r="R1029" s="48">
        <v>45000</v>
      </c>
      <c r="S1029" s="49">
        <v>50336</v>
      </c>
      <c r="T1029" s="50"/>
      <c r="U1029" s="48" t="s">
        <v>2727</v>
      </c>
      <c r="V1029" s="64">
        <v>45497</v>
      </c>
      <c r="W1029" s="52"/>
    </row>
    <row r="1030" spans="1:23" ht="28.8">
      <c r="A1030" s="48"/>
      <c r="B1030" s="42">
        <v>5743</v>
      </c>
      <c r="C1030" s="42" t="s">
        <v>41</v>
      </c>
      <c r="D1030" s="42">
        <v>59177444</v>
      </c>
      <c r="E1030" s="42" t="s">
        <v>568</v>
      </c>
      <c r="F1030" s="42">
        <v>46</v>
      </c>
      <c r="G1030" s="42">
        <v>1</v>
      </c>
      <c r="H1030" s="43" t="s">
        <v>1929</v>
      </c>
      <c r="I1030" s="42" t="s">
        <v>44</v>
      </c>
      <c r="J1030" s="77" t="s">
        <v>556</v>
      </c>
      <c r="K1030" s="77">
        <v>865</v>
      </c>
      <c r="L1030" s="44" t="s">
        <v>74</v>
      </c>
      <c r="M1030" s="45" t="s">
        <v>1116</v>
      </c>
      <c r="N1030" s="42">
        <v>1</v>
      </c>
      <c r="O1030" s="42" t="s">
        <v>1930</v>
      </c>
      <c r="P1030" s="46">
        <v>45430</v>
      </c>
      <c r="Q1030" s="52">
        <v>28692</v>
      </c>
      <c r="R1030" s="48">
        <v>45000</v>
      </c>
      <c r="S1030" s="49">
        <v>50336</v>
      </c>
      <c r="T1030" s="50">
        <v>100672</v>
      </c>
      <c r="U1030" s="48" t="s">
        <v>2727</v>
      </c>
      <c r="V1030" s="64">
        <v>45497</v>
      </c>
      <c r="W1030" s="52"/>
    </row>
    <row r="1031" spans="1:23" ht="28.8">
      <c r="A1031" s="48"/>
      <c r="B1031" s="42">
        <v>5678</v>
      </c>
      <c r="C1031" s="42" t="s">
        <v>41</v>
      </c>
      <c r="D1031" s="42">
        <v>1006849061</v>
      </c>
      <c r="E1031" s="42" t="s">
        <v>1931</v>
      </c>
      <c r="F1031" s="42">
        <v>24</v>
      </c>
      <c r="G1031" s="42">
        <v>1</v>
      </c>
      <c r="H1031" s="43">
        <v>36567</v>
      </c>
      <c r="I1031" s="42" t="s">
        <v>44</v>
      </c>
      <c r="J1031" s="77" t="s">
        <v>75</v>
      </c>
      <c r="K1031" s="77">
        <v>568</v>
      </c>
      <c r="L1031" s="44" t="s">
        <v>76</v>
      </c>
      <c r="M1031" s="45" t="s">
        <v>1001</v>
      </c>
      <c r="N1031" s="42">
        <v>1</v>
      </c>
      <c r="O1031" s="42">
        <v>3232454923</v>
      </c>
      <c r="P1031" s="46">
        <v>45426</v>
      </c>
      <c r="Q1031" s="47">
        <v>651509</v>
      </c>
      <c r="R1031" s="48">
        <v>75000</v>
      </c>
      <c r="S1031" s="49">
        <v>96512</v>
      </c>
      <c r="T1031" s="50"/>
      <c r="U1031" s="48" t="s">
        <v>2728</v>
      </c>
      <c r="V1031" s="64">
        <v>45497</v>
      </c>
      <c r="W1031" s="52"/>
    </row>
    <row r="1032" spans="1:23" ht="28.8">
      <c r="A1032" s="48"/>
      <c r="B1032" s="42">
        <v>5679</v>
      </c>
      <c r="C1032" s="42" t="s">
        <v>41</v>
      </c>
      <c r="D1032" s="42">
        <v>1006849061</v>
      </c>
      <c r="E1032" s="42" t="s">
        <v>1931</v>
      </c>
      <c r="F1032" s="42">
        <v>24</v>
      </c>
      <c r="G1032" s="42">
        <v>1</v>
      </c>
      <c r="H1032" s="43">
        <v>36567</v>
      </c>
      <c r="I1032" s="42" t="s">
        <v>44</v>
      </c>
      <c r="J1032" s="77" t="s">
        <v>75</v>
      </c>
      <c r="K1032" s="77">
        <v>568</v>
      </c>
      <c r="L1032" s="44" t="s">
        <v>76</v>
      </c>
      <c r="M1032" s="45" t="s">
        <v>1002</v>
      </c>
      <c r="N1032" s="42">
        <v>1</v>
      </c>
      <c r="O1032" s="42">
        <v>3232454923</v>
      </c>
      <c r="P1032" s="46">
        <v>45427</v>
      </c>
      <c r="Q1032" s="52">
        <v>660354</v>
      </c>
      <c r="R1032" s="48">
        <v>75000</v>
      </c>
      <c r="S1032" s="49">
        <v>96512</v>
      </c>
      <c r="T1032" s="50">
        <v>193024</v>
      </c>
      <c r="U1032" s="48" t="s">
        <v>2728</v>
      </c>
      <c r="V1032" s="64">
        <v>45497</v>
      </c>
      <c r="W1032" s="52"/>
    </row>
    <row r="1033" spans="1:23">
      <c r="A1033" s="48"/>
      <c r="B1033" s="42">
        <v>6161</v>
      </c>
      <c r="C1033" s="42" t="s">
        <v>41</v>
      </c>
      <c r="D1033" s="42">
        <v>41241144</v>
      </c>
      <c r="E1033" s="42" t="s">
        <v>1932</v>
      </c>
      <c r="F1033" s="42">
        <v>49</v>
      </c>
      <c r="G1033" s="42">
        <v>1</v>
      </c>
      <c r="H1033" s="43" t="s">
        <v>1933</v>
      </c>
      <c r="I1033" s="42" t="s">
        <v>44</v>
      </c>
      <c r="J1033" s="78" t="s">
        <v>78</v>
      </c>
      <c r="K1033" s="78">
        <v>320</v>
      </c>
      <c r="L1033" s="44" t="s">
        <v>74</v>
      </c>
      <c r="M1033" s="18" t="s">
        <v>958</v>
      </c>
      <c r="N1033" s="42">
        <v>1</v>
      </c>
      <c r="O1033" s="42" t="s">
        <v>1934</v>
      </c>
      <c r="P1033" s="46">
        <v>45437</v>
      </c>
      <c r="Q1033" s="47">
        <v>677418</v>
      </c>
      <c r="R1033" s="48">
        <v>17000</v>
      </c>
      <c r="S1033" s="49">
        <v>26520</v>
      </c>
      <c r="T1033" s="50"/>
      <c r="U1033" s="48" t="s">
        <v>2729</v>
      </c>
      <c r="V1033" s="64">
        <v>45497</v>
      </c>
      <c r="W1033" s="52"/>
    </row>
    <row r="1034" spans="1:23">
      <c r="A1034" s="48"/>
      <c r="B1034" s="42">
        <v>6162</v>
      </c>
      <c r="C1034" s="42" t="s">
        <v>41</v>
      </c>
      <c r="D1034" s="42">
        <v>41241144</v>
      </c>
      <c r="E1034" s="42" t="s">
        <v>1932</v>
      </c>
      <c r="F1034" s="42">
        <v>49</v>
      </c>
      <c r="G1034" s="42">
        <v>1</v>
      </c>
      <c r="H1034" s="43" t="s">
        <v>1933</v>
      </c>
      <c r="I1034" s="42" t="s">
        <v>44</v>
      </c>
      <c r="J1034" s="78" t="s">
        <v>78</v>
      </c>
      <c r="K1034" s="78">
        <v>320</v>
      </c>
      <c r="L1034" s="44" t="s">
        <v>74</v>
      </c>
      <c r="M1034" s="44" t="s">
        <v>959</v>
      </c>
      <c r="N1034" s="42">
        <v>1</v>
      </c>
      <c r="O1034" s="42" t="s">
        <v>1934</v>
      </c>
      <c r="P1034" s="46">
        <v>45437</v>
      </c>
      <c r="Q1034" s="52">
        <v>680086</v>
      </c>
      <c r="R1034" s="48">
        <v>17000</v>
      </c>
      <c r="S1034" s="49">
        <v>26520</v>
      </c>
      <c r="T1034" s="50">
        <v>53040</v>
      </c>
      <c r="U1034" s="48" t="s">
        <v>2729</v>
      </c>
      <c r="V1034" s="64">
        <v>45497</v>
      </c>
      <c r="W1034" s="52"/>
    </row>
    <row r="1035" spans="1:23">
      <c r="A1035" s="48"/>
      <c r="B1035" s="42">
        <v>6337</v>
      </c>
      <c r="C1035" s="42" t="s">
        <v>41</v>
      </c>
      <c r="D1035" s="42">
        <v>1124857064</v>
      </c>
      <c r="E1035" s="42" t="s">
        <v>1935</v>
      </c>
      <c r="F1035" s="42">
        <v>32</v>
      </c>
      <c r="G1035" s="42">
        <v>1</v>
      </c>
      <c r="H1035" s="43">
        <v>33453</v>
      </c>
      <c r="I1035" s="42" t="s">
        <v>44</v>
      </c>
      <c r="J1035" s="77" t="s">
        <v>78</v>
      </c>
      <c r="K1035" s="77">
        <v>320</v>
      </c>
      <c r="L1035" s="44" t="s">
        <v>74</v>
      </c>
      <c r="M1035" s="18" t="s">
        <v>958</v>
      </c>
      <c r="N1035" s="42">
        <v>1</v>
      </c>
      <c r="O1035" s="42" t="s">
        <v>1936</v>
      </c>
      <c r="P1035" s="46">
        <v>45441</v>
      </c>
      <c r="Q1035" s="47">
        <v>685580</v>
      </c>
      <c r="R1035" s="48">
        <v>17000</v>
      </c>
      <c r="S1035" s="49">
        <v>26520</v>
      </c>
      <c r="T1035" s="50"/>
      <c r="U1035" s="48" t="s">
        <v>2730</v>
      </c>
      <c r="V1035" s="64">
        <v>45497</v>
      </c>
      <c r="W1035" s="52"/>
    </row>
    <row r="1036" spans="1:23">
      <c r="A1036" s="48"/>
      <c r="B1036" s="42">
        <v>6338</v>
      </c>
      <c r="C1036" s="42" t="s">
        <v>41</v>
      </c>
      <c r="D1036" s="42">
        <v>1124857064</v>
      </c>
      <c r="E1036" s="42" t="s">
        <v>1935</v>
      </c>
      <c r="F1036" s="42">
        <v>32</v>
      </c>
      <c r="G1036" s="42">
        <v>1</v>
      </c>
      <c r="H1036" s="43">
        <v>33453</v>
      </c>
      <c r="I1036" s="42" t="s">
        <v>44</v>
      </c>
      <c r="J1036" s="77" t="s">
        <v>78</v>
      </c>
      <c r="K1036" s="77">
        <v>320</v>
      </c>
      <c r="L1036" s="44" t="s">
        <v>74</v>
      </c>
      <c r="M1036" s="45" t="s">
        <v>959</v>
      </c>
      <c r="N1036" s="42">
        <v>1</v>
      </c>
      <c r="O1036" s="42" t="s">
        <v>1936</v>
      </c>
      <c r="P1036" s="46">
        <v>45441</v>
      </c>
      <c r="Q1036" s="52">
        <v>688037</v>
      </c>
      <c r="R1036" s="48">
        <v>17000</v>
      </c>
      <c r="S1036" s="49">
        <v>26520</v>
      </c>
      <c r="T1036" s="50">
        <v>53040</v>
      </c>
      <c r="U1036" s="48" t="s">
        <v>2730</v>
      </c>
      <c r="V1036" s="64">
        <v>45497</v>
      </c>
      <c r="W1036" s="52"/>
    </row>
    <row r="1037" spans="1:23" ht="28.8">
      <c r="A1037" s="48"/>
      <c r="B1037" s="42">
        <v>4921</v>
      </c>
      <c r="C1037" s="42" t="s">
        <v>86</v>
      </c>
      <c r="D1037" s="42">
        <v>1126460213</v>
      </c>
      <c r="E1037" s="42" t="s">
        <v>1937</v>
      </c>
      <c r="F1037" s="42">
        <v>3</v>
      </c>
      <c r="G1037" s="42">
        <v>1</v>
      </c>
      <c r="H1037" s="43" t="s">
        <v>1938</v>
      </c>
      <c r="I1037" s="42" t="s">
        <v>44</v>
      </c>
      <c r="J1037" s="77" t="s">
        <v>556</v>
      </c>
      <c r="K1037" s="77">
        <v>865</v>
      </c>
      <c r="L1037" s="44" t="s">
        <v>76</v>
      </c>
      <c r="M1037" s="45" t="s">
        <v>1183</v>
      </c>
      <c r="N1037" s="42">
        <v>1</v>
      </c>
      <c r="O1037" s="42" t="s">
        <v>1939</v>
      </c>
      <c r="P1037" s="46">
        <v>45414</v>
      </c>
      <c r="Q1037" s="54">
        <v>629069</v>
      </c>
      <c r="R1037" s="55">
        <v>115000</v>
      </c>
      <c r="S1037" s="49">
        <v>135200</v>
      </c>
      <c r="T1037" s="50">
        <v>135200</v>
      </c>
      <c r="U1037" s="48" t="s">
        <v>2731</v>
      </c>
      <c r="V1037" s="64">
        <v>45497</v>
      </c>
      <c r="W1037" s="52"/>
    </row>
    <row r="1038" spans="1:23" ht="28.8">
      <c r="A1038" s="48"/>
      <c r="B1038" s="42">
        <v>5560</v>
      </c>
      <c r="C1038" s="42" t="s">
        <v>41</v>
      </c>
      <c r="D1038" s="42">
        <v>12977710</v>
      </c>
      <c r="E1038" s="42" t="s">
        <v>1940</v>
      </c>
      <c r="F1038" s="42">
        <v>61</v>
      </c>
      <c r="G1038" s="42">
        <v>1</v>
      </c>
      <c r="H1038" s="43" t="s">
        <v>1941</v>
      </c>
      <c r="I1038" s="42" t="s">
        <v>77</v>
      </c>
      <c r="J1038" s="77" t="s">
        <v>84</v>
      </c>
      <c r="K1038" s="77">
        <v>885</v>
      </c>
      <c r="L1038" s="44" t="s">
        <v>76</v>
      </c>
      <c r="M1038" s="45" t="s">
        <v>1897</v>
      </c>
      <c r="N1038" s="42">
        <v>2</v>
      </c>
      <c r="O1038" s="42" t="s">
        <v>1942</v>
      </c>
      <c r="P1038" s="43">
        <v>45426</v>
      </c>
      <c r="Q1038" s="42" t="s">
        <v>1943</v>
      </c>
      <c r="R1038" s="55">
        <v>136000</v>
      </c>
      <c r="S1038" s="49">
        <v>84448</v>
      </c>
      <c r="T1038" s="50"/>
      <c r="U1038" s="48" t="s">
        <v>2732</v>
      </c>
      <c r="V1038" s="64">
        <v>45497</v>
      </c>
      <c r="W1038" s="52"/>
    </row>
    <row r="1039" spans="1:23" ht="28.8">
      <c r="A1039" s="48"/>
      <c r="B1039" s="42">
        <v>5561</v>
      </c>
      <c r="C1039" s="42" t="s">
        <v>41</v>
      </c>
      <c r="D1039" s="42">
        <v>12977710</v>
      </c>
      <c r="E1039" s="42" t="s">
        <v>1940</v>
      </c>
      <c r="F1039" s="42">
        <v>61</v>
      </c>
      <c r="G1039" s="42">
        <v>1</v>
      </c>
      <c r="H1039" s="43" t="s">
        <v>1941</v>
      </c>
      <c r="I1039" s="42" t="s">
        <v>77</v>
      </c>
      <c r="J1039" s="77" t="s">
        <v>84</v>
      </c>
      <c r="K1039" s="77">
        <v>885</v>
      </c>
      <c r="L1039" s="44" t="s">
        <v>76</v>
      </c>
      <c r="M1039" s="45" t="s">
        <v>1944</v>
      </c>
      <c r="N1039" s="42">
        <v>1</v>
      </c>
      <c r="O1039" s="42" t="s">
        <v>1942</v>
      </c>
      <c r="P1039" s="46">
        <v>45427</v>
      </c>
      <c r="Q1039" s="47" t="s">
        <v>1945</v>
      </c>
      <c r="R1039" s="48">
        <v>136000</v>
      </c>
      <c r="S1039" s="49">
        <v>84448</v>
      </c>
      <c r="T1039" s="50">
        <v>253344</v>
      </c>
      <c r="U1039" s="48" t="s">
        <v>2732</v>
      </c>
      <c r="V1039" s="64">
        <v>45497</v>
      </c>
      <c r="W1039" s="52"/>
    </row>
    <row r="1040" spans="1:23">
      <c r="A1040" s="48"/>
      <c r="B1040" s="42">
        <v>5071</v>
      </c>
      <c r="C1040" s="42" t="s">
        <v>41</v>
      </c>
      <c r="D1040" s="42">
        <v>1140434034</v>
      </c>
      <c r="E1040" s="42" t="s">
        <v>1946</v>
      </c>
      <c r="F1040" s="42">
        <v>21</v>
      </c>
      <c r="G1040" s="42">
        <v>1</v>
      </c>
      <c r="H1040" s="43">
        <v>37598</v>
      </c>
      <c r="I1040" s="42" t="s">
        <v>44</v>
      </c>
      <c r="J1040" s="77" t="s">
        <v>81</v>
      </c>
      <c r="K1040" s="77">
        <v>749</v>
      </c>
      <c r="L1040" s="44" t="s">
        <v>76</v>
      </c>
      <c r="M1040" s="18" t="s">
        <v>918</v>
      </c>
      <c r="N1040" s="42">
        <v>1</v>
      </c>
      <c r="O1040" s="42">
        <v>3138698139</v>
      </c>
      <c r="P1040" s="46">
        <v>45416</v>
      </c>
      <c r="Q1040" s="52">
        <v>633931</v>
      </c>
      <c r="R1040" s="48">
        <v>20000</v>
      </c>
      <c r="S1040" s="49">
        <v>26000</v>
      </c>
      <c r="T1040" s="50"/>
      <c r="U1040" s="48" t="s">
        <v>2733</v>
      </c>
      <c r="V1040" s="64">
        <v>45497</v>
      </c>
      <c r="W1040" s="52"/>
    </row>
    <row r="1041" spans="1:23">
      <c r="A1041" s="48"/>
      <c r="B1041" s="42">
        <v>5351</v>
      </c>
      <c r="C1041" s="42" t="s">
        <v>41</v>
      </c>
      <c r="D1041" s="42">
        <v>1140434034</v>
      </c>
      <c r="E1041" s="42" t="s">
        <v>1946</v>
      </c>
      <c r="F1041" s="42">
        <v>21</v>
      </c>
      <c r="G1041" s="42">
        <v>1</v>
      </c>
      <c r="H1041" s="43">
        <v>37598</v>
      </c>
      <c r="I1041" s="42" t="s">
        <v>44</v>
      </c>
      <c r="J1041" s="77" t="s">
        <v>81</v>
      </c>
      <c r="K1041" s="77">
        <v>749</v>
      </c>
      <c r="L1041" s="44" t="s">
        <v>76</v>
      </c>
      <c r="M1041" s="45" t="s">
        <v>918</v>
      </c>
      <c r="N1041" s="42">
        <v>1</v>
      </c>
      <c r="O1041" s="42">
        <v>3138698139</v>
      </c>
      <c r="P1041" s="46">
        <v>45421</v>
      </c>
      <c r="Q1041" s="47">
        <v>644217</v>
      </c>
      <c r="R1041" s="48">
        <v>20000</v>
      </c>
      <c r="S1041" s="49">
        <v>26000</v>
      </c>
      <c r="T1041" s="50"/>
      <c r="U1041" s="48" t="s">
        <v>2733</v>
      </c>
      <c r="V1041" s="64">
        <v>45497</v>
      </c>
      <c r="W1041" s="52"/>
    </row>
    <row r="1042" spans="1:23">
      <c r="A1042" s="48"/>
      <c r="B1042" s="42">
        <v>5352</v>
      </c>
      <c r="C1042" s="42" t="s">
        <v>41</v>
      </c>
      <c r="D1042" s="42">
        <v>1140434034</v>
      </c>
      <c r="E1042" s="42" t="s">
        <v>1946</v>
      </c>
      <c r="F1042" s="42">
        <v>21</v>
      </c>
      <c r="G1042" s="42">
        <v>1</v>
      </c>
      <c r="H1042" s="43">
        <v>37598</v>
      </c>
      <c r="I1042" s="42" t="s">
        <v>44</v>
      </c>
      <c r="J1042" s="77" t="s">
        <v>81</v>
      </c>
      <c r="K1042" s="77">
        <v>749</v>
      </c>
      <c r="L1042" s="44" t="s">
        <v>76</v>
      </c>
      <c r="M1042" s="45" t="s">
        <v>922</v>
      </c>
      <c r="N1042" s="42">
        <v>1</v>
      </c>
      <c r="O1042" s="42">
        <v>3138698139</v>
      </c>
      <c r="P1042" s="46">
        <v>45421</v>
      </c>
      <c r="Q1042" s="52">
        <v>647851</v>
      </c>
      <c r="R1042" s="48">
        <v>20000</v>
      </c>
      <c r="S1042" s="49">
        <v>26000</v>
      </c>
      <c r="T1042" s="50">
        <v>78000</v>
      </c>
      <c r="U1042" s="48" t="s">
        <v>2733</v>
      </c>
      <c r="V1042" s="64">
        <v>45497</v>
      </c>
      <c r="W1042" s="52"/>
    </row>
    <row r="1043" spans="1:23">
      <c r="A1043" s="48"/>
      <c r="B1043" s="42">
        <v>6393</v>
      </c>
      <c r="C1043" s="42" t="s">
        <v>41</v>
      </c>
      <c r="D1043" s="42">
        <v>1124316624</v>
      </c>
      <c r="E1043" s="42" t="s">
        <v>1947</v>
      </c>
      <c r="F1043" s="42">
        <v>24</v>
      </c>
      <c r="G1043" s="42">
        <v>1</v>
      </c>
      <c r="H1043" s="43">
        <v>36470</v>
      </c>
      <c r="I1043" s="42" t="s">
        <v>44</v>
      </c>
      <c r="J1043" s="77" t="s">
        <v>91</v>
      </c>
      <c r="K1043" s="77">
        <v>219</v>
      </c>
      <c r="L1043" s="44" t="s">
        <v>76</v>
      </c>
      <c r="M1043" s="18" t="s">
        <v>929</v>
      </c>
      <c r="N1043" s="42">
        <v>1</v>
      </c>
      <c r="O1043" s="42">
        <v>3108330805</v>
      </c>
      <c r="P1043" s="46">
        <v>45441</v>
      </c>
      <c r="Q1043" s="47">
        <v>684769</v>
      </c>
      <c r="R1043" s="48">
        <v>20000</v>
      </c>
      <c r="S1043" s="49">
        <v>33800</v>
      </c>
      <c r="T1043" s="50"/>
      <c r="U1043" s="48" t="s">
        <v>2734</v>
      </c>
      <c r="V1043" s="64">
        <v>45497</v>
      </c>
      <c r="W1043" s="52"/>
    </row>
    <row r="1044" spans="1:23">
      <c r="A1044" s="48"/>
      <c r="B1044" s="42">
        <v>6394</v>
      </c>
      <c r="C1044" s="42" t="s">
        <v>41</v>
      </c>
      <c r="D1044" s="42">
        <v>1124316624</v>
      </c>
      <c r="E1044" s="42" t="s">
        <v>1947</v>
      </c>
      <c r="F1044" s="42">
        <v>24</v>
      </c>
      <c r="G1044" s="42">
        <v>1</v>
      </c>
      <c r="H1044" s="43">
        <v>36470</v>
      </c>
      <c r="I1044" s="42" t="s">
        <v>44</v>
      </c>
      <c r="J1044" s="77" t="s">
        <v>91</v>
      </c>
      <c r="K1044" s="77">
        <v>219</v>
      </c>
      <c r="L1044" s="44" t="s">
        <v>76</v>
      </c>
      <c r="M1044" s="18" t="s">
        <v>930</v>
      </c>
      <c r="N1044" s="42">
        <v>1</v>
      </c>
      <c r="O1044" s="42">
        <v>3108330805</v>
      </c>
      <c r="P1044" s="46">
        <v>45441</v>
      </c>
      <c r="Q1044" s="52">
        <v>688471</v>
      </c>
      <c r="R1044" s="48">
        <v>20000</v>
      </c>
      <c r="S1044" s="49">
        <v>33800</v>
      </c>
      <c r="T1044" s="56">
        <v>67600</v>
      </c>
      <c r="U1044" s="48" t="s">
        <v>2734</v>
      </c>
      <c r="V1044" s="64">
        <v>45497</v>
      </c>
      <c r="W1044" s="52"/>
    </row>
    <row r="1045" spans="1:23" ht="28.8">
      <c r="A1045" s="55"/>
      <c r="B1045" s="42">
        <v>6131</v>
      </c>
      <c r="C1045" s="42" t="s">
        <v>41</v>
      </c>
      <c r="D1045" s="42">
        <v>41104220</v>
      </c>
      <c r="E1045" s="42" t="s">
        <v>1948</v>
      </c>
      <c r="F1045" s="42">
        <v>60</v>
      </c>
      <c r="G1045" s="42">
        <v>1</v>
      </c>
      <c r="H1045" s="43">
        <v>23285</v>
      </c>
      <c r="I1045" s="42" t="s">
        <v>44</v>
      </c>
      <c r="J1045" s="77" t="s">
        <v>75</v>
      </c>
      <c r="K1045" s="77">
        <v>568</v>
      </c>
      <c r="L1045" s="44" t="s">
        <v>74</v>
      </c>
      <c r="M1045" s="45" t="s">
        <v>938</v>
      </c>
      <c r="N1045" s="42">
        <v>1</v>
      </c>
      <c r="O1045" s="42" t="s">
        <v>1949</v>
      </c>
      <c r="P1045" s="46">
        <v>45436</v>
      </c>
      <c r="Q1045" s="47">
        <v>676407</v>
      </c>
      <c r="R1045" s="48">
        <v>27000</v>
      </c>
      <c r="S1045" s="49">
        <v>40040</v>
      </c>
      <c r="T1045" s="56"/>
      <c r="U1045" s="55" t="s">
        <v>2735</v>
      </c>
      <c r="V1045" s="64">
        <v>45497</v>
      </c>
      <c r="W1045" s="52"/>
    </row>
    <row r="1046" spans="1:23">
      <c r="A1046" s="55"/>
      <c r="B1046" s="42">
        <v>6132</v>
      </c>
      <c r="C1046" s="42" t="s">
        <v>41</v>
      </c>
      <c r="D1046" s="42">
        <v>41104220</v>
      </c>
      <c r="E1046" s="42" t="s">
        <v>1948</v>
      </c>
      <c r="F1046" s="42">
        <v>60</v>
      </c>
      <c r="G1046" s="42">
        <v>1</v>
      </c>
      <c r="H1046" s="43">
        <v>23285</v>
      </c>
      <c r="I1046" s="42" t="s">
        <v>44</v>
      </c>
      <c r="J1046" s="78" t="s">
        <v>75</v>
      </c>
      <c r="K1046" s="78">
        <v>568</v>
      </c>
      <c r="L1046" s="44" t="s">
        <v>74</v>
      </c>
      <c r="M1046" s="42" t="s">
        <v>939</v>
      </c>
      <c r="N1046" s="42">
        <v>1</v>
      </c>
      <c r="O1046" s="42">
        <v>3217611709</v>
      </c>
      <c r="P1046" s="46">
        <v>45436</v>
      </c>
      <c r="Q1046" s="47">
        <v>678720</v>
      </c>
      <c r="R1046" s="48">
        <v>27000</v>
      </c>
      <c r="S1046" s="49">
        <v>40040</v>
      </c>
      <c r="T1046" s="56">
        <v>80080</v>
      </c>
      <c r="U1046" s="55" t="s">
        <v>2735</v>
      </c>
      <c r="V1046" s="64">
        <v>45497</v>
      </c>
      <c r="W1046" s="52"/>
    </row>
    <row r="1047" spans="1:23">
      <c r="A1047" s="55"/>
      <c r="B1047" s="42">
        <v>6022</v>
      </c>
      <c r="C1047" s="42" t="s">
        <v>41</v>
      </c>
      <c r="D1047" s="42">
        <v>1010145151</v>
      </c>
      <c r="E1047" s="42" t="s">
        <v>1950</v>
      </c>
      <c r="F1047" s="42">
        <v>23</v>
      </c>
      <c r="G1047" s="42">
        <v>1</v>
      </c>
      <c r="H1047" s="43" t="s">
        <v>1951</v>
      </c>
      <c r="I1047" s="42" t="s">
        <v>44</v>
      </c>
      <c r="J1047" s="78" t="s">
        <v>83</v>
      </c>
      <c r="K1047" s="78" t="s">
        <v>559</v>
      </c>
      <c r="L1047" s="44" t="s">
        <v>74</v>
      </c>
      <c r="M1047" s="45" t="s">
        <v>1037</v>
      </c>
      <c r="N1047" s="42">
        <v>1</v>
      </c>
      <c r="O1047" s="42">
        <v>3115234132</v>
      </c>
      <c r="P1047" s="46">
        <v>45437</v>
      </c>
      <c r="Q1047" s="52">
        <v>676671</v>
      </c>
      <c r="R1047" s="48">
        <v>35000</v>
      </c>
      <c r="S1047" s="49">
        <v>50669</v>
      </c>
      <c r="T1047" s="56"/>
      <c r="U1047" s="55" t="s">
        <v>2736</v>
      </c>
      <c r="V1047" s="64">
        <v>45497</v>
      </c>
      <c r="W1047" s="52"/>
    </row>
    <row r="1048" spans="1:23">
      <c r="A1048" s="55"/>
      <c r="B1048" s="42">
        <v>6023</v>
      </c>
      <c r="C1048" s="42" t="s">
        <v>41</v>
      </c>
      <c r="D1048" s="42">
        <v>1010145151</v>
      </c>
      <c r="E1048" s="42" t="s">
        <v>1950</v>
      </c>
      <c r="F1048" s="42">
        <v>23</v>
      </c>
      <c r="G1048" s="42">
        <v>1</v>
      </c>
      <c r="H1048" s="43" t="s">
        <v>1951</v>
      </c>
      <c r="I1048" s="42" t="s">
        <v>44</v>
      </c>
      <c r="J1048" s="78" t="s">
        <v>83</v>
      </c>
      <c r="K1048" s="78" t="s">
        <v>559</v>
      </c>
      <c r="L1048" s="44" t="s">
        <v>74</v>
      </c>
      <c r="M1048" s="42" t="s">
        <v>1036</v>
      </c>
      <c r="N1048" s="42">
        <v>1</v>
      </c>
      <c r="O1048" s="42">
        <v>3115234132</v>
      </c>
      <c r="P1048" s="46">
        <v>45437</v>
      </c>
      <c r="Q1048" s="47">
        <v>675872</v>
      </c>
      <c r="R1048" s="48">
        <v>35000</v>
      </c>
      <c r="S1048" s="49">
        <v>50669</v>
      </c>
      <c r="T1048" s="56">
        <v>101338</v>
      </c>
      <c r="U1048" s="55" t="s">
        <v>2736</v>
      </c>
      <c r="V1048" s="64">
        <v>45497</v>
      </c>
      <c r="W1048" s="52"/>
    </row>
    <row r="1049" spans="1:23">
      <c r="A1049" s="55"/>
      <c r="B1049" s="42">
        <v>6181</v>
      </c>
      <c r="C1049" s="42" t="s">
        <v>41</v>
      </c>
      <c r="D1049" s="42">
        <v>1117495898</v>
      </c>
      <c r="E1049" s="42" t="s">
        <v>1952</v>
      </c>
      <c r="F1049" s="42">
        <v>37</v>
      </c>
      <c r="G1049" s="42">
        <v>1</v>
      </c>
      <c r="H1049" s="43" t="s">
        <v>1953</v>
      </c>
      <c r="I1049" s="42" t="s">
        <v>44</v>
      </c>
      <c r="J1049" s="78" t="s">
        <v>99</v>
      </c>
      <c r="K1049" s="78">
        <v>571</v>
      </c>
      <c r="L1049" s="44" t="s">
        <v>74</v>
      </c>
      <c r="M1049" s="45" t="s">
        <v>987</v>
      </c>
      <c r="N1049" s="42">
        <v>1</v>
      </c>
      <c r="O1049" s="42">
        <v>3239886013</v>
      </c>
      <c r="P1049" s="46">
        <v>45438</v>
      </c>
      <c r="Q1049" s="52">
        <v>677728</v>
      </c>
      <c r="R1049" s="48">
        <v>20000</v>
      </c>
      <c r="S1049" s="49">
        <v>30680</v>
      </c>
      <c r="T1049" s="56"/>
      <c r="U1049" s="55" t="s">
        <v>2737</v>
      </c>
      <c r="V1049" s="64">
        <v>45497</v>
      </c>
      <c r="W1049" s="52"/>
    </row>
    <row r="1050" spans="1:23" ht="28.8">
      <c r="A1050" s="48"/>
      <c r="B1050" s="42">
        <v>6182</v>
      </c>
      <c r="C1050" s="42" t="s">
        <v>41</v>
      </c>
      <c r="D1050" s="42">
        <v>1117495898</v>
      </c>
      <c r="E1050" s="42" t="s">
        <v>1952</v>
      </c>
      <c r="F1050" s="42">
        <v>37</v>
      </c>
      <c r="G1050" s="42">
        <v>1</v>
      </c>
      <c r="H1050" s="43" t="s">
        <v>1953</v>
      </c>
      <c r="I1050" s="42" t="s">
        <v>44</v>
      </c>
      <c r="J1050" s="77" t="s">
        <v>99</v>
      </c>
      <c r="K1050" s="77">
        <v>571</v>
      </c>
      <c r="L1050" s="44" t="s">
        <v>76</v>
      </c>
      <c r="M1050" s="45" t="s">
        <v>949</v>
      </c>
      <c r="N1050" s="42">
        <v>1</v>
      </c>
      <c r="O1050" s="42">
        <v>3239886013</v>
      </c>
      <c r="P1050" s="46">
        <v>45438</v>
      </c>
      <c r="Q1050" s="47">
        <v>677731</v>
      </c>
      <c r="R1050" s="48">
        <v>50000</v>
      </c>
      <c r="S1050" s="49">
        <v>67600</v>
      </c>
      <c r="T1050" s="50"/>
      <c r="U1050" s="48" t="s">
        <v>2737</v>
      </c>
      <c r="V1050" s="64">
        <v>45497</v>
      </c>
      <c r="W1050" s="52"/>
    </row>
    <row r="1051" spans="1:23" ht="28.8">
      <c r="A1051" s="48"/>
      <c r="B1051" s="42">
        <v>6183</v>
      </c>
      <c r="C1051" s="42" t="s">
        <v>41</v>
      </c>
      <c r="D1051" s="42">
        <v>1117495898</v>
      </c>
      <c r="E1051" s="42" t="s">
        <v>1952</v>
      </c>
      <c r="F1051" s="42">
        <v>37</v>
      </c>
      <c r="G1051" s="42">
        <v>1</v>
      </c>
      <c r="H1051" s="43" t="s">
        <v>1953</v>
      </c>
      <c r="I1051" s="42" t="s">
        <v>44</v>
      </c>
      <c r="J1051" s="77" t="s">
        <v>99</v>
      </c>
      <c r="K1051" s="77">
        <v>571</v>
      </c>
      <c r="L1051" s="44" t="s">
        <v>76</v>
      </c>
      <c r="M1051" s="45" t="s">
        <v>950</v>
      </c>
      <c r="N1051" s="42">
        <v>1</v>
      </c>
      <c r="O1051" s="42">
        <v>3239886013</v>
      </c>
      <c r="P1051" s="46">
        <v>45440</v>
      </c>
      <c r="Q1051" s="52">
        <v>684569</v>
      </c>
      <c r="R1051" s="48">
        <v>50000</v>
      </c>
      <c r="S1051" s="49">
        <v>67600</v>
      </c>
      <c r="T1051" s="50"/>
      <c r="U1051" s="48" t="s">
        <v>2737</v>
      </c>
      <c r="V1051" s="64">
        <v>45497</v>
      </c>
      <c r="W1051" s="52"/>
    </row>
    <row r="1052" spans="1:23" ht="28.8">
      <c r="A1052" s="48"/>
      <c r="B1052" s="42">
        <v>6184</v>
      </c>
      <c r="C1052" s="42" t="s">
        <v>41</v>
      </c>
      <c r="D1052" s="42">
        <v>1117495898</v>
      </c>
      <c r="E1052" s="42" t="s">
        <v>1952</v>
      </c>
      <c r="F1052" s="42">
        <v>37</v>
      </c>
      <c r="G1052" s="42">
        <v>1</v>
      </c>
      <c r="H1052" s="43" t="s">
        <v>1953</v>
      </c>
      <c r="I1052" s="42" t="s">
        <v>44</v>
      </c>
      <c r="J1052" s="77" t="s">
        <v>99</v>
      </c>
      <c r="K1052" s="77">
        <v>571</v>
      </c>
      <c r="L1052" s="44" t="s">
        <v>74</v>
      </c>
      <c r="M1052" s="42" t="s">
        <v>1009</v>
      </c>
      <c r="N1052" s="42">
        <v>1</v>
      </c>
      <c r="O1052" s="42">
        <v>3239886013</v>
      </c>
      <c r="P1052" s="46">
        <v>45440</v>
      </c>
      <c r="Q1052" s="47">
        <v>684571</v>
      </c>
      <c r="R1052" s="48">
        <v>20000</v>
      </c>
      <c r="S1052" s="49">
        <v>30680</v>
      </c>
      <c r="T1052" s="50">
        <v>196560</v>
      </c>
      <c r="U1052" s="48" t="s">
        <v>2737</v>
      </c>
      <c r="V1052" s="64">
        <v>45497</v>
      </c>
      <c r="W1052" s="52"/>
    </row>
    <row r="1053" spans="1:23">
      <c r="A1053" s="48"/>
      <c r="B1053" s="42">
        <v>5934</v>
      </c>
      <c r="C1053" s="42" t="s">
        <v>41</v>
      </c>
      <c r="D1053" s="42">
        <v>34558410</v>
      </c>
      <c r="E1053" s="42" t="s">
        <v>1954</v>
      </c>
      <c r="F1053" s="42">
        <v>52</v>
      </c>
      <c r="G1053" s="42">
        <v>1</v>
      </c>
      <c r="H1053" s="43">
        <v>25994</v>
      </c>
      <c r="I1053" s="42" t="s">
        <v>44</v>
      </c>
      <c r="J1053" s="77" t="s">
        <v>83</v>
      </c>
      <c r="K1053" s="77" t="s">
        <v>559</v>
      </c>
      <c r="L1053" s="44" t="s">
        <v>76</v>
      </c>
      <c r="M1053" s="42" t="s">
        <v>909</v>
      </c>
      <c r="N1053" s="42">
        <v>1</v>
      </c>
      <c r="O1053" s="42">
        <v>3174483007</v>
      </c>
      <c r="P1053" s="46">
        <v>45433</v>
      </c>
      <c r="Q1053" s="52">
        <v>669806</v>
      </c>
      <c r="R1053" s="48">
        <v>85000</v>
      </c>
      <c r="S1053" s="49">
        <v>109200</v>
      </c>
      <c r="T1053" s="50">
        <v>109200</v>
      </c>
      <c r="U1053" s="48" t="s">
        <v>2738</v>
      </c>
      <c r="V1053" s="64">
        <v>45497</v>
      </c>
      <c r="W1053" s="52"/>
    </row>
    <row r="1054" spans="1:23" ht="28.8">
      <c r="A1054" s="55"/>
      <c r="B1054" s="42">
        <v>6291</v>
      </c>
      <c r="C1054" s="42" t="s">
        <v>41</v>
      </c>
      <c r="D1054" s="42">
        <v>30741767</v>
      </c>
      <c r="E1054" s="42" t="s">
        <v>1955</v>
      </c>
      <c r="F1054" s="42">
        <v>55</v>
      </c>
      <c r="G1054" s="42">
        <v>1</v>
      </c>
      <c r="H1054" s="43">
        <v>25117</v>
      </c>
      <c r="I1054" s="42" t="s">
        <v>44</v>
      </c>
      <c r="J1054" s="77" t="s">
        <v>84</v>
      </c>
      <c r="K1054" s="77">
        <v>885</v>
      </c>
      <c r="L1054" s="44" t="s">
        <v>76</v>
      </c>
      <c r="M1054" s="18" t="s">
        <v>990</v>
      </c>
      <c r="N1054" s="42">
        <v>1</v>
      </c>
      <c r="O1054" s="42">
        <v>3117779371</v>
      </c>
      <c r="P1054" s="46">
        <v>45440</v>
      </c>
      <c r="Q1054" s="47">
        <v>684324</v>
      </c>
      <c r="R1054" s="48">
        <v>55000</v>
      </c>
      <c r="S1054" s="49">
        <v>72384</v>
      </c>
      <c r="T1054" s="56">
        <v>72384</v>
      </c>
      <c r="U1054" s="55" t="s">
        <v>2739</v>
      </c>
      <c r="V1054" s="64">
        <v>45497</v>
      </c>
      <c r="W1054" s="52"/>
    </row>
    <row r="1055" spans="1:23" ht="28.8">
      <c r="A1055" s="55"/>
      <c r="B1055" s="42">
        <v>5704</v>
      </c>
      <c r="C1055" s="42" t="s">
        <v>86</v>
      </c>
      <c r="D1055" s="42">
        <v>1120101754</v>
      </c>
      <c r="E1055" s="42" t="s">
        <v>1956</v>
      </c>
      <c r="F1055" s="42">
        <v>1</v>
      </c>
      <c r="G1055" s="42">
        <v>1</v>
      </c>
      <c r="H1055" s="43" t="s">
        <v>1957</v>
      </c>
      <c r="I1055" s="42" t="s">
        <v>77</v>
      </c>
      <c r="J1055" s="77" t="s">
        <v>75</v>
      </c>
      <c r="K1055" s="77">
        <v>568</v>
      </c>
      <c r="L1055" s="44" t="s">
        <v>74</v>
      </c>
      <c r="M1055" s="18" t="s">
        <v>938</v>
      </c>
      <c r="N1055" s="42">
        <v>1</v>
      </c>
      <c r="O1055" s="42">
        <v>3203362975</v>
      </c>
      <c r="P1055" s="46">
        <v>45427</v>
      </c>
      <c r="Q1055" s="47">
        <v>657940</v>
      </c>
      <c r="R1055" s="48">
        <v>27000</v>
      </c>
      <c r="S1055" s="55">
        <v>40040</v>
      </c>
      <c r="T1055" s="56"/>
      <c r="U1055" s="55" t="s">
        <v>2740</v>
      </c>
      <c r="V1055" s="64">
        <v>45497</v>
      </c>
      <c r="W1055" s="52"/>
    </row>
    <row r="1056" spans="1:23">
      <c r="A1056" s="55"/>
      <c r="B1056" s="42">
        <v>5705</v>
      </c>
      <c r="C1056" s="42" t="s">
        <v>86</v>
      </c>
      <c r="D1056" s="42">
        <v>1120101754</v>
      </c>
      <c r="E1056" s="42" t="s">
        <v>1956</v>
      </c>
      <c r="F1056" s="42">
        <v>1</v>
      </c>
      <c r="G1056" s="42">
        <v>1</v>
      </c>
      <c r="H1056" s="43" t="s">
        <v>1957</v>
      </c>
      <c r="I1056" s="42" t="s">
        <v>77</v>
      </c>
      <c r="J1056" s="78" t="s">
        <v>75</v>
      </c>
      <c r="K1056" s="78">
        <v>568</v>
      </c>
      <c r="L1056" s="44" t="s">
        <v>74</v>
      </c>
      <c r="M1056" s="42" t="s">
        <v>939</v>
      </c>
      <c r="N1056" s="42">
        <v>1</v>
      </c>
      <c r="O1056" s="42">
        <v>3203362975</v>
      </c>
      <c r="P1056" s="46">
        <v>45427</v>
      </c>
      <c r="Q1056" s="47">
        <v>659600</v>
      </c>
      <c r="R1056" s="48">
        <v>27000</v>
      </c>
      <c r="S1056" s="49">
        <v>40040</v>
      </c>
      <c r="T1056" s="56">
        <v>80080</v>
      </c>
      <c r="U1056" s="55" t="s">
        <v>2740</v>
      </c>
      <c r="V1056" s="64">
        <v>45497</v>
      </c>
      <c r="W1056" s="52"/>
    </row>
    <row r="1057" spans="1:23">
      <c r="A1057" s="55"/>
      <c r="B1057" s="42">
        <v>5227</v>
      </c>
      <c r="C1057" s="42" t="s">
        <v>41</v>
      </c>
      <c r="D1057" s="42">
        <v>18143220</v>
      </c>
      <c r="E1057" s="42" t="s">
        <v>1958</v>
      </c>
      <c r="F1057" s="42">
        <v>58</v>
      </c>
      <c r="G1057" s="42">
        <v>1</v>
      </c>
      <c r="H1057" s="43" t="s">
        <v>1959</v>
      </c>
      <c r="I1057" s="42" t="s">
        <v>77</v>
      </c>
      <c r="J1057" s="78" t="s">
        <v>78</v>
      </c>
      <c r="K1057" s="78">
        <v>320</v>
      </c>
      <c r="L1057" s="44" t="s">
        <v>74</v>
      </c>
      <c r="M1057" s="45" t="s">
        <v>960</v>
      </c>
      <c r="N1057" s="42">
        <v>1</v>
      </c>
      <c r="O1057" s="42" t="s">
        <v>1960</v>
      </c>
      <c r="P1057" s="46">
        <v>45417</v>
      </c>
      <c r="Q1057" s="52">
        <v>634291</v>
      </c>
      <c r="R1057" s="48">
        <v>33000</v>
      </c>
      <c r="S1057" s="49">
        <v>45240</v>
      </c>
      <c r="T1057" s="56">
        <v>45240</v>
      </c>
      <c r="U1057" s="55" t="s">
        <v>2741</v>
      </c>
      <c r="V1057" s="64">
        <v>45497</v>
      </c>
      <c r="W1057" s="52"/>
    </row>
    <row r="1058" spans="1:23">
      <c r="A1058" s="55"/>
      <c r="B1058" s="42">
        <v>6143</v>
      </c>
      <c r="C1058" s="42" t="s">
        <v>41</v>
      </c>
      <c r="D1058" s="42">
        <v>27132346</v>
      </c>
      <c r="E1058" s="42" t="s">
        <v>1961</v>
      </c>
      <c r="F1058" s="42">
        <v>83</v>
      </c>
      <c r="G1058" s="42">
        <v>1</v>
      </c>
      <c r="H1058" s="43" t="s">
        <v>1962</v>
      </c>
      <c r="I1058" s="42" t="s">
        <v>44</v>
      </c>
      <c r="J1058" s="77" t="s">
        <v>78</v>
      </c>
      <c r="K1058" s="77">
        <v>320</v>
      </c>
      <c r="L1058" s="44" t="s">
        <v>74</v>
      </c>
      <c r="M1058" s="45" t="s">
        <v>958</v>
      </c>
      <c r="N1058" s="42">
        <v>1</v>
      </c>
      <c r="O1058" s="42" t="s">
        <v>1784</v>
      </c>
      <c r="P1058" s="46">
        <v>45437</v>
      </c>
      <c r="Q1058" s="47">
        <v>676403</v>
      </c>
      <c r="R1058" s="48">
        <v>17000</v>
      </c>
      <c r="S1058" s="49">
        <v>26520</v>
      </c>
      <c r="T1058" s="56">
        <v>26520</v>
      </c>
      <c r="U1058" s="55" t="s">
        <v>2742</v>
      </c>
      <c r="V1058" s="64">
        <v>45497</v>
      </c>
      <c r="W1058" s="52"/>
    </row>
    <row r="1059" spans="1:23" ht="28.8">
      <c r="A1059" s="55"/>
      <c r="B1059" s="42">
        <v>5664</v>
      </c>
      <c r="C1059" s="42" t="s">
        <v>41</v>
      </c>
      <c r="D1059" s="42">
        <v>39562662</v>
      </c>
      <c r="E1059" s="42" t="s">
        <v>585</v>
      </c>
      <c r="F1059" s="42">
        <v>57</v>
      </c>
      <c r="G1059" s="42">
        <v>1</v>
      </c>
      <c r="H1059" s="43">
        <v>24112</v>
      </c>
      <c r="I1059" s="42" t="s">
        <v>44</v>
      </c>
      <c r="J1059" s="77" t="s">
        <v>99</v>
      </c>
      <c r="K1059" s="77">
        <v>571</v>
      </c>
      <c r="L1059" s="44" t="s">
        <v>74</v>
      </c>
      <c r="M1059" s="45" t="s">
        <v>989</v>
      </c>
      <c r="N1059" s="42">
        <v>1</v>
      </c>
      <c r="O1059" s="42">
        <v>3209451290</v>
      </c>
      <c r="P1059" s="46">
        <v>45429</v>
      </c>
      <c r="Q1059" s="52">
        <v>661442</v>
      </c>
      <c r="R1059" s="48">
        <v>18000</v>
      </c>
      <c r="S1059" s="49">
        <v>29640</v>
      </c>
      <c r="T1059" s="56">
        <v>29640</v>
      </c>
      <c r="U1059" s="55" t="s">
        <v>2743</v>
      </c>
      <c r="V1059" s="64">
        <v>45497</v>
      </c>
      <c r="W1059" s="52"/>
    </row>
    <row r="1060" spans="1:23" ht="28.8">
      <c r="A1060" s="48"/>
      <c r="B1060" s="42">
        <v>5497</v>
      </c>
      <c r="C1060" s="42" t="s">
        <v>41</v>
      </c>
      <c r="D1060" s="42">
        <v>5283072</v>
      </c>
      <c r="E1060" s="42" t="s">
        <v>1963</v>
      </c>
      <c r="F1060" s="42">
        <v>74</v>
      </c>
      <c r="G1060" s="42">
        <v>1</v>
      </c>
      <c r="H1060" s="43" t="s">
        <v>1964</v>
      </c>
      <c r="I1060" s="42" t="s">
        <v>77</v>
      </c>
      <c r="J1060" s="77" t="s">
        <v>557</v>
      </c>
      <c r="K1060" s="77">
        <v>569</v>
      </c>
      <c r="L1060" s="44" t="s">
        <v>74</v>
      </c>
      <c r="M1060" s="45" t="s">
        <v>1205</v>
      </c>
      <c r="N1060" s="42">
        <v>2</v>
      </c>
      <c r="O1060" s="42" t="s">
        <v>1965</v>
      </c>
      <c r="P1060" s="46">
        <v>45429</v>
      </c>
      <c r="Q1060" s="47" t="s">
        <v>1966</v>
      </c>
      <c r="R1060" s="48">
        <v>44000</v>
      </c>
      <c r="S1060" s="49">
        <v>31720</v>
      </c>
      <c r="T1060" s="50"/>
      <c r="U1060" s="48" t="s">
        <v>2744</v>
      </c>
      <c r="V1060" s="64">
        <v>45497</v>
      </c>
      <c r="W1060" s="52"/>
    </row>
    <row r="1061" spans="1:23" ht="28.8">
      <c r="A1061" s="48"/>
      <c r="B1061" s="42">
        <v>5498</v>
      </c>
      <c r="C1061" s="42" t="s">
        <v>41</v>
      </c>
      <c r="D1061" s="42">
        <v>5283072</v>
      </c>
      <c r="E1061" s="42" t="s">
        <v>1963</v>
      </c>
      <c r="F1061" s="42">
        <v>74</v>
      </c>
      <c r="G1061" s="42">
        <v>1</v>
      </c>
      <c r="H1061" s="43" t="s">
        <v>1964</v>
      </c>
      <c r="I1061" s="42" t="s">
        <v>77</v>
      </c>
      <c r="J1061" s="77" t="s">
        <v>557</v>
      </c>
      <c r="K1061" s="77">
        <v>569</v>
      </c>
      <c r="L1061" s="44" t="s">
        <v>74</v>
      </c>
      <c r="M1061" s="45" t="s">
        <v>996</v>
      </c>
      <c r="N1061" s="42">
        <v>1</v>
      </c>
      <c r="O1061" s="42" t="s">
        <v>1965</v>
      </c>
      <c r="P1061" s="46">
        <v>45429</v>
      </c>
      <c r="Q1061" s="52">
        <v>664676</v>
      </c>
      <c r="R1061" s="48">
        <v>22000</v>
      </c>
      <c r="S1061" s="49">
        <v>31720</v>
      </c>
      <c r="T1061" s="50">
        <v>63440</v>
      </c>
      <c r="U1061" s="48" t="s">
        <v>2744</v>
      </c>
      <c r="V1061" s="64">
        <v>45497</v>
      </c>
      <c r="W1061" s="52"/>
    </row>
    <row r="1062" spans="1:23">
      <c r="A1062" s="48"/>
      <c r="B1062" s="42">
        <v>6088</v>
      </c>
      <c r="C1062" s="42" t="s">
        <v>41</v>
      </c>
      <c r="D1062" s="42">
        <v>1124848587</v>
      </c>
      <c r="E1062" s="42" t="s">
        <v>1967</v>
      </c>
      <c r="F1062" s="42">
        <v>40</v>
      </c>
      <c r="G1062" s="42">
        <v>1</v>
      </c>
      <c r="H1062" s="43">
        <v>30841</v>
      </c>
      <c r="I1062" s="42" t="s">
        <v>44</v>
      </c>
      <c r="J1062" s="77" t="s">
        <v>83</v>
      </c>
      <c r="K1062" s="77" t="s">
        <v>559</v>
      </c>
      <c r="L1062" s="44" t="s">
        <v>76</v>
      </c>
      <c r="M1062" s="42" t="s">
        <v>909</v>
      </c>
      <c r="N1062" s="42">
        <v>2</v>
      </c>
      <c r="O1062" s="42" t="s">
        <v>1968</v>
      </c>
      <c r="P1062" s="46">
        <v>45435</v>
      </c>
      <c r="Q1062" s="47" t="s">
        <v>1969</v>
      </c>
      <c r="R1062" s="48">
        <v>170000</v>
      </c>
      <c r="S1062" s="49">
        <v>109200</v>
      </c>
      <c r="T1062" s="50"/>
      <c r="U1062" s="48" t="s">
        <v>2745</v>
      </c>
      <c r="V1062" s="64">
        <v>45497</v>
      </c>
      <c r="W1062" s="52"/>
    </row>
    <row r="1063" spans="1:23">
      <c r="A1063" s="48"/>
      <c r="B1063" s="42">
        <v>6089</v>
      </c>
      <c r="C1063" s="42" t="s">
        <v>41</v>
      </c>
      <c r="D1063" s="42">
        <v>1124848587</v>
      </c>
      <c r="E1063" s="42" t="s">
        <v>1967</v>
      </c>
      <c r="F1063" s="42">
        <v>40</v>
      </c>
      <c r="G1063" s="42">
        <v>1</v>
      </c>
      <c r="H1063" s="43">
        <v>30841</v>
      </c>
      <c r="I1063" s="42" t="s">
        <v>44</v>
      </c>
      <c r="J1063" s="77" t="s">
        <v>83</v>
      </c>
      <c r="K1063" s="77" t="s">
        <v>559</v>
      </c>
      <c r="L1063" s="44" t="s">
        <v>76</v>
      </c>
      <c r="M1063" s="42" t="s">
        <v>946</v>
      </c>
      <c r="N1063" s="42">
        <v>1</v>
      </c>
      <c r="O1063" s="42" t="s">
        <v>1968</v>
      </c>
      <c r="P1063" s="46">
        <v>45438</v>
      </c>
      <c r="Q1063" s="52">
        <v>678911</v>
      </c>
      <c r="R1063" s="48">
        <v>85000</v>
      </c>
      <c r="S1063" s="49">
        <v>109200</v>
      </c>
      <c r="T1063" s="50">
        <v>218400</v>
      </c>
      <c r="U1063" s="48" t="s">
        <v>2745</v>
      </c>
      <c r="V1063" s="64">
        <v>45497</v>
      </c>
      <c r="W1063" s="52"/>
    </row>
    <row r="1064" spans="1:23">
      <c r="A1064" s="48"/>
      <c r="B1064" s="42">
        <v>6153</v>
      </c>
      <c r="C1064" s="42" t="s">
        <v>41</v>
      </c>
      <c r="D1064" s="42">
        <v>18112015</v>
      </c>
      <c r="E1064" s="42" t="s">
        <v>1970</v>
      </c>
      <c r="F1064" s="42">
        <v>60</v>
      </c>
      <c r="G1064" s="42">
        <v>1</v>
      </c>
      <c r="H1064" s="43" t="s">
        <v>1971</v>
      </c>
      <c r="I1064" s="42" t="s">
        <v>77</v>
      </c>
      <c r="J1064" s="77" t="s">
        <v>87</v>
      </c>
      <c r="K1064" s="77">
        <v>760</v>
      </c>
      <c r="L1064" s="44" t="s">
        <v>76</v>
      </c>
      <c r="M1064" s="45" t="s">
        <v>1087</v>
      </c>
      <c r="N1064" s="42">
        <v>1</v>
      </c>
      <c r="O1064" s="42">
        <v>3223808127</v>
      </c>
      <c r="P1064" s="46">
        <v>45437</v>
      </c>
      <c r="Q1064" s="47">
        <v>678129</v>
      </c>
      <c r="R1064" s="48">
        <v>20000</v>
      </c>
      <c r="S1064" s="49">
        <v>22880</v>
      </c>
      <c r="T1064" s="50">
        <v>22880</v>
      </c>
      <c r="U1064" s="48" t="s">
        <v>2746</v>
      </c>
      <c r="V1064" s="64">
        <v>45497</v>
      </c>
      <c r="W1064" s="52"/>
    </row>
    <row r="1065" spans="1:23">
      <c r="A1065" s="48"/>
      <c r="B1065" s="42">
        <v>5634</v>
      </c>
      <c r="C1065" s="42" t="s">
        <v>41</v>
      </c>
      <c r="D1065" s="42">
        <v>1133149091</v>
      </c>
      <c r="E1065" s="42" t="s">
        <v>1972</v>
      </c>
      <c r="F1065" s="42">
        <v>24</v>
      </c>
      <c r="G1065" s="42">
        <v>1</v>
      </c>
      <c r="H1065" s="43">
        <v>36346</v>
      </c>
      <c r="I1065" s="42" t="s">
        <v>77</v>
      </c>
      <c r="J1065" s="77" t="s">
        <v>554</v>
      </c>
      <c r="K1065" s="77" t="e">
        <v>#N/A</v>
      </c>
      <c r="L1065" s="44" t="s">
        <v>76</v>
      </c>
      <c r="M1065" s="45" t="s">
        <v>1973</v>
      </c>
      <c r="N1065" s="42">
        <v>1</v>
      </c>
      <c r="O1065" s="42" t="s">
        <v>1974</v>
      </c>
      <c r="P1065" s="46">
        <v>45423</v>
      </c>
      <c r="Q1065" s="54"/>
      <c r="R1065" s="55">
        <v>80000</v>
      </c>
      <c r="S1065" s="49">
        <v>91520</v>
      </c>
      <c r="T1065" s="50">
        <v>91520</v>
      </c>
      <c r="U1065" s="48" t="s">
        <v>2747</v>
      </c>
      <c r="V1065" s="64">
        <v>45497</v>
      </c>
      <c r="W1065" s="52"/>
    </row>
    <row r="1066" spans="1:23">
      <c r="A1066" s="48"/>
      <c r="B1066" s="42">
        <v>6197</v>
      </c>
      <c r="C1066" s="42" t="s">
        <v>41</v>
      </c>
      <c r="D1066" s="42">
        <v>18125382</v>
      </c>
      <c r="E1066" s="42" t="s">
        <v>650</v>
      </c>
      <c r="F1066" s="42">
        <v>54</v>
      </c>
      <c r="G1066" s="42">
        <v>1</v>
      </c>
      <c r="H1066" s="43" t="s">
        <v>651</v>
      </c>
      <c r="I1066" s="42" t="s">
        <v>77</v>
      </c>
      <c r="J1066" s="77" t="s">
        <v>83</v>
      </c>
      <c r="K1066" s="77" t="s">
        <v>559</v>
      </c>
      <c r="L1066" s="44" t="s">
        <v>76</v>
      </c>
      <c r="M1066" s="45" t="s">
        <v>949</v>
      </c>
      <c r="N1066" s="42">
        <v>1</v>
      </c>
      <c r="O1066" s="42">
        <v>3209737404</v>
      </c>
      <c r="P1066" s="43">
        <v>45438</v>
      </c>
      <c r="Q1066" s="42">
        <v>678296</v>
      </c>
      <c r="R1066" s="55">
        <v>50000</v>
      </c>
      <c r="S1066" s="49">
        <v>67600</v>
      </c>
      <c r="T1066" s="50"/>
      <c r="U1066" s="48" t="s">
        <v>2748</v>
      </c>
      <c r="V1066" s="64">
        <v>45497</v>
      </c>
      <c r="W1066" s="52"/>
    </row>
    <row r="1067" spans="1:23">
      <c r="A1067" s="48"/>
      <c r="B1067" s="42">
        <v>6198</v>
      </c>
      <c r="C1067" s="42" t="s">
        <v>41</v>
      </c>
      <c r="D1067" s="42">
        <v>18125382</v>
      </c>
      <c r="E1067" s="42" t="s">
        <v>650</v>
      </c>
      <c r="F1067" s="42">
        <v>54</v>
      </c>
      <c r="G1067" s="42">
        <v>1</v>
      </c>
      <c r="H1067" s="43" t="s">
        <v>651</v>
      </c>
      <c r="I1067" s="42" t="s">
        <v>77</v>
      </c>
      <c r="J1067" s="77" t="s">
        <v>83</v>
      </c>
      <c r="K1067" s="77" t="s">
        <v>559</v>
      </c>
      <c r="L1067" s="44" t="s">
        <v>76</v>
      </c>
      <c r="M1067" s="18" t="s">
        <v>950</v>
      </c>
      <c r="N1067" s="42">
        <v>1</v>
      </c>
      <c r="O1067" s="42">
        <v>3209737404</v>
      </c>
      <c r="P1067" s="46">
        <v>45439</v>
      </c>
      <c r="Q1067" s="47">
        <v>683719</v>
      </c>
      <c r="R1067" s="48">
        <v>50000</v>
      </c>
      <c r="S1067" s="49">
        <v>67600</v>
      </c>
      <c r="T1067" s="50">
        <v>135200</v>
      </c>
      <c r="U1067" s="48" t="s">
        <v>2748</v>
      </c>
      <c r="V1067" s="64">
        <v>45497</v>
      </c>
      <c r="W1067" s="52"/>
    </row>
    <row r="1068" spans="1:23">
      <c r="A1068" s="48"/>
      <c r="B1068" s="42">
        <v>4965</v>
      </c>
      <c r="C1068" s="42" t="s">
        <v>41</v>
      </c>
      <c r="D1068" s="42">
        <v>69086736</v>
      </c>
      <c r="E1068" s="42" t="s">
        <v>1975</v>
      </c>
      <c r="F1068" s="42">
        <v>54</v>
      </c>
      <c r="G1068" s="42">
        <v>1</v>
      </c>
      <c r="H1068" s="43">
        <v>25573</v>
      </c>
      <c r="I1068" s="42" t="s">
        <v>44</v>
      </c>
      <c r="J1068" s="77" t="s">
        <v>78</v>
      </c>
      <c r="K1068" s="77">
        <v>320</v>
      </c>
      <c r="L1068" s="44" t="s">
        <v>74</v>
      </c>
      <c r="M1068" s="45" t="s">
        <v>960</v>
      </c>
      <c r="N1068" s="42">
        <v>1</v>
      </c>
      <c r="O1068" s="42">
        <v>3178622867</v>
      </c>
      <c r="P1068" s="46">
        <v>45417</v>
      </c>
      <c r="Q1068" s="52">
        <v>634048</v>
      </c>
      <c r="R1068" s="48">
        <v>33000</v>
      </c>
      <c r="S1068" s="49">
        <v>45240</v>
      </c>
      <c r="T1068" s="50"/>
      <c r="U1068" s="48" t="s">
        <v>2749</v>
      </c>
      <c r="V1068" s="64">
        <v>45497</v>
      </c>
      <c r="W1068" s="52"/>
    </row>
    <row r="1069" spans="1:23">
      <c r="A1069" s="48"/>
      <c r="B1069" s="42">
        <v>4966</v>
      </c>
      <c r="C1069" s="42" t="s">
        <v>41</v>
      </c>
      <c r="D1069" s="42">
        <v>69086736</v>
      </c>
      <c r="E1069" s="42" t="s">
        <v>1975</v>
      </c>
      <c r="F1069" s="42">
        <v>54</v>
      </c>
      <c r="G1069" s="42">
        <v>1</v>
      </c>
      <c r="H1069" s="43">
        <v>25573</v>
      </c>
      <c r="I1069" s="42" t="s">
        <v>44</v>
      </c>
      <c r="J1069" s="77" t="s">
        <v>78</v>
      </c>
      <c r="K1069" s="77">
        <v>320</v>
      </c>
      <c r="L1069" s="44" t="s">
        <v>74</v>
      </c>
      <c r="M1069" s="42" t="s">
        <v>962</v>
      </c>
      <c r="N1069" s="42">
        <v>1</v>
      </c>
      <c r="O1069" s="42">
        <v>3178622867</v>
      </c>
      <c r="P1069" s="46">
        <v>45418</v>
      </c>
      <c r="Q1069" s="47">
        <v>640257</v>
      </c>
      <c r="R1069" s="48">
        <v>33000</v>
      </c>
      <c r="S1069" s="49">
        <v>45240</v>
      </c>
      <c r="T1069" s="50"/>
      <c r="U1069" s="48" t="s">
        <v>2749</v>
      </c>
      <c r="V1069" s="64">
        <v>45497</v>
      </c>
      <c r="W1069" s="52"/>
    </row>
    <row r="1070" spans="1:23">
      <c r="A1070" s="48"/>
      <c r="B1070" s="42">
        <v>5888</v>
      </c>
      <c r="C1070" s="42" t="s">
        <v>41</v>
      </c>
      <c r="D1070" s="42">
        <v>69086736</v>
      </c>
      <c r="E1070" s="42" t="s">
        <v>1975</v>
      </c>
      <c r="F1070" s="42">
        <v>54</v>
      </c>
      <c r="G1070" s="42">
        <v>1</v>
      </c>
      <c r="H1070" s="43">
        <v>25573</v>
      </c>
      <c r="I1070" s="42" t="s">
        <v>44</v>
      </c>
      <c r="J1070" s="77" t="s">
        <v>78</v>
      </c>
      <c r="K1070" s="77">
        <v>320</v>
      </c>
      <c r="L1070" s="44" t="s">
        <v>74</v>
      </c>
      <c r="M1070" s="42" t="s">
        <v>958</v>
      </c>
      <c r="N1070" s="42">
        <v>1</v>
      </c>
      <c r="O1070" s="42">
        <v>3178622867</v>
      </c>
      <c r="P1070" s="46">
        <v>45432</v>
      </c>
      <c r="Q1070" s="47">
        <v>664932</v>
      </c>
      <c r="R1070" s="48">
        <v>17000</v>
      </c>
      <c r="S1070" s="49">
        <v>26520</v>
      </c>
      <c r="T1070" s="50"/>
      <c r="U1070" s="48" t="s">
        <v>2749</v>
      </c>
      <c r="V1070" s="64">
        <v>45497</v>
      </c>
      <c r="W1070" s="52"/>
    </row>
    <row r="1071" spans="1:23">
      <c r="A1071" s="48"/>
      <c r="B1071" s="42">
        <v>5889</v>
      </c>
      <c r="C1071" s="42" t="s">
        <v>41</v>
      </c>
      <c r="D1071" s="42">
        <v>69086736</v>
      </c>
      <c r="E1071" s="42" t="s">
        <v>1975</v>
      </c>
      <c r="F1071" s="42">
        <v>54</v>
      </c>
      <c r="G1071" s="42">
        <v>1</v>
      </c>
      <c r="H1071" s="43">
        <v>25573</v>
      </c>
      <c r="I1071" s="42" t="s">
        <v>44</v>
      </c>
      <c r="J1071" s="77" t="s">
        <v>78</v>
      </c>
      <c r="K1071" s="77">
        <v>320</v>
      </c>
      <c r="L1071" s="44" t="s">
        <v>74</v>
      </c>
      <c r="M1071" s="42" t="s">
        <v>959</v>
      </c>
      <c r="N1071" s="42">
        <v>1</v>
      </c>
      <c r="O1071" s="42">
        <v>3178622867</v>
      </c>
      <c r="P1071" s="46">
        <v>45432</v>
      </c>
      <c r="Q1071" s="52">
        <v>669707</v>
      </c>
      <c r="R1071" s="48">
        <v>17000</v>
      </c>
      <c r="S1071" s="49">
        <v>26520</v>
      </c>
      <c r="T1071" s="50">
        <v>143520</v>
      </c>
      <c r="U1071" s="48" t="s">
        <v>2749</v>
      </c>
      <c r="V1071" s="64">
        <v>45497</v>
      </c>
      <c r="W1071" s="52"/>
    </row>
    <row r="1072" spans="1:23" ht="28.8">
      <c r="A1072" s="48"/>
      <c r="B1072" s="42">
        <v>5652</v>
      </c>
      <c r="C1072" s="42" t="s">
        <v>41</v>
      </c>
      <c r="D1072" s="42">
        <v>27274398</v>
      </c>
      <c r="E1072" s="42" t="s">
        <v>1976</v>
      </c>
      <c r="F1072" s="42">
        <v>75</v>
      </c>
      <c r="G1072" s="42">
        <v>1</v>
      </c>
      <c r="H1072" s="43">
        <v>17959</v>
      </c>
      <c r="I1072" s="42" t="s">
        <v>44</v>
      </c>
      <c r="J1072" s="77" t="s">
        <v>557</v>
      </c>
      <c r="K1072" s="77">
        <v>569</v>
      </c>
      <c r="L1072" s="44" t="s">
        <v>74</v>
      </c>
      <c r="M1072" s="45" t="s">
        <v>1205</v>
      </c>
      <c r="N1072" s="42">
        <v>1</v>
      </c>
      <c r="O1072" s="42" t="s">
        <v>1977</v>
      </c>
      <c r="P1072" s="46">
        <v>45428</v>
      </c>
      <c r="Q1072" s="47">
        <v>659389</v>
      </c>
      <c r="R1072" s="48">
        <v>22000</v>
      </c>
      <c r="S1072" s="49">
        <v>31720</v>
      </c>
      <c r="T1072" s="50"/>
      <c r="U1072" s="48" t="s">
        <v>2750</v>
      </c>
      <c r="V1072" s="64">
        <v>45497</v>
      </c>
      <c r="W1072" s="52"/>
    </row>
    <row r="1073" spans="1:23" ht="28.8">
      <c r="A1073" s="48"/>
      <c r="B1073" s="42">
        <v>5653</v>
      </c>
      <c r="C1073" s="42" t="s">
        <v>41</v>
      </c>
      <c r="D1073" s="42">
        <v>27274398</v>
      </c>
      <c r="E1073" s="42" t="s">
        <v>1976</v>
      </c>
      <c r="F1073" s="42">
        <v>75</v>
      </c>
      <c r="G1073" s="42">
        <v>1</v>
      </c>
      <c r="H1073" s="43">
        <v>17959</v>
      </c>
      <c r="I1073" s="42" t="s">
        <v>44</v>
      </c>
      <c r="J1073" s="77" t="s">
        <v>557</v>
      </c>
      <c r="K1073" s="77">
        <v>569</v>
      </c>
      <c r="L1073" s="44" t="s">
        <v>74</v>
      </c>
      <c r="M1073" s="45" t="s">
        <v>996</v>
      </c>
      <c r="N1073" s="42">
        <v>1</v>
      </c>
      <c r="O1073" s="42" t="s">
        <v>1978</v>
      </c>
      <c r="P1073" s="46">
        <v>45429</v>
      </c>
      <c r="Q1073" s="52">
        <v>662503</v>
      </c>
      <c r="R1073" s="48">
        <v>22000</v>
      </c>
      <c r="S1073" s="49">
        <v>31720</v>
      </c>
      <c r="T1073" s="50">
        <v>63440</v>
      </c>
      <c r="U1073" s="48" t="s">
        <v>2750</v>
      </c>
      <c r="V1073" s="64">
        <v>45497</v>
      </c>
      <c r="W1073" s="52"/>
    </row>
    <row r="1074" spans="1:23" ht="28.8">
      <c r="A1074" s="48"/>
      <c r="B1074" s="42">
        <v>5305</v>
      </c>
      <c r="C1074" s="42" t="s">
        <v>41</v>
      </c>
      <c r="D1074" s="42">
        <v>39841475</v>
      </c>
      <c r="E1074" s="42" t="s">
        <v>1979</v>
      </c>
      <c r="F1074" s="42">
        <v>45</v>
      </c>
      <c r="G1074" s="42">
        <v>1</v>
      </c>
      <c r="H1074" s="43" t="s">
        <v>1980</v>
      </c>
      <c r="I1074" s="42" t="s">
        <v>44</v>
      </c>
      <c r="J1074" s="77" t="s">
        <v>557</v>
      </c>
      <c r="K1074" s="77">
        <v>569</v>
      </c>
      <c r="L1074" s="44" t="s">
        <v>76</v>
      </c>
      <c r="M1074" s="42" t="s">
        <v>1720</v>
      </c>
      <c r="N1074" s="42">
        <v>1</v>
      </c>
      <c r="O1074" s="42" t="s">
        <v>1981</v>
      </c>
      <c r="P1074" s="46">
        <v>45420</v>
      </c>
      <c r="Q1074" s="47">
        <v>642646</v>
      </c>
      <c r="R1074" s="48">
        <v>85000</v>
      </c>
      <c r="S1074" s="49">
        <v>120120</v>
      </c>
      <c r="T1074" s="50"/>
      <c r="U1074" s="48" t="s">
        <v>2751</v>
      </c>
      <c r="V1074" s="64">
        <v>45497</v>
      </c>
      <c r="W1074" s="52"/>
    </row>
    <row r="1075" spans="1:23" ht="28.8">
      <c r="A1075" s="48"/>
      <c r="B1075" s="42">
        <v>5306</v>
      </c>
      <c r="C1075" s="42" t="s">
        <v>41</v>
      </c>
      <c r="D1075" s="42">
        <v>39841475</v>
      </c>
      <c r="E1075" s="42" t="s">
        <v>1979</v>
      </c>
      <c r="F1075" s="42">
        <v>45</v>
      </c>
      <c r="G1075" s="42">
        <v>1</v>
      </c>
      <c r="H1075" s="43" t="s">
        <v>1980</v>
      </c>
      <c r="I1075" s="42" t="s">
        <v>44</v>
      </c>
      <c r="J1075" s="77" t="s">
        <v>557</v>
      </c>
      <c r="K1075" s="77">
        <v>569</v>
      </c>
      <c r="L1075" s="44" t="s">
        <v>76</v>
      </c>
      <c r="M1075" s="42" t="s">
        <v>1723</v>
      </c>
      <c r="N1075" s="42">
        <v>1</v>
      </c>
      <c r="O1075" s="42" t="s">
        <v>1981</v>
      </c>
      <c r="P1075" s="46">
        <v>45423</v>
      </c>
      <c r="Q1075" s="52">
        <v>650372</v>
      </c>
      <c r="R1075" s="48">
        <v>85000</v>
      </c>
      <c r="S1075" s="49">
        <v>120120</v>
      </c>
      <c r="T1075" s="50">
        <v>240240</v>
      </c>
      <c r="U1075" s="48" t="s">
        <v>2751</v>
      </c>
      <c r="V1075" s="64">
        <v>45497</v>
      </c>
      <c r="W1075" s="52"/>
    </row>
    <row r="1076" spans="1:23" ht="28.8">
      <c r="A1076" s="48"/>
      <c r="B1076" s="42">
        <v>6273</v>
      </c>
      <c r="C1076" s="42" t="s">
        <v>41</v>
      </c>
      <c r="D1076" s="42">
        <v>15570543</v>
      </c>
      <c r="E1076" s="42" t="s">
        <v>1982</v>
      </c>
      <c r="F1076" s="42">
        <v>73</v>
      </c>
      <c r="G1076" s="42">
        <v>1</v>
      </c>
      <c r="H1076" s="43">
        <v>18875</v>
      </c>
      <c r="I1076" s="42" t="s">
        <v>77</v>
      </c>
      <c r="J1076" s="77" t="s">
        <v>557</v>
      </c>
      <c r="K1076" s="77">
        <v>569</v>
      </c>
      <c r="L1076" s="44" t="s">
        <v>76</v>
      </c>
      <c r="M1076" s="18" t="s">
        <v>1075</v>
      </c>
      <c r="N1076" s="42">
        <v>1</v>
      </c>
      <c r="O1076" s="42" t="s">
        <v>1983</v>
      </c>
      <c r="P1076" s="46">
        <v>45439</v>
      </c>
      <c r="Q1076" s="47">
        <v>683450</v>
      </c>
      <c r="R1076" s="48">
        <v>70000</v>
      </c>
      <c r="S1076" s="49">
        <v>92040</v>
      </c>
      <c r="T1076" s="50"/>
      <c r="U1076" s="48" t="s">
        <v>2752</v>
      </c>
      <c r="V1076" s="64">
        <v>45497</v>
      </c>
      <c r="W1076" s="52"/>
    </row>
    <row r="1077" spans="1:23" ht="28.8">
      <c r="A1077" s="48"/>
      <c r="B1077" s="42">
        <v>6274</v>
      </c>
      <c r="C1077" s="42" t="s">
        <v>41</v>
      </c>
      <c r="D1077" s="42">
        <v>15570543</v>
      </c>
      <c r="E1077" s="42" t="s">
        <v>1982</v>
      </c>
      <c r="F1077" s="42">
        <v>73</v>
      </c>
      <c r="G1077" s="42">
        <v>1</v>
      </c>
      <c r="H1077" s="43">
        <v>18875</v>
      </c>
      <c r="I1077" s="42" t="s">
        <v>77</v>
      </c>
      <c r="J1077" s="77" t="s">
        <v>557</v>
      </c>
      <c r="K1077" s="77">
        <v>569</v>
      </c>
      <c r="L1077" s="44" t="s">
        <v>76</v>
      </c>
      <c r="M1077" s="45" t="s">
        <v>1077</v>
      </c>
      <c r="N1077" s="42">
        <v>1</v>
      </c>
      <c r="O1077" s="42" t="s">
        <v>1983</v>
      </c>
      <c r="P1077" s="46">
        <v>45442</v>
      </c>
      <c r="Q1077" s="52">
        <v>688700</v>
      </c>
      <c r="R1077" s="48">
        <v>70000</v>
      </c>
      <c r="S1077" s="49">
        <v>83200</v>
      </c>
      <c r="T1077" s="50">
        <v>175240</v>
      </c>
      <c r="U1077" s="48" t="s">
        <v>2752</v>
      </c>
      <c r="V1077" s="64">
        <v>45497</v>
      </c>
      <c r="W1077" s="52"/>
    </row>
    <row r="1078" spans="1:23">
      <c r="A1078" s="48"/>
      <c r="B1078" s="42">
        <v>6490</v>
      </c>
      <c r="C1078" s="42" t="s">
        <v>41</v>
      </c>
      <c r="D1078" s="42">
        <v>1124316118</v>
      </c>
      <c r="E1078" s="42" t="s">
        <v>1984</v>
      </c>
      <c r="F1078" s="42">
        <v>27</v>
      </c>
      <c r="G1078" s="42">
        <v>1</v>
      </c>
      <c r="H1078" s="43" t="s">
        <v>1985</v>
      </c>
      <c r="I1078" s="42" t="s">
        <v>77</v>
      </c>
      <c r="J1078" s="77" t="s">
        <v>81</v>
      </c>
      <c r="K1078" s="77">
        <v>749</v>
      </c>
      <c r="L1078" s="44" t="s">
        <v>76</v>
      </c>
      <c r="M1078" s="45" t="s">
        <v>918</v>
      </c>
      <c r="N1078" s="42">
        <v>1</v>
      </c>
      <c r="O1078" s="42">
        <v>3152931552</v>
      </c>
      <c r="P1078" s="46">
        <v>45442</v>
      </c>
      <c r="Q1078" s="47">
        <v>688496</v>
      </c>
      <c r="R1078" s="48">
        <v>20000</v>
      </c>
      <c r="S1078" s="55">
        <v>26000</v>
      </c>
      <c r="T1078" s="50">
        <v>26000</v>
      </c>
      <c r="U1078" s="48" t="s">
        <v>2753</v>
      </c>
      <c r="V1078" s="64">
        <v>45497</v>
      </c>
      <c r="W1078" s="52"/>
    </row>
    <row r="1079" spans="1:23">
      <c r="A1079" s="48"/>
      <c r="B1079" s="42">
        <v>5558</v>
      </c>
      <c r="C1079" s="42" t="s">
        <v>79</v>
      </c>
      <c r="D1079" s="42">
        <v>1123333501</v>
      </c>
      <c r="E1079" s="42" t="s">
        <v>1986</v>
      </c>
      <c r="F1079" s="42">
        <v>8</v>
      </c>
      <c r="G1079" s="42">
        <v>1</v>
      </c>
      <c r="H1079" s="43">
        <v>42316</v>
      </c>
      <c r="I1079" s="42" t="s">
        <v>44</v>
      </c>
      <c r="J1079" s="77" t="s">
        <v>78</v>
      </c>
      <c r="K1079" s="77">
        <v>320</v>
      </c>
      <c r="L1079" s="44" t="s">
        <v>76</v>
      </c>
      <c r="M1079" s="18" t="s">
        <v>913</v>
      </c>
      <c r="N1079" s="42">
        <v>2</v>
      </c>
      <c r="O1079" s="42" t="s">
        <v>1987</v>
      </c>
      <c r="P1079" s="46">
        <v>45426</v>
      </c>
      <c r="Q1079" s="52" t="s">
        <v>1988</v>
      </c>
      <c r="R1079" s="48">
        <v>170000</v>
      </c>
      <c r="S1079" s="55">
        <v>102544</v>
      </c>
      <c r="T1079" s="50"/>
      <c r="U1079" s="48" t="s">
        <v>2754</v>
      </c>
      <c r="V1079" s="64">
        <v>45497</v>
      </c>
      <c r="W1079" s="52"/>
    </row>
    <row r="1080" spans="1:23">
      <c r="A1080" s="48"/>
      <c r="B1080" s="42">
        <v>5559</v>
      </c>
      <c r="C1080" s="42" t="s">
        <v>79</v>
      </c>
      <c r="D1080" s="42">
        <v>1123333501</v>
      </c>
      <c r="E1080" s="42" t="s">
        <v>1986</v>
      </c>
      <c r="F1080" s="42">
        <v>8</v>
      </c>
      <c r="G1080" s="42">
        <v>1</v>
      </c>
      <c r="H1080" s="43">
        <v>42316</v>
      </c>
      <c r="I1080" s="42" t="s">
        <v>44</v>
      </c>
      <c r="J1080" s="77" t="s">
        <v>78</v>
      </c>
      <c r="K1080" s="77">
        <v>320</v>
      </c>
      <c r="L1080" s="44" t="s">
        <v>76</v>
      </c>
      <c r="M1080" s="45" t="s">
        <v>970</v>
      </c>
      <c r="N1080" s="42">
        <v>2</v>
      </c>
      <c r="O1080" s="42" t="s">
        <v>1987</v>
      </c>
      <c r="P1080" s="46">
        <v>45427</v>
      </c>
      <c r="Q1080" s="47" t="s">
        <v>1989</v>
      </c>
      <c r="R1080" s="48">
        <v>170000</v>
      </c>
      <c r="S1080" s="49">
        <v>102544</v>
      </c>
      <c r="T1080" s="50">
        <v>410176</v>
      </c>
      <c r="U1080" s="48" t="s">
        <v>2754</v>
      </c>
      <c r="V1080" s="64">
        <v>45497</v>
      </c>
      <c r="W1080" s="52"/>
    </row>
    <row r="1081" spans="1:23">
      <c r="A1081" s="48"/>
      <c r="B1081" s="42">
        <v>6157</v>
      </c>
      <c r="C1081" s="42" t="s">
        <v>79</v>
      </c>
      <c r="D1081" s="42">
        <v>1126448239</v>
      </c>
      <c r="E1081" s="42" t="s">
        <v>1990</v>
      </c>
      <c r="F1081" s="42">
        <v>18</v>
      </c>
      <c r="G1081" s="42">
        <v>1</v>
      </c>
      <c r="H1081" s="43" t="s">
        <v>1991</v>
      </c>
      <c r="I1081" s="42" t="s">
        <v>77</v>
      </c>
      <c r="J1081" s="77" t="s">
        <v>87</v>
      </c>
      <c r="K1081" s="77">
        <v>760</v>
      </c>
      <c r="L1081" s="44" t="s">
        <v>76</v>
      </c>
      <c r="M1081" s="42" t="s">
        <v>1087</v>
      </c>
      <c r="N1081" s="42">
        <v>1</v>
      </c>
      <c r="O1081" s="42">
        <v>3114012095</v>
      </c>
      <c r="P1081" s="46">
        <v>45437</v>
      </c>
      <c r="Q1081" s="52">
        <v>677390</v>
      </c>
      <c r="R1081" s="48">
        <v>20000</v>
      </c>
      <c r="S1081" s="49">
        <v>22880</v>
      </c>
      <c r="T1081" s="50">
        <v>22880</v>
      </c>
      <c r="U1081" s="48" t="s">
        <v>2755</v>
      </c>
      <c r="V1081" s="64">
        <v>45497</v>
      </c>
      <c r="W1081" s="52"/>
    </row>
    <row r="1082" spans="1:23">
      <c r="A1082" s="48"/>
      <c r="B1082" s="42">
        <v>5636</v>
      </c>
      <c r="C1082" s="42" t="s">
        <v>41</v>
      </c>
      <c r="D1082" s="42">
        <v>1123331443</v>
      </c>
      <c r="E1082" s="42" t="s">
        <v>1992</v>
      </c>
      <c r="F1082" s="42">
        <v>29</v>
      </c>
      <c r="G1082" s="42">
        <v>1</v>
      </c>
      <c r="H1082" s="43" t="s">
        <v>119</v>
      </c>
      <c r="I1082" s="42" t="s">
        <v>44</v>
      </c>
      <c r="J1082" s="77" t="s">
        <v>78</v>
      </c>
      <c r="K1082" s="77">
        <v>320</v>
      </c>
      <c r="L1082" s="44" t="s">
        <v>74</v>
      </c>
      <c r="M1082" s="45" t="s">
        <v>960</v>
      </c>
      <c r="N1082" s="42">
        <v>1</v>
      </c>
      <c r="O1082" s="42" t="s">
        <v>1993</v>
      </c>
      <c r="P1082" s="46">
        <v>45428</v>
      </c>
      <c r="Q1082" s="54">
        <v>658411</v>
      </c>
      <c r="R1082" s="55">
        <v>33000</v>
      </c>
      <c r="S1082" s="49">
        <v>45240</v>
      </c>
      <c r="T1082" s="50"/>
      <c r="U1082" s="48" t="s">
        <v>2756</v>
      </c>
      <c r="V1082" s="64">
        <v>45497</v>
      </c>
      <c r="W1082" s="52"/>
    </row>
    <row r="1083" spans="1:23">
      <c r="A1083" s="48"/>
      <c r="B1083" s="42">
        <v>5637</v>
      </c>
      <c r="C1083" s="42" t="s">
        <v>41</v>
      </c>
      <c r="D1083" s="42">
        <v>1123331443</v>
      </c>
      <c r="E1083" s="42" t="s">
        <v>1992</v>
      </c>
      <c r="F1083" s="42">
        <v>29</v>
      </c>
      <c r="G1083" s="42">
        <v>1</v>
      </c>
      <c r="H1083" s="43" t="s">
        <v>119</v>
      </c>
      <c r="I1083" s="42" t="s">
        <v>44</v>
      </c>
      <c r="J1083" s="77" t="s">
        <v>78</v>
      </c>
      <c r="K1083" s="77">
        <v>320</v>
      </c>
      <c r="L1083" s="44" t="s">
        <v>74</v>
      </c>
      <c r="M1083" s="45" t="s">
        <v>962</v>
      </c>
      <c r="N1083" s="42">
        <v>1</v>
      </c>
      <c r="O1083" s="42" t="s">
        <v>1993</v>
      </c>
      <c r="P1083" s="43">
        <v>45428</v>
      </c>
      <c r="Q1083" s="42">
        <v>662455</v>
      </c>
      <c r="R1083" s="55">
        <v>33000</v>
      </c>
      <c r="S1083" s="49">
        <v>45240</v>
      </c>
      <c r="T1083" s="50">
        <v>90480</v>
      </c>
      <c r="U1083" s="48" t="s">
        <v>2756</v>
      </c>
      <c r="V1083" s="64">
        <v>45497</v>
      </c>
      <c r="W1083" s="52"/>
    </row>
    <row r="1084" spans="1:23">
      <c r="A1084" s="48"/>
      <c r="B1084" s="42">
        <v>5259</v>
      </c>
      <c r="C1084" s="42" t="s">
        <v>41</v>
      </c>
      <c r="D1084" s="42">
        <v>1006816161</v>
      </c>
      <c r="E1084" s="42" t="s">
        <v>1994</v>
      </c>
      <c r="F1084" s="42">
        <v>22</v>
      </c>
      <c r="G1084" s="42">
        <v>1</v>
      </c>
      <c r="H1084" s="43">
        <v>37049</v>
      </c>
      <c r="I1084" s="42" t="s">
        <v>44</v>
      </c>
      <c r="J1084" s="77" t="s">
        <v>81</v>
      </c>
      <c r="K1084" s="77">
        <v>749</v>
      </c>
      <c r="L1084" s="44" t="s">
        <v>76</v>
      </c>
      <c r="M1084" s="45" t="s">
        <v>918</v>
      </c>
      <c r="N1084" s="42">
        <v>1</v>
      </c>
      <c r="O1084" s="42">
        <v>3237723092</v>
      </c>
      <c r="P1084" s="46">
        <v>45418</v>
      </c>
      <c r="Q1084" s="47">
        <v>637361</v>
      </c>
      <c r="R1084" s="48">
        <v>20000</v>
      </c>
      <c r="S1084" s="49">
        <v>26000</v>
      </c>
      <c r="T1084" s="50"/>
      <c r="U1084" s="48" t="s">
        <v>2757</v>
      </c>
      <c r="V1084" s="64">
        <v>45497</v>
      </c>
      <c r="W1084" s="52"/>
    </row>
    <row r="1085" spans="1:23">
      <c r="A1085" s="48"/>
      <c r="B1085" s="42">
        <v>5260</v>
      </c>
      <c r="C1085" s="42" t="s">
        <v>41</v>
      </c>
      <c r="D1085" s="42">
        <v>1006816161</v>
      </c>
      <c r="E1085" s="42" t="s">
        <v>1994</v>
      </c>
      <c r="F1085" s="42">
        <v>22</v>
      </c>
      <c r="G1085" s="42">
        <v>1</v>
      </c>
      <c r="H1085" s="43">
        <v>37049</v>
      </c>
      <c r="I1085" s="42" t="s">
        <v>44</v>
      </c>
      <c r="J1085" s="77" t="s">
        <v>81</v>
      </c>
      <c r="K1085" s="77">
        <v>749</v>
      </c>
      <c r="L1085" s="44" t="s">
        <v>76</v>
      </c>
      <c r="M1085" s="45" t="s">
        <v>922</v>
      </c>
      <c r="N1085" s="42">
        <v>1</v>
      </c>
      <c r="O1085" s="42">
        <v>3237723092</v>
      </c>
      <c r="P1085" s="46">
        <v>45418</v>
      </c>
      <c r="Q1085" s="52">
        <v>640335</v>
      </c>
      <c r="R1085" s="48">
        <v>20000</v>
      </c>
      <c r="S1085" s="49">
        <v>26000</v>
      </c>
      <c r="T1085" s="50">
        <v>52000</v>
      </c>
      <c r="U1085" s="48" t="s">
        <v>2757</v>
      </c>
      <c r="V1085" s="64">
        <v>45497</v>
      </c>
      <c r="W1085" s="52"/>
    </row>
    <row r="1086" spans="1:23">
      <c r="A1086" s="48"/>
      <c r="B1086" s="42">
        <v>6405</v>
      </c>
      <c r="C1086" s="42" t="s">
        <v>41</v>
      </c>
      <c r="D1086" s="42">
        <v>97470675</v>
      </c>
      <c r="E1086" s="42" t="s">
        <v>1995</v>
      </c>
      <c r="F1086" s="42">
        <v>73</v>
      </c>
      <c r="G1086" s="42">
        <v>1</v>
      </c>
      <c r="H1086" s="43" t="s">
        <v>1996</v>
      </c>
      <c r="I1086" s="42" t="s">
        <v>77</v>
      </c>
      <c r="J1086" s="77" t="s">
        <v>81</v>
      </c>
      <c r="K1086" s="77">
        <v>749</v>
      </c>
      <c r="L1086" s="44" t="s">
        <v>76</v>
      </c>
      <c r="M1086" s="45" t="s">
        <v>918</v>
      </c>
      <c r="N1086" s="42">
        <v>1</v>
      </c>
      <c r="O1086" s="42">
        <v>3206805053</v>
      </c>
      <c r="P1086" s="46">
        <v>45441</v>
      </c>
      <c r="Q1086" s="47">
        <v>684328</v>
      </c>
      <c r="R1086" s="48">
        <v>20000</v>
      </c>
      <c r="S1086" s="49">
        <v>26000</v>
      </c>
      <c r="T1086" s="50"/>
      <c r="U1086" s="48" t="s">
        <v>2758</v>
      </c>
      <c r="V1086" s="64">
        <v>45497</v>
      </c>
      <c r="W1086" s="52"/>
    </row>
    <row r="1087" spans="1:23">
      <c r="A1087" s="48"/>
      <c r="B1087" s="42">
        <v>6406</v>
      </c>
      <c r="C1087" s="42" t="s">
        <v>41</v>
      </c>
      <c r="D1087" s="42">
        <v>97470675</v>
      </c>
      <c r="E1087" s="42" t="s">
        <v>1995</v>
      </c>
      <c r="F1087" s="42">
        <v>73</v>
      </c>
      <c r="G1087" s="42">
        <v>1</v>
      </c>
      <c r="H1087" s="43" t="s">
        <v>1996</v>
      </c>
      <c r="I1087" s="42" t="s">
        <v>77</v>
      </c>
      <c r="J1087" s="77" t="s">
        <v>81</v>
      </c>
      <c r="K1087" s="77">
        <v>749</v>
      </c>
      <c r="L1087" s="44" t="s">
        <v>76</v>
      </c>
      <c r="M1087" s="45" t="s">
        <v>922</v>
      </c>
      <c r="N1087" s="42">
        <v>1</v>
      </c>
      <c r="O1087" s="42">
        <v>3206805053</v>
      </c>
      <c r="P1087" s="46">
        <v>45441</v>
      </c>
      <c r="Q1087" s="52">
        <v>687842</v>
      </c>
      <c r="R1087" s="48">
        <v>20000</v>
      </c>
      <c r="S1087" s="49">
        <v>26000</v>
      </c>
      <c r="T1087" s="50">
        <v>52000</v>
      </c>
      <c r="U1087" s="48" t="s">
        <v>2758</v>
      </c>
      <c r="V1087" s="64">
        <v>45497</v>
      </c>
      <c r="W1087" s="52"/>
    </row>
    <row r="1088" spans="1:23">
      <c r="A1088" s="48"/>
      <c r="B1088" s="42">
        <v>6399</v>
      </c>
      <c r="C1088" s="42" t="s">
        <v>41</v>
      </c>
      <c r="D1088" s="42">
        <v>39842099</v>
      </c>
      <c r="E1088" s="42" t="s">
        <v>1997</v>
      </c>
      <c r="F1088" s="42">
        <v>47</v>
      </c>
      <c r="G1088" s="42">
        <v>1</v>
      </c>
      <c r="H1088" s="43">
        <v>30529</v>
      </c>
      <c r="I1088" s="42" t="s">
        <v>44</v>
      </c>
      <c r="J1088" s="78" t="s">
        <v>557</v>
      </c>
      <c r="K1088" s="78">
        <v>569</v>
      </c>
      <c r="L1088" s="44" t="s">
        <v>74</v>
      </c>
      <c r="M1088" s="42" t="s">
        <v>1205</v>
      </c>
      <c r="N1088" s="42">
        <v>1</v>
      </c>
      <c r="O1088" s="42">
        <v>3158126575</v>
      </c>
      <c r="P1088" s="46">
        <v>45440</v>
      </c>
      <c r="Q1088" s="47">
        <v>686006</v>
      </c>
      <c r="R1088" s="48">
        <v>22000</v>
      </c>
      <c r="S1088" s="49">
        <v>31720</v>
      </c>
      <c r="T1088" s="50"/>
      <c r="U1088" s="48" t="s">
        <v>2759</v>
      </c>
      <c r="V1088" s="64">
        <v>45497</v>
      </c>
      <c r="W1088" s="52"/>
    </row>
    <row r="1089" spans="1:23">
      <c r="A1089" s="48"/>
      <c r="B1089" s="42">
        <v>6400</v>
      </c>
      <c r="C1089" s="42" t="s">
        <v>41</v>
      </c>
      <c r="D1089" s="42">
        <v>39842099</v>
      </c>
      <c r="E1089" s="42" t="s">
        <v>1997</v>
      </c>
      <c r="F1089" s="42">
        <v>47</v>
      </c>
      <c r="G1089" s="42">
        <v>1</v>
      </c>
      <c r="H1089" s="43">
        <v>30529</v>
      </c>
      <c r="I1089" s="42" t="s">
        <v>44</v>
      </c>
      <c r="J1089" s="78" t="s">
        <v>557</v>
      </c>
      <c r="K1089" s="78">
        <v>569</v>
      </c>
      <c r="L1089" s="44" t="s">
        <v>74</v>
      </c>
      <c r="M1089" s="45" t="s">
        <v>996</v>
      </c>
      <c r="N1089" s="42">
        <v>1</v>
      </c>
      <c r="O1089" s="42">
        <v>3158126575</v>
      </c>
      <c r="P1089" s="46">
        <v>45442</v>
      </c>
      <c r="Q1089" s="47">
        <v>68856</v>
      </c>
      <c r="R1089" s="48">
        <v>22000</v>
      </c>
      <c r="S1089" s="49">
        <v>31720</v>
      </c>
      <c r="T1089" s="50">
        <v>63440</v>
      </c>
      <c r="U1089" s="48" t="s">
        <v>2759</v>
      </c>
      <c r="V1089" s="64">
        <v>45497</v>
      </c>
      <c r="W1089" s="52"/>
    </row>
    <row r="1090" spans="1:23" ht="28.8">
      <c r="A1090" s="48"/>
      <c r="B1090" s="42">
        <v>6307</v>
      </c>
      <c r="C1090" s="42" t="s">
        <v>41</v>
      </c>
      <c r="D1090" s="42">
        <v>1126444766</v>
      </c>
      <c r="E1090" s="42" t="s">
        <v>1998</v>
      </c>
      <c r="F1090" s="42">
        <v>19</v>
      </c>
      <c r="G1090" s="42">
        <v>1</v>
      </c>
      <c r="H1090" s="43" t="s">
        <v>652</v>
      </c>
      <c r="I1090" s="42" t="s">
        <v>77</v>
      </c>
      <c r="J1090" s="77" t="s">
        <v>556</v>
      </c>
      <c r="K1090" s="77">
        <v>865</v>
      </c>
      <c r="L1090" s="44" t="s">
        <v>74</v>
      </c>
      <c r="M1090" s="45" t="s">
        <v>979</v>
      </c>
      <c r="N1090" s="42">
        <v>1</v>
      </c>
      <c r="O1090" s="42" t="s">
        <v>1999</v>
      </c>
      <c r="P1090" s="46">
        <v>45440</v>
      </c>
      <c r="Q1090" s="47">
        <v>39785</v>
      </c>
      <c r="R1090" s="48">
        <v>33000</v>
      </c>
      <c r="S1090" s="49">
        <v>40040</v>
      </c>
      <c r="T1090" s="50"/>
      <c r="U1090" s="48" t="s">
        <v>2760</v>
      </c>
      <c r="V1090" s="64">
        <v>45497</v>
      </c>
      <c r="W1090" s="52"/>
    </row>
    <row r="1091" spans="1:23" ht="28.8">
      <c r="A1091" s="48"/>
      <c r="B1091" s="42">
        <v>6308</v>
      </c>
      <c r="C1091" s="42" t="s">
        <v>41</v>
      </c>
      <c r="D1091" s="42">
        <v>1126444766</v>
      </c>
      <c r="E1091" s="42" t="s">
        <v>1998</v>
      </c>
      <c r="F1091" s="42">
        <v>19</v>
      </c>
      <c r="G1091" s="42">
        <v>1</v>
      </c>
      <c r="H1091" s="43" t="s">
        <v>652</v>
      </c>
      <c r="I1091" s="42" t="s">
        <v>77</v>
      </c>
      <c r="J1091" s="77" t="s">
        <v>556</v>
      </c>
      <c r="K1091" s="77">
        <v>865</v>
      </c>
      <c r="L1091" s="44" t="s">
        <v>74</v>
      </c>
      <c r="M1091" s="45" t="s">
        <v>981</v>
      </c>
      <c r="N1091" s="42">
        <v>1</v>
      </c>
      <c r="O1091" s="42" t="s">
        <v>1999</v>
      </c>
      <c r="P1091" s="46">
        <v>45440</v>
      </c>
      <c r="Q1091" s="47">
        <v>31339</v>
      </c>
      <c r="R1091" s="48">
        <v>33000</v>
      </c>
      <c r="S1091" s="49">
        <v>40040</v>
      </c>
      <c r="T1091" s="56">
        <v>80080</v>
      </c>
      <c r="U1091" s="48" t="s">
        <v>2760</v>
      </c>
      <c r="V1091" s="64">
        <v>45497</v>
      </c>
      <c r="W1091" s="52"/>
    </row>
    <row r="1092" spans="1:23">
      <c r="A1092" s="48"/>
      <c r="B1092" s="42">
        <v>5225</v>
      </c>
      <c r="C1092" s="42" t="s">
        <v>41</v>
      </c>
      <c r="D1092" s="42">
        <v>1059840826</v>
      </c>
      <c r="E1092" s="42" t="s">
        <v>2000</v>
      </c>
      <c r="F1092" s="42">
        <v>38</v>
      </c>
      <c r="G1092" s="42">
        <v>1</v>
      </c>
      <c r="H1092" s="43" t="s">
        <v>2001</v>
      </c>
      <c r="I1092" s="42" t="s">
        <v>44</v>
      </c>
      <c r="J1092" s="77" t="s">
        <v>83</v>
      </c>
      <c r="K1092" s="77" t="s">
        <v>559</v>
      </c>
      <c r="L1092" s="44" t="s">
        <v>76</v>
      </c>
      <c r="M1092" s="45" t="s">
        <v>909</v>
      </c>
      <c r="N1092" s="42">
        <v>1</v>
      </c>
      <c r="O1092" s="42">
        <v>3147751200</v>
      </c>
      <c r="P1092" s="46">
        <v>45419</v>
      </c>
      <c r="Q1092" s="52">
        <v>640533</v>
      </c>
      <c r="R1092" s="48">
        <v>85000</v>
      </c>
      <c r="S1092" s="49">
        <v>109200</v>
      </c>
      <c r="T1092" s="50"/>
      <c r="U1092" s="48" t="s">
        <v>2761</v>
      </c>
      <c r="V1092" s="64">
        <v>45497</v>
      </c>
      <c r="W1092" s="52"/>
    </row>
    <row r="1093" spans="1:23">
      <c r="A1093" s="48"/>
      <c r="B1093" s="42">
        <v>5226</v>
      </c>
      <c r="C1093" s="42" t="s">
        <v>41</v>
      </c>
      <c r="D1093" s="42">
        <v>1059840826</v>
      </c>
      <c r="E1093" s="42" t="s">
        <v>2000</v>
      </c>
      <c r="F1093" s="42">
        <v>38</v>
      </c>
      <c r="G1093" s="42">
        <v>1</v>
      </c>
      <c r="H1093" s="43" t="s">
        <v>2001</v>
      </c>
      <c r="I1093" s="42" t="s">
        <v>44</v>
      </c>
      <c r="J1093" s="77" t="s">
        <v>83</v>
      </c>
      <c r="K1093" s="77" t="s">
        <v>559</v>
      </c>
      <c r="L1093" s="44" t="s">
        <v>76</v>
      </c>
      <c r="M1093" s="45" t="s">
        <v>946</v>
      </c>
      <c r="N1093" s="42">
        <v>1</v>
      </c>
      <c r="O1093" s="42">
        <v>3147751200</v>
      </c>
      <c r="P1093" s="46">
        <v>45420</v>
      </c>
      <c r="Q1093" s="52">
        <v>644395</v>
      </c>
      <c r="R1093" s="48">
        <v>85000</v>
      </c>
      <c r="S1093" s="49">
        <v>109200</v>
      </c>
      <c r="T1093" s="56">
        <v>218400</v>
      </c>
      <c r="U1093" s="48" t="s">
        <v>2761</v>
      </c>
      <c r="V1093" s="64">
        <v>45497</v>
      </c>
      <c r="W1093" s="52"/>
    </row>
    <row r="1094" spans="1:23" ht="28.8">
      <c r="A1094" s="48"/>
      <c r="B1094" s="42">
        <v>6006</v>
      </c>
      <c r="C1094" s="42" t="s">
        <v>41</v>
      </c>
      <c r="D1094" s="42">
        <v>39840628</v>
      </c>
      <c r="E1094" s="42" t="s">
        <v>2002</v>
      </c>
      <c r="F1094" s="42">
        <v>68</v>
      </c>
      <c r="G1094" s="42">
        <v>1</v>
      </c>
      <c r="H1094" s="43" t="s">
        <v>654</v>
      </c>
      <c r="I1094" s="42" t="s">
        <v>44</v>
      </c>
      <c r="J1094" s="77" t="s">
        <v>557</v>
      </c>
      <c r="K1094" s="77">
        <v>569</v>
      </c>
      <c r="L1094" s="44" t="s">
        <v>76</v>
      </c>
      <c r="M1094" s="45" t="s">
        <v>933</v>
      </c>
      <c r="N1094" s="42">
        <v>1</v>
      </c>
      <c r="O1094" s="42" t="s">
        <v>2003</v>
      </c>
      <c r="P1094" s="46">
        <v>45434</v>
      </c>
      <c r="Q1094" s="47">
        <v>670584</v>
      </c>
      <c r="R1094" s="48">
        <v>78000</v>
      </c>
      <c r="S1094" s="49">
        <v>100131</v>
      </c>
      <c r="T1094" s="50"/>
      <c r="U1094" s="48" t="s">
        <v>2762</v>
      </c>
      <c r="V1094" s="64">
        <v>45497</v>
      </c>
      <c r="W1094" s="52"/>
    </row>
    <row r="1095" spans="1:23" ht="28.8">
      <c r="A1095" s="48"/>
      <c r="B1095" s="42">
        <v>6007</v>
      </c>
      <c r="C1095" s="42" t="s">
        <v>41</v>
      </c>
      <c r="D1095" s="42">
        <v>39840628</v>
      </c>
      <c r="E1095" s="42" t="s">
        <v>2002</v>
      </c>
      <c r="F1095" s="42">
        <v>68</v>
      </c>
      <c r="G1095" s="42">
        <v>1</v>
      </c>
      <c r="H1095" s="43" t="s">
        <v>654</v>
      </c>
      <c r="I1095" s="42" t="s">
        <v>44</v>
      </c>
      <c r="J1095" s="77" t="s">
        <v>557</v>
      </c>
      <c r="K1095" s="77">
        <v>569</v>
      </c>
      <c r="L1095" s="44" t="s">
        <v>76</v>
      </c>
      <c r="M1095" s="18" t="s">
        <v>936</v>
      </c>
      <c r="N1095" s="42">
        <v>1</v>
      </c>
      <c r="O1095" s="42" t="s">
        <v>2004</v>
      </c>
      <c r="P1095" s="46">
        <v>45435</v>
      </c>
      <c r="Q1095" s="52">
        <v>676305</v>
      </c>
      <c r="R1095" s="48">
        <v>78000</v>
      </c>
      <c r="S1095" s="49">
        <v>100131</v>
      </c>
      <c r="T1095" s="56">
        <v>200262</v>
      </c>
      <c r="U1095" s="48" t="s">
        <v>2762</v>
      </c>
      <c r="V1095" s="64">
        <v>45497</v>
      </c>
      <c r="W1095" s="52"/>
    </row>
    <row r="1096" spans="1:23">
      <c r="A1096" s="48"/>
      <c r="B1096" s="42">
        <v>5363</v>
      </c>
      <c r="C1096" s="42" t="s">
        <v>79</v>
      </c>
      <c r="D1096" s="54">
        <v>1124315342</v>
      </c>
      <c r="E1096" s="42" t="s">
        <v>653</v>
      </c>
      <c r="F1096" s="42">
        <v>12</v>
      </c>
      <c r="G1096" s="42">
        <v>1</v>
      </c>
      <c r="H1096" s="43">
        <v>40878</v>
      </c>
      <c r="I1096" s="42" t="s">
        <v>44</v>
      </c>
      <c r="J1096" s="77" t="s">
        <v>91</v>
      </c>
      <c r="K1096" s="77">
        <v>219</v>
      </c>
      <c r="L1096" s="44" t="s">
        <v>76</v>
      </c>
      <c r="M1096" s="45" t="s">
        <v>929</v>
      </c>
      <c r="N1096" s="42">
        <v>1</v>
      </c>
      <c r="O1096" s="42">
        <v>3228945669</v>
      </c>
      <c r="P1096" s="46">
        <v>45421</v>
      </c>
      <c r="Q1096" s="47">
        <v>645017</v>
      </c>
      <c r="R1096" s="48">
        <v>20000</v>
      </c>
      <c r="S1096" s="49">
        <v>33800</v>
      </c>
      <c r="T1096" s="56"/>
      <c r="U1096" s="48" t="s">
        <v>2763</v>
      </c>
      <c r="V1096" s="64">
        <v>45497</v>
      </c>
      <c r="W1096" s="52"/>
    </row>
    <row r="1097" spans="1:23">
      <c r="A1097" s="48"/>
      <c r="B1097" s="42">
        <v>5364</v>
      </c>
      <c r="C1097" s="42" t="s">
        <v>79</v>
      </c>
      <c r="D1097" s="54">
        <v>1124315342</v>
      </c>
      <c r="E1097" s="42" t="s">
        <v>653</v>
      </c>
      <c r="F1097" s="42">
        <v>12</v>
      </c>
      <c r="G1097" s="42">
        <v>1</v>
      </c>
      <c r="H1097" s="43">
        <v>40878</v>
      </c>
      <c r="I1097" s="42" t="s">
        <v>44</v>
      </c>
      <c r="J1097" s="77" t="s">
        <v>91</v>
      </c>
      <c r="K1097" s="77">
        <v>219</v>
      </c>
      <c r="L1097" s="44" t="s">
        <v>76</v>
      </c>
      <c r="M1097" s="45" t="s">
        <v>930</v>
      </c>
      <c r="N1097" s="42">
        <v>1</v>
      </c>
      <c r="O1097" s="42">
        <v>3228945669</v>
      </c>
      <c r="P1097" s="46">
        <v>45421</v>
      </c>
      <c r="Q1097" s="52">
        <v>646832</v>
      </c>
      <c r="R1097" s="48">
        <v>20000</v>
      </c>
      <c r="S1097" s="49">
        <v>33800</v>
      </c>
      <c r="T1097" s="50">
        <v>67600</v>
      </c>
      <c r="U1097" s="48" t="s">
        <v>2763</v>
      </c>
      <c r="V1097" s="64">
        <v>45497</v>
      </c>
      <c r="W1097" s="52"/>
    </row>
    <row r="1098" spans="1:23">
      <c r="A1098" s="48"/>
      <c r="B1098" s="42">
        <v>6470</v>
      </c>
      <c r="C1098" s="42" t="s">
        <v>41</v>
      </c>
      <c r="D1098" s="42">
        <v>1124312925</v>
      </c>
      <c r="E1098" s="42" t="s">
        <v>2005</v>
      </c>
      <c r="F1098" s="42">
        <v>37</v>
      </c>
      <c r="G1098" s="42">
        <v>1</v>
      </c>
      <c r="H1098" s="43" t="s">
        <v>2006</v>
      </c>
      <c r="I1098" s="42" t="s">
        <v>44</v>
      </c>
      <c r="J1098" s="77" t="s">
        <v>91</v>
      </c>
      <c r="K1098" s="77">
        <v>219</v>
      </c>
      <c r="L1098" s="44" t="s">
        <v>74</v>
      </c>
      <c r="M1098" s="45" t="s">
        <v>1036</v>
      </c>
      <c r="N1098" s="42">
        <v>1</v>
      </c>
      <c r="O1098" s="42">
        <v>3166879924</v>
      </c>
      <c r="P1098" s="46">
        <v>45442</v>
      </c>
      <c r="Q1098" s="47">
        <v>688001</v>
      </c>
      <c r="R1098" s="48">
        <v>35000</v>
      </c>
      <c r="S1098" s="49">
        <v>50669</v>
      </c>
      <c r="T1098" s="50"/>
      <c r="U1098" s="48" t="s">
        <v>2764</v>
      </c>
      <c r="V1098" s="51">
        <v>45497</v>
      </c>
      <c r="W1098" s="52"/>
    </row>
    <row r="1099" spans="1:23">
      <c r="A1099" s="48"/>
      <c r="B1099" s="42">
        <v>6471</v>
      </c>
      <c r="C1099" s="42" t="s">
        <v>41</v>
      </c>
      <c r="D1099" s="42">
        <v>1124312925</v>
      </c>
      <c r="E1099" s="42" t="s">
        <v>2005</v>
      </c>
      <c r="F1099" s="42">
        <v>37</v>
      </c>
      <c r="G1099" s="42">
        <v>1</v>
      </c>
      <c r="H1099" s="43" t="s">
        <v>2006</v>
      </c>
      <c r="I1099" s="42" t="s">
        <v>44</v>
      </c>
      <c r="J1099" s="77" t="s">
        <v>91</v>
      </c>
      <c r="K1099" s="77">
        <v>219</v>
      </c>
      <c r="L1099" s="44" t="s">
        <v>74</v>
      </c>
      <c r="M1099" s="45" t="s">
        <v>1037</v>
      </c>
      <c r="N1099" s="42">
        <v>1</v>
      </c>
      <c r="O1099" s="42">
        <v>3166879924</v>
      </c>
      <c r="P1099" s="46">
        <v>45442</v>
      </c>
      <c r="Q1099" s="47">
        <v>690124</v>
      </c>
      <c r="R1099" s="48">
        <v>37000</v>
      </c>
      <c r="S1099" s="49">
        <v>50669</v>
      </c>
      <c r="T1099" s="50">
        <v>101338</v>
      </c>
      <c r="U1099" s="48" t="s">
        <v>2764</v>
      </c>
      <c r="V1099" s="51">
        <v>45497</v>
      </c>
      <c r="W1099" s="52"/>
    </row>
    <row r="1100" spans="1:23">
      <c r="A1100" s="48"/>
      <c r="B1100" s="42">
        <v>6092</v>
      </c>
      <c r="C1100" s="42" t="s">
        <v>41</v>
      </c>
      <c r="D1100" s="42">
        <v>27469893</v>
      </c>
      <c r="E1100" s="42" t="s">
        <v>2007</v>
      </c>
      <c r="F1100" s="42">
        <v>57</v>
      </c>
      <c r="G1100" s="42">
        <v>1</v>
      </c>
      <c r="H1100" s="43" t="s">
        <v>2008</v>
      </c>
      <c r="I1100" s="42" t="s">
        <v>44</v>
      </c>
      <c r="J1100" s="77" t="s">
        <v>87</v>
      </c>
      <c r="K1100" s="77">
        <v>760</v>
      </c>
      <c r="L1100" s="44" t="s">
        <v>76</v>
      </c>
      <c r="M1100" s="45" t="s">
        <v>1087</v>
      </c>
      <c r="N1100" s="42">
        <v>1</v>
      </c>
      <c r="O1100" s="42" t="s">
        <v>2009</v>
      </c>
      <c r="P1100" s="46">
        <v>45435</v>
      </c>
      <c r="Q1100" s="47">
        <v>674541</v>
      </c>
      <c r="R1100" s="48">
        <v>20000</v>
      </c>
      <c r="S1100" s="49">
        <v>22880</v>
      </c>
      <c r="T1100" s="50">
        <v>22880</v>
      </c>
      <c r="U1100" s="48" t="s">
        <v>2765</v>
      </c>
      <c r="V1100" s="51">
        <v>45497</v>
      </c>
      <c r="W1100" s="52"/>
    </row>
    <row r="1101" spans="1:23" ht="28.8">
      <c r="A1101" s="48"/>
      <c r="B1101" s="42">
        <v>5037</v>
      </c>
      <c r="C1101" s="42" t="s">
        <v>86</v>
      </c>
      <c r="D1101" s="42">
        <v>1126461618</v>
      </c>
      <c r="E1101" s="42" t="s">
        <v>726</v>
      </c>
      <c r="F1101" s="42">
        <v>4</v>
      </c>
      <c r="G1101" s="42">
        <v>1</v>
      </c>
      <c r="H1101" s="43">
        <v>43863</v>
      </c>
      <c r="I1101" s="42" t="s">
        <v>77</v>
      </c>
      <c r="J1101" s="77" t="s">
        <v>556</v>
      </c>
      <c r="K1101" s="77">
        <v>865</v>
      </c>
      <c r="L1101" s="44" t="s">
        <v>76</v>
      </c>
      <c r="M1101" s="45" t="s">
        <v>1054</v>
      </c>
      <c r="N1101" s="42">
        <v>1</v>
      </c>
      <c r="O1101" s="42" t="s">
        <v>2010</v>
      </c>
      <c r="P1101" s="46">
        <v>45414</v>
      </c>
      <c r="Q1101" s="52">
        <v>630505</v>
      </c>
      <c r="R1101" s="48">
        <v>105000</v>
      </c>
      <c r="S1101" s="49">
        <v>124800</v>
      </c>
      <c r="T1101" s="50"/>
      <c r="U1101" s="48" t="s">
        <v>2766</v>
      </c>
      <c r="V1101" s="51">
        <v>45497</v>
      </c>
      <c r="W1101" s="52"/>
    </row>
    <row r="1102" spans="1:23" ht="28.8">
      <c r="A1102" s="48"/>
      <c r="B1102" s="42">
        <v>5038</v>
      </c>
      <c r="C1102" s="42" t="s">
        <v>86</v>
      </c>
      <c r="D1102" s="42">
        <v>1126461618</v>
      </c>
      <c r="E1102" s="42" t="s">
        <v>726</v>
      </c>
      <c r="F1102" s="42">
        <v>4</v>
      </c>
      <c r="G1102" s="42">
        <v>1</v>
      </c>
      <c r="H1102" s="43">
        <v>43863</v>
      </c>
      <c r="I1102" s="42" t="s">
        <v>77</v>
      </c>
      <c r="J1102" s="77" t="s">
        <v>556</v>
      </c>
      <c r="K1102" s="77">
        <v>865</v>
      </c>
      <c r="L1102" s="44" t="s">
        <v>76</v>
      </c>
      <c r="M1102" s="18" t="s">
        <v>1056</v>
      </c>
      <c r="N1102" s="42">
        <v>1</v>
      </c>
      <c r="O1102" s="42" t="s">
        <v>2010</v>
      </c>
      <c r="P1102" s="46">
        <v>45416</v>
      </c>
      <c r="Q1102" s="47">
        <v>637876</v>
      </c>
      <c r="R1102" s="48">
        <v>105000</v>
      </c>
      <c r="S1102" s="49">
        <v>124800</v>
      </c>
      <c r="T1102" s="50">
        <v>249600</v>
      </c>
      <c r="U1102" s="48" t="s">
        <v>2766</v>
      </c>
      <c r="V1102" s="51">
        <v>45497</v>
      </c>
      <c r="W1102" s="52"/>
    </row>
    <row r="1103" spans="1:23">
      <c r="A1103" s="48"/>
      <c r="B1103" s="42">
        <v>5303</v>
      </c>
      <c r="C1103" s="42" t="s">
        <v>79</v>
      </c>
      <c r="D1103" s="42">
        <v>1075508394</v>
      </c>
      <c r="E1103" s="42" t="s">
        <v>2011</v>
      </c>
      <c r="F1103" s="42">
        <v>17</v>
      </c>
      <c r="G1103" s="42">
        <v>1</v>
      </c>
      <c r="H1103" s="43" t="s">
        <v>2012</v>
      </c>
      <c r="I1103" s="42" t="s">
        <v>44</v>
      </c>
      <c r="J1103" s="78" t="s">
        <v>99</v>
      </c>
      <c r="K1103" s="78">
        <v>571</v>
      </c>
      <c r="L1103" s="44" t="s">
        <v>74</v>
      </c>
      <c r="M1103" s="45" t="s">
        <v>987</v>
      </c>
      <c r="N1103" s="42">
        <v>1</v>
      </c>
      <c r="O1103" s="42">
        <v>3247795887</v>
      </c>
      <c r="P1103" s="46">
        <v>45420</v>
      </c>
      <c r="Q1103" s="54">
        <v>643179</v>
      </c>
      <c r="R1103" s="55">
        <v>20000</v>
      </c>
      <c r="S1103" s="49">
        <v>30680</v>
      </c>
      <c r="T1103" s="50"/>
      <c r="U1103" s="48" t="s">
        <v>2767</v>
      </c>
      <c r="V1103" s="51">
        <v>45497</v>
      </c>
      <c r="W1103" s="52"/>
    </row>
    <row r="1104" spans="1:23">
      <c r="A1104" s="48"/>
      <c r="B1104" s="42">
        <v>5304</v>
      </c>
      <c r="C1104" s="42" t="s">
        <v>79</v>
      </c>
      <c r="D1104" s="42">
        <v>1075508394</v>
      </c>
      <c r="E1104" s="42" t="s">
        <v>2011</v>
      </c>
      <c r="F1104" s="42">
        <v>17</v>
      </c>
      <c r="G1104" s="42">
        <v>1</v>
      </c>
      <c r="H1104" s="43" t="s">
        <v>2012</v>
      </c>
      <c r="I1104" s="42" t="s">
        <v>44</v>
      </c>
      <c r="J1104" s="78" t="s">
        <v>99</v>
      </c>
      <c r="K1104" s="78">
        <v>571</v>
      </c>
      <c r="L1104" s="44" t="s">
        <v>74</v>
      </c>
      <c r="M1104" s="45" t="s">
        <v>1009</v>
      </c>
      <c r="N1104" s="42">
        <v>1</v>
      </c>
      <c r="O1104" s="42">
        <v>3247795887</v>
      </c>
      <c r="P1104" s="43">
        <v>45420</v>
      </c>
      <c r="Q1104" s="42">
        <v>644457</v>
      </c>
      <c r="R1104" s="55">
        <v>20000</v>
      </c>
      <c r="S1104" s="49">
        <v>30680</v>
      </c>
      <c r="T1104" s="50">
        <v>61360</v>
      </c>
      <c r="U1104" s="48" t="s">
        <v>2767</v>
      </c>
      <c r="V1104" s="51">
        <v>45497</v>
      </c>
      <c r="W1104" s="52"/>
    </row>
    <row r="1105" spans="1:23" ht="28.8">
      <c r="A1105" s="48"/>
      <c r="B1105" s="42">
        <v>5233</v>
      </c>
      <c r="C1105" s="42" t="s">
        <v>41</v>
      </c>
      <c r="D1105" s="42">
        <v>5298298</v>
      </c>
      <c r="E1105" s="42" t="s">
        <v>2013</v>
      </c>
      <c r="F1105" s="42">
        <v>84</v>
      </c>
      <c r="G1105" s="42">
        <v>1</v>
      </c>
      <c r="H1105" s="43" t="s">
        <v>2014</v>
      </c>
      <c r="I1105" s="42" t="s">
        <v>77</v>
      </c>
      <c r="J1105" s="77" t="s">
        <v>75</v>
      </c>
      <c r="K1105" s="77">
        <v>568</v>
      </c>
      <c r="L1105" s="44" t="s">
        <v>76</v>
      </c>
      <c r="M1105" s="18" t="s">
        <v>1001</v>
      </c>
      <c r="N1105" s="42">
        <v>1</v>
      </c>
      <c r="O1105" s="42">
        <v>3213361019</v>
      </c>
      <c r="P1105" s="46">
        <v>45417</v>
      </c>
      <c r="Q1105" s="47">
        <v>633941</v>
      </c>
      <c r="R1105" s="48">
        <v>75000</v>
      </c>
      <c r="S1105" s="55">
        <v>96512</v>
      </c>
      <c r="T1105" s="50"/>
      <c r="U1105" s="48" t="s">
        <v>2768</v>
      </c>
      <c r="V1105" s="51">
        <v>45497</v>
      </c>
      <c r="W1105" s="52"/>
    </row>
    <row r="1106" spans="1:23" ht="28.8">
      <c r="A1106" s="48"/>
      <c r="B1106" s="42">
        <v>5234</v>
      </c>
      <c r="C1106" s="42" t="s">
        <v>41</v>
      </c>
      <c r="D1106" s="42">
        <v>5298298</v>
      </c>
      <c r="E1106" s="42" t="s">
        <v>2013</v>
      </c>
      <c r="F1106" s="42">
        <v>84</v>
      </c>
      <c r="G1106" s="42">
        <v>1</v>
      </c>
      <c r="H1106" s="43" t="s">
        <v>2014</v>
      </c>
      <c r="I1106" s="42" t="s">
        <v>77</v>
      </c>
      <c r="J1106" s="77" t="s">
        <v>75</v>
      </c>
      <c r="K1106" s="77">
        <v>568</v>
      </c>
      <c r="L1106" s="44" t="s">
        <v>76</v>
      </c>
      <c r="M1106" s="42" t="s">
        <v>1002</v>
      </c>
      <c r="N1106" s="42">
        <v>1</v>
      </c>
      <c r="O1106" s="42">
        <v>3213361019</v>
      </c>
      <c r="P1106" s="46">
        <v>45421</v>
      </c>
      <c r="Q1106" s="52">
        <v>643392</v>
      </c>
      <c r="R1106" s="48">
        <v>75000</v>
      </c>
      <c r="S1106" s="55">
        <v>96512</v>
      </c>
      <c r="T1106" s="50">
        <v>193024</v>
      </c>
      <c r="U1106" s="48" t="s">
        <v>2768</v>
      </c>
      <c r="V1106" s="51">
        <v>45497</v>
      </c>
      <c r="W1106" s="52"/>
    </row>
    <row r="1107" spans="1:23" ht="28.8">
      <c r="A1107" s="48"/>
      <c r="B1107" s="42">
        <v>5229</v>
      </c>
      <c r="C1107" s="42" t="s">
        <v>41</v>
      </c>
      <c r="D1107" s="42">
        <v>69028113</v>
      </c>
      <c r="E1107" s="42" t="s">
        <v>2015</v>
      </c>
      <c r="F1107" s="42">
        <v>45</v>
      </c>
      <c r="G1107" s="42">
        <v>1</v>
      </c>
      <c r="H1107" s="43">
        <v>28888</v>
      </c>
      <c r="I1107" s="42" t="s">
        <v>44</v>
      </c>
      <c r="J1107" s="77" t="s">
        <v>75</v>
      </c>
      <c r="K1107" s="77">
        <v>568</v>
      </c>
      <c r="L1107" s="44" t="s">
        <v>76</v>
      </c>
      <c r="M1107" s="45" t="s">
        <v>1001</v>
      </c>
      <c r="N1107" s="42">
        <v>1</v>
      </c>
      <c r="O1107" s="42">
        <v>3213361019</v>
      </c>
      <c r="P1107" s="46">
        <v>45416</v>
      </c>
      <c r="Q1107" s="47">
        <v>634510</v>
      </c>
      <c r="R1107" s="48">
        <v>75000</v>
      </c>
      <c r="S1107" s="49">
        <v>96512</v>
      </c>
      <c r="T1107" s="50"/>
      <c r="U1107" s="48" t="s">
        <v>2769</v>
      </c>
      <c r="V1107" s="51">
        <v>45497</v>
      </c>
      <c r="W1107" s="52"/>
    </row>
    <row r="1108" spans="1:23" ht="28.8">
      <c r="A1108" s="48"/>
      <c r="B1108" s="42">
        <v>5230</v>
      </c>
      <c r="C1108" s="42" t="s">
        <v>41</v>
      </c>
      <c r="D1108" s="42">
        <v>69028113</v>
      </c>
      <c r="E1108" s="42" t="s">
        <v>2015</v>
      </c>
      <c r="F1108" s="42">
        <v>45</v>
      </c>
      <c r="G1108" s="42">
        <v>1</v>
      </c>
      <c r="H1108" s="43">
        <v>28888</v>
      </c>
      <c r="I1108" s="42" t="s">
        <v>44</v>
      </c>
      <c r="J1108" s="77" t="s">
        <v>75</v>
      </c>
      <c r="K1108" s="77">
        <v>568</v>
      </c>
      <c r="L1108" s="44" t="s">
        <v>76</v>
      </c>
      <c r="M1108" s="45" t="s">
        <v>1002</v>
      </c>
      <c r="N1108" s="42">
        <v>1</v>
      </c>
      <c r="O1108" s="42">
        <v>3213361019</v>
      </c>
      <c r="P1108" s="46">
        <v>45427</v>
      </c>
      <c r="Q1108" s="52">
        <v>659715</v>
      </c>
      <c r="R1108" s="48">
        <v>75000</v>
      </c>
      <c r="S1108" s="49">
        <v>96512</v>
      </c>
      <c r="T1108" s="50">
        <v>193024</v>
      </c>
      <c r="U1108" s="48" t="s">
        <v>2769</v>
      </c>
      <c r="V1108" s="51">
        <v>45497</v>
      </c>
      <c r="W1108" s="52"/>
    </row>
    <row r="1109" spans="1:23">
      <c r="A1109" s="48"/>
      <c r="B1109" s="42">
        <v>6369</v>
      </c>
      <c r="C1109" s="42" t="s">
        <v>79</v>
      </c>
      <c r="D1109" s="42">
        <v>1120216860</v>
      </c>
      <c r="E1109" s="42" t="s">
        <v>2016</v>
      </c>
      <c r="F1109" s="42">
        <v>17</v>
      </c>
      <c r="G1109" s="42">
        <v>1</v>
      </c>
      <c r="H1109" s="43">
        <v>39213</v>
      </c>
      <c r="I1109" s="42" t="s">
        <v>77</v>
      </c>
      <c r="J1109" s="78" t="s">
        <v>555</v>
      </c>
      <c r="K1109" s="78">
        <v>755</v>
      </c>
      <c r="L1109" s="44" t="s">
        <v>76</v>
      </c>
      <c r="M1109" s="45" t="s">
        <v>925</v>
      </c>
      <c r="N1109" s="42">
        <v>1</v>
      </c>
      <c r="O1109" s="42">
        <v>3104980727</v>
      </c>
      <c r="P1109" s="46">
        <v>45441</v>
      </c>
      <c r="Q1109" s="47">
        <v>685756</v>
      </c>
      <c r="R1109" s="48">
        <v>20000</v>
      </c>
      <c r="S1109" s="55">
        <v>29120</v>
      </c>
      <c r="T1109" s="50"/>
      <c r="U1109" s="48" t="s">
        <v>2770</v>
      </c>
      <c r="V1109" s="51">
        <v>45497</v>
      </c>
      <c r="W1109" s="52"/>
    </row>
    <row r="1110" spans="1:23">
      <c r="A1110" s="48"/>
      <c r="B1110" s="42">
        <v>6370</v>
      </c>
      <c r="C1110" s="42" t="s">
        <v>79</v>
      </c>
      <c r="D1110" s="42">
        <v>1120216860</v>
      </c>
      <c r="E1110" s="42" t="s">
        <v>2016</v>
      </c>
      <c r="F1110" s="42">
        <v>17</v>
      </c>
      <c r="G1110" s="42">
        <v>1</v>
      </c>
      <c r="H1110" s="43">
        <v>39213</v>
      </c>
      <c r="I1110" s="42" t="s">
        <v>77</v>
      </c>
      <c r="J1110" s="78" t="s">
        <v>555</v>
      </c>
      <c r="K1110" s="78">
        <v>755</v>
      </c>
      <c r="L1110" s="44" t="s">
        <v>76</v>
      </c>
      <c r="M1110" s="18" t="s">
        <v>926</v>
      </c>
      <c r="N1110" s="42">
        <v>1</v>
      </c>
      <c r="O1110" s="42">
        <v>3104980727</v>
      </c>
      <c r="P1110" s="46">
        <v>45441</v>
      </c>
      <c r="Q1110" s="52">
        <v>688613</v>
      </c>
      <c r="R1110" s="48">
        <v>21000</v>
      </c>
      <c r="S1110" s="55">
        <v>29120</v>
      </c>
      <c r="T1110" s="50">
        <v>58240</v>
      </c>
      <c r="U1110" s="48" t="s">
        <v>2770</v>
      </c>
      <c r="V1110" s="51">
        <v>45497</v>
      </c>
      <c r="W1110" s="52"/>
    </row>
    <row r="1111" spans="1:23" ht="28.8">
      <c r="A1111" s="48"/>
      <c r="B1111" s="42">
        <v>6072</v>
      </c>
      <c r="C1111" s="42" t="s">
        <v>41</v>
      </c>
      <c r="D1111" s="42">
        <v>27357414</v>
      </c>
      <c r="E1111" s="42" t="s">
        <v>2017</v>
      </c>
      <c r="F1111" s="42">
        <v>76</v>
      </c>
      <c r="G1111" s="42">
        <v>1</v>
      </c>
      <c r="H1111" s="43" t="s">
        <v>2018</v>
      </c>
      <c r="I1111" s="42" t="s">
        <v>44</v>
      </c>
      <c r="J1111" s="77" t="s">
        <v>99</v>
      </c>
      <c r="K1111" s="77">
        <v>571</v>
      </c>
      <c r="L1111" s="44" t="s">
        <v>74</v>
      </c>
      <c r="M1111" s="45" t="s">
        <v>987</v>
      </c>
      <c r="N1111" s="42">
        <v>2</v>
      </c>
      <c r="O1111" s="42">
        <v>3217051005</v>
      </c>
      <c r="P1111" s="46">
        <v>45435</v>
      </c>
      <c r="Q1111" s="47" t="s">
        <v>2019</v>
      </c>
      <c r="R1111" s="48">
        <v>40000</v>
      </c>
      <c r="S1111" s="49">
        <v>30680</v>
      </c>
      <c r="T1111" s="50"/>
      <c r="U1111" s="48" t="s">
        <v>2771</v>
      </c>
      <c r="V1111" s="51">
        <v>45497</v>
      </c>
      <c r="W1111" s="52"/>
    </row>
    <row r="1112" spans="1:23" ht="28.8">
      <c r="A1112" s="48"/>
      <c r="B1112" s="42">
        <v>6073</v>
      </c>
      <c r="C1112" s="42" t="s">
        <v>41</v>
      </c>
      <c r="D1112" s="42">
        <v>27357414</v>
      </c>
      <c r="E1112" s="42" t="s">
        <v>2017</v>
      </c>
      <c r="F1112" s="42">
        <v>76</v>
      </c>
      <c r="G1112" s="42">
        <v>1</v>
      </c>
      <c r="H1112" s="43" t="s">
        <v>2018</v>
      </c>
      <c r="I1112" s="42" t="s">
        <v>44</v>
      </c>
      <c r="J1112" s="77" t="s">
        <v>99</v>
      </c>
      <c r="K1112" s="77">
        <v>571</v>
      </c>
      <c r="L1112" s="44" t="s">
        <v>74</v>
      </c>
      <c r="M1112" s="42" t="s">
        <v>1009</v>
      </c>
      <c r="N1112" s="42">
        <v>2</v>
      </c>
      <c r="O1112" s="42">
        <v>3217051005</v>
      </c>
      <c r="P1112" s="46">
        <v>45436</v>
      </c>
      <c r="Q1112" s="47" t="s">
        <v>2020</v>
      </c>
      <c r="R1112" s="48">
        <v>40000</v>
      </c>
      <c r="S1112" s="49">
        <v>30680</v>
      </c>
      <c r="T1112" s="50">
        <v>122720</v>
      </c>
      <c r="U1112" s="48" t="s">
        <v>2771</v>
      </c>
      <c r="V1112" s="51">
        <v>45497</v>
      </c>
      <c r="W1112" s="52"/>
    </row>
    <row r="1113" spans="1:23" ht="28.8">
      <c r="A1113" s="48"/>
      <c r="B1113" s="42">
        <v>5307</v>
      </c>
      <c r="C1113" s="42" t="s">
        <v>41</v>
      </c>
      <c r="D1113" s="42">
        <v>5301179</v>
      </c>
      <c r="E1113" s="42" t="s">
        <v>2021</v>
      </c>
      <c r="F1113" s="42">
        <v>70</v>
      </c>
      <c r="G1113" s="42">
        <v>1</v>
      </c>
      <c r="H1113" s="43" t="s">
        <v>2022</v>
      </c>
      <c r="I1113" s="42" t="s">
        <v>77</v>
      </c>
      <c r="J1113" s="77" t="s">
        <v>557</v>
      </c>
      <c r="K1113" s="77">
        <v>569</v>
      </c>
      <c r="L1113" s="44" t="s">
        <v>74</v>
      </c>
      <c r="M1113" s="42" t="s">
        <v>1205</v>
      </c>
      <c r="N1113" s="42">
        <v>1</v>
      </c>
      <c r="O1113" s="42" t="s">
        <v>2023</v>
      </c>
      <c r="P1113" s="46">
        <v>45420</v>
      </c>
      <c r="Q1113" s="47">
        <v>641398</v>
      </c>
      <c r="R1113" s="48">
        <v>22000</v>
      </c>
      <c r="S1113" s="49">
        <v>31720</v>
      </c>
      <c r="T1113" s="50">
        <v>31720</v>
      </c>
      <c r="U1113" s="48" t="s">
        <v>2772</v>
      </c>
      <c r="V1113" s="51">
        <v>45497</v>
      </c>
      <c r="W1113" s="52"/>
    </row>
    <row r="1114" spans="1:23" ht="28.8">
      <c r="A1114" s="48"/>
      <c r="B1114" s="42">
        <v>5081</v>
      </c>
      <c r="C1114" s="42" t="s">
        <v>41</v>
      </c>
      <c r="D1114" s="42">
        <v>27360048</v>
      </c>
      <c r="E1114" s="42" t="s">
        <v>2024</v>
      </c>
      <c r="F1114" s="42">
        <v>84</v>
      </c>
      <c r="G1114" s="42">
        <v>1</v>
      </c>
      <c r="H1114" s="43">
        <v>14427</v>
      </c>
      <c r="I1114" s="42" t="s">
        <v>44</v>
      </c>
      <c r="J1114" s="77" t="s">
        <v>557</v>
      </c>
      <c r="K1114" s="77">
        <v>569</v>
      </c>
      <c r="L1114" s="65" t="s">
        <v>76</v>
      </c>
      <c r="M1114" s="42" t="s">
        <v>1075</v>
      </c>
      <c r="N1114" s="42">
        <v>1</v>
      </c>
      <c r="O1114" s="42" t="s">
        <v>2025</v>
      </c>
      <c r="P1114" s="46">
        <v>45418</v>
      </c>
      <c r="Q1114" s="52">
        <v>633965</v>
      </c>
      <c r="R1114" s="48">
        <v>70000</v>
      </c>
      <c r="S1114" s="49">
        <v>92040</v>
      </c>
      <c r="T1114" s="50"/>
      <c r="U1114" s="48" t="s">
        <v>2773</v>
      </c>
      <c r="V1114" s="51">
        <v>45497</v>
      </c>
      <c r="W1114" s="52"/>
    </row>
    <row r="1115" spans="1:23" ht="28.8">
      <c r="A1115" s="48"/>
      <c r="B1115" s="42">
        <v>5082</v>
      </c>
      <c r="C1115" s="42" t="s">
        <v>41</v>
      </c>
      <c r="D1115" s="42">
        <v>27360048</v>
      </c>
      <c r="E1115" s="42" t="s">
        <v>2024</v>
      </c>
      <c r="F1115" s="42">
        <v>84</v>
      </c>
      <c r="G1115" s="42">
        <v>1</v>
      </c>
      <c r="H1115" s="43">
        <v>14427</v>
      </c>
      <c r="I1115" s="42" t="s">
        <v>44</v>
      </c>
      <c r="J1115" s="77" t="s">
        <v>557</v>
      </c>
      <c r="K1115" s="77">
        <v>569</v>
      </c>
      <c r="L1115" s="44" t="s">
        <v>76</v>
      </c>
      <c r="M1115" s="45" t="s">
        <v>1077</v>
      </c>
      <c r="N1115" s="42">
        <v>1</v>
      </c>
      <c r="O1115" s="42" t="s">
        <v>2025</v>
      </c>
      <c r="P1115" s="46">
        <v>45420</v>
      </c>
      <c r="Q1115" s="47">
        <v>643153</v>
      </c>
      <c r="R1115" s="48">
        <v>70000</v>
      </c>
      <c r="S1115" s="49">
        <v>83200</v>
      </c>
      <c r="T1115" s="50">
        <v>175240</v>
      </c>
      <c r="U1115" s="48" t="s">
        <v>2773</v>
      </c>
      <c r="V1115" s="51">
        <v>45497</v>
      </c>
      <c r="W1115" s="52"/>
    </row>
    <row r="1116" spans="1:23" ht="28.8">
      <c r="A1116" s="48"/>
      <c r="B1116" s="42">
        <v>4953</v>
      </c>
      <c r="C1116" s="42" t="s">
        <v>86</v>
      </c>
      <c r="D1116" s="42">
        <v>1125185868</v>
      </c>
      <c r="E1116" s="42" t="s">
        <v>2026</v>
      </c>
      <c r="F1116" s="42">
        <v>4</v>
      </c>
      <c r="G1116" s="42">
        <v>1</v>
      </c>
      <c r="H1116" s="43" t="s">
        <v>2027</v>
      </c>
      <c r="I1116" s="42" t="s">
        <v>77</v>
      </c>
      <c r="J1116" s="77" t="s">
        <v>99</v>
      </c>
      <c r="K1116" s="77">
        <v>571</v>
      </c>
      <c r="L1116" s="44" t="s">
        <v>74</v>
      </c>
      <c r="M1116" s="45" t="s">
        <v>989</v>
      </c>
      <c r="N1116" s="42">
        <v>1</v>
      </c>
      <c r="O1116" s="42">
        <v>31382230850</v>
      </c>
      <c r="P1116" s="46">
        <v>45417</v>
      </c>
      <c r="Q1116" s="52">
        <v>634229</v>
      </c>
      <c r="R1116" s="48">
        <v>18000</v>
      </c>
      <c r="S1116" s="49">
        <v>29640</v>
      </c>
      <c r="T1116" s="50"/>
      <c r="U1116" s="48" t="s">
        <v>2774</v>
      </c>
      <c r="V1116" s="51">
        <v>45497</v>
      </c>
      <c r="W1116" s="52"/>
    </row>
    <row r="1117" spans="1:23" ht="28.8">
      <c r="A1117" s="48"/>
      <c r="B1117" s="42">
        <v>4955</v>
      </c>
      <c r="C1117" s="42" t="s">
        <v>86</v>
      </c>
      <c r="D1117" s="42">
        <v>1125185868</v>
      </c>
      <c r="E1117" s="42" t="s">
        <v>2026</v>
      </c>
      <c r="F1117" s="42">
        <v>4</v>
      </c>
      <c r="G1117" s="42">
        <v>1</v>
      </c>
      <c r="H1117" s="43" t="s">
        <v>2027</v>
      </c>
      <c r="I1117" s="42" t="s">
        <v>77</v>
      </c>
      <c r="J1117" s="77" t="s">
        <v>99</v>
      </c>
      <c r="K1117" s="77">
        <v>571</v>
      </c>
      <c r="L1117" s="44" t="s">
        <v>76</v>
      </c>
      <c r="M1117" s="45" t="s">
        <v>990</v>
      </c>
      <c r="N1117" s="42">
        <v>1</v>
      </c>
      <c r="O1117" s="42">
        <v>31382230850</v>
      </c>
      <c r="P1117" s="46">
        <v>45417</v>
      </c>
      <c r="Q1117" s="47">
        <v>634233</v>
      </c>
      <c r="R1117" s="48">
        <v>55000</v>
      </c>
      <c r="S1117" s="49">
        <v>72384</v>
      </c>
      <c r="T1117" s="50"/>
      <c r="U1117" s="48" t="s">
        <v>2774</v>
      </c>
      <c r="V1117" s="51">
        <v>45497</v>
      </c>
      <c r="W1117" s="52"/>
    </row>
    <row r="1118" spans="1:23" ht="28.8">
      <c r="A1118" s="48"/>
      <c r="B1118" s="42">
        <v>4956</v>
      </c>
      <c r="C1118" s="42" t="s">
        <v>86</v>
      </c>
      <c r="D1118" s="42">
        <v>1125185868</v>
      </c>
      <c r="E1118" s="42" t="s">
        <v>2026</v>
      </c>
      <c r="F1118" s="42">
        <v>4</v>
      </c>
      <c r="G1118" s="42">
        <v>1</v>
      </c>
      <c r="H1118" s="43" t="s">
        <v>2027</v>
      </c>
      <c r="I1118" s="42" t="s">
        <v>77</v>
      </c>
      <c r="J1118" s="77" t="s">
        <v>99</v>
      </c>
      <c r="K1118" s="77">
        <v>571</v>
      </c>
      <c r="L1118" s="44" t="s">
        <v>76</v>
      </c>
      <c r="M1118" s="18" t="s">
        <v>991</v>
      </c>
      <c r="N1118" s="42">
        <v>1</v>
      </c>
      <c r="O1118" s="42">
        <v>31382230850</v>
      </c>
      <c r="P1118" s="46">
        <v>45418</v>
      </c>
      <c r="Q1118" s="52">
        <v>640066</v>
      </c>
      <c r="R1118" s="48">
        <v>55000</v>
      </c>
      <c r="S1118" s="49">
        <v>72800</v>
      </c>
      <c r="T1118" s="50">
        <v>174824</v>
      </c>
      <c r="U1118" s="48" t="s">
        <v>2774</v>
      </c>
      <c r="V1118" s="51">
        <v>45497</v>
      </c>
      <c r="W1118" s="52"/>
    </row>
    <row r="1119" spans="1:23" ht="28.8">
      <c r="A1119" s="48"/>
      <c r="B1119" s="42">
        <v>5319</v>
      </c>
      <c r="C1119" s="42" t="s">
        <v>41</v>
      </c>
      <c r="D1119" s="42">
        <v>26641431</v>
      </c>
      <c r="E1119" s="42" t="s">
        <v>2028</v>
      </c>
      <c r="F1119" s="42">
        <v>52</v>
      </c>
      <c r="G1119" s="42">
        <v>1</v>
      </c>
      <c r="H1119" s="43" t="s">
        <v>2029</v>
      </c>
      <c r="I1119" s="42" t="s">
        <v>44</v>
      </c>
      <c r="J1119" s="77" t="s">
        <v>99</v>
      </c>
      <c r="K1119" s="77">
        <v>571</v>
      </c>
      <c r="L1119" s="44" t="s">
        <v>74</v>
      </c>
      <c r="M1119" s="45" t="s">
        <v>989</v>
      </c>
      <c r="N1119" s="42">
        <v>1</v>
      </c>
      <c r="O1119" s="42">
        <v>3204217896</v>
      </c>
      <c r="P1119" s="46">
        <v>45421</v>
      </c>
      <c r="Q1119" s="47">
        <v>644656</v>
      </c>
      <c r="R1119" s="48">
        <v>18000</v>
      </c>
      <c r="S1119" s="49">
        <v>29640</v>
      </c>
      <c r="T1119" s="50"/>
      <c r="U1119" s="48" t="s">
        <v>2775</v>
      </c>
      <c r="V1119" s="51">
        <v>45497</v>
      </c>
      <c r="W1119" s="52"/>
    </row>
    <row r="1120" spans="1:23" ht="28.8">
      <c r="A1120" s="48"/>
      <c r="B1120" s="42">
        <v>5320</v>
      </c>
      <c r="C1120" s="42" t="s">
        <v>41</v>
      </c>
      <c r="D1120" s="42">
        <v>26641431</v>
      </c>
      <c r="E1120" s="42" t="s">
        <v>2028</v>
      </c>
      <c r="F1120" s="42">
        <v>52</v>
      </c>
      <c r="G1120" s="42">
        <v>1</v>
      </c>
      <c r="H1120" s="43" t="s">
        <v>2029</v>
      </c>
      <c r="I1120" s="42" t="s">
        <v>44</v>
      </c>
      <c r="J1120" s="77" t="s">
        <v>99</v>
      </c>
      <c r="K1120" s="77">
        <v>571</v>
      </c>
      <c r="L1120" s="44" t="s">
        <v>74</v>
      </c>
      <c r="M1120" s="45" t="s">
        <v>992</v>
      </c>
      <c r="N1120" s="42">
        <v>1</v>
      </c>
      <c r="O1120" s="42">
        <v>3204217896</v>
      </c>
      <c r="P1120" s="46">
        <v>45422</v>
      </c>
      <c r="Q1120" s="52">
        <v>648654</v>
      </c>
      <c r="R1120" s="48">
        <v>18000</v>
      </c>
      <c r="S1120" s="49">
        <v>29640</v>
      </c>
      <c r="T1120" s="50"/>
      <c r="U1120" s="48" t="s">
        <v>2775</v>
      </c>
      <c r="V1120" s="51">
        <v>45497</v>
      </c>
      <c r="W1120" s="52"/>
    </row>
    <row r="1121" spans="1:23" ht="28.8">
      <c r="A1121" s="48"/>
      <c r="B1121" s="42">
        <v>5321</v>
      </c>
      <c r="C1121" s="42" t="s">
        <v>41</v>
      </c>
      <c r="D1121" s="42">
        <v>26641431</v>
      </c>
      <c r="E1121" s="42" t="s">
        <v>2028</v>
      </c>
      <c r="F1121" s="42">
        <v>52</v>
      </c>
      <c r="G1121" s="42">
        <v>1</v>
      </c>
      <c r="H1121" s="43" t="s">
        <v>2029</v>
      </c>
      <c r="I1121" s="42" t="s">
        <v>44</v>
      </c>
      <c r="J1121" s="77" t="s">
        <v>99</v>
      </c>
      <c r="K1121" s="77">
        <v>571</v>
      </c>
      <c r="L1121" s="44" t="s">
        <v>76</v>
      </c>
      <c r="M1121" s="45" t="s">
        <v>1194</v>
      </c>
      <c r="N1121" s="42">
        <v>1</v>
      </c>
      <c r="O1121" s="42">
        <v>3204217896</v>
      </c>
      <c r="P1121" s="46">
        <v>45421</v>
      </c>
      <c r="Q1121" s="47">
        <v>644658</v>
      </c>
      <c r="R1121" s="48">
        <v>78000</v>
      </c>
      <c r="S1121" s="49">
        <v>102544</v>
      </c>
      <c r="T1121" s="50"/>
      <c r="U1121" s="48" t="s">
        <v>2775</v>
      </c>
      <c r="V1121" s="51">
        <v>45497</v>
      </c>
      <c r="W1121" s="52"/>
    </row>
    <row r="1122" spans="1:23" ht="28.8">
      <c r="A1122" s="48"/>
      <c r="B1122" s="42">
        <v>5322</v>
      </c>
      <c r="C1122" s="42" t="s">
        <v>41</v>
      </c>
      <c r="D1122" s="42">
        <v>26641431</v>
      </c>
      <c r="E1122" s="42" t="s">
        <v>2028</v>
      </c>
      <c r="F1122" s="42">
        <v>52</v>
      </c>
      <c r="G1122" s="42">
        <v>1</v>
      </c>
      <c r="H1122" s="43" t="s">
        <v>2029</v>
      </c>
      <c r="I1122" s="42" t="s">
        <v>44</v>
      </c>
      <c r="J1122" s="77" t="s">
        <v>99</v>
      </c>
      <c r="K1122" s="77">
        <v>571</v>
      </c>
      <c r="L1122" s="44" t="s">
        <v>76</v>
      </c>
      <c r="M1122" s="45" t="s">
        <v>2030</v>
      </c>
      <c r="N1122" s="42">
        <v>1</v>
      </c>
      <c r="O1122" s="42">
        <v>3204217896</v>
      </c>
      <c r="P1122" s="46">
        <v>45422</v>
      </c>
      <c r="Q1122" s="47">
        <v>648652</v>
      </c>
      <c r="R1122" s="48">
        <v>78000</v>
      </c>
      <c r="S1122" s="49">
        <v>102544</v>
      </c>
      <c r="T1122" s="50">
        <v>264368</v>
      </c>
      <c r="U1122" s="48" t="s">
        <v>2775</v>
      </c>
      <c r="V1122" s="51">
        <v>45497</v>
      </c>
      <c r="W1122" s="52"/>
    </row>
    <row r="1123" spans="1:23">
      <c r="A1123" s="48"/>
      <c r="B1123" s="42">
        <v>5435</v>
      </c>
      <c r="C1123" s="42" t="s">
        <v>86</v>
      </c>
      <c r="D1123" s="42">
        <v>1123332659</v>
      </c>
      <c r="E1123" s="42" t="s">
        <v>2031</v>
      </c>
      <c r="F1123" s="42">
        <v>9</v>
      </c>
      <c r="G1123" s="42">
        <v>1</v>
      </c>
      <c r="H1123" s="43">
        <v>42009</v>
      </c>
      <c r="I1123" s="42" t="s">
        <v>44</v>
      </c>
      <c r="J1123" s="77" t="s">
        <v>78</v>
      </c>
      <c r="K1123" s="77">
        <v>320</v>
      </c>
      <c r="L1123" s="44" t="s">
        <v>74</v>
      </c>
      <c r="M1123" s="45" t="s">
        <v>960</v>
      </c>
      <c r="N1123" s="42">
        <v>1</v>
      </c>
      <c r="O1123" s="42">
        <v>3224247089</v>
      </c>
      <c r="P1123" s="46">
        <v>45422</v>
      </c>
      <c r="Q1123" s="52">
        <v>646732</v>
      </c>
      <c r="R1123" s="48">
        <v>33000</v>
      </c>
      <c r="S1123" s="49">
        <v>45240</v>
      </c>
      <c r="T1123" s="50"/>
      <c r="U1123" s="48" t="s">
        <v>2776</v>
      </c>
      <c r="V1123" s="51">
        <v>45497</v>
      </c>
      <c r="W1123" s="52"/>
    </row>
    <row r="1124" spans="1:23">
      <c r="A1124" s="48"/>
      <c r="B1124" s="42">
        <v>5436</v>
      </c>
      <c r="C1124" s="42" t="s">
        <v>86</v>
      </c>
      <c r="D1124" s="42">
        <v>1123332659</v>
      </c>
      <c r="E1124" s="42" t="s">
        <v>2031</v>
      </c>
      <c r="F1124" s="42">
        <v>9</v>
      </c>
      <c r="G1124" s="42">
        <v>1</v>
      </c>
      <c r="H1124" s="43">
        <v>42009</v>
      </c>
      <c r="I1124" s="42" t="s">
        <v>44</v>
      </c>
      <c r="J1124" s="77" t="s">
        <v>78</v>
      </c>
      <c r="K1124" s="77">
        <v>320</v>
      </c>
      <c r="L1124" s="44" t="s">
        <v>74</v>
      </c>
      <c r="M1124" s="45" t="s">
        <v>962</v>
      </c>
      <c r="N1124" s="42">
        <v>1</v>
      </c>
      <c r="O1124" s="42">
        <v>3224247089</v>
      </c>
      <c r="P1124" s="46">
        <v>45423</v>
      </c>
      <c r="Q1124" s="47">
        <v>651844</v>
      </c>
      <c r="R1124" s="48">
        <v>33000</v>
      </c>
      <c r="S1124" s="49">
        <v>45240</v>
      </c>
      <c r="T1124" s="50">
        <v>90480</v>
      </c>
      <c r="U1124" s="48" t="s">
        <v>2776</v>
      </c>
      <c r="V1124" s="51">
        <v>45497</v>
      </c>
      <c r="W1124" s="52"/>
    </row>
    <row r="1125" spans="1:23" ht="28.8">
      <c r="A1125" s="48"/>
      <c r="B1125" s="42">
        <v>6289</v>
      </c>
      <c r="C1125" s="42" t="s">
        <v>41</v>
      </c>
      <c r="D1125" s="42">
        <v>39842224</v>
      </c>
      <c r="E1125" s="42" t="s">
        <v>2032</v>
      </c>
      <c r="F1125" s="42">
        <v>40</v>
      </c>
      <c r="G1125" s="42">
        <v>1</v>
      </c>
      <c r="H1125" s="43">
        <v>30690</v>
      </c>
      <c r="I1125" s="42" t="s">
        <v>44</v>
      </c>
      <c r="J1125" s="77" t="s">
        <v>557</v>
      </c>
      <c r="K1125" s="77">
        <v>569</v>
      </c>
      <c r="L1125" s="44" t="s">
        <v>74</v>
      </c>
      <c r="M1125" s="45" t="s">
        <v>1205</v>
      </c>
      <c r="N1125" s="42">
        <v>1</v>
      </c>
      <c r="O1125" s="42" t="s">
        <v>2033</v>
      </c>
      <c r="P1125" s="46">
        <v>45440</v>
      </c>
      <c r="Q1125" s="52">
        <v>683536</v>
      </c>
      <c r="R1125" s="48">
        <v>22000</v>
      </c>
      <c r="S1125" s="49">
        <v>31720</v>
      </c>
      <c r="T1125" s="50"/>
      <c r="U1125" s="48" t="s">
        <v>2777</v>
      </c>
      <c r="V1125" s="51">
        <v>45497</v>
      </c>
      <c r="W1125" s="52"/>
    </row>
    <row r="1126" spans="1:23" ht="28.8">
      <c r="A1126" s="48"/>
      <c r="B1126" s="42">
        <v>6290</v>
      </c>
      <c r="C1126" s="42" t="s">
        <v>41</v>
      </c>
      <c r="D1126" s="42">
        <v>39842224</v>
      </c>
      <c r="E1126" s="42" t="s">
        <v>2032</v>
      </c>
      <c r="F1126" s="42">
        <v>40</v>
      </c>
      <c r="G1126" s="42">
        <v>1</v>
      </c>
      <c r="H1126" s="43">
        <v>30690</v>
      </c>
      <c r="I1126" s="42" t="s">
        <v>44</v>
      </c>
      <c r="J1126" s="77" t="s">
        <v>557</v>
      </c>
      <c r="K1126" s="77">
        <v>569</v>
      </c>
      <c r="L1126" s="44" t="s">
        <v>74</v>
      </c>
      <c r="M1126" s="18" t="s">
        <v>996</v>
      </c>
      <c r="N1126" s="42">
        <v>1</v>
      </c>
      <c r="O1126" s="42" t="s">
        <v>2033</v>
      </c>
      <c r="P1126" s="46">
        <v>45441</v>
      </c>
      <c r="Q1126" s="47">
        <v>687592</v>
      </c>
      <c r="R1126" s="48">
        <v>22000</v>
      </c>
      <c r="S1126" s="49">
        <v>31720</v>
      </c>
      <c r="T1126" s="50">
        <v>63440</v>
      </c>
      <c r="U1126" s="48" t="s">
        <v>2777</v>
      </c>
      <c r="V1126" s="51">
        <v>45497</v>
      </c>
      <c r="W1126" s="52"/>
    </row>
    <row r="1127" spans="1:23">
      <c r="A1127" s="48"/>
      <c r="B1127" s="42">
        <v>5143</v>
      </c>
      <c r="C1127" s="42" t="s">
        <v>41</v>
      </c>
      <c r="D1127" s="42">
        <v>27474875</v>
      </c>
      <c r="E1127" s="42" t="s">
        <v>2034</v>
      </c>
      <c r="F1127" s="42">
        <v>55</v>
      </c>
      <c r="G1127" s="42">
        <v>1</v>
      </c>
      <c r="H1127" s="43">
        <v>25060</v>
      </c>
      <c r="I1127" s="42" t="s">
        <v>44</v>
      </c>
      <c r="J1127" s="77" t="s">
        <v>81</v>
      </c>
      <c r="K1127" s="77">
        <v>749</v>
      </c>
      <c r="L1127" s="44" t="s">
        <v>76</v>
      </c>
      <c r="M1127" s="18" t="s">
        <v>925</v>
      </c>
      <c r="N1127" s="42">
        <v>1</v>
      </c>
      <c r="O1127" s="42">
        <v>3014504370</v>
      </c>
      <c r="P1127" s="46">
        <v>45416</v>
      </c>
      <c r="Q1127" s="52">
        <v>634994</v>
      </c>
      <c r="R1127" s="48">
        <v>20000</v>
      </c>
      <c r="S1127" s="49">
        <v>29120</v>
      </c>
      <c r="T1127" s="50"/>
      <c r="U1127" s="48" t="s">
        <v>2778</v>
      </c>
      <c r="V1127" s="51">
        <v>45497</v>
      </c>
      <c r="W1127" s="52"/>
    </row>
    <row r="1128" spans="1:23">
      <c r="A1128" s="48"/>
      <c r="B1128" s="42">
        <v>5144</v>
      </c>
      <c r="C1128" s="42" t="s">
        <v>41</v>
      </c>
      <c r="D1128" s="42">
        <v>27474875</v>
      </c>
      <c r="E1128" s="42" t="s">
        <v>2034</v>
      </c>
      <c r="F1128" s="42">
        <v>55</v>
      </c>
      <c r="G1128" s="42">
        <v>1</v>
      </c>
      <c r="H1128" s="43">
        <v>25060</v>
      </c>
      <c r="I1128" s="42" t="s">
        <v>44</v>
      </c>
      <c r="J1128" s="77" t="s">
        <v>81</v>
      </c>
      <c r="K1128" s="77">
        <v>749</v>
      </c>
      <c r="L1128" s="44" t="s">
        <v>76</v>
      </c>
      <c r="M1128" s="45" t="s">
        <v>926</v>
      </c>
      <c r="N1128" s="42">
        <v>1</v>
      </c>
      <c r="O1128" s="42">
        <v>3014504370</v>
      </c>
      <c r="P1128" s="46">
        <v>45416</v>
      </c>
      <c r="Q1128" s="47">
        <v>634998</v>
      </c>
      <c r="R1128" s="48">
        <v>20000</v>
      </c>
      <c r="S1128" s="49">
        <v>29120</v>
      </c>
      <c r="T1128" s="50"/>
      <c r="U1128" s="48" t="s">
        <v>2778</v>
      </c>
      <c r="V1128" s="51">
        <v>45497</v>
      </c>
      <c r="W1128" s="52"/>
    </row>
    <row r="1129" spans="1:23">
      <c r="A1129" s="48"/>
      <c r="B1129" s="42">
        <v>5145</v>
      </c>
      <c r="C1129" s="42" t="s">
        <v>41</v>
      </c>
      <c r="D1129" s="42">
        <v>27474875</v>
      </c>
      <c r="E1129" s="42" t="s">
        <v>2034</v>
      </c>
      <c r="F1129" s="42">
        <v>55</v>
      </c>
      <c r="G1129" s="42">
        <v>1</v>
      </c>
      <c r="H1129" s="43">
        <v>25060</v>
      </c>
      <c r="I1129" s="42" t="s">
        <v>44</v>
      </c>
      <c r="J1129" s="77" t="s">
        <v>81</v>
      </c>
      <c r="K1129" s="77">
        <v>749</v>
      </c>
      <c r="L1129" s="44" t="s">
        <v>76</v>
      </c>
      <c r="M1129" s="45" t="s">
        <v>925</v>
      </c>
      <c r="N1129" s="42">
        <v>1</v>
      </c>
      <c r="O1129" s="42">
        <v>3014504370</v>
      </c>
      <c r="P1129" s="46">
        <v>45419</v>
      </c>
      <c r="Q1129" s="52">
        <v>640445</v>
      </c>
      <c r="R1129" s="48">
        <v>20000</v>
      </c>
      <c r="S1129" s="49">
        <v>29120</v>
      </c>
      <c r="T1129" s="50"/>
      <c r="U1129" s="48" t="s">
        <v>2778</v>
      </c>
      <c r="V1129" s="51">
        <v>45497</v>
      </c>
      <c r="W1129" s="52"/>
    </row>
    <row r="1130" spans="1:23">
      <c r="A1130" s="48"/>
      <c r="B1130" s="42">
        <v>5146</v>
      </c>
      <c r="C1130" s="42" t="s">
        <v>41</v>
      </c>
      <c r="D1130" s="42">
        <v>27474875</v>
      </c>
      <c r="E1130" s="42" t="s">
        <v>2034</v>
      </c>
      <c r="F1130" s="42">
        <v>55</v>
      </c>
      <c r="G1130" s="42">
        <v>1</v>
      </c>
      <c r="H1130" s="43">
        <v>25060</v>
      </c>
      <c r="I1130" s="42" t="s">
        <v>44</v>
      </c>
      <c r="J1130" s="78" t="s">
        <v>81</v>
      </c>
      <c r="K1130" s="78">
        <v>749</v>
      </c>
      <c r="L1130" s="44" t="s">
        <v>76</v>
      </c>
      <c r="M1130" s="42" t="s">
        <v>926</v>
      </c>
      <c r="N1130" s="42">
        <v>1</v>
      </c>
      <c r="O1130" s="42">
        <v>3014504370</v>
      </c>
      <c r="P1130" s="46">
        <v>45419</v>
      </c>
      <c r="Q1130" s="47">
        <v>640447</v>
      </c>
      <c r="R1130" s="48">
        <v>20000</v>
      </c>
      <c r="S1130" s="49">
        <v>29120</v>
      </c>
      <c r="T1130" s="50"/>
      <c r="U1130" s="48" t="s">
        <v>2778</v>
      </c>
      <c r="V1130" s="51">
        <v>45497</v>
      </c>
      <c r="W1130" s="52"/>
    </row>
    <row r="1131" spans="1:23">
      <c r="A1131" s="48"/>
      <c r="B1131" s="42">
        <v>5147</v>
      </c>
      <c r="C1131" s="42" t="s">
        <v>41</v>
      </c>
      <c r="D1131" s="42">
        <v>27474875</v>
      </c>
      <c r="E1131" s="42" t="s">
        <v>2034</v>
      </c>
      <c r="F1131" s="42">
        <v>55</v>
      </c>
      <c r="G1131" s="42">
        <v>1</v>
      </c>
      <c r="H1131" s="43">
        <v>25060</v>
      </c>
      <c r="I1131" s="42" t="s">
        <v>44</v>
      </c>
      <c r="J1131" s="78" t="s">
        <v>81</v>
      </c>
      <c r="K1131" s="78">
        <v>749</v>
      </c>
      <c r="L1131" s="44" t="s">
        <v>76</v>
      </c>
      <c r="M1131" s="45" t="s">
        <v>925</v>
      </c>
      <c r="N1131" s="42">
        <v>1</v>
      </c>
      <c r="O1131" s="42">
        <v>3014504370</v>
      </c>
      <c r="P1131" s="46">
        <v>45420</v>
      </c>
      <c r="Q1131" s="52">
        <v>642324</v>
      </c>
      <c r="R1131" s="48">
        <v>20000</v>
      </c>
      <c r="S1131" s="49">
        <v>29120</v>
      </c>
      <c r="T1131" s="50"/>
      <c r="U1131" s="48" t="s">
        <v>2778</v>
      </c>
      <c r="V1131" s="51">
        <v>45497</v>
      </c>
      <c r="W1131" s="52"/>
    </row>
    <row r="1132" spans="1:23">
      <c r="A1132" s="48"/>
      <c r="B1132" s="42">
        <v>5148</v>
      </c>
      <c r="C1132" s="42" t="s">
        <v>41</v>
      </c>
      <c r="D1132" s="42">
        <v>27474875</v>
      </c>
      <c r="E1132" s="42" t="s">
        <v>2034</v>
      </c>
      <c r="F1132" s="42">
        <v>55</v>
      </c>
      <c r="G1132" s="42">
        <v>1</v>
      </c>
      <c r="H1132" s="43">
        <v>25060</v>
      </c>
      <c r="I1132" s="42" t="s">
        <v>44</v>
      </c>
      <c r="J1132" s="77" t="s">
        <v>81</v>
      </c>
      <c r="K1132" s="77">
        <v>749</v>
      </c>
      <c r="L1132" s="44" t="s">
        <v>76</v>
      </c>
      <c r="M1132" s="45" t="s">
        <v>926</v>
      </c>
      <c r="N1132" s="42">
        <v>1</v>
      </c>
      <c r="O1132" s="42">
        <v>3014504370</v>
      </c>
      <c r="P1132" s="46">
        <v>45420</v>
      </c>
      <c r="Q1132" s="47">
        <v>642326</v>
      </c>
      <c r="R1132" s="48">
        <v>20000</v>
      </c>
      <c r="S1132" s="49">
        <v>29120</v>
      </c>
      <c r="T1132" s="50"/>
      <c r="U1132" s="48" t="s">
        <v>2778</v>
      </c>
      <c r="V1132" s="51">
        <v>45497</v>
      </c>
      <c r="W1132" s="52"/>
    </row>
    <row r="1133" spans="1:23">
      <c r="A1133" s="48"/>
      <c r="B1133" s="42">
        <v>5149</v>
      </c>
      <c r="C1133" s="42" t="s">
        <v>41</v>
      </c>
      <c r="D1133" s="42">
        <v>27474875</v>
      </c>
      <c r="E1133" s="42" t="s">
        <v>2034</v>
      </c>
      <c r="F1133" s="42">
        <v>55</v>
      </c>
      <c r="G1133" s="42">
        <v>1</v>
      </c>
      <c r="H1133" s="43">
        <v>25060</v>
      </c>
      <c r="I1133" s="42" t="s">
        <v>44</v>
      </c>
      <c r="J1133" s="77" t="s">
        <v>81</v>
      </c>
      <c r="K1133" s="77">
        <v>749</v>
      </c>
      <c r="L1133" s="44" t="s">
        <v>76</v>
      </c>
      <c r="M1133" s="45" t="s">
        <v>925</v>
      </c>
      <c r="N1133" s="42">
        <v>1</v>
      </c>
      <c r="O1133" s="42">
        <v>3014504370</v>
      </c>
      <c r="P1133" s="46">
        <v>45421</v>
      </c>
      <c r="Q1133" s="52">
        <v>644429</v>
      </c>
      <c r="R1133" s="48">
        <v>20000</v>
      </c>
      <c r="S1133" s="49">
        <v>29120</v>
      </c>
      <c r="T1133" s="50"/>
      <c r="U1133" s="48" t="s">
        <v>2778</v>
      </c>
      <c r="V1133" s="51">
        <v>45497</v>
      </c>
      <c r="W1133" s="52"/>
    </row>
    <row r="1134" spans="1:23">
      <c r="A1134" s="48"/>
      <c r="B1134" s="42">
        <v>5150</v>
      </c>
      <c r="C1134" s="42" t="s">
        <v>41</v>
      </c>
      <c r="D1134" s="42">
        <v>27474875</v>
      </c>
      <c r="E1134" s="42" t="s">
        <v>2034</v>
      </c>
      <c r="F1134" s="42">
        <v>55</v>
      </c>
      <c r="G1134" s="42">
        <v>1</v>
      </c>
      <c r="H1134" s="43">
        <v>25060</v>
      </c>
      <c r="I1134" s="42" t="s">
        <v>44</v>
      </c>
      <c r="J1134" s="77" t="s">
        <v>81</v>
      </c>
      <c r="K1134" s="77">
        <v>749</v>
      </c>
      <c r="L1134" s="44" t="s">
        <v>76</v>
      </c>
      <c r="M1134" s="42" t="s">
        <v>926</v>
      </c>
      <c r="N1134" s="42">
        <v>1</v>
      </c>
      <c r="O1134" s="42">
        <v>3014504370</v>
      </c>
      <c r="P1134" s="46">
        <v>45421</v>
      </c>
      <c r="Q1134" s="47">
        <v>644431</v>
      </c>
      <c r="R1134" s="48">
        <v>20000</v>
      </c>
      <c r="S1134" s="49">
        <v>29120</v>
      </c>
      <c r="T1134" s="50"/>
      <c r="U1134" s="48" t="s">
        <v>2778</v>
      </c>
      <c r="V1134" s="51">
        <v>45497</v>
      </c>
      <c r="W1134" s="52"/>
    </row>
    <row r="1135" spans="1:23">
      <c r="A1135" s="48"/>
      <c r="B1135" s="42">
        <v>5151</v>
      </c>
      <c r="C1135" s="42" t="s">
        <v>41</v>
      </c>
      <c r="D1135" s="42">
        <v>27474875</v>
      </c>
      <c r="E1135" s="42" t="s">
        <v>2034</v>
      </c>
      <c r="F1135" s="42">
        <v>55</v>
      </c>
      <c r="G1135" s="42">
        <v>1</v>
      </c>
      <c r="H1135" s="43">
        <v>25060</v>
      </c>
      <c r="I1135" s="42" t="s">
        <v>44</v>
      </c>
      <c r="J1135" s="77" t="s">
        <v>81</v>
      </c>
      <c r="K1135" s="77">
        <v>749</v>
      </c>
      <c r="L1135" s="44" t="s">
        <v>76</v>
      </c>
      <c r="M1135" s="42" t="s">
        <v>925</v>
      </c>
      <c r="N1135" s="42">
        <v>1</v>
      </c>
      <c r="O1135" s="42">
        <v>3014504370</v>
      </c>
      <c r="P1135" s="46">
        <v>45423</v>
      </c>
      <c r="Q1135" s="52">
        <v>648669</v>
      </c>
      <c r="R1135" s="48">
        <v>20000</v>
      </c>
      <c r="S1135" s="49">
        <v>29120</v>
      </c>
      <c r="T1135" s="50"/>
      <c r="U1135" s="48" t="s">
        <v>2778</v>
      </c>
      <c r="V1135" s="51">
        <v>45497</v>
      </c>
      <c r="W1135" s="52"/>
    </row>
    <row r="1136" spans="1:23">
      <c r="A1136" s="44"/>
      <c r="B1136" s="42">
        <v>5152</v>
      </c>
      <c r="C1136" s="42" t="s">
        <v>41</v>
      </c>
      <c r="D1136" s="42">
        <v>27474875</v>
      </c>
      <c r="E1136" s="42" t="s">
        <v>2034</v>
      </c>
      <c r="F1136" s="42">
        <v>55</v>
      </c>
      <c r="G1136" s="42">
        <v>1</v>
      </c>
      <c r="H1136" s="43">
        <v>25060</v>
      </c>
      <c r="I1136" s="42" t="s">
        <v>44</v>
      </c>
      <c r="J1136" s="77" t="s">
        <v>81</v>
      </c>
      <c r="K1136" s="77">
        <v>749</v>
      </c>
      <c r="L1136" s="44" t="s">
        <v>76</v>
      </c>
      <c r="M1136" s="45" t="s">
        <v>926</v>
      </c>
      <c r="N1136" s="42">
        <v>1</v>
      </c>
      <c r="O1136" s="42">
        <v>3014504370</v>
      </c>
      <c r="P1136" s="46">
        <v>45423</v>
      </c>
      <c r="Q1136" s="54">
        <v>648670</v>
      </c>
      <c r="R1136" s="55">
        <v>20000</v>
      </c>
      <c r="S1136" s="49">
        <v>29120</v>
      </c>
      <c r="T1136" s="50"/>
      <c r="U1136" s="44" t="s">
        <v>2778</v>
      </c>
      <c r="V1136" s="51">
        <v>45497</v>
      </c>
      <c r="W1136" s="52"/>
    </row>
    <row r="1137" spans="1:23">
      <c r="A1137" s="44"/>
      <c r="B1137" s="42">
        <v>5153</v>
      </c>
      <c r="C1137" s="42" t="s">
        <v>41</v>
      </c>
      <c r="D1137" s="42">
        <v>27474875</v>
      </c>
      <c r="E1137" s="42" t="s">
        <v>2034</v>
      </c>
      <c r="F1137" s="42">
        <v>55</v>
      </c>
      <c r="G1137" s="42">
        <v>1</v>
      </c>
      <c r="H1137" s="43">
        <v>25060</v>
      </c>
      <c r="I1137" s="42" t="s">
        <v>44</v>
      </c>
      <c r="J1137" s="77" t="s">
        <v>81</v>
      </c>
      <c r="K1137" s="77">
        <v>749</v>
      </c>
      <c r="L1137" s="44" t="s">
        <v>76</v>
      </c>
      <c r="M1137" s="45" t="s">
        <v>925</v>
      </c>
      <c r="N1137" s="42">
        <v>1</v>
      </c>
      <c r="O1137" s="42">
        <v>3014504370</v>
      </c>
      <c r="P1137" s="43">
        <v>45426</v>
      </c>
      <c r="Q1137" s="42">
        <v>655867</v>
      </c>
      <c r="R1137" s="55">
        <v>20000</v>
      </c>
      <c r="S1137" s="49">
        <v>29120</v>
      </c>
      <c r="T1137" s="50"/>
      <c r="U1137" s="44" t="s">
        <v>2778</v>
      </c>
      <c r="V1137" s="51">
        <v>45497</v>
      </c>
      <c r="W1137" s="52"/>
    </row>
    <row r="1138" spans="1:23">
      <c r="A1138" s="44"/>
      <c r="B1138" s="42">
        <v>5154</v>
      </c>
      <c r="C1138" s="42" t="s">
        <v>41</v>
      </c>
      <c r="D1138" s="42">
        <v>27474875</v>
      </c>
      <c r="E1138" s="42" t="s">
        <v>2034</v>
      </c>
      <c r="F1138" s="42">
        <v>55</v>
      </c>
      <c r="G1138" s="42">
        <v>1</v>
      </c>
      <c r="H1138" s="43">
        <v>25060</v>
      </c>
      <c r="I1138" s="42" t="s">
        <v>44</v>
      </c>
      <c r="J1138" s="78" t="s">
        <v>81</v>
      </c>
      <c r="K1138" s="78">
        <v>749</v>
      </c>
      <c r="L1138" s="44" t="s">
        <v>76</v>
      </c>
      <c r="M1138" s="45" t="s">
        <v>926</v>
      </c>
      <c r="N1138" s="42">
        <v>1</v>
      </c>
      <c r="O1138" s="42">
        <v>3014504370</v>
      </c>
      <c r="P1138" s="46">
        <v>45426</v>
      </c>
      <c r="Q1138" s="47">
        <v>655878</v>
      </c>
      <c r="R1138" s="48">
        <v>20000</v>
      </c>
      <c r="S1138" s="49">
        <v>29120</v>
      </c>
      <c r="T1138" s="50"/>
      <c r="U1138" s="44" t="s">
        <v>2778</v>
      </c>
      <c r="V1138" s="51">
        <v>45497</v>
      </c>
      <c r="W1138" s="52"/>
    </row>
    <row r="1139" spans="1:23">
      <c r="A1139" s="44"/>
      <c r="B1139" s="42">
        <v>5155</v>
      </c>
      <c r="C1139" s="42" t="s">
        <v>41</v>
      </c>
      <c r="D1139" s="42">
        <v>27474875</v>
      </c>
      <c r="E1139" s="42" t="s">
        <v>2034</v>
      </c>
      <c r="F1139" s="42">
        <v>55</v>
      </c>
      <c r="G1139" s="42">
        <v>1</v>
      </c>
      <c r="H1139" s="43">
        <v>25060</v>
      </c>
      <c r="I1139" s="42" t="s">
        <v>44</v>
      </c>
      <c r="J1139" s="77" t="s">
        <v>81</v>
      </c>
      <c r="K1139" s="77">
        <v>749</v>
      </c>
      <c r="L1139" s="44" t="s">
        <v>76</v>
      </c>
      <c r="M1139" s="45" t="s">
        <v>925</v>
      </c>
      <c r="N1139" s="42">
        <v>1</v>
      </c>
      <c r="O1139" s="42">
        <v>3014504370</v>
      </c>
      <c r="P1139" s="46">
        <v>45428</v>
      </c>
      <c r="Q1139" s="47">
        <v>660496</v>
      </c>
      <c r="R1139" s="48">
        <v>20000</v>
      </c>
      <c r="S1139" s="49">
        <v>29120</v>
      </c>
      <c r="T1139" s="50"/>
      <c r="U1139" s="44" t="s">
        <v>2778</v>
      </c>
      <c r="V1139" s="51">
        <v>45497</v>
      </c>
      <c r="W1139" s="52"/>
    </row>
    <row r="1140" spans="1:23">
      <c r="A1140" s="44"/>
      <c r="B1140" s="42">
        <v>5156</v>
      </c>
      <c r="C1140" s="42" t="s">
        <v>41</v>
      </c>
      <c r="D1140" s="42">
        <v>27474875</v>
      </c>
      <c r="E1140" s="42" t="s">
        <v>2034</v>
      </c>
      <c r="F1140" s="42">
        <v>55</v>
      </c>
      <c r="G1140" s="42">
        <v>1</v>
      </c>
      <c r="H1140" s="43">
        <v>25060</v>
      </c>
      <c r="I1140" s="42" t="s">
        <v>44</v>
      </c>
      <c r="J1140" s="77" t="s">
        <v>81</v>
      </c>
      <c r="K1140" s="77">
        <v>749</v>
      </c>
      <c r="L1140" s="44" t="s">
        <v>76</v>
      </c>
      <c r="M1140" s="45" t="s">
        <v>926</v>
      </c>
      <c r="N1140" s="42">
        <v>1</v>
      </c>
      <c r="O1140" s="42">
        <v>3014504370</v>
      </c>
      <c r="P1140" s="46">
        <v>45428</v>
      </c>
      <c r="Q1140" s="52">
        <v>660497</v>
      </c>
      <c r="R1140" s="48">
        <v>20000</v>
      </c>
      <c r="S1140" s="49">
        <v>29120</v>
      </c>
      <c r="T1140" s="50"/>
      <c r="U1140" s="44" t="s">
        <v>2778</v>
      </c>
      <c r="V1140" s="51">
        <v>45497</v>
      </c>
      <c r="W1140" s="52"/>
    </row>
    <row r="1141" spans="1:23">
      <c r="A1141" s="48"/>
      <c r="B1141" s="42">
        <v>5157</v>
      </c>
      <c r="C1141" s="42" t="s">
        <v>41</v>
      </c>
      <c r="D1141" s="42">
        <v>27474875</v>
      </c>
      <c r="E1141" s="42" t="s">
        <v>2034</v>
      </c>
      <c r="F1141" s="42">
        <v>55</v>
      </c>
      <c r="G1141" s="42">
        <v>1</v>
      </c>
      <c r="H1141" s="43">
        <v>25060</v>
      </c>
      <c r="I1141" s="42" t="s">
        <v>44</v>
      </c>
      <c r="J1141" s="77" t="s">
        <v>81</v>
      </c>
      <c r="K1141" s="77">
        <v>749</v>
      </c>
      <c r="L1141" s="44" t="s">
        <v>76</v>
      </c>
      <c r="M1141" s="45" t="s">
        <v>925</v>
      </c>
      <c r="N1141" s="42">
        <v>1</v>
      </c>
      <c r="O1141" s="42">
        <v>3014504370</v>
      </c>
      <c r="P1141" s="46">
        <v>45430</v>
      </c>
      <c r="Q1141" s="47">
        <v>664944</v>
      </c>
      <c r="R1141" s="48">
        <v>20000</v>
      </c>
      <c r="S1141" s="49">
        <v>29120</v>
      </c>
      <c r="T1141" s="50"/>
      <c r="U1141" s="48" t="s">
        <v>2778</v>
      </c>
      <c r="V1141" s="51">
        <v>45497</v>
      </c>
      <c r="W1141" s="52"/>
    </row>
    <row r="1142" spans="1:23">
      <c r="A1142" s="48"/>
      <c r="B1142" s="42">
        <v>5158</v>
      </c>
      <c r="C1142" s="42" t="s">
        <v>41</v>
      </c>
      <c r="D1142" s="42">
        <v>27474875</v>
      </c>
      <c r="E1142" s="42" t="s">
        <v>2034</v>
      </c>
      <c r="F1142" s="42">
        <v>55</v>
      </c>
      <c r="G1142" s="42">
        <v>1</v>
      </c>
      <c r="H1142" s="43">
        <v>25060</v>
      </c>
      <c r="I1142" s="42" t="s">
        <v>44</v>
      </c>
      <c r="J1142" s="77" t="s">
        <v>81</v>
      </c>
      <c r="K1142" s="77">
        <v>749</v>
      </c>
      <c r="L1142" s="44" t="s">
        <v>76</v>
      </c>
      <c r="M1142" s="45" t="s">
        <v>926</v>
      </c>
      <c r="N1142" s="42">
        <v>1</v>
      </c>
      <c r="O1142" s="42">
        <v>3014504370</v>
      </c>
      <c r="P1142" s="46">
        <v>45430</v>
      </c>
      <c r="Q1142" s="54">
        <v>664945</v>
      </c>
      <c r="R1142" s="55">
        <v>20000</v>
      </c>
      <c r="S1142" s="49">
        <v>29120</v>
      </c>
      <c r="T1142" s="56"/>
      <c r="U1142" s="48" t="s">
        <v>2778</v>
      </c>
      <c r="V1142" s="51">
        <v>45497</v>
      </c>
      <c r="W1142" s="52"/>
    </row>
    <row r="1143" spans="1:23">
      <c r="A1143" s="48"/>
      <c r="B1143" s="42">
        <v>5159</v>
      </c>
      <c r="C1143" s="42" t="s">
        <v>41</v>
      </c>
      <c r="D1143" s="42">
        <v>27474875</v>
      </c>
      <c r="E1143" s="42" t="s">
        <v>2034</v>
      </c>
      <c r="F1143" s="42">
        <v>55</v>
      </c>
      <c r="G1143" s="42">
        <v>1</v>
      </c>
      <c r="H1143" s="43">
        <v>25060</v>
      </c>
      <c r="I1143" s="42" t="s">
        <v>44</v>
      </c>
      <c r="J1143" s="77" t="s">
        <v>81</v>
      </c>
      <c r="K1143" s="77">
        <v>749</v>
      </c>
      <c r="L1143" s="44" t="s">
        <v>76</v>
      </c>
      <c r="M1143" s="45" t="s">
        <v>925</v>
      </c>
      <c r="N1143" s="42">
        <v>1</v>
      </c>
      <c r="O1143" s="42">
        <v>3014504370</v>
      </c>
      <c r="P1143" s="46">
        <v>45433</v>
      </c>
      <c r="Q1143" s="47">
        <v>670143</v>
      </c>
      <c r="R1143" s="48">
        <v>20000</v>
      </c>
      <c r="S1143" s="49">
        <v>29120</v>
      </c>
      <c r="T1143" s="50"/>
      <c r="U1143" s="48" t="s">
        <v>2778</v>
      </c>
      <c r="V1143" s="51">
        <v>45497</v>
      </c>
      <c r="W1143" s="52"/>
    </row>
    <row r="1144" spans="1:23">
      <c r="A1144" s="48"/>
      <c r="B1144" s="42">
        <v>5160</v>
      </c>
      <c r="C1144" s="42" t="s">
        <v>41</v>
      </c>
      <c r="D1144" s="42">
        <v>27474875</v>
      </c>
      <c r="E1144" s="42" t="s">
        <v>2034</v>
      </c>
      <c r="F1144" s="42">
        <v>55</v>
      </c>
      <c r="G1144" s="42">
        <v>1</v>
      </c>
      <c r="H1144" s="43">
        <v>25060</v>
      </c>
      <c r="I1144" s="42" t="s">
        <v>44</v>
      </c>
      <c r="J1144" s="77" t="s">
        <v>81</v>
      </c>
      <c r="K1144" s="77">
        <v>749</v>
      </c>
      <c r="L1144" s="44" t="s">
        <v>76</v>
      </c>
      <c r="M1144" s="45" t="s">
        <v>926</v>
      </c>
      <c r="N1144" s="42">
        <v>1</v>
      </c>
      <c r="O1144" s="42">
        <v>3014504370</v>
      </c>
      <c r="P1144" s="43">
        <v>45433</v>
      </c>
      <c r="Q1144" s="42">
        <v>670147</v>
      </c>
      <c r="R1144" s="55">
        <v>20000</v>
      </c>
      <c r="S1144" s="49">
        <v>29120</v>
      </c>
      <c r="T1144" s="56"/>
      <c r="U1144" s="48" t="s">
        <v>2778</v>
      </c>
      <c r="V1144" s="51">
        <v>45497</v>
      </c>
      <c r="W1144" s="52"/>
    </row>
    <row r="1145" spans="1:23">
      <c r="A1145" s="48"/>
      <c r="B1145" s="42">
        <v>5161</v>
      </c>
      <c r="C1145" s="42" t="s">
        <v>41</v>
      </c>
      <c r="D1145" s="42">
        <v>27474875</v>
      </c>
      <c r="E1145" s="42" t="s">
        <v>2034</v>
      </c>
      <c r="F1145" s="42">
        <v>55</v>
      </c>
      <c r="G1145" s="42">
        <v>1</v>
      </c>
      <c r="H1145" s="43">
        <v>25060</v>
      </c>
      <c r="I1145" s="42" t="s">
        <v>44</v>
      </c>
      <c r="J1145" s="77" t="s">
        <v>81</v>
      </c>
      <c r="K1145" s="77">
        <v>749</v>
      </c>
      <c r="L1145" s="44" t="s">
        <v>76</v>
      </c>
      <c r="M1145" s="18" t="s">
        <v>925</v>
      </c>
      <c r="N1145" s="42">
        <v>1</v>
      </c>
      <c r="O1145" s="42">
        <v>3014504370</v>
      </c>
      <c r="P1145" s="46">
        <v>45435</v>
      </c>
      <c r="Q1145" s="47">
        <v>674207</v>
      </c>
      <c r="R1145" s="48">
        <v>20000</v>
      </c>
      <c r="S1145" s="49">
        <v>29120</v>
      </c>
      <c r="T1145" s="50"/>
      <c r="U1145" s="48" t="s">
        <v>2778</v>
      </c>
      <c r="V1145" s="51">
        <v>45497</v>
      </c>
      <c r="W1145" s="52"/>
    </row>
    <row r="1146" spans="1:23">
      <c r="A1146" s="48"/>
      <c r="B1146" s="42">
        <v>5162</v>
      </c>
      <c r="C1146" s="42" t="s">
        <v>41</v>
      </c>
      <c r="D1146" s="42">
        <v>27474875</v>
      </c>
      <c r="E1146" s="42" t="s">
        <v>2034</v>
      </c>
      <c r="F1146" s="42">
        <v>55</v>
      </c>
      <c r="G1146" s="42">
        <v>1</v>
      </c>
      <c r="H1146" s="43">
        <v>25060</v>
      </c>
      <c r="I1146" s="42" t="s">
        <v>44</v>
      </c>
      <c r="J1146" s="77" t="s">
        <v>81</v>
      </c>
      <c r="K1146" s="77">
        <v>749</v>
      </c>
      <c r="L1146" s="44" t="s">
        <v>76</v>
      </c>
      <c r="M1146" s="45" t="s">
        <v>926</v>
      </c>
      <c r="N1146" s="42">
        <v>1</v>
      </c>
      <c r="O1146" s="42">
        <v>3014504370</v>
      </c>
      <c r="P1146" s="46">
        <v>45435</v>
      </c>
      <c r="Q1146" s="52">
        <v>674210</v>
      </c>
      <c r="R1146" s="48">
        <v>20000</v>
      </c>
      <c r="S1146" s="49">
        <v>29120</v>
      </c>
      <c r="T1146" s="50"/>
      <c r="U1146" s="48" t="s">
        <v>2778</v>
      </c>
      <c r="V1146" s="51">
        <v>45497</v>
      </c>
      <c r="W1146" s="52"/>
    </row>
    <row r="1147" spans="1:23">
      <c r="A1147" s="48"/>
      <c r="B1147" s="42">
        <v>5163</v>
      </c>
      <c r="C1147" s="42" t="s">
        <v>41</v>
      </c>
      <c r="D1147" s="42">
        <v>27474875</v>
      </c>
      <c r="E1147" s="42" t="s">
        <v>2034</v>
      </c>
      <c r="F1147" s="42">
        <v>55</v>
      </c>
      <c r="G1147" s="42">
        <v>1</v>
      </c>
      <c r="H1147" s="43">
        <v>25060</v>
      </c>
      <c r="I1147" s="42" t="s">
        <v>44</v>
      </c>
      <c r="J1147" s="77" t="s">
        <v>81</v>
      </c>
      <c r="K1147" s="77">
        <v>749</v>
      </c>
      <c r="L1147" s="44" t="s">
        <v>76</v>
      </c>
      <c r="M1147" s="45" t="s">
        <v>925</v>
      </c>
      <c r="N1147" s="42">
        <v>1</v>
      </c>
      <c r="O1147" s="42">
        <v>3014504370</v>
      </c>
      <c r="P1147" s="46">
        <v>45437</v>
      </c>
      <c r="Q1147" s="47">
        <v>678598</v>
      </c>
      <c r="R1147" s="48">
        <v>20000</v>
      </c>
      <c r="S1147" s="49">
        <v>29120</v>
      </c>
      <c r="T1147" s="50"/>
      <c r="U1147" s="48" t="s">
        <v>2778</v>
      </c>
      <c r="V1147" s="51">
        <v>45497</v>
      </c>
      <c r="W1147" s="52"/>
    </row>
    <row r="1148" spans="1:23">
      <c r="A1148" s="48"/>
      <c r="B1148" s="42">
        <v>5164</v>
      </c>
      <c r="C1148" s="42" t="s">
        <v>41</v>
      </c>
      <c r="D1148" s="42">
        <v>27474875</v>
      </c>
      <c r="E1148" s="42" t="s">
        <v>2034</v>
      </c>
      <c r="F1148" s="42">
        <v>55</v>
      </c>
      <c r="G1148" s="42">
        <v>1</v>
      </c>
      <c r="H1148" s="43">
        <v>25060</v>
      </c>
      <c r="I1148" s="42" t="s">
        <v>44</v>
      </c>
      <c r="J1148" s="77" t="s">
        <v>81</v>
      </c>
      <c r="K1148" s="77">
        <v>749</v>
      </c>
      <c r="L1148" s="44" t="s">
        <v>76</v>
      </c>
      <c r="M1148" s="45" t="s">
        <v>926</v>
      </c>
      <c r="N1148" s="42">
        <v>1</v>
      </c>
      <c r="O1148" s="42">
        <v>3014504370</v>
      </c>
      <c r="P1148" s="46">
        <v>45437</v>
      </c>
      <c r="Q1148" s="52">
        <v>678600</v>
      </c>
      <c r="R1148" s="48">
        <v>20000</v>
      </c>
      <c r="S1148" s="49">
        <v>29120</v>
      </c>
      <c r="T1148" s="50"/>
      <c r="U1148" s="48" t="s">
        <v>2778</v>
      </c>
      <c r="V1148" s="51">
        <v>45497</v>
      </c>
      <c r="W1148" s="52"/>
    </row>
    <row r="1149" spans="1:23">
      <c r="A1149" s="55"/>
      <c r="B1149" s="42">
        <v>5165</v>
      </c>
      <c r="C1149" s="42" t="s">
        <v>41</v>
      </c>
      <c r="D1149" s="42">
        <v>27474875</v>
      </c>
      <c r="E1149" s="42" t="s">
        <v>2034</v>
      </c>
      <c r="F1149" s="42">
        <v>55</v>
      </c>
      <c r="G1149" s="42">
        <v>1</v>
      </c>
      <c r="H1149" s="43">
        <v>25060</v>
      </c>
      <c r="I1149" s="42" t="s">
        <v>44</v>
      </c>
      <c r="J1149" s="78" t="s">
        <v>81</v>
      </c>
      <c r="K1149" s="78">
        <v>749</v>
      </c>
      <c r="L1149" s="44" t="s">
        <v>76</v>
      </c>
      <c r="M1149" s="18" t="s">
        <v>925</v>
      </c>
      <c r="N1149" s="42">
        <v>1</v>
      </c>
      <c r="O1149" s="42">
        <v>3014504370</v>
      </c>
      <c r="P1149" s="46">
        <v>45440</v>
      </c>
      <c r="Q1149" s="47">
        <v>684836</v>
      </c>
      <c r="R1149" s="48">
        <v>20000</v>
      </c>
      <c r="S1149" s="49">
        <v>29120</v>
      </c>
      <c r="T1149" s="56"/>
      <c r="U1149" s="55" t="s">
        <v>2778</v>
      </c>
      <c r="V1149" s="51">
        <v>45497</v>
      </c>
      <c r="W1149" s="52"/>
    </row>
    <row r="1150" spans="1:23">
      <c r="A1150" s="55"/>
      <c r="B1150" s="42">
        <v>5166</v>
      </c>
      <c r="C1150" s="42" t="s">
        <v>41</v>
      </c>
      <c r="D1150" s="42">
        <v>27474875</v>
      </c>
      <c r="E1150" s="42" t="s">
        <v>2034</v>
      </c>
      <c r="F1150" s="42">
        <v>55</v>
      </c>
      <c r="G1150" s="42">
        <v>1</v>
      </c>
      <c r="H1150" s="43">
        <v>25060</v>
      </c>
      <c r="I1150" s="42" t="s">
        <v>44</v>
      </c>
      <c r="J1150" s="78" t="s">
        <v>81</v>
      </c>
      <c r="K1150" s="78">
        <v>749</v>
      </c>
      <c r="L1150" s="44" t="s">
        <v>76</v>
      </c>
      <c r="M1150" s="44" t="s">
        <v>926</v>
      </c>
      <c r="N1150" s="42">
        <v>1</v>
      </c>
      <c r="O1150" s="42">
        <v>3014504370</v>
      </c>
      <c r="P1150" s="46">
        <v>45440</v>
      </c>
      <c r="Q1150" s="52">
        <v>684838</v>
      </c>
      <c r="R1150" s="48">
        <v>20000</v>
      </c>
      <c r="S1150" s="49">
        <v>29120</v>
      </c>
      <c r="T1150" s="56"/>
      <c r="U1150" s="55" t="s">
        <v>2778</v>
      </c>
      <c r="V1150" s="51">
        <v>45497</v>
      </c>
      <c r="W1150" s="52"/>
    </row>
    <row r="1151" spans="1:23">
      <c r="A1151" s="48"/>
      <c r="B1151" s="42">
        <v>5167</v>
      </c>
      <c r="C1151" s="42" t="s">
        <v>41</v>
      </c>
      <c r="D1151" s="42">
        <v>27474875</v>
      </c>
      <c r="E1151" s="42" t="s">
        <v>2034</v>
      </c>
      <c r="F1151" s="42">
        <v>55</v>
      </c>
      <c r="G1151" s="42">
        <v>1</v>
      </c>
      <c r="H1151" s="43">
        <v>25060</v>
      </c>
      <c r="I1151" s="42" t="s">
        <v>44</v>
      </c>
      <c r="J1151" s="77" t="s">
        <v>81</v>
      </c>
      <c r="K1151" s="77">
        <v>749</v>
      </c>
      <c r="L1151" s="44" t="s">
        <v>76</v>
      </c>
      <c r="M1151" s="45" t="s">
        <v>925</v>
      </c>
      <c r="N1151" s="42">
        <v>1</v>
      </c>
      <c r="O1151" s="42">
        <v>3014504370</v>
      </c>
      <c r="P1151" s="46">
        <v>45442</v>
      </c>
      <c r="Q1151" s="47">
        <v>688348</v>
      </c>
      <c r="R1151" s="48">
        <v>20000</v>
      </c>
      <c r="S1151" s="49">
        <v>29120</v>
      </c>
      <c r="T1151" s="50"/>
      <c r="U1151" s="48" t="s">
        <v>2778</v>
      </c>
      <c r="V1151" s="51">
        <v>45497</v>
      </c>
      <c r="W1151" s="52"/>
    </row>
    <row r="1152" spans="1:23">
      <c r="A1152" s="48"/>
      <c r="B1152" s="42">
        <v>5168</v>
      </c>
      <c r="C1152" s="42" t="s">
        <v>41</v>
      </c>
      <c r="D1152" s="42">
        <v>27474875</v>
      </c>
      <c r="E1152" s="42" t="s">
        <v>2034</v>
      </c>
      <c r="F1152" s="42">
        <v>55</v>
      </c>
      <c r="G1152" s="42">
        <v>1</v>
      </c>
      <c r="H1152" s="43">
        <v>25060</v>
      </c>
      <c r="I1152" s="42" t="s">
        <v>44</v>
      </c>
      <c r="J1152" s="77" t="s">
        <v>81</v>
      </c>
      <c r="K1152" s="77">
        <v>749</v>
      </c>
      <c r="L1152" s="44" t="s">
        <v>76</v>
      </c>
      <c r="M1152" s="45" t="s">
        <v>926</v>
      </c>
      <c r="N1152" s="42">
        <v>1</v>
      </c>
      <c r="O1152" s="42">
        <v>3014504370</v>
      </c>
      <c r="P1152" s="46">
        <v>45442</v>
      </c>
      <c r="Q1152" s="52">
        <v>688349</v>
      </c>
      <c r="R1152" s="48">
        <v>20000</v>
      </c>
      <c r="S1152" s="49">
        <v>29120</v>
      </c>
      <c r="T1152" s="50">
        <v>757120</v>
      </c>
      <c r="U1152" s="48" t="s">
        <v>2778</v>
      </c>
      <c r="V1152" s="51">
        <v>45497</v>
      </c>
      <c r="W1152" s="52"/>
    </row>
    <row r="1153" spans="1:23">
      <c r="A1153" s="48"/>
      <c r="B1153" s="42">
        <v>5253</v>
      </c>
      <c r="C1153" s="42" t="s">
        <v>41</v>
      </c>
      <c r="D1153" s="42">
        <v>31155105</v>
      </c>
      <c r="E1153" s="42" t="s">
        <v>2035</v>
      </c>
      <c r="F1153" s="42">
        <v>70</v>
      </c>
      <c r="G1153" s="42">
        <v>1</v>
      </c>
      <c r="H1153" s="43">
        <v>19487</v>
      </c>
      <c r="I1153" s="42" t="s">
        <v>44</v>
      </c>
      <c r="J1153" s="77" t="s">
        <v>78</v>
      </c>
      <c r="K1153" s="77">
        <v>320</v>
      </c>
      <c r="L1153" s="44" t="s">
        <v>76</v>
      </c>
      <c r="M1153" s="45" t="s">
        <v>966</v>
      </c>
      <c r="N1153" s="42">
        <v>1</v>
      </c>
      <c r="O1153" s="42" t="s">
        <v>2036</v>
      </c>
      <c r="P1153" s="46">
        <v>45418</v>
      </c>
      <c r="Q1153" s="47">
        <v>634478</v>
      </c>
      <c r="R1153" s="48">
        <v>88000</v>
      </c>
      <c r="S1153" s="49">
        <v>109200</v>
      </c>
      <c r="T1153" s="50"/>
      <c r="U1153" s="48" t="s">
        <v>2779</v>
      </c>
      <c r="V1153" s="51">
        <v>45497</v>
      </c>
      <c r="W1153" s="52"/>
    </row>
    <row r="1154" spans="1:23">
      <c r="A1154" s="48"/>
      <c r="B1154" s="42">
        <v>5254</v>
      </c>
      <c r="C1154" s="42" t="s">
        <v>41</v>
      </c>
      <c r="D1154" s="42">
        <v>31155105</v>
      </c>
      <c r="E1154" s="42" t="s">
        <v>2035</v>
      </c>
      <c r="F1154" s="42">
        <v>70</v>
      </c>
      <c r="G1154" s="42">
        <v>1</v>
      </c>
      <c r="H1154" s="43">
        <v>19487</v>
      </c>
      <c r="I1154" s="42" t="s">
        <v>44</v>
      </c>
      <c r="J1154" s="77" t="s">
        <v>78</v>
      </c>
      <c r="K1154" s="77">
        <v>320</v>
      </c>
      <c r="L1154" s="44" t="s">
        <v>76</v>
      </c>
      <c r="M1154" s="45" t="s">
        <v>968</v>
      </c>
      <c r="N1154" s="42">
        <v>1</v>
      </c>
      <c r="O1154" s="42" t="s">
        <v>2036</v>
      </c>
      <c r="P1154" s="46">
        <v>45419</v>
      </c>
      <c r="Q1154" s="52">
        <v>642495</v>
      </c>
      <c r="R1154" s="48">
        <v>88000</v>
      </c>
      <c r="S1154" s="49">
        <v>109200</v>
      </c>
      <c r="T1154" s="50"/>
      <c r="U1154" s="48" t="s">
        <v>2779</v>
      </c>
      <c r="V1154" s="51">
        <v>45497</v>
      </c>
      <c r="W1154" s="52"/>
    </row>
    <row r="1155" spans="1:23">
      <c r="A1155" s="48"/>
      <c r="B1155" s="42">
        <v>5870</v>
      </c>
      <c r="C1155" s="42" t="s">
        <v>41</v>
      </c>
      <c r="D1155" s="42">
        <v>31155105</v>
      </c>
      <c r="E1155" s="42" t="s">
        <v>2035</v>
      </c>
      <c r="F1155" s="42">
        <v>70</v>
      </c>
      <c r="G1155" s="42">
        <v>1</v>
      </c>
      <c r="H1155" s="43">
        <v>19487</v>
      </c>
      <c r="I1155" s="42" t="s">
        <v>44</v>
      </c>
      <c r="J1155" s="77" t="s">
        <v>78</v>
      </c>
      <c r="K1155" s="77">
        <v>320</v>
      </c>
      <c r="L1155" s="44" t="s">
        <v>76</v>
      </c>
      <c r="M1155" s="45" t="s">
        <v>913</v>
      </c>
      <c r="N1155" s="42">
        <v>1</v>
      </c>
      <c r="O1155" s="42" t="s">
        <v>2037</v>
      </c>
      <c r="P1155" s="46">
        <v>45432</v>
      </c>
      <c r="Q1155" s="47">
        <v>664754</v>
      </c>
      <c r="R1155" s="48">
        <v>80000</v>
      </c>
      <c r="S1155" s="55">
        <v>102544</v>
      </c>
      <c r="T1155" s="50"/>
      <c r="U1155" s="48" t="s">
        <v>2779</v>
      </c>
      <c r="V1155" s="51">
        <v>45497</v>
      </c>
      <c r="W1155" s="52"/>
    </row>
    <row r="1156" spans="1:23">
      <c r="A1156" s="48"/>
      <c r="B1156" s="42">
        <v>5871</v>
      </c>
      <c r="C1156" s="42" t="s">
        <v>41</v>
      </c>
      <c r="D1156" s="42">
        <v>31155105</v>
      </c>
      <c r="E1156" s="42" t="s">
        <v>2035</v>
      </c>
      <c r="F1156" s="42">
        <v>70</v>
      </c>
      <c r="G1156" s="42">
        <v>1</v>
      </c>
      <c r="H1156" s="43">
        <v>19487</v>
      </c>
      <c r="I1156" s="42" t="s">
        <v>44</v>
      </c>
      <c r="J1156" s="77" t="s">
        <v>78</v>
      </c>
      <c r="K1156" s="77">
        <v>320</v>
      </c>
      <c r="L1156" s="44" t="s">
        <v>76</v>
      </c>
      <c r="M1156" s="18" t="s">
        <v>970</v>
      </c>
      <c r="N1156" s="42">
        <v>1</v>
      </c>
      <c r="O1156" s="42" t="s">
        <v>2037</v>
      </c>
      <c r="P1156" s="46">
        <v>45434</v>
      </c>
      <c r="Q1156" s="52">
        <v>672330</v>
      </c>
      <c r="R1156" s="48">
        <v>80000</v>
      </c>
      <c r="S1156" s="55">
        <v>102544</v>
      </c>
      <c r="T1156" s="50">
        <v>423488</v>
      </c>
      <c r="U1156" s="48" t="s">
        <v>2779</v>
      </c>
      <c r="V1156" s="51">
        <v>45497</v>
      </c>
      <c r="W1156" s="52"/>
    </row>
    <row r="1157" spans="1:23">
      <c r="A1157" s="48"/>
      <c r="B1157" s="42">
        <v>6199</v>
      </c>
      <c r="C1157" s="42" t="s">
        <v>41</v>
      </c>
      <c r="D1157" s="42">
        <v>98332292</v>
      </c>
      <c r="E1157" s="42" t="s">
        <v>2038</v>
      </c>
      <c r="F1157" s="42">
        <v>62</v>
      </c>
      <c r="G1157" s="42">
        <v>1</v>
      </c>
      <c r="H1157" s="43" t="s">
        <v>2039</v>
      </c>
      <c r="I1157" s="42" t="s">
        <v>77</v>
      </c>
      <c r="J1157" s="77" t="s">
        <v>83</v>
      </c>
      <c r="K1157" s="77" t="s">
        <v>559</v>
      </c>
      <c r="L1157" s="44" t="s">
        <v>76</v>
      </c>
      <c r="M1157" s="45" t="s">
        <v>1105</v>
      </c>
      <c r="N1157" s="42">
        <v>1</v>
      </c>
      <c r="O1157" s="42">
        <v>3206196692</v>
      </c>
      <c r="P1157" s="46">
        <v>45438</v>
      </c>
      <c r="Q1157" s="47">
        <v>677822</v>
      </c>
      <c r="R1157" s="48">
        <v>63000</v>
      </c>
      <c r="S1157" s="55">
        <v>81120</v>
      </c>
      <c r="T1157" s="50"/>
      <c r="U1157" s="48" t="s">
        <v>2780</v>
      </c>
      <c r="V1157" s="51">
        <v>45497</v>
      </c>
      <c r="W1157" s="52"/>
    </row>
    <row r="1158" spans="1:23">
      <c r="A1158" s="48"/>
      <c r="B1158" s="42">
        <v>6200</v>
      </c>
      <c r="C1158" s="42" t="s">
        <v>41</v>
      </c>
      <c r="D1158" s="42">
        <v>98332292</v>
      </c>
      <c r="E1158" s="42" t="s">
        <v>2038</v>
      </c>
      <c r="F1158" s="42">
        <v>62</v>
      </c>
      <c r="G1158" s="42">
        <v>1</v>
      </c>
      <c r="H1158" s="43" t="s">
        <v>2039</v>
      </c>
      <c r="I1158" s="42" t="s">
        <v>77</v>
      </c>
      <c r="J1158" s="77" t="s">
        <v>83</v>
      </c>
      <c r="K1158" s="77" t="s">
        <v>559</v>
      </c>
      <c r="L1158" s="44" t="s">
        <v>76</v>
      </c>
      <c r="M1158" s="18" t="s">
        <v>1106</v>
      </c>
      <c r="N1158" s="42">
        <v>1</v>
      </c>
      <c r="O1158" s="42">
        <v>3206196692</v>
      </c>
      <c r="P1158" s="46">
        <v>45439</v>
      </c>
      <c r="Q1158" s="52">
        <v>683695</v>
      </c>
      <c r="R1158" s="48">
        <v>63000</v>
      </c>
      <c r="S1158" s="55">
        <v>81120</v>
      </c>
      <c r="T1158" s="50">
        <v>162240</v>
      </c>
      <c r="U1158" s="48" t="s">
        <v>2780</v>
      </c>
      <c r="V1158" s="51">
        <v>45497</v>
      </c>
      <c r="W1158" s="52"/>
    </row>
    <row r="1159" spans="1:23" ht="28.8">
      <c r="A1159" s="55"/>
      <c r="B1159" s="42">
        <v>6223</v>
      </c>
      <c r="C1159" s="42" t="s">
        <v>41</v>
      </c>
      <c r="D1159" s="42">
        <v>1125179951</v>
      </c>
      <c r="E1159" s="42" t="s">
        <v>560</v>
      </c>
      <c r="F1159" s="42">
        <v>36</v>
      </c>
      <c r="G1159" s="42">
        <v>1</v>
      </c>
      <c r="H1159" s="43">
        <v>32116</v>
      </c>
      <c r="I1159" s="42" t="s">
        <v>44</v>
      </c>
      <c r="J1159" s="77" t="s">
        <v>99</v>
      </c>
      <c r="K1159" s="77">
        <v>571</v>
      </c>
      <c r="L1159" s="44" t="s">
        <v>74</v>
      </c>
      <c r="M1159" s="45" t="s">
        <v>989</v>
      </c>
      <c r="N1159" s="42">
        <v>1</v>
      </c>
      <c r="O1159" s="42">
        <v>3106373242</v>
      </c>
      <c r="P1159" s="46">
        <v>45439</v>
      </c>
      <c r="Q1159" s="47">
        <v>678113</v>
      </c>
      <c r="R1159" s="48">
        <v>18000</v>
      </c>
      <c r="S1159" s="55">
        <v>29640</v>
      </c>
      <c r="T1159" s="56"/>
      <c r="U1159" s="55" t="s">
        <v>2781</v>
      </c>
      <c r="V1159" s="51">
        <v>45497</v>
      </c>
      <c r="W1159" s="52"/>
    </row>
    <row r="1160" spans="1:23" ht="28.8">
      <c r="A1160" s="55"/>
      <c r="B1160" s="42">
        <v>6224</v>
      </c>
      <c r="C1160" s="42" t="s">
        <v>41</v>
      </c>
      <c r="D1160" s="42">
        <v>1125179951</v>
      </c>
      <c r="E1160" s="42" t="s">
        <v>560</v>
      </c>
      <c r="F1160" s="42">
        <v>36</v>
      </c>
      <c r="G1160" s="42">
        <v>1</v>
      </c>
      <c r="H1160" s="43">
        <v>32116</v>
      </c>
      <c r="I1160" s="42" t="s">
        <v>44</v>
      </c>
      <c r="J1160" s="77" t="s">
        <v>99</v>
      </c>
      <c r="K1160" s="77">
        <v>571</v>
      </c>
      <c r="L1160" s="44" t="s">
        <v>76</v>
      </c>
      <c r="M1160" s="18" t="s">
        <v>990</v>
      </c>
      <c r="N1160" s="42">
        <v>1</v>
      </c>
      <c r="O1160" s="42">
        <v>3106373242</v>
      </c>
      <c r="P1160" s="46">
        <v>45439</v>
      </c>
      <c r="Q1160" s="52">
        <v>678118</v>
      </c>
      <c r="R1160" s="48">
        <v>55000</v>
      </c>
      <c r="S1160" s="55">
        <v>72384</v>
      </c>
      <c r="T1160" s="56"/>
      <c r="U1160" s="55" t="s">
        <v>2781</v>
      </c>
      <c r="V1160" s="51">
        <v>45497</v>
      </c>
      <c r="W1160" s="52"/>
    </row>
    <row r="1161" spans="1:23">
      <c r="A1161" s="55"/>
      <c r="B1161" s="42">
        <v>6225</v>
      </c>
      <c r="C1161" s="42" t="s">
        <v>41</v>
      </c>
      <c r="D1161" s="42">
        <v>1125179951</v>
      </c>
      <c r="E1161" s="42" t="s">
        <v>560</v>
      </c>
      <c r="F1161" s="42">
        <v>36</v>
      </c>
      <c r="G1161" s="42">
        <v>1</v>
      </c>
      <c r="H1161" s="43">
        <v>32116</v>
      </c>
      <c r="I1161" s="42" t="s">
        <v>44</v>
      </c>
      <c r="J1161" s="78" t="s">
        <v>99</v>
      </c>
      <c r="K1161" s="78">
        <v>571</v>
      </c>
      <c r="L1161" s="44" t="s">
        <v>76</v>
      </c>
      <c r="M1161" s="18" t="s">
        <v>991</v>
      </c>
      <c r="N1161" s="42">
        <v>1</v>
      </c>
      <c r="O1161" s="42">
        <v>3106373242</v>
      </c>
      <c r="P1161" s="46">
        <v>45440</v>
      </c>
      <c r="Q1161" s="47">
        <v>685917</v>
      </c>
      <c r="R1161" s="48">
        <v>55000</v>
      </c>
      <c r="S1161" s="49">
        <v>72800</v>
      </c>
      <c r="T1161" s="56">
        <v>174824</v>
      </c>
      <c r="U1161" s="55" t="s">
        <v>2781</v>
      </c>
      <c r="V1161" s="51">
        <v>45497</v>
      </c>
      <c r="W1161" s="52"/>
    </row>
    <row r="1162" spans="1:23">
      <c r="A1162" s="55"/>
      <c r="B1162" s="42">
        <v>6217</v>
      </c>
      <c r="C1162" s="42" t="s">
        <v>41</v>
      </c>
      <c r="D1162" s="42">
        <v>10632434</v>
      </c>
      <c r="E1162" s="42" t="s">
        <v>2040</v>
      </c>
      <c r="F1162" s="42">
        <v>52</v>
      </c>
      <c r="G1162" s="42">
        <v>1</v>
      </c>
      <c r="H1162" s="43">
        <v>26824</v>
      </c>
      <c r="I1162" s="42" t="s">
        <v>77</v>
      </c>
      <c r="J1162" s="78" t="s">
        <v>75</v>
      </c>
      <c r="K1162" s="78">
        <v>568</v>
      </c>
      <c r="L1162" s="44" t="s">
        <v>74</v>
      </c>
      <c r="M1162" s="44" t="s">
        <v>938</v>
      </c>
      <c r="N1162" s="42">
        <v>1</v>
      </c>
      <c r="O1162" s="42">
        <v>3204264829</v>
      </c>
      <c r="P1162" s="46">
        <v>45439</v>
      </c>
      <c r="Q1162" s="52">
        <v>683484</v>
      </c>
      <c r="R1162" s="48">
        <v>27000</v>
      </c>
      <c r="S1162" s="49">
        <v>40040</v>
      </c>
      <c r="T1162" s="56">
        <v>40040</v>
      </c>
      <c r="U1162" s="55" t="s">
        <v>2782</v>
      </c>
      <c r="V1162" s="51">
        <v>45497</v>
      </c>
      <c r="W1162" s="52"/>
    </row>
    <row r="1163" spans="1:23" ht="28.8">
      <c r="A1163" s="48"/>
      <c r="B1163" s="42">
        <v>5524</v>
      </c>
      <c r="C1163" s="42" t="s">
        <v>41</v>
      </c>
      <c r="D1163" s="42">
        <v>5341783</v>
      </c>
      <c r="E1163" s="42" t="s">
        <v>2041</v>
      </c>
      <c r="F1163" s="42">
        <v>64</v>
      </c>
      <c r="G1163" s="42">
        <v>1</v>
      </c>
      <c r="H1163" s="43">
        <v>21732</v>
      </c>
      <c r="I1163" s="42" t="s">
        <v>77</v>
      </c>
      <c r="J1163" s="77" t="s">
        <v>556</v>
      </c>
      <c r="K1163" s="77">
        <v>865</v>
      </c>
      <c r="L1163" s="44" t="s">
        <v>74</v>
      </c>
      <c r="M1163" s="18" t="s">
        <v>1114</v>
      </c>
      <c r="N1163" s="42">
        <v>1</v>
      </c>
      <c r="O1163" s="42" t="s">
        <v>2042</v>
      </c>
      <c r="P1163" s="46">
        <v>45422</v>
      </c>
      <c r="Q1163" s="47">
        <v>244723</v>
      </c>
      <c r="R1163" s="48">
        <v>45000</v>
      </c>
      <c r="S1163" s="49">
        <v>50336</v>
      </c>
      <c r="T1163" s="50"/>
      <c r="U1163" s="48" t="s">
        <v>2783</v>
      </c>
      <c r="V1163" s="51">
        <v>45497</v>
      </c>
      <c r="W1163" s="52"/>
    </row>
    <row r="1164" spans="1:23" ht="28.8">
      <c r="A1164" s="48"/>
      <c r="B1164" s="42">
        <v>5525</v>
      </c>
      <c r="C1164" s="42" t="s">
        <v>41</v>
      </c>
      <c r="D1164" s="42">
        <v>5341783</v>
      </c>
      <c r="E1164" s="42" t="s">
        <v>2041</v>
      </c>
      <c r="F1164" s="42">
        <v>64</v>
      </c>
      <c r="G1164" s="42">
        <v>1</v>
      </c>
      <c r="H1164" s="43">
        <v>21732</v>
      </c>
      <c r="I1164" s="42" t="s">
        <v>77</v>
      </c>
      <c r="J1164" s="77" t="s">
        <v>556</v>
      </c>
      <c r="K1164" s="77">
        <v>865</v>
      </c>
      <c r="L1164" s="44" t="s">
        <v>74</v>
      </c>
      <c r="M1164" s="45" t="s">
        <v>1116</v>
      </c>
      <c r="N1164" s="42">
        <v>1</v>
      </c>
      <c r="O1164" s="42" t="s">
        <v>2043</v>
      </c>
      <c r="P1164" s="46">
        <v>45422</v>
      </c>
      <c r="Q1164" s="52">
        <v>239528</v>
      </c>
      <c r="R1164" s="48">
        <v>45000</v>
      </c>
      <c r="S1164" s="49">
        <v>50336</v>
      </c>
      <c r="T1164" s="50">
        <v>100672</v>
      </c>
      <c r="U1164" s="48" t="s">
        <v>2783</v>
      </c>
      <c r="V1164" s="51">
        <v>45497</v>
      </c>
      <c r="W1164" s="52"/>
    </row>
    <row r="1165" spans="1:23" ht="28.8">
      <c r="A1165" s="48"/>
      <c r="B1165" s="42">
        <v>5455</v>
      </c>
      <c r="C1165" s="42" t="s">
        <v>41</v>
      </c>
      <c r="D1165" s="42">
        <v>69010241</v>
      </c>
      <c r="E1165" s="42" t="s">
        <v>2044</v>
      </c>
      <c r="F1165" s="42">
        <v>55</v>
      </c>
      <c r="G1165" s="42">
        <v>1</v>
      </c>
      <c r="H1165" s="43" t="s">
        <v>2045</v>
      </c>
      <c r="I1165" s="42" t="s">
        <v>44</v>
      </c>
      <c r="J1165" s="77" t="s">
        <v>99</v>
      </c>
      <c r="K1165" s="77">
        <v>571</v>
      </c>
      <c r="L1165" s="44" t="s">
        <v>74</v>
      </c>
      <c r="M1165" s="45" t="s">
        <v>989</v>
      </c>
      <c r="N1165" s="42">
        <v>1</v>
      </c>
      <c r="O1165" s="42">
        <v>3217532190</v>
      </c>
      <c r="P1165" s="46">
        <v>45424</v>
      </c>
      <c r="Q1165" s="47">
        <v>648855</v>
      </c>
      <c r="R1165" s="48">
        <v>18000</v>
      </c>
      <c r="S1165" s="49">
        <v>29640</v>
      </c>
      <c r="T1165" s="50"/>
      <c r="U1165" s="48" t="s">
        <v>2784</v>
      </c>
      <c r="V1165" s="51">
        <v>45497</v>
      </c>
      <c r="W1165" s="52"/>
    </row>
    <row r="1166" spans="1:23" ht="28.8">
      <c r="A1166" s="48"/>
      <c r="B1166" s="42">
        <v>5456</v>
      </c>
      <c r="C1166" s="42" t="s">
        <v>41</v>
      </c>
      <c r="D1166" s="42">
        <v>69010241</v>
      </c>
      <c r="E1166" s="42" t="s">
        <v>2044</v>
      </c>
      <c r="F1166" s="42">
        <v>55</v>
      </c>
      <c r="G1166" s="42">
        <v>1</v>
      </c>
      <c r="H1166" s="43" t="s">
        <v>2045</v>
      </c>
      <c r="I1166" s="42" t="s">
        <v>44</v>
      </c>
      <c r="J1166" s="77" t="s">
        <v>99</v>
      </c>
      <c r="K1166" s="77">
        <v>571</v>
      </c>
      <c r="L1166" s="44" t="s">
        <v>74</v>
      </c>
      <c r="M1166" s="45" t="s">
        <v>992</v>
      </c>
      <c r="N1166" s="42">
        <v>1</v>
      </c>
      <c r="O1166" s="42">
        <v>3217532190</v>
      </c>
      <c r="P1166" s="46">
        <v>45424</v>
      </c>
      <c r="Q1166" s="47">
        <v>650075</v>
      </c>
      <c r="R1166" s="48">
        <v>18000</v>
      </c>
      <c r="S1166" s="49">
        <v>29640</v>
      </c>
      <c r="T1166" s="50">
        <v>59280</v>
      </c>
      <c r="U1166" s="48" t="s">
        <v>2784</v>
      </c>
      <c r="V1166" s="51">
        <v>45497</v>
      </c>
      <c r="W1166" s="52"/>
    </row>
    <row r="1167" spans="1:23" ht="28.8">
      <c r="A1167" s="48"/>
      <c r="B1167" s="42">
        <v>4927</v>
      </c>
      <c r="C1167" s="42" t="s">
        <v>41</v>
      </c>
      <c r="D1167" s="42">
        <v>26632619</v>
      </c>
      <c r="E1167" s="42" t="s">
        <v>2046</v>
      </c>
      <c r="F1167" s="42">
        <v>72</v>
      </c>
      <c r="G1167" s="42">
        <v>1</v>
      </c>
      <c r="H1167" s="43" t="s">
        <v>2047</v>
      </c>
      <c r="I1167" s="42" t="s">
        <v>44</v>
      </c>
      <c r="J1167" s="77" t="s">
        <v>99</v>
      </c>
      <c r="K1167" s="77">
        <v>571</v>
      </c>
      <c r="L1167" s="44" t="s">
        <v>74</v>
      </c>
      <c r="M1167" s="45" t="s">
        <v>987</v>
      </c>
      <c r="N1167" s="42">
        <v>1</v>
      </c>
      <c r="O1167" s="42">
        <v>3102735317</v>
      </c>
      <c r="P1167" s="46">
        <v>45414</v>
      </c>
      <c r="Q1167" s="52">
        <v>628373</v>
      </c>
      <c r="R1167" s="48">
        <v>20000</v>
      </c>
      <c r="S1167" s="49">
        <v>30680</v>
      </c>
      <c r="T1167" s="50">
        <v>30680</v>
      </c>
      <c r="U1167" s="48" t="s">
        <v>2785</v>
      </c>
      <c r="V1167" s="51">
        <v>45497</v>
      </c>
      <c r="W1167" s="52"/>
    </row>
    <row r="1168" spans="1:23">
      <c r="A1168" s="48"/>
      <c r="B1168" s="42">
        <v>5958</v>
      </c>
      <c r="C1168" s="42" t="s">
        <v>41</v>
      </c>
      <c r="D1168" s="42">
        <v>41180059</v>
      </c>
      <c r="E1168" s="42" t="s">
        <v>2048</v>
      </c>
      <c r="F1168" s="42">
        <v>75</v>
      </c>
      <c r="G1168" s="42">
        <v>1</v>
      </c>
      <c r="H1168" s="43" t="s">
        <v>2049</v>
      </c>
      <c r="I1168" s="42" t="s">
        <v>44</v>
      </c>
      <c r="J1168" s="77" t="s">
        <v>91</v>
      </c>
      <c r="K1168" s="77">
        <v>219</v>
      </c>
      <c r="L1168" s="44" t="s">
        <v>76</v>
      </c>
      <c r="M1168" s="18" t="s">
        <v>929</v>
      </c>
      <c r="N1168" s="42">
        <v>1</v>
      </c>
      <c r="O1168" s="42">
        <v>3103559698</v>
      </c>
      <c r="P1168" s="46">
        <v>45433</v>
      </c>
      <c r="Q1168" s="47">
        <v>669951</v>
      </c>
      <c r="R1168" s="48">
        <v>20000</v>
      </c>
      <c r="S1168" s="49">
        <v>33800</v>
      </c>
      <c r="T1168" s="50"/>
      <c r="U1168" s="48" t="s">
        <v>2786</v>
      </c>
      <c r="V1168" s="51">
        <v>45497</v>
      </c>
      <c r="W1168" s="52"/>
    </row>
    <row r="1169" spans="1:23">
      <c r="A1169" s="48"/>
      <c r="B1169" s="42">
        <v>5959</v>
      </c>
      <c r="C1169" s="42" t="s">
        <v>41</v>
      </c>
      <c r="D1169" s="42">
        <v>41180059</v>
      </c>
      <c r="E1169" s="42" t="s">
        <v>2048</v>
      </c>
      <c r="F1169" s="42">
        <v>75</v>
      </c>
      <c r="G1169" s="42">
        <v>1</v>
      </c>
      <c r="H1169" s="43" t="s">
        <v>2049</v>
      </c>
      <c r="I1169" s="42" t="s">
        <v>44</v>
      </c>
      <c r="J1169" s="77" t="s">
        <v>91</v>
      </c>
      <c r="K1169" s="77">
        <v>219</v>
      </c>
      <c r="L1169" s="44" t="s">
        <v>76</v>
      </c>
      <c r="M1169" s="45" t="s">
        <v>930</v>
      </c>
      <c r="N1169" s="42">
        <v>1</v>
      </c>
      <c r="O1169" s="42">
        <v>3103559698</v>
      </c>
      <c r="P1169" s="46">
        <v>45433</v>
      </c>
      <c r="Q1169" s="52">
        <v>672382</v>
      </c>
      <c r="R1169" s="48">
        <v>20000</v>
      </c>
      <c r="S1169" s="49">
        <v>33800</v>
      </c>
      <c r="T1169" s="50">
        <v>67600</v>
      </c>
      <c r="U1169" s="48" t="s">
        <v>2786</v>
      </c>
      <c r="V1169" s="51">
        <v>45497</v>
      </c>
      <c r="W1169" s="52"/>
    </row>
    <row r="1170" spans="1:23" ht="28.8">
      <c r="A1170" s="48"/>
      <c r="B1170" s="42">
        <v>6135</v>
      </c>
      <c r="C1170" s="42" t="s">
        <v>41</v>
      </c>
      <c r="D1170" s="42">
        <v>96360773</v>
      </c>
      <c r="E1170" s="42" t="s">
        <v>2050</v>
      </c>
      <c r="F1170" s="42">
        <v>49</v>
      </c>
      <c r="G1170" s="42">
        <v>1</v>
      </c>
      <c r="H1170" s="43" t="s">
        <v>2051</v>
      </c>
      <c r="I1170" s="42" t="s">
        <v>77</v>
      </c>
      <c r="J1170" s="77" t="s">
        <v>99</v>
      </c>
      <c r="K1170" s="77">
        <v>571</v>
      </c>
      <c r="L1170" s="44" t="s">
        <v>74</v>
      </c>
      <c r="M1170" s="18" t="s">
        <v>987</v>
      </c>
      <c r="N1170" s="42">
        <v>1</v>
      </c>
      <c r="O1170" s="42">
        <v>3142260677</v>
      </c>
      <c r="P1170" s="46">
        <v>45436</v>
      </c>
      <c r="Q1170" s="47">
        <v>675719</v>
      </c>
      <c r="R1170" s="48">
        <v>20000</v>
      </c>
      <c r="S1170" s="49">
        <v>30680</v>
      </c>
      <c r="T1170" s="50"/>
      <c r="U1170" s="48" t="s">
        <v>2787</v>
      </c>
      <c r="V1170" s="51">
        <v>45497</v>
      </c>
      <c r="W1170" s="52"/>
    </row>
    <row r="1171" spans="1:23" ht="28.8">
      <c r="A1171" s="48"/>
      <c r="B1171" s="42">
        <v>6136</v>
      </c>
      <c r="C1171" s="42" t="s">
        <v>41</v>
      </c>
      <c r="D1171" s="42">
        <v>96360773</v>
      </c>
      <c r="E1171" s="42" t="s">
        <v>2050</v>
      </c>
      <c r="F1171" s="42">
        <v>49</v>
      </c>
      <c r="G1171" s="42">
        <v>1</v>
      </c>
      <c r="H1171" s="43" t="s">
        <v>2051</v>
      </c>
      <c r="I1171" s="42" t="s">
        <v>77</v>
      </c>
      <c r="J1171" s="77" t="s">
        <v>99</v>
      </c>
      <c r="K1171" s="77">
        <v>571</v>
      </c>
      <c r="L1171" s="44" t="s">
        <v>74</v>
      </c>
      <c r="M1171" s="45" t="s">
        <v>1009</v>
      </c>
      <c r="N1171" s="42">
        <v>1</v>
      </c>
      <c r="O1171" s="42">
        <v>3142260677</v>
      </c>
      <c r="P1171" s="46">
        <v>45436</v>
      </c>
      <c r="Q1171" s="47">
        <v>677874</v>
      </c>
      <c r="R1171" s="48">
        <v>20000</v>
      </c>
      <c r="S1171" s="49">
        <v>30680</v>
      </c>
      <c r="T1171" s="50">
        <v>61360</v>
      </c>
      <c r="U1171" s="48" t="s">
        <v>2787</v>
      </c>
      <c r="V1171" s="51">
        <v>45497</v>
      </c>
      <c r="W1171" s="52"/>
    </row>
    <row r="1172" spans="1:23" ht="28.8">
      <c r="A1172" s="48"/>
      <c r="B1172" s="42">
        <v>5554</v>
      </c>
      <c r="C1172" s="42" t="s">
        <v>41</v>
      </c>
      <c r="D1172" s="42">
        <v>59651292</v>
      </c>
      <c r="E1172" s="42" t="s">
        <v>2052</v>
      </c>
      <c r="F1172" s="42">
        <v>43</v>
      </c>
      <c r="G1172" s="42">
        <v>1</v>
      </c>
      <c r="H1172" s="43" t="s">
        <v>2053</v>
      </c>
      <c r="I1172" s="42" t="s">
        <v>44</v>
      </c>
      <c r="J1172" s="77" t="s">
        <v>556</v>
      </c>
      <c r="K1172" s="77">
        <v>865</v>
      </c>
      <c r="L1172" s="44" t="s">
        <v>76</v>
      </c>
      <c r="M1172" s="45" t="s">
        <v>2054</v>
      </c>
      <c r="N1172" s="42">
        <v>1</v>
      </c>
      <c r="O1172" s="42" t="s">
        <v>2055</v>
      </c>
      <c r="P1172" s="46">
        <v>45426</v>
      </c>
      <c r="Q1172" s="52">
        <v>650103</v>
      </c>
      <c r="R1172" s="48">
        <v>72000</v>
      </c>
      <c r="S1172" s="49">
        <v>91520</v>
      </c>
      <c r="T1172" s="50"/>
      <c r="U1172" s="48" t="s">
        <v>2788</v>
      </c>
      <c r="V1172" s="51">
        <v>45497</v>
      </c>
      <c r="W1172" s="52"/>
    </row>
    <row r="1173" spans="1:23">
      <c r="A1173" s="48"/>
      <c r="B1173" s="42">
        <v>5555</v>
      </c>
      <c r="C1173" s="42" t="s">
        <v>41</v>
      </c>
      <c r="D1173" s="42">
        <v>59651292</v>
      </c>
      <c r="E1173" s="42" t="s">
        <v>2052</v>
      </c>
      <c r="F1173" s="42">
        <v>43</v>
      </c>
      <c r="G1173" s="42">
        <v>1</v>
      </c>
      <c r="H1173" s="43" t="s">
        <v>2053</v>
      </c>
      <c r="I1173" s="42" t="s">
        <v>44</v>
      </c>
      <c r="J1173" s="78" t="s">
        <v>556</v>
      </c>
      <c r="K1173" s="78">
        <v>865</v>
      </c>
      <c r="L1173" s="44" t="s">
        <v>76</v>
      </c>
      <c r="M1173" s="18" t="s">
        <v>2056</v>
      </c>
      <c r="N1173" s="42">
        <v>1</v>
      </c>
      <c r="O1173" s="42" t="s">
        <v>2055</v>
      </c>
      <c r="P1173" s="46">
        <v>45427</v>
      </c>
      <c r="Q1173" s="47">
        <v>659425</v>
      </c>
      <c r="R1173" s="48">
        <v>70000</v>
      </c>
      <c r="S1173" s="49">
        <v>91520</v>
      </c>
      <c r="T1173" s="50">
        <v>183040</v>
      </c>
      <c r="U1173" s="48" t="s">
        <v>2788</v>
      </c>
      <c r="V1173" s="51">
        <v>45497</v>
      </c>
      <c r="W1173" s="52"/>
    </row>
    <row r="1174" spans="1:23">
      <c r="A1174" s="48"/>
      <c r="B1174" s="42">
        <v>5900</v>
      </c>
      <c r="C1174" s="42" t="s">
        <v>41</v>
      </c>
      <c r="D1174" s="42">
        <v>27355914</v>
      </c>
      <c r="E1174" s="42" t="s">
        <v>2057</v>
      </c>
      <c r="F1174" s="42">
        <v>62</v>
      </c>
      <c r="G1174" s="42">
        <v>1</v>
      </c>
      <c r="H1174" s="43" t="s">
        <v>597</v>
      </c>
      <c r="I1174" s="42" t="s">
        <v>44</v>
      </c>
      <c r="J1174" s="78" t="s">
        <v>83</v>
      </c>
      <c r="K1174" s="78" t="s">
        <v>559</v>
      </c>
      <c r="L1174" s="44" t="s">
        <v>76</v>
      </c>
      <c r="M1174" s="44" t="s">
        <v>1105</v>
      </c>
      <c r="N1174" s="42">
        <v>1</v>
      </c>
      <c r="O1174" s="42">
        <v>3193093864</v>
      </c>
      <c r="P1174" s="46">
        <v>45432</v>
      </c>
      <c r="Q1174" s="52">
        <v>666261</v>
      </c>
      <c r="R1174" s="48">
        <v>63000</v>
      </c>
      <c r="S1174" s="49">
        <v>81120</v>
      </c>
      <c r="T1174" s="50"/>
      <c r="U1174" s="48" t="s">
        <v>2789</v>
      </c>
      <c r="V1174" s="51">
        <v>45497</v>
      </c>
      <c r="W1174" s="52"/>
    </row>
    <row r="1175" spans="1:23">
      <c r="A1175" s="48"/>
      <c r="B1175" s="42">
        <v>5901</v>
      </c>
      <c r="C1175" s="42" t="s">
        <v>41</v>
      </c>
      <c r="D1175" s="42">
        <v>27355914</v>
      </c>
      <c r="E1175" s="42" t="s">
        <v>2057</v>
      </c>
      <c r="F1175" s="42">
        <v>62</v>
      </c>
      <c r="G1175" s="42">
        <v>1</v>
      </c>
      <c r="H1175" s="43" t="s">
        <v>597</v>
      </c>
      <c r="I1175" s="42" t="s">
        <v>44</v>
      </c>
      <c r="J1175" s="77" t="s">
        <v>83</v>
      </c>
      <c r="K1175" s="77" t="s">
        <v>559</v>
      </c>
      <c r="L1175" s="44" t="s">
        <v>76</v>
      </c>
      <c r="M1175" s="18" t="s">
        <v>1106</v>
      </c>
      <c r="N1175" s="42">
        <v>1</v>
      </c>
      <c r="O1175" s="42">
        <v>3193093864</v>
      </c>
      <c r="P1175" s="46">
        <v>45435</v>
      </c>
      <c r="Q1175" s="47">
        <v>676295</v>
      </c>
      <c r="R1175" s="48">
        <v>63000</v>
      </c>
      <c r="S1175" s="55">
        <v>81120</v>
      </c>
      <c r="T1175" s="50">
        <v>162240</v>
      </c>
      <c r="U1175" s="48" t="s">
        <v>2789</v>
      </c>
      <c r="V1175" s="51">
        <v>45497</v>
      </c>
      <c r="W1175" s="52"/>
    </row>
    <row r="1176" spans="1:23">
      <c r="A1176" s="48"/>
      <c r="B1176" s="42">
        <v>5968</v>
      </c>
      <c r="C1176" s="42" t="s">
        <v>86</v>
      </c>
      <c r="D1176" s="42">
        <v>1120072883</v>
      </c>
      <c r="E1176" s="42" t="s">
        <v>2058</v>
      </c>
      <c r="F1176" s="42">
        <v>8</v>
      </c>
      <c r="G1176" s="42">
        <v>2</v>
      </c>
      <c r="H1176" s="43" t="s">
        <v>1084</v>
      </c>
      <c r="I1176" s="42" t="s">
        <v>44</v>
      </c>
      <c r="J1176" s="77" t="s">
        <v>83</v>
      </c>
      <c r="K1176" s="77" t="s">
        <v>559</v>
      </c>
      <c r="L1176" s="44" t="s">
        <v>76</v>
      </c>
      <c r="M1176" s="42" t="s">
        <v>949</v>
      </c>
      <c r="N1176" s="42">
        <v>1</v>
      </c>
      <c r="O1176" s="42">
        <v>3112689570</v>
      </c>
      <c r="P1176" s="46">
        <v>45433</v>
      </c>
      <c r="Q1176" s="52">
        <v>670523</v>
      </c>
      <c r="R1176" s="48">
        <v>50000</v>
      </c>
      <c r="S1176" s="55">
        <v>67600</v>
      </c>
      <c r="T1176" s="50"/>
      <c r="U1176" s="48" t="s">
        <v>2790</v>
      </c>
      <c r="V1176" s="51">
        <v>45497</v>
      </c>
      <c r="W1176" s="52"/>
    </row>
    <row r="1177" spans="1:23">
      <c r="A1177" s="48"/>
      <c r="B1177" s="42">
        <v>5969</v>
      </c>
      <c r="C1177" s="42" t="s">
        <v>86</v>
      </c>
      <c r="D1177" s="42">
        <v>1120072883</v>
      </c>
      <c r="E1177" s="42" t="s">
        <v>2058</v>
      </c>
      <c r="F1177" s="42">
        <v>8</v>
      </c>
      <c r="G1177" s="42">
        <v>2</v>
      </c>
      <c r="H1177" s="43" t="s">
        <v>1084</v>
      </c>
      <c r="I1177" s="42" t="s">
        <v>44</v>
      </c>
      <c r="J1177" s="77" t="s">
        <v>83</v>
      </c>
      <c r="K1177" s="77" t="s">
        <v>559</v>
      </c>
      <c r="L1177" s="44" t="s">
        <v>76</v>
      </c>
      <c r="M1177" s="45" t="s">
        <v>950</v>
      </c>
      <c r="N1177" s="42">
        <v>1</v>
      </c>
      <c r="O1177" s="42">
        <v>3112689570</v>
      </c>
      <c r="P1177" s="46">
        <v>45434</v>
      </c>
      <c r="Q1177" s="47">
        <v>673589</v>
      </c>
      <c r="R1177" s="48">
        <v>50000</v>
      </c>
      <c r="S1177" s="55">
        <v>67600</v>
      </c>
      <c r="T1177" s="50">
        <v>135200</v>
      </c>
      <c r="U1177" s="48" t="s">
        <v>2790</v>
      </c>
      <c r="V1177" s="51">
        <v>45497</v>
      </c>
      <c r="W1177" s="52"/>
    </row>
    <row r="1178" spans="1:23" ht="28.8">
      <c r="A1178" s="48"/>
      <c r="B1178" s="42">
        <v>4929</v>
      </c>
      <c r="C1178" s="42" t="s">
        <v>41</v>
      </c>
      <c r="D1178" s="42">
        <v>1005702033</v>
      </c>
      <c r="E1178" s="42" t="s">
        <v>2059</v>
      </c>
      <c r="F1178" s="42">
        <v>21</v>
      </c>
      <c r="G1178" s="42">
        <v>1</v>
      </c>
      <c r="H1178" s="43">
        <v>37502</v>
      </c>
      <c r="I1178" s="42" t="s">
        <v>44</v>
      </c>
      <c r="J1178" s="77" t="s">
        <v>99</v>
      </c>
      <c r="K1178" s="77">
        <v>571</v>
      </c>
      <c r="L1178" s="44" t="s">
        <v>74</v>
      </c>
      <c r="M1178" s="18" t="s">
        <v>987</v>
      </c>
      <c r="N1178" s="42">
        <v>1</v>
      </c>
      <c r="O1178" s="42">
        <v>3103499805</v>
      </c>
      <c r="P1178" s="46">
        <v>45414</v>
      </c>
      <c r="Q1178" s="52">
        <v>628590</v>
      </c>
      <c r="R1178" s="48">
        <v>20000</v>
      </c>
      <c r="S1178" s="55">
        <v>30680</v>
      </c>
      <c r="T1178" s="50">
        <v>30680</v>
      </c>
      <c r="U1178" s="48" t="s">
        <v>2791</v>
      </c>
      <c r="V1178" s="51">
        <v>45497</v>
      </c>
      <c r="W1178" s="52"/>
    </row>
    <row r="1179" spans="1:23" ht="28.8">
      <c r="A1179" s="48"/>
      <c r="B1179" s="42">
        <v>6145</v>
      </c>
      <c r="C1179" s="42" t="s">
        <v>79</v>
      </c>
      <c r="D1179" s="42">
        <v>1127075795</v>
      </c>
      <c r="E1179" s="42" t="s">
        <v>120</v>
      </c>
      <c r="F1179" s="42">
        <v>12</v>
      </c>
      <c r="G1179" s="42">
        <v>1</v>
      </c>
      <c r="H1179" s="43" t="s">
        <v>121</v>
      </c>
      <c r="I1179" s="42" t="s">
        <v>44</v>
      </c>
      <c r="J1179" s="77" t="s">
        <v>84</v>
      </c>
      <c r="K1179" s="77">
        <v>885</v>
      </c>
      <c r="L1179" s="44" t="s">
        <v>76</v>
      </c>
      <c r="M1179" s="18" t="s">
        <v>1046</v>
      </c>
      <c r="N1179" s="42">
        <v>2</v>
      </c>
      <c r="O1179" s="42" t="s">
        <v>122</v>
      </c>
      <c r="P1179" s="46">
        <v>45437</v>
      </c>
      <c r="Q1179" s="47" t="s">
        <v>2060</v>
      </c>
      <c r="R1179" s="48">
        <v>176000</v>
      </c>
      <c r="S1179" s="55">
        <v>114400</v>
      </c>
      <c r="T1179" s="50"/>
      <c r="U1179" s="48" t="s">
        <v>2792</v>
      </c>
      <c r="V1179" s="51">
        <v>45497</v>
      </c>
      <c r="W1179" s="52"/>
    </row>
    <row r="1180" spans="1:23" ht="28.8">
      <c r="A1180" s="48"/>
      <c r="B1180" s="42">
        <v>6146</v>
      </c>
      <c r="C1180" s="42" t="s">
        <v>79</v>
      </c>
      <c r="D1180" s="42">
        <v>1127075795</v>
      </c>
      <c r="E1180" s="42" t="s">
        <v>120</v>
      </c>
      <c r="F1180" s="42">
        <v>12</v>
      </c>
      <c r="G1180" s="42">
        <v>1</v>
      </c>
      <c r="H1180" s="43" t="s">
        <v>121</v>
      </c>
      <c r="I1180" s="42" t="s">
        <v>44</v>
      </c>
      <c r="J1180" s="77" t="s">
        <v>84</v>
      </c>
      <c r="K1180" s="77">
        <v>885</v>
      </c>
      <c r="L1180" s="44" t="s">
        <v>76</v>
      </c>
      <c r="M1180" s="45" t="s">
        <v>1048</v>
      </c>
      <c r="N1180" s="42">
        <v>1</v>
      </c>
      <c r="O1180" s="42" t="s">
        <v>122</v>
      </c>
      <c r="P1180" s="46">
        <v>45436</v>
      </c>
      <c r="Q1180" s="47">
        <v>684504</v>
      </c>
      <c r="R1180" s="48">
        <v>88000</v>
      </c>
      <c r="S1180" s="49">
        <v>114400</v>
      </c>
      <c r="T1180" s="50">
        <v>343200</v>
      </c>
      <c r="U1180" s="48" t="s">
        <v>2792</v>
      </c>
      <c r="V1180" s="51">
        <v>45497</v>
      </c>
      <c r="W1180" s="52"/>
    </row>
    <row r="1181" spans="1:23">
      <c r="A1181" s="48"/>
      <c r="B1181" s="42">
        <v>5793</v>
      </c>
      <c r="C1181" s="42" t="s">
        <v>41</v>
      </c>
      <c r="D1181" s="42">
        <v>27308039</v>
      </c>
      <c r="E1181" s="42" t="s">
        <v>2061</v>
      </c>
      <c r="F1181" s="42">
        <v>60</v>
      </c>
      <c r="G1181" s="42">
        <v>1</v>
      </c>
      <c r="H1181" s="43">
        <v>23200</v>
      </c>
      <c r="I1181" s="42" t="s">
        <v>44</v>
      </c>
      <c r="J1181" s="77" t="s">
        <v>78</v>
      </c>
      <c r="K1181" s="77">
        <v>320</v>
      </c>
      <c r="L1181" s="44" t="s">
        <v>76</v>
      </c>
      <c r="M1181" s="45" t="s">
        <v>966</v>
      </c>
      <c r="N1181" s="42">
        <v>1</v>
      </c>
      <c r="O1181" s="42" t="s">
        <v>2062</v>
      </c>
      <c r="P1181" s="46">
        <v>45431</v>
      </c>
      <c r="Q1181" s="52">
        <v>664048</v>
      </c>
      <c r="R1181" s="48">
        <v>88000</v>
      </c>
      <c r="S1181" s="49">
        <v>109200</v>
      </c>
      <c r="T1181" s="50"/>
      <c r="U1181" s="48" t="s">
        <v>2793</v>
      </c>
      <c r="V1181" s="51">
        <v>45497</v>
      </c>
      <c r="W1181" s="52"/>
    </row>
    <row r="1182" spans="1:23">
      <c r="A1182" s="48"/>
      <c r="B1182" s="42">
        <v>5794</v>
      </c>
      <c r="C1182" s="42" t="s">
        <v>41</v>
      </c>
      <c r="D1182" s="42">
        <v>27308039</v>
      </c>
      <c r="E1182" s="42" t="s">
        <v>2061</v>
      </c>
      <c r="F1182" s="42">
        <v>60</v>
      </c>
      <c r="G1182" s="42">
        <v>1</v>
      </c>
      <c r="H1182" s="43">
        <v>23200</v>
      </c>
      <c r="I1182" s="42" t="s">
        <v>44</v>
      </c>
      <c r="J1182" s="78" t="s">
        <v>78</v>
      </c>
      <c r="K1182" s="78">
        <v>320</v>
      </c>
      <c r="L1182" s="44" t="s">
        <v>76</v>
      </c>
      <c r="M1182" s="42" t="s">
        <v>968</v>
      </c>
      <c r="N1182" s="42">
        <v>1</v>
      </c>
      <c r="O1182" s="42" t="s">
        <v>2062</v>
      </c>
      <c r="P1182" s="46">
        <v>45435</v>
      </c>
      <c r="Q1182" s="54">
        <v>672369</v>
      </c>
      <c r="R1182" s="55">
        <v>88000</v>
      </c>
      <c r="S1182" s="49">
        <v>109200</v>
      </c>
      <c r="T1182" s="50">
        <v>218400</v>
      </c>
      <c r="U1182" s="48" t="s">
        <v>2793</v>
      </c>
      <c r="V1182" s="51">
        <v>45497</v>
      </c>
      <c r="W1182" s="52"/>
    </row>
    <row r="1183" spans="1:23" ht="28.8">
      <c r="A1183" s="48"/>
      <c r="B1183" s="42">
        <v>5950</v>
      </c>
      <c r="C1183" s="42" t="s">
        <v>79</v>
      </c>
      <c r="D1183" s="42">
        <v>1076905431</v>
      </c>
      <c r="E1183" s="42" t="s">
        <v>2063</v>
      </c>
      <c r="F1183" s="42">
        <v>17</v>
      </c>
      <c r="G1183" s="42">
        <v>1</v>
      </c>
      <c r="H1183" s="43" t="s">
        <v>2064</v>
      </c>
      <c r="I1183" s="42" t="s">
        <v>77</v>
      </c>
      <c r="J1183" s="77" t="s">
        <v>557</v>
      </c>
      <c r="K1183" s="77">
        <v>569</v>
      </c>
      <c r="L1183" s="44" t="s">
        <v>76</v>
      </c>
      <c r="M1183" s="45" t="s">
        <v>1075</v>
      </c>
      <c r="N1183" s="42">
        <v>1</v>
      </c>
      <c r="O1183" s="42" t="s">
        <v>2065</v>
      </c>
      <c r="P1183" s="46">
        <v>45433</v>
      </c>
      <c r="Q1183" s="47">
        <v>669904</v>
      </c>
      <c r="R1183" s="48">
        <v>70000</v>
      </c>
      <c r="S1183" s="49">
        <v>92040</v>
      </c>
      <c r="T1183" s="50">
        <v>92040</v>
      </c>
      <c r="U1183" s="48" t="s">
        <v>2794</v>
      </c>
      <c r="V1183" s="51">
        <v>45497</v>
      </c>
      <c r="W1183" s="52"/>
    </row>
    <row r="1184" spans="1:23" ht="28.8">
      <c r="A1184" s="48"/>
      <c r="B1184" s="42">
        <v>5602</v>
      </c>
      <c r="C1184" s="42" t="s">
        <v>41</v>
      </c>
      <c r="D1184" s="42">
        <v>27474292</v>
      </c>
      <c r="E1184" s="42" t="s">
        <v>2066</v>
      </c>
      <c r="F1184" s="42">
        <v>90</v>
      </c>
      <c r="G1184" s="42">
        <v>1</v>
      </c>
      <c r="H1184" s="43" t="s">
        <v>2067</v>
      </c>
      <c r="I1184" s="42" t="s">
        <v>44</v>
      </c>
      <c r="J1184" s="77" t="s">
        <v>555</v>
      </c>
      <c r="K1184" s="77">
        <v>755</v>
      </c>
      <c r="L1184" s="44" t="s">
        <v>76</v>
      </c>
      <c r="M1184" s="42" t="s">
        <v>925</v>
      </c>
      <c r="N1184" s="42">
        <v>1</v>
      </c>
      <c r="O1184" s="42">
        <v>3135437144</v>
      </c>
      <c r="P1184" s="46">
        <v>45426</v>
      </c>
      <c r="Q1184" s="54">
        <v>651540</v>
      </c>
      <c r="R1184" s="55">
        <v>20000</v>
      </c>
      <c r="S1184" s="49">
        <v>29120</v>
      </c>
      <c r="T1184" s="50">
        <v>29120</v>
      </c>
      <c r="U1184" s="48" t="s">
        <v>2795</v>
      </c>
      <c r="V1184" s="51">
        <v>45497</v>
      </c>
      <c r="W1184" s="52"/>
    </row>
    <row r="1185" spans="1:23" ht="28.8">
      <c r="A1185" s="48"/>
      <c r="B1185" s="42">
        <v>5083</v>
      </c>
      <c r="C1185" s="42" t="s">
        <v>41</v>
      </c>
      <c r="D1185" s="42">
        <v>1087780329</v>
      </c>
      <c r="E1185" s="42" t="s">
        <v>2068</v>
      </c>
      <c r="F1185" s="42">
        <v>21</v>
      </c>
      <c r="G1185" s="42">
        <v>1</v>
      </c>
      <c r="H1185" s="43">
        <v>37566</v>
      </c>
      <c r="I1185" s="42" t="s">
        <v>44</v>
      </c>
      <c r="J1185" s="77" t="s">
        <v>557</v>
      </c>
      <c r="K1185" s="77">
        <v>569</v>
      </c>
      <c r="L1185" s="44" t="s">
        <v>76</v>
      </c>
      <c r="M1185" s="45" t="s">
        <v>1075</v>
      </c>
      <c r="N1185" s="42">
        <v>1</v>
      </c>
      <c r="O1185" s="42" t="s">
        <v>2069</v>
      </c>
      <c r="P1185" s="46">
        <v>45418</v>
      </c>
      <c r="Q1185" s="47">
        <v>636345</v>
      </c>
      <c r="R1185" s="48">
        <v>70000</v>
      </c>
      <c r="S1185" s="55">
        <v>92040</v>
      </c>
      <c r="T1185" s="50"/>
      <c r="U1185" s="48" t="s">
        <v>2796</v>
      </c>
      <c r="V1185" s="51">
        <v>45497</v>
      </c>
      <c r="W1185" s="52"/>
    </row>
    <row r="1186" spans="1:23" ht="28.8">
      <c r="A1186" s="48"/>
      <c r="B1186" s="42">
        <v>5084</v>
      </c>
      <c r="C1186" s="42" t="s">
        <v>41</v>
      </c>
      <c r="D1186" s="42">
        <v>1087780329</v>
      </c>
      <c r="E1186" s="42" t="s">
        <v>2068</v>
      </c>
      <c r="F1186" s="42">
        <v>21</v>
      </c>
      <c r="G1186" s="42">
        <v>1</v>
      </c>
      <c r="H1186" s="43">
        <v>37566</v>
      </c>
      <c r="I1186" s="42" t="s">
        <v>44</v>
      </c>
      <c r="J1186" s="77" t="s">
        <v>557</v>
      </c>
      <c r="K1186" s="77">
        <v>569</v>
      </c>
      <c r="L1186" s="44" t="s">
        <v>76</v>
      </c>
      <c r="M1186" s="18" t="s">
        <v>1077</v>
      </c>
      <c r="N1186" s="42">
        <v>1</v>
      </c>
      <c r="O1186" s="42" t="s">
        <v>2069</v>
      </c>
      <c r="P1186" s="46">
        <v>45419</v>
      </c>
      <c r="Q1186" s="52">
        <v>642294</v>
      </c>
      <c r="R1186" s="48">
        <v>70000</v>
      </c>
      <c r="S1186" s="55">
        <v>83200</v>
      </c>
      <c r="T1186" s="50">
        <v>175240</v>
      </c>
      <c r="U1186" s="48" t="s">
        <v>2796</v>
      </c>
      <c r="V1186" s="51">
        <v>45497</v>
      </c>
      <c r="W1186" s="52"/>
    </row>
    <row r="1187" spans="1:23" ht="28.8">
      <c r="A1187" s="48"/>
      <c r="B1187" s="42">
        <v>5063</v>
      </c>
      <c r="C1187" s="42" t="s">
        <v>79</v>
      </c>
      <c r="D1187" s="42">
        <v>1123208473</v>
      </c>
      <c r="E1187" s="42" t="s">
        <v>2070</v>
      </c>
      <c r="F1187" s="42">
        <v>16</v>
      </c>
      <c r="G1187" s="42">
        <v>1</v>
      </c>
      <c r="H1187" s="43" t="s">
        <v>2071</v>
      </c>
      <c r="I1187" s="42" t="s">
        <v>77</v>
      </c>
      <c r="J1187" s="77" t="s">
        <v>75</v>
      </c>
      <c r="K1187" s="77">
        <v>568</v>
      </c>
      <c r="L1187" s="44" t="s">
        <v>74</v>
      </c>
      <c r="M1187" s="45" t="s">
        <v>938</v>
      </c>
      <c r="N1187" s="42">
        <v>1</v>
      </c>
      <c r="O1187" s="42">
        <v>3143826075</v>
      </c>
      <c r="P1187" s="46">
        <v>45415</v>
      </c>
      <c r="Q1187" s="47">
        <v>632185</v>
      </c>
      <c r="R1187" s="48">
        <v>27000</v>
      </c>
      <c r="S1187" s="49">
        <v>40040</v>
      </c>
      <c r="T1187" s="50"/>
      <c r="U1187" s="48" t="s">
        <v>2797</v>
      </c>
      <c r="V1187" s="51">
        <v>45497</v>
      </c>
      <c r="W1187" s="52"/>
    </row>
    <row r="1188" spans="1:23" ht="28.8">
      <c r="A1188" s="48"/>
      <c r="B1188" s="42">
        <v>5632</v>
      </c>
      <c r="C1188" s="42" t="s">
        <v>79</v>
      </c>
      <c r="D1188" s="42">
        <v>1123208473</v>
      </c>
      <c r="E1188" s="42" t="s">
        <v>2070</v>
      </c>
      <c r="F1188" s="42">
        <v>16</v>
      </c>
      <c r="G1188" s="42">
        <v>1</v>
      </c>
      <c r="H1188" s="43" t="s">
        <v>2071</v>
      </c>
      <c r="I1188" s="42" t="s">
        <v>77</v>
      </c>
      <c r="J1188" s="77" t="s">
        <v>75</v>
      </c>
      <c r="K1188" s="77">
        <v>568</v>
      </c>
      <c r="L1188" s="44" t="s">
        <v>74</v>
      </c>
      <c r="M1188" s="45" t="s">
        <v>938</v>
      </c>
      <c r="N1188" s="42">
        <v>1</v>
      </c>
      <c r="O1188" s="42" t="s">
        <v>2072</v>
      </c>
      <c r="P1188" s="46">
        <v>45427</v>
      </c>
      <c r="Q1188" s="47">
        <v>657644</v>
      </c>
      <c r="R1188" s="48">
        <v>27000</v>
      </c>
      <c r="S1188" s="49">
        <v>40040</v>
      </c>
      <c r="T1188" s="50">
        <v>80080</v>
      </c>
      <c r="U1188" s="48" t="s">
        <v>2797</v>
      </c>
      <c r="V1188" s="51">
        <v>45497</v>
      </c>
      <c r="W1188" s="52"/>
    </row>
    <row r="1189" spans="1:23" ht="28.8">
      <c r="A1189" s="48"/>
      <c r="B1189" s="42">
        <v>5345</v>
      </c>
      <c r="C1189" s="42" t="s">
        <v>86</v>
      </c>
      <c r="D1189" s="42">
        <v>1030024346</v>
      </c>
      <c r="E1189" s="42" t="s">
        <v>2073</v>
      </c>
      <c r="F1189" s="42">
        <v>2</v>
      </c>
      <c r="G1189" s="42">
        <v>1</v>
      </c>
      <c r="H1189" s="43">
        <v>44564</v>
      </c>
      <c r="I1189" s="42" t="s">
        <v>77</v>
      </c>
      <c r="J1189" s="77" t="s">
        <v>75</v>
      </c>
      <c r="K1189" s="77">
        <v>568</v>
      </c>
      <c r="L1189" s="44" t="s">
        <v>76</v>
      </c>
      <c r="M1189" s="45" t="s">
        <v>1001</v>
      </c>
      <c r="N1189" s="42">
        <v>1</v>
      </c>
      <c r="O1189" s="42">
        <v>3127395386</v>
      </c>
      <c r="P1189" s="46">
        <v>45420</v>
      </c>
      <c r="Q1189" s="52">
        <v>642298</v>
      </c>
      <c r="R1189" s="48">
        <v>75000</v>
      </c>
      <c r="S1189" s="49">
        <v>96512</v>
      </c>
      <c r="T1189" s="50"/>
      <c r="U1189" s="48" t="s">
        <v>2798</v>
      </c>
      <c r="V1189" s="51">
        <v>45497</v>
      </c>
      <c r="W1189" s="52"/>
    </row>
    <row r="1190" spans="1:23" ht="28.8">
      <c r="A1190" s="48"/>
      <c r="B1190" s="42">
        <v>5346</v>
      </c>
      <c r="C1190" s="42" t="s">
        <v>86</v>
      </c>
      <c r="D1190" s="42">
        <v>1030024346</v>
      </c>
      <c r="E1190" s="42" t="s">
        <v>2073</v>
      </c>
      <c r="F1190" s="42">
        <v>2</v>
      </c>
      <c r="G1190" s="42">
        <v>1</v>
      </c>
      <c r="H1190" s="43">
        <v>44564</v>
      </c>
      <c r="I1190" s="42" t="s">
        <v>77</v>
      </c>
      <c r="J1190" s="77" t="s">
        <v>75</v>
      </c>
      <c r="K1190" s="77">
        <v>568</v>
      </c>
      <c r="L1190" s="44" t="s">
        <v>76</v>
      </c>
      <c r="M1190" s="45" t="s">
        <v>1002</v>
      </c>
      <c r="N1190" s="42">
        <v>1</v>
      </c>
      <c r="O1190" s="42">
        <v>3127395386</v>
      </c>
      <c r="P1190" s="46">
        <v>45423</v>
      </c>
      <c r="Q1190" s="52">
        <v>649886</v>
      </c>
      <c r="R1190" s="48">
        <v>75000</v>
      </c>
      <c r="S1190" s="49">
        <v>96512</v>
      </c>
      <c r="T1190" s="50">
        <v>193024</v>
      </c>
      <c r="U1190" s="48" t="s">
        <v>2798</v>
      </c>
      <c r="V1190" s="51">
        <v>45497</v>
      </c>
      <c r="W1190" s="52"/>
    </row>
    <row r="1191" spans="1:23">
      <c r="A1191" s="48"/>
      <c r="B1191" s="42">
        <v>5035</v>
      </c>
      <c r="C1191" s="42" t="s">
        <v>41</v>
      </c>
      <c r="D1191" s="42">
        <v>59589361</v>
      </c>
      <c r="E1191" s="42" t="s">
        <v>2074</v>
      </c>
      <c r="F1191" s="42">
        <v>42</v>
      </c>
      <c r="G1191" s="42">
        <v>1</v>
      </c>
      <c r="H1191" s="43" t="s">
        <v>2075</v>
      </c>
      <c r="I1191" s="42" t="s">
        <v>44</v>
      </c>
      <c r="J1191" s="77" t="s">
        <v>78</v>
      </c>
      <c r="K1191" s="77">
        <v>320</v>
      </c>
      <c r="L1191" s="44" t="s">
        <v>74</v>
      </c>
      <c r="M1191" s="45" t="s">
        <v>960</v>
      </c>
      <c r="N1191" s="42">
        <v>1</v>
      </c>
      <c r="O1191" s="42" t="s">
        <v>2076</v>
      </c>
      <c r="P1191" s="46">
        <v>45414</v>
      </c>
      <c r="Q1191" s="47">
        <v>630498</v>
      </c>
      <c r="R1191" s="48">
        <v>33000</v>
      </c>
      <c r="S1191" s="49">
        <v>45240</v>
      </c>
      <c r="T1191" s="50">
        <v>45240</v>
      </c>
      <c r="U1191" s="48" t="s">
        <v>2799</v>
      </c>
      <c r="V1191" s="51">
        <v>45497</v>
      </c>
      <c r="W1191" s="52"/>
    </row>
    <row r="1192" spans="1:23">
      <c r="A1192" s="48"/>
      <c r="B1192" s="42">
        <v>6476</v>
      </c>
      <c r="C1192" s="42" t="s">
        <v>41</v>
      </c>
      <c r="D1192" s="42">
        <v>18147283</v>
      </c>
      <c r="E1192" s="42" t="s">
        <v>2077</v>
      </c>
      <c r="F1192" s="42">
        <v>42</v>
      </c>
      <c r="G1192" s="42">
        <v>1</v>
      </c>
      <c r="H1192" s="43" t="s">
        <v>596</v>
      </c>
      <c r="I1192" s="42" t="s">
        <v>77</v>
      </c>
      <c r="J1192" s="77" t="s">
        <v>78</v>
      </c>
      <c r="K1192" s="77">
        <v>320</v>
      </c>
      <c r="L1192" s="44" t="s">
        <v>74</v>
      </c>
      <c r="M1192" s="45" t="s">
        <v>960</v>
      </c>
      <c r="N1192" s="42">
        <v>1</v>
      </c>
      <c r="O1192" s="42">
        <v>3202422916</v>
      </c>
      <c r="P1192" s="46">
        <v>45442</v>
      </c>
      <c r="Q1192" s="47">
        <v>688033</v>
      </c>
      <c r="R1192" s="48">
        <v>33000</v>
      </c>
      <c r="S1192" s="49">
        <v>45240</v>
      </c>
      <c r="T1192" s="50">
        <v>45240</v>
      </c>
      <c r="U1192" s="48" t="s">
        <v>2800</v>
      </c>
      <c r="V1192" s="51">
        <v>45497</v>
      </c>
      <c r="W1192" s="52"/>
    </row>
    <row r="1193" spans="1:23">
      <c r="A1193" s="55"/>
      <c r="B1193" s="42">
        <v>6450</v>
      </c>
      <c r="C1193" s="42" t="s">
        <v>41</v>
      </c>
      <c r="D1193" s="42">
        <v>27473166</v>
      </c>
      <c r="E1193" s="42" t="s">
        <v>2078</v>
      </c>
      <c r="F1193" s="42">
        <v>44</v>
      </c>
      <c r="G1193" s="42">
        <v>1</v>
      </c>
      <c r="H1193" s="43">
        <v>29163</v>
      </c>
      <c r="I1193" s="42" t="s">
        <v>44</v>
      </c>
      <c r="J1193" s="77" t="s">
        <v>91</v>
      </c>
      <c r="K1193" s="77">
        <v>219</v>
      </c>
      <c r="L1193" s="44" t="s">
        <v>76</v>
      </c>
      <c r="M1193" s="45" t="s">
        <v>929</v>
      </c>
      <c r="N1193" s="42">
        <v>1</v>
      </c>
      <c r="O1193" s="42">
        <v>3177700782</v>
      </c>
      <c r="P1193" s="46">
        <v>45442</v>
      </c>
      <c r="Q1193" s="47">
        <v>687830</v>
      </c>
      <c r="R1193" s="48">
        <v>20000</v>
      </c>
      <c r="S1193" s="49">
        <v>33800</v>
      </c>
      <c r="T1193" s="56"/>
      <c r="U1193" s="55" t="s">
        <v>2801</v>
      </c>
      <c r="V1193" s="51">
        <v>45497</v>
      </c>
      <c r="W1193" s="52"/>
    </row>
    <row r="1194" spans="1:23">
      <c r="A1194" s="55"/>
      <c r="B1194" s="42">
        <v>6451</v>
      </c>
      <c r="C1194" s="42" t="s">
        <v>41</v>
      </c>
      <c r="D1194" s="42">
        <v>27473166</v>
      </c>
      <c r="E1194" s="42" t="s">
        <v>2078</v>
      </c>
      <c r="F1194" s="42">
        <v>44</v>
      </c>
      <c r="G1194" s="42">
        <v>1</v>
      </c>
      <c r="H1194" s="43">
        <v>29163</v>
      </c>
      <c r="I1194" s="42" t="s">
        <v>44</v>
      </c>
      <c r="J1194" s="77" t="s">
        <v>91</v>
      </c>
      <c r="K1194" s="77">
        <v>219</v>
      </c>
      <c r="L1194" s="44" t="s">
        <v>76</v>
      </c>
      <c r="M1194" s="42" t="s">
        <v>930</v>
      </c>
      <c r="N1194" s="42">
        <v>1</v>
      </c>
      <c r="O1194" s="42">
        <v>3177700782</v>
      </c>
      <c r="P1194" s="46">
        <v>45442</v>
      </c>
      <c r="Q1194" s="54">
        <v>690567</v>
      </c>
      <c r="R1194" s="55">
        <v>20000</v>
      </c>
      <c r="S1194" s="49">
        <v>33800</v>
      </c>
      <c r="T1194" s="56">
        <v>67600</v>
      </c>
      <c r="U1194" s="55" t="s">
        <v>2801</v>
      </c>
      <c r="V1194" s="51">
        <v>45497</v>
      </c>
      <c r="W1194" s="52"/>
    </row>
    <row r="1195" spans="1:23" ht="28.8">
      <c r="A1195" s="55"/>
      <c r="B1195" s="42">
        <v>5421</v>
      </c>
      <c r="C1195" s="42" t="s">
        <v>41</v>
      </c>
      <c r="D1195" s="42">
        <v>13068599</v>
      </c>
      <c r="E1195" s="42" t="s">
        <v>2079</v>
      </c>
      <c r="F1195" s="42">
        <v>43</v>
      </c>
      <c r="G1195" s="42">
        <v>1</v>
      </c>
      <c r="H1195" s="43">
        <v>29378</v>
      </c>
      <c r="I1195" s="42" t="s">
        <v>77</v>
      </c>
      <c r="J1195" s="77" t="s">
        <v>75</v>
      </c>
      <c r="K1195" s="77">
        <v>568</v>
      </c>
      <c r="L1195" s="44" t="s">
        <v>76</v>
      </c>
      <c r="M1195" s="42" t="s">
        <v>1001</v>
      </c>
      <c r="N1195" s="42">
        <v>1</v>
      </c>
      <c r="O1195" s="42">
        <v>3174461723</v>
      </c>
      <c r="P1195" s="43">
        <v>45421</v>
      </c>
      <c r="Q1195" s="42">
        <v>644665</v>
      </c>
      <c r="R1195" s="55">
        <v>75000</v>
      </c>
      <c r="S1195" s="49">
        <v>96512</v>
      </c>
      <c r="T1195" s="56"/>
      <c r="U1195" s="55" t="s">
        <v>2802</v>
      </c>
      <c r="V1195" s="51">
        <v>45497</v>
      </c>
      <c r="W1195" s="52"/>
    </row>
    <row r="1196" spans="1:23">
      <c r="A1196" s="55"/>
      <c r="B1196" s="42">
        <v>5422</v>
      </c>
      <c r="C1196" s="42" t="s">
        <v>41</v>
      </c>
      <c r="D1196" s="42">
        <v>13068599</v>
      </c>
      <c r="E1196" s="42" t="s">
        <v>2079</v>
      </c>
      <c r="F1196" s="42">
        <v>43</v>
      </c>
      <c r="G1196" s="42">
        <v>1</v>
      </c>
      <c r="H1196" s="43">
        <v>29378</v>
      </c>
      <c r="I1196" s="42" t="s">
        <v>77</v>
      </c>
      <c r="J1196" s="78" t="s">
        <v>75</v>
      </c>
      <c r="K1196" s="78">
        <v>568</v>
      </c>
      <c r="L1196" s="44" t="s">
        <v>76</v>
      </c>
      <c r="M1196" s="42" t="s">
        <v>1002</v>
      </c>
      <c r="N1196" s="42">
        <v>1</v>
      </c>
      <c r="O1196" s="42">
        <v>3174461723</v>
      </c>
      <c r="P1196" s="46">
        <v>45423</v>
      </c>
      <c r="Q1196" s="54">
        <v>649887</v>
      </c>
      <c r="R1196" s="55">
        <v>75000</v>
      </c>
      <c r="S1196" s="49">
        <v>96512</v>
      </c>
      <c r="T1196" s="56">
        <v>193024</v>
      </c>
      <c r="U1196" s="55" t="s">
        <v>2802</v>
      </c>
      <c r="V1196" s="51">
        <v>45497</v>
      </c>
      <c r="W1196" s="52"/>
    </row>
    <row r="1197" spans="1:23">
      <c r="A1197" s="55"/>
      <c r="B1197" s="42">
        <v>5251</v>
      </c>
      <c r="C1197" s="42" t="s">
        <v>41</v>
      </c>
      <c r="D1197" s="42">
        <v>1123320319</v>
      </c>
      <c r="E1197" s="42" t="s">
        <v>2080</v>
      </c>
      <c r="F1197" s="42">
        <v>20</v>
      </c>
      <c r="G1197" s="42">
        <v>1</v>
      </c>
      <c r="H1197" s="43">
        <v>38058</v>
      </c>
      <c r="I1197" s="42" t="s">
        <v>77</v>
      </c>
      <c r="J1197" s="78" t="s">
        <v>78</v>
      </c>
      <c r="K1197" s="78">
        <v>320</v>
      </c>
      <c r="L1197" s="44" t="s">
        <v>74</v>
      </c>
      <c r="M1197" s="45" t="s">
        <v>960</v>
      </c>
      <c r="N1197" s="42">
        <v>1</v>
      </c>
      <c r="O1197" s="42" t="s">
        <v>2081</v>
      </c>
      <c r="P1197" s="43">
        <v>45418</v>
      </c>
      <c r="Q1197" s="42">
        <v>634468</v>
      </c>
      <c r="R1197" s="55">
        <v>33000</v>
      </c>
      <c r="S1197" s="49">
        <v>45240</v>
      </c>
      <c r="T1197" s="56"/>
      <c r="U1197" s="55" t="s">
        <v>2803</v>
      </c>
      <c r="V1197" s="51">
        <v>45497</v>
      </c>
      <c r="W1197" s="52"/>
    </row>
    <row r="1198" spans="1:23">
      <c r="A1198" s="55"/>
      <c r="B1198" s="42">
        <v>5252</v>
      </c>
      <c r="C1198" s="42" t="s">
        <v>41</v>
      </c>
      <c r="D1198" s="42">
        <v>1123320319</v>
      </c>
      <c r="E1198" s="42" t="s">
        <v>2080</v>
      </c>
      <c r="F1198" s="42">
        <v>20</v>
      </c>
      <c r="G1198" s="42">
        <v>1</v>
      </c>
      <c r="H1198" s="43">
        <v>38058</v>
      </c>
      <c r="I1198" s="42" t="s">
        <v>77</v>
      </c>
      <c r="J1198" s="77" t="s">
        <v>78</v>
      </c>
      <c r="K1198" s="77">
        <v>320</v>
      </c>
      <c r="L1198" s="44" t="s">
        <v>74</v>
      </c>
      <c r="M1198" s="45" t="s">
        <v>962</v>
      </c>
      <c r="N1198" s="42">
        <v>1</v>
      </c>
      <c r="O1198" s="42" t="s">
        <v>2081</v>
      </c>
      <c r="P1198" s="46">
        <v>45418</v>
      </c>
      <c r="Q1198" s="47">
        <v>39136</v>
      </c>
      <c r="R1198" s="48">
        <v>33000</v>
      </c>
      <c r="S1198" s="49">
        <v>45240</v>
      </c>
      <c r="T1198" s="56"/>
      <c r="U1198" s="55" t="s">
        <v>2803</v>
      </c>
      <c r="V1198" s="51">
        <v>45497</v>
      </c>
      <c r="W1198" s="52"/>
    </row>
    <row r="1199" spans="1:23">
      <c r="A1199" s="55"/>
      <c r="B1199" s="42">
        <v>5706</v>
      </c>
      <c r="C1199" s="42" t="s">
        <v>41</v>
      </c>
      <c r="D1199" s="42">
        <v>1123320319</v>
      </c>
      <c r="E1199" s="42" t="s">
        <v>2080</v>
      </c>
      <c r="F1199" s="42">
        <v>20</v>
      </c>
      <c r="G1199" s="42">
        <v>1</v>
      </c>
      <c r="H1199" s="43">
        <v>38058</v>
      </c>
      <c r="I1199" s="42" t="s">
        <v>77</v>
      </c>
      <c r="J1199" s="77" t="s">
        <v>78</v>
      </c>
      <c r="K1199" s="77">
        <v>320</v>
      </c>
      <c r="L1199" s="44" t="s">
        <v>74</v>
      </c>
      <c r="M1199" s="45" t="s">
        <v>960</v>
      </c>
      <c r="N1199" s="42">
        <v>1</v>
      </c>
      <c r="O1199" s="42" t="s">
        <v>2082</v>
      </c>
      <c r="P1199" s="46">
        <v>45428</v>
      </c>
      <c r="Q1199" s="52">
        <v>659666</v>
      </c>
      <c r="R1199" s="48">
        <v>33000</v>
      </c>
      <c r="S1199" s="49">
        <v>45240</v>
      </c>
      <c r="T1199" s="50"/>
      <c r="U1199" s="55" t="s">
        <v>2803</v>
      </c>
      <c r="V1199" s="51">
        <v>45497</v>
      </c>
      <c r="W1199" s="52"/>
    </row>
    <row r="1200" spans="1:23">
      <c r="A1200" s="48"/>
      <c r="B1200" s="42">
        <v>5707</v>
      </c>
      <c r="C1200" s="42" t="s">
        <v>41</v>
      </c>
      <c r="D1200" s="42">
        <v>1123320319</v>
      </c>
      <c r="E1200" s="42" t="s">
        <v>2080</v>
      </c>
      <c r="F1200" s="42">
        <v>20</v>
      </c>
      <c r="G1200" s="42">
        <v>1</v>
      </c>
      <c r="H1200" s="43">
        <v>38058</v>
      </c>
      <c r="I1200" s="42" t="s">
        <v>77</v>
      </c>
      <c r="J1200" s="78" t="s">
        <v>78</v>
      </c>
      <c r="K1200" s="78">
        <v>320</v>
      </c>
      <c r="L1200" s="44" t="s">
        <v>74</v>
      </c>
      <c r="M1200" s="42" t="s">
        <v>962</v>
      </c>
      <c r="N1200" s="42">
        <v>1</v>
      </c>
      <c r="O1200" s="42" t="s">
        <v>2082</v>
      </c>
      <c r="P1200" s="46">
        <v>45428</v>
      </c>
      <c r="Q1200" s="47">
        <v>30868</v>
      </c>
      <c r="R1200" s="48">
        <v>33000</v>
      </c>
      <c r="S1200" s="49">
        <v>45240</v>
      </c>
      <c r="T1200" s="50">
        <v>180960</v>
      </c>
      <c r="U1200" s="48" t="s">
        <v>2803</v>
      </c>
      <c r="V1200" s="51">
        <v>45497</v>
      </c>
      <c r="W1200" s="52"/>
    </row>
    <row r="1201" spans="1:23">
      <c r="A1201" s="48"/>
      <c r="B1201" s="42">
        <v>6319</v>
      </c>
      <c r="C1201" s="42" t="s">
        <v>41</v>
      </c>
      <c r="D1201" s="42">
        <v>18154602</v>
      </c>
      <c r="E1201" s="42" t="s">
        <v>2083</v>
      </c>
      <c r="F1201" s="42">
        <v>46</v>
      </c>
      <c r="G1201" s="42">
        <v>1</v>
      </c>
      <c r="H1201" s="43" t="s">
        <v>656</v>
      </c>
      <c r="I1201" s="42" t="s">
        <v>77</v>
      </c>
      <c r="J1201" s="78" t="s">
        <v>556</v>
      </c>
      <c r="K1201" s="78">
        <v>865</v>
      </c>
      <c r="L1201" s="44" t="s">
        <v>76</v>
      </c>
      <c r="M1201" s="45" t="s">
        <v>1029</v>
      </c>
      <c r="N1201" s="42">
        <v>1</v>
      </c>
      <c r="O1201" s="42" t="s">
        <v>2084</v>
      </c>
      <c r="P1201" s="46">
        <v>45440</v>
      </c>
      <c r="Q1201" s="52">
        <v>683629</v>
      </c>
      <c r="R1201" s="48">
        <v>85000</v>
      </c>
      <c r="S1201" s="49">
        <v>108576</v>
      </c>
      <c r="T1201" s="50"/>
      <c r="U1201" s="48" t="s">
        <v>2804</v>
      </c>
      <c r="V1201" s="51">
        <v>45497</v>
      </c>
      <c r="W1201" s="52"/>
    </row>
    <row r="1202" spans="1:23" ht="28.8">
      <c r="A1202" s="48"/>
      <c r="B1202" s="42">
        <v>6320</v>
      </c>
      <c r="C1202" s="42" t="s">
        <v>41</v>
      </c>
      <c r="D1202" s="42">
        <v>18154602</v>
      </c>
      <c r="E1202" s="42" t="s">
        <v>2083</v>
      </c>
      <c r="F1202" s="42">
        <v>46</v>
      </c>
      <c r="G1202" s="42">
        <v>1</v>
      </c>
      <c r="H1202" s="43" t="s">
        <v>656</v>
      </c>
      <c r="I1202" s="42" t="s">
        <v>77</v>
      </c>
      <c r="J1202" s="77" t="s">
        <v>556</v>
      </c>
      <c r="K1202" s="77">
        <v>865</v>
      </c>
      <c r="L1202" s="44" t="s">
        <v>76</v>
      </c>
      <c r="M1202" s="45" t="s">
        <v>1031</v>
      </c>
      <c r="N1202" s="42">
        <v>1</v>
      </c>
      <c r="O1202" s="42" t="s">
        <v>2084</v>
      </c>
      <c r="P1202" s="46">
        <v>45442</v>
      </c>
      <c r="Q1202" s="47">
        <v>688704</v>
      </c>
      <c r="R1202" s="48">
        <v>85000</v>
      </c>
      <c r="S1202" s="55">
        <v>108576</v>
      </c>
      <c r="T1202" s="50">
        <v>217152</v>
      </c>
      <c r="U1202" s="48" t="s">
        <v>2804</v>
      </c>
      <c r="V1202" s="51">
        <v>45497</v>
      </c>
      <c r="W1202" s="52"/>
    </row>
    <row r="1203" spans="1:23">
      <c r="A1203" s="48"/>
      <c r="B1203" s="42">
        <v>6373</v>
      </c>
      <c r="C1203" s="42" t="s">
        <v>79</v>
      </c>
      <c r="D1203" s="42">
        <v>1124855033</v>
      </c>
      <c r="E1203" s="42" t="s">
        <v>2085</v>
      </c>
      <c r="F1203" s="42">
        <v>15</v>
      </c>
      <c r="G1203" s="42">
        <v>1</v>
      </c>
      <c r="H1203" s="43" t="s">
        <v>2086</v>
      </c>
      <c r="I1203" s="42" t="s">
        <v>77</v>
      </c>
      <c r="J1203" s="77" t="s">
        <v>83</v>
      </c>
      <c r="K1203" s="77" t="s">
        <v>559</v>
      </c>
      <c r="L1203" s="44" t="s">
        <v>76</v>
      </c>
      <c r="M1203" s="18" t="s">
        <v>949</v>
      </c>
      <c r="N1203" s="42">
        <v>2</v>
      </c>
      <c r="O1203" s="42">
        <v>3236133626</v>
      </c>
      <c r="P1203" s="46">
        <v>45441</v>
      </c>
      <c r="Q1203" s="52" t="s">
        <v>2087</v>
      </c>
      <c r="R1203" s="48">
        <v>100000</v>
      </c>
      <c r="S1203" s="55">
        <v>67600</v>
      </c>
      <c r="T1203" s="50"/>
      <c r="U1203" s="48" t="s">
        <v>2805</v>
      </c>
      <c r="V1203" s="51">
        <v>45497</v>
      </c>
      <c r="W1203" s="52"/>
    </row>
    <row r="1204" spans="1:23">
      <c r="A1204" s="48"/>
      <c r="B1204" s="42">
        <v>6374</v>
      </c>
      <c r="C1204" s="42" t="s">
        <v>79</v>
      </c>
      <c r="D1204" s="42">
        <v>1124855033</v>
      </c>
      <c r="E1204" s="42" t="s">
        <v>2085</v>
      </c>
      <c r="F1204" s="42">
        <v>15</v>
      </c>
      <c r="G1204" s="42">
        <v>1</v>
      </c>
      <c r="H1204" s="43" t="s">
        <v>2086</v>
      </c>
      <c r="I1204" s="42" t="s">
        <v>77</v>
      </c>
      <c r="J1204" s="77" t="s">
        <v>83</v>
      </c>
      <c r="K1204" s="77" t="s">
        <v>559</v>
      </c>
      <c r="L1204" s="44" t="s">
        <v>76</v>
      </c>
      <c r="M1204" s="45" t="s">
        <v>950</v>
      </c>
      <c r="N1204" s="42">
        <v>1</v>
      </c>
      <c r="O1204" s="42">
        <v>3236133626</v>
      </c>
      <c r="P1204" s="46">
        <v>45442</v>
      </c>
      <c r="Q1204" s="47">
        <v>690173</v>
      </c>
      <c r="R1204" s="48">
        <v>50000</v>
      </c>
      <c r="S1204" s="49">
        <v>67600</v>
      </c>
      <c r="T1204" s="50">
        <v>135200</v>
      </c>
      <c r="U1204" s="48" t="s">
        <v>2805</v>
      </c>
      <c r="V1204" s="51">
        <v>45497</v>
      </c>
      <c r="W1204" s="52"/>
    </row>
    <row r="1205" spans="1:23">
      <c r="A1205" s="48"/>
      <c r="B1205" s="42">
        <v>5239</v>
      </c>
      <c r="C1205" s="42" t="s">
        <v>79</v>
      </c>
      <c r="D1205" s="42">
        <v>1126453061</v>
      </c>
      <c r="E1205" s="42" t="s">
        <v>2088</v>
      </c>
      <c r="F1205" s="42">
        <v>14</v>
      </c>
      <c r="G1205" s="42">
        <v>1</v>
      </c>
      <c r="H1205" s="43" t="s">
        <v>2089</v>
      </c>
      <c r="I1205" s="42" t="s">
        <v>44</v>
      </c>
      <c r="J1205" s="77" t="s">
        <v>91</v>
      </c>
      <c r="K1205" s="77">
        <v>219</v>
      </c>
      <c r="L1205" s="44" t="s">
        <v>76</v>
      </c>
      <c r="M1205" s="45" t="s">
        <v>929</v>
      </c>
      <c r="N1205" s="42">
        <v>1</v>
      </c>
      <c r="O1205" s="42">
        <v>3223972037</v>
      </c>
      <c r="P1205" s="46">
        <v>45418</v>
      </c>
      <c r="Q1205" s="47">
        <v>635148</v>
      </c>
      <c r="R1205" s="48">
        <v>20000</v>
      </c>
      <c r="S1205" s="49">
        <v>33800</v>
      </c>
      <c r="T1205" s="50"/>
      <c r="U1205" s="48" t="s">
        <v>2806</v>
      </c>
      <c r="V1205" s="51">
        <v>45497</v>
      </c>
      <c r="W1205" s="52"/>
    </row>
    <row r="1206" spans="1:23">
      <c r="A1206" s="48"/>
      <c r="B1206" s="42">
        <v>5240</v>
      </c>
      <c r="C1206" s="42" t="s">
        <v>79</v>
      </c>
      <c r="D1206" s="42">
        <v>1126453061</v>
      </c>
      <c r="E1206" s="42" t="s">
        <v>2088</v>
      </c>
      <c r="F1206" s="42">
        <v>14</v>
      </c>
      <c r="G1206" s="42">
        <v>1</v>
      </c>
      <c r="H1206" s="43" t="s">
        <v>2089</v>
      </c>
      <c r="I1206" s="42" t="s">
        <v>44</v>
      </c>
      <c r="J1206" s="77" t="s">
        <v>91</v>
      </c>
      <c r="K1206" s="77">
        <v>219</v>
      </c>
      <c r="L1206" s="44" t="s">
        <v>76</v>
      </c>
      <c r="M1206" s="18" t="s">
        <v>930</v>
      </c>
      <c r="N1206" s="42">
        <v>1</v>
      </c>
      <c r="O1206" s="42">
        <v>3223972037</v>
      </c>
      <c r="P1206" s="46">
        <v>45418</v>
      </c>
      <c r="Q1206" s="52">
        <v>640018</v>
      </c>
      <c r="R1206" s="48">
        <v>20000</v>
      </c>
      <c r="S1206" s="49">
        <v>33800</v>
      </c>
      <c r="T1206" s="50">
        <v>67600</v>
      </c>
      <c r="U1206" s="48" t="s">
        <v>2806</v>
      </c>
      <c r="V1206" s="51">
        <v>45497</v>
      </c>
      <c r="W1206" s="52"/>
    </row>
    <row r="1207" spans="1:23" ht="28.8">
      <c r="A1207" s="48"/>
      <c r="B1207" s="42">
        <v>5325</v>
      </c>
      <c r="C1207" s="42" t="s">
        <v>41</v>
      </c>
      <c r="D1207" s="42">
        <v>4929232</v>
      </c>
      <c r="E1207" s="42" t="s">
        <v>2090</v>
      </c>
      <c r="F1207" s="42">
        <v>42</v>
      </c>
      <c r="G1207" s="42">
        <v>1</v>
      </c>
      <c r="H1207" s="43" t="s">
        <v>2091</v>
      </c>
      <c r="I1207" s="42" t="s">
        <v>77</v>
      </c>
      <c r="J1207" s="77" t="s">
        <v>75</v>
      </c>
      <c r="K1207" s="77">
        <v>568</v>
      </c>
      <c r="L1207" s="44" t="s">
        <v>74</v>
      </c>
      <c r="M1207" s="18" t="s">
        <v>938</v>
      </c>
      <c r="N1207" s="42">
        <v>1</v>
      </c>
      <c r="O1207" s="42" t="s">
        <v>2092</v>
      </c>
      <c r="P1207" s="46">
        <v>45421</v>
      </c>
      <c r="Q1207" s="52">
        <v>643250</v>
      </c>
      <c r="R1207" s="48">
        <v>27000</v>
      </c>
      <c r="S1207" s="49">
        <v>40040</v>
      </c>
      <c r="T1207" s="50">
        <v>40040</v>
      </c>
      <c r="U1207" s="48" t="s">
        <v>2807</v>
      </c>
      <c r="V1207" s="51">
        <v>45497</v>
      </c>
      <c r="W1207" s="52"/>
    </row>
    <row r="1208" spans="1:23">
      <c r="A1208" s="48"/>
      <c r="B1208" s="42">
        <v>6391</v>
      </c>
      <c r="C1208" s="42" t="s">
        <v>79</v>
      </c>
      <c r="D1208" s="42">
        <v>1124315811</v>
      </c>
      <c r="E1208" s="42" t="s">
        <v>658</v>
      </c>
      <c r="F1208" s="42">
        <v>10</v>
      </c>
      <c r="G1208" s="42">
        <v>1</v>
      </c>
      <c r="H1208" s="43" t="s">
        <v>657</v>
      </c>
      <c r="I1208" s="42" t="s">
        <v>44</v>
      </c>
      <c r="J1208" s="77" t="s">
        <v>91</v>
      </c>
      <c r="K1208" s="77">
        <v>219</v>
      </c>
      <c r="L1208" s="44" t="s">
        <v>76</v>
      </c>
      <c r="M1208" s="45" t="s">
        <v>929</v>
      </c>
      <c r="N1208" s="42">
        <v>1</v>
      </c>
      <c r="O1208" s="42">
        <v>3209064525</v>
      </c>
      <c r="P1208" s="46">
        <v>45441</v>
      </c>
      <c r="Q1208" s="47">
        <v>685973</v>
      </c>
      <c r="R1208" s="48">
        <v>20000</v>
      </c>
      <c r="S1208" s="49">
        <v>33800</v>
      </c>
      <c r="T1208" s="50"/>
      <c r="U1208" s="48" t="s">
        <v>2808</v>
      </c>
      <c r="V1208" s="51">
        <v>45497</v>
      </c>
      <c r="W1208" s="52"/>
    </row>
    <row r="1209" spans="1:23">
      <c r="A1209" s="48"/>
      <c r="B1209" s="42">
        <v>6392</v>
      </c>
      <c r="C1209" s="42" t="s">
        <v>79</v>
      </c>
      <c r="D1209" s="42">
        <v>1124315811</v>
      </c>
      <c r="E1209" s="42" t="s">
        <v>658</v>
      </c>
      <c r="F1209" s="42">
        <v>10</v>
      </c>
      <c r="G1209" s="42">
        <v>1</v>
      </c>
      <c r="H1209" s="43" t="s">
        <v>657</v>
      </c>
      <c r="I1209" s="42" t="s">
        <v>44</v>
      </c>
      <c r="J1209" s="77" t="s">
        <v>91</v>
      </c>
      <c r="K1209" s="77">
        <v>219</v>
      </c>
      <c r="L1209" s="44" t="s">
        <v>76</v>
      </c>
      <c r="M1209" s="45" t="s">
        <v>930</v>
      </c>
      <c r="N1209" s="42">
        <v>1</v>
      </c>
      <c r="O1209" s="42">
        <v>3209064525</v>
      </c>
      <c r="P1209" s="46">
        <v>45441</v>
      </c>
      <c r="Q1209" s="52">
        <v>687970</v>
      </c>
      <c r="R1209" s="48">
        <v>20000</v>
      </c>
      <c r="S1209" s="49">
        <v>33800</v>
      </c>
      <c r="T1209" s="50">
        <v>67600</v>
      </c>
      <c r="U1209" s="48" t="s">
        <v>2808</v>
      </c>
      <c r="V1209" s="51">
        <v>45497</v>
      </c>
      <c r="W1209" s="52"/>
    </row>
    <row r="1210" spans="1:23" ht="28.8">
      <c r="A1210" s="48"/>
      <c r="B1210" s="42">
        <v>5954</v>
      </c>
      <c r="C1210" s="42" t="s">
        <v>41</v>
      </c>
      <c r="D1210" s="42">
        <v>41101107</v>
      </c>
      <c r="E1210" s="42" t="s">
        <v>2093</v>
      </c>
      <c r="F1210" s="42">
        <v>72</v>
      </c>
      <c r="G1210" s="42">
        <v>1</v>
      </c>
      <c r="H1210" s="43" t="s">
        <v>123</v>
      </c>
      <c r="I1210" s="42" t="s">
        <v>44</v>
      </c>
      <c r="J1210" s="77" t="s">
        <v>556</v>
      </c>
      <c r="K1210" s="77">
        <v>865</v>
      </c>
      <c r="L1210" s="44" t="s">
        <v>74</v>
      </c>
      <c r="M1210" s="18" t="s">
        <v>1114</v>
      </c>
      <c r="N1210" s="42">
        <v>1</v>
      </c>
      <c r="O1210" s="42" t="s">
        <v>124</v>
      </c>
      <c r="P1210" s="46">
        <v>45433</v>
      </c>
      <c r="Q1210" s="52">
        <v>43409</v>
      </c>
      <c r="R1210" s="48">
        <v>45000</v>
      </c>
      <c r="S1210" s="49">
        <v>50336</v>
      </c>
      <c r="T1210" s="50"/>
      <c r="U1210" s="48" t="s">
        <v>2809</v>
      </c>
      <c r="V1210" s="51">
        <v>45497</v>
      </c>
      <c r="W1210" s="52"/>
    </row>
    <row r="1211" spans="1:23" ht="28.8">
      <c r="A1211" s="48"/>
      <c r="B1211" s="42">
        <v>5955</v>
      </c>
      <c r="C1211" s="42" t="s">
        <v>41</v>
      </c>
      <c r="D1211" s="42">
        <v>41101107</v>
      </c>
      <c r="E1211" s="42" t="s">
        <v>2093</v>
      </c>
      <c r="F1211" s="42">
        <v>72</v>
      </c>
      <c r="G1211" s="42">
        <v>1</v>
      </c>
      <c r="H1211" s="43" t="s">
        <v>123</v>
      </c>
      <c r="I1211" s="42" t="s">
        <v>44</v>
      </c>
      <c r="J1211" s="77" t="s">
        <v>556</v>
      </c>
      <c r="K1211" s="77">
        <v>865</v>
      </c>
      <c r="L1211" s="44" t="s">
        <v>74</v>
      </c>
      <c r="M1211" s="45" t="s">
        <v>1116</v>
      </c>
      <c r="N1211" s="42">
        <v>1</v>
      </c>
      <c r="O1211" s="42" t="s">
        <v>124</v>
      </c>
      <c r="P1211" s="46">
        <v>45433</v>
      </c>
      <c r="Q1211" s="47">
        <v>30882</v>
      </c>
      <c r="R1211" s="48">
        <v>45000</v>
      </c>
      <c r="S1211" s="49">
        <v>50336</v>
      </c>
      <c r="T1211" s="50">
        <v>100672</v>
      </c>
      <c r="U1211" s="48" t="s">
        <v>2809</v>
      </c>
      <c r="V1211" s="51">
        <v>45497</v>
      </c>
      <c r="W1211" s="52"/>
    </row>
    <row r="1212" spans="1:23">
      <c r="A1212" s="48"/>
      <c r="B1212" s="42">
        <v>6004</v>
      </c>
      <c r="C1212" s="42" t="s">
        <v>41</v>
      </c>
      <c r="D1212" s="42">
        <v>41118129</v>
      </c>
      <c r="E1212" s="42" t="s">
        <v>2094</v>
      </c>
      <c r="F1212" s="42">
        <v>46</v>
      </c>
      <c r="G1212" s="42">
        <v>1</v>
      </c>
      <c r="H1212" s="43">
        <v>28706</v>
      </c>
      <c r="I1212" s="42" t="s">
        <v>44</v>
      </c>
      <c r="J1212" s="77" t="s">
        <v>83</v>
      </c>
      <c r="K1212" s="77" t="s">
        <v>559</v>
      </c>
      <c r="L1212" s="44" t="s">
        <v>76</v>
      </c>
      <c r="M1212" s="18" t="s">
        <v>949</v>
      </c>
      <c r="N1212" s="42">
        <v>1</v>
      </c>
      <c r="O1212" s="42">
        <v>3214583779</v>
      </c>
      <c r="P1212" s="46">
        <v>45434</v>
      </c>
      <c r="Q1212" s="52">
        <v>671787</v>
      </c>
      <c r="R1212" s="48">
        <v>50000</v>
      </c>
      <c r="S1212" s="49">
        <v>67600</v>
      </c>
      <c r="T1212" s="50"/>
      <c r="U1212" s="48" t="s">
        <v>2810</v>
      </c>
      <c r="V1212" s="51">
        <v>45497</v>
      </c>
      <c r="W1212" s="52"/>
    </row>
    <row r="1213" spans="1:23">
      <c r="A1213" s="48"/>
      <c r="B1213" s="42">
        <v>6005</v>
      </c>
      <c r="C1213" s="42" t="s">
        <v>41</v>
      </c>
      <c r="D1213" s="42">
        <v>41118129</v>
      </c>
      <c r="E1213" s="42" t="s">
        <v>2094</v>
      </c>
      <c r="F1213" s="42">
        <v>46</v>
      </c>
      <c r="G1213" s="42">
        <v>1</v>
      </c>
      <c r="H1213" s="43">
        <v>28706</v>
      </c>
      <c r="I1213" s="42" t="s">
        <v>44</v>
      </c>
      <c r="J1213" s="77" t="s">
        <v>83</v>
      </c>
      <c r="K1213" s="77" t="s">
        <v>559</v>
      </c>
      <c r="L1213" s="44" t="s">
        <v>76</v>
      </c>
      <c r="M1213" s="42" t="s">
        <v>950</v>
      </c>
      <c r="N1213" s="42">
        <v>1</v>
      </c>
      <c r="O1213" s="42">
        <v>3214583779</v>
      </c>
      <c r="P1213" s="46">
        <v>45435</v>
      </c>
      <c r="Q1213" s="47">
        <v>675761</v>
      </c>
      <c r="R1213" s="48">
        <v>50000</v>
      </c>
      <c r="S1213" s="49">
        <v>67600</v>
      </c>
      <c r="T1213" s="50">
        <v>135200</v>
      </c>
      <c r="U1213" s="48" t="s">
        <v>2810</v>
      </c>
      <c r="V1213" s="51">
        <v>45497</v>
      </c>
      <c r="W1213" s="44"/>
    </row>
    <row r="1214" spans="1:23">
      <c r="A1214" s="55"/>
      <c r="B1214" s="42">
        <v>5267</v>
      </c>
      <c r="C1214" s="42" t="s">
        <v>41</v>
      </c>
      <c r="D1214" s="42">
        <v>10631712</v>
      </c>
      <c r="E1214" s="42" t="s">
        <v>2095</v>
      </c>
      <c r="F1214" s="42">
        <v>57</v>
      </c>
      <c r="G1214" s="42">
        <v>1</v>
      </c>
      <c r="H1214" s="43" t="s">
        <v>2096</v>
      </c>
      <c r="I1214" s="42" t="s">
        <v>77</v>
      </c>
      <c r="J1214" s="77" t="s">
        <v>83</v>
      </c>
      <c r="K1214" s="77" t="s">
        <v>559</v>
      </c>
      <c r="L1214" s="44" t="s">
        <v>76</v>
      </c>
      <c r="M1214" s="45" t="s">
        <v>909</v>
      </c>
      <c r="N1214" s="42">
        <v>1</v>
      </c>
      <c r="O1214" s="42">
        <v>3165151794</v>
      </c>
      <c r="P1214" s="46">
        <v>45418</v>
      </c>
      <c r="Q1214" s="47">
        <v>635361</v>
      </c>
      <c r="R1214" s="48">
        <v>85000</v>
      </c>
      <c r="S1214" s="49">
        <v>109200</v>
      </c>
      <c r="T1214" s="56"/>
      <c r="U1214" s="55" t="s">
        <v>2811</v>
      </c>
      <c r="V1214" s="51">
        <v>45497</v>
      </c>
      <c r="W1214" s="52"/>
    </row>
    <row r="1215" spans="1:23">
      <c r="A1215" s="48"/>
      <c r="B1215" s="42">
        <v>5268</v>
      </c>
      <c r="C1215" s="42" t="s">
        <v>41</v>
      </c>
      <c r="D1215" s="42">
        <v>10631712</v>
      </c>
      <c r="E1215" s="42" t="s">
        <v>2095</v>
      </c>
      <c r="F1215" s="42">
        <v>57</v>
      </c>
      <c r="G1215" s="42">
        <v>1</v>
      </c>
      <c r="H1215" s="43" t="s">
        <v>2096</v>
      </c>
      <c r="I1215" s="42" t="s">
        <v>77</v>
      </c>
      <c r="J1215" s="77" t="s">
        <v>83</v>
      </c>
      <c r="K1215" s="77" t="s">
        <v>559</v>
      </c>
      <c r="L1215" s="44" t="s">
        <v>76</v>
      </c>
      <c r="M1215" s="45" t="s">
        <v>946</v>
      </c>
      <c r="N1215" s="42">
        <v>1</v>
      </c>
      <c r="O1215" s="42">
        <v>3165151794</v>
      </c>
      <c r="P1215" s="46">
        <v>45420</v>
      </c>
      <c r="Q1215" s="47">
        <v>644687</v>
      </c>
      <c r="R1215" s="48">
        <v>85000</v>
      </c>
      <c r="S1215" s="49">
        <v>109200</v>
      </c>
      <c r="T1215" s="50">
        <v>218400</v>
      </c>
      <c r="U1215" s="48" t="s">
        <v>2811</v>
      </c>
      <c r="V1215" s="51">
        <v>45497</v>
      </c>
      <c r="W1215" s="52"/>
    </row>
    <row r="1216" spans="1:23">
      <c r="A1216" s="55"/>
      <c r="B1216" s="18">
        <v>5087</v>
      </c>
      <c r="C1216" s="18" t="s">
        <v>41</v>
      </c>
      <c r="D1216" s="18">
        <v>51730238</v>
      </c>
      <c r="E1216" s="18" t="s">
        <v>2097</v>
      </c>
      <c r="F1216" s="18">
        <v>60</v>
      </c>
      <c r="G1216" s="52">
        <v>1</v>
      </c>
      <c r="H1216" s="53">
        <v>23411</v>
      </c>
      <c r="I1216" s="18" t="s">
        <v>44</v>
      </c>
      <c r="J1216" s="78" t="s">
        <v>83</v>
      </c>
      <c r="K1216" s="78" t="s">
        <v>559</v>
      </c>
      <c r="L1216" s="44" t="s">
        <v>76</v>
      </c>
      <c r="M1216" s="18" t="s">
        <v>909</v>
      </c>
      <c r="N1216" s="18">
        <v>1</v>
      </c>
      <c r="O1216" s="18">
        <v>3115329183</v>
      </c>
      <c r="P1216" s="53">
        <v>45417</v>
      </c>
      <c r="Q1216" s="54">
        <v>634533</v>
      </c>
      <c r="R1216" s="55">
        <v>85000</v>
      </c>
      <c r="S1216" s="49">
        <v>109200</v>
      </c>
      <c r="T1216" s="56"/>
      <c r="U1216" s="55" t="s">
        <v>2812</v>
      </c>
      <c r="V1216" s="51">
        <v>45497</v>
      </c>
      <c r="W1216" s="52"/>
    </row>
    <row r="1217" spans="1:23">
      <c r="A1217" s="44"/>
      <c r="B1217" s="42">
        <v>5088</v>
      </c>
      <c r="C1217" s="42" t="s">
        <v>41</v>
      </c>
      <c r="D1217" s="42">
        <v>51730238</v>
      </c>
      <c r="E1217" s="42" t="s">
        <v>2097</v>
      </c>
      <c r="F1217" s="42">
        <v>60</v>
      </c>
      <c r="G1217" s="42">
        <v>1</v>
      </c>
      <c r="H1217" s="43">
        <v>23411</v>
      </c>
      <c r="I1217" s="42" t="s">
        <v>44</v>
      </c>
      <c r="J1217" s="77" t="s">
        <v>83</v>
      </c>
      <c r="K1217" s="77" t="s">
        <v>559</v>
      </c>
      <c r="L1217" s="44" t="s">
        <v>76</v>
      </c>
      <c r="M1217" s="18" t="s">
        <v>946</v>
      </c>
      <c r="N1217" s="42">
        <v>1</v>
      </c>
      <c r="O1217" s="42">
        <v>3115329183</v>
      </c>
      <c r="P1217" s="43">
        <v>45426</v>
      </c>
      <c r="Q1217" s="54">
        <v>654834</v>
      </c>
      <c r="R1217" s="55">
        <v>85000</v>
      </c>
      <c r="S1217" s="49">
        <v>109200</v>
      </c>
      <c r="T1217" s="50">
        <v>218400</v>
      </c>
      <c r="U1217" s="44" t="s">
        <v>2812</v>
      </c>
      <c r="V1217" s="51">
        <v>45497</v>
      </c>
      <c r="W1217" s="52"/>
    </row>
    <row r="1218" spans="1:23">
      <c r="A1218" s="44"/>
      <c r="B1218" s="42">
        <v>5039</v>
      </c>
      <c r="C1218" s="42" t="s">
        <v>41</v>
      </c>
      <c r="D1218" s="42">
        <v>4961091</v>
      </c>
      <c r="E1218" s="42" t="s">
        <v>2098</v>
      </c>
      <c r="F1218" s="42">
        <v>73</v>
      </c>
      <c r="G1218" s="42">
        <v>1</v>
      </c>
      <c r="H1218" s="43">
        <v>18296</v>
      </c>
      <c r="I1218" s="42" t="s">
        <v>77</v>
      </c>
      <c r="J1218" s="77" t="s">
        <v>78</v>
      </c>
      <c r="K1218" s="77">
        <v>320</v>
      </c>
      <c r="L1218" s="44" t="s">
        <v>74</v>
      </c>
      <c r="M1218" s="18" t="s">
        <v>960</v>
      </c>
      <c r="N1218" s="42">
        <v>1</v>
      </c>
      <c r="O1218" s="42" t="s">
        <v>640</v>
      </c>
      <c r="P1218" s="43">
        <v>45414</v>
      </c>
      <c r="Q1218" s="54">
        <v>630582</v>
      </c>
      <c r="R1218" s="55">
        <v>33000</v>
      </c>
      <c r="S1218" s="49">
        <v>45240</v>
      </c>
      <c r="T1218" s="50"/>
      <c r="U1218" s="44" t="s">
        <v>2813</v>
      </c>
      <c r="V1218" s="51">
        <v>45497</v>
      </c>
      <c r="W1218" s="52"/>
    </row>
    <row r="1219" spans="1:23">
      <c r="A1219" s="48"/>
      <c r="B1219" s="42">
        <v>5040</v>
      </c>
      <c r="C1219" s="42" t="s">
        <v>41</v>
      </c>
      <c r="D1219" s="42">
        <v>4961091</v>
      </c>
      <c r="E1219" s="42" t="s">
        <v>2098</v>
      </c>
      <c r="F1219" s="42">
        <v>73</v>
      </c>
      <c r="G1219" s="42">
        <v>1</v>
      </c>
      <c r="H1219" s="43">
        <v>18296</v>
      </c>
      <c r="I1219" s="42" t="s">
        <v>77</v>
      </c>
      <c r="J1219" s="77" t="s">
        <v>78</v>
      </c>
      <c r="K1219" s="77">
        <v>320</v>
      </c>
      <c r="L1219" s="44" t="s">
        <v>74</v>
      </c>
      <c r="M1219" s="45" t="s">
        <v>962</v>
      </c>
      <c r="N1219" s="42">
        <v>1</v>
      </c>
      <c r="O1219" s="42" t="s">
        <v>640</v>
      </c>
      <c r="P1219" s="46">
        <v>45414</v>
      </c>
      <c r="Q1219" s="47">
        <v>632701</v>
      </c>
      <c r="R1219" s="48">
        <v>33000</v>
      </c>
      <c r="S1219" s="49">
        <v>45240</v>
      </c>
      <c r="T1219" s="50">
        <v>90480</v>
      </c>
      <c r="U1219" s="48" t="s">
        <v>2813</v>
      </c>
      <c r="V1219" s="51">
        <v>45497</v>
      </c>
      <c r="W1219" s="52"/>
    </row>
    <row r="1220" spans="1:23">
      <c r="A1220" s="48"/>
      <c r="B1220" s="42">
        <v>5978</v>
      </c>
      <c r="C1220" s="42" t="s">
        <v>41</v>
      </c>
      <c r="D1220" s="42">
        <v>1124862930</v>
      </c>
      <c r="E1220" s="42" t="s">
        <v>2099</v>
      </c>
      <c r="F1220" s="42">
        <v>28</v>
      </c>
      <c r="G1220" s="42">
        <v>1</v>
      </c>
      <c r="H1220" s="43" t="s">
        <v>2100</v>
      </c>
      <c r="I1220" s="42" t="s">
        <v>44</v>
      </c>
      <c r="J1220" s="77" t="s">
        <v>83</v>
      </c>
      <c r="K1220" s="77" t="s">
        <v>559</v>
      </c>
      <c r="L1220" s="44" t="s">
        <v>76</v>
      </c>
      <c r="M1220" s="45" t="s">
        <v>1156</v>
      </c>
      <c r="N1220" s="42">
        <v>1</v>
      </c>
      <c r="O1220" s="42">
        <v>3132291939</v>
      </c>
      <c r="P1220" s="46">
        <v>45433</v>
      </c>
      <c r="Q1220" s="47">
        <v>670630</v>
      </c>
      <c r="R1220" s="48">
        <v>75000</v>
      </c>
      <c r="S1220" s="49">
        <v>93600</v>
      </c>
      <c r="T1220" s="50"/>
      <c r="U1220" s="48" t="s">
        <v>2814</v>
      </c>
      <c r="V1220" s="51">
        <v>45497</v>
      </c>
      <c r="W1220" s="52"/>
    </row>
    <row r="1221" spans="1:23">
      <c r="A1221" s="48"/>
      <c r="B1221" s="42">
        <v>5979</v>
      </c>
      <c r="C1221" s="42" t="s">
        <v>41</v>
      </c>
      <c r="D1221" s="42">
        <v>1124862930</v>
      </c>
      <c r="E1221" s="42" t="s">
        <v>2099</v>
      </c>
      <c r="F1221" s="42">
        <v>28</v>
      </c>
      <c r="G1221" s="42">
        <v>1</v>
      </c>
      <c r="H1221" s="43" t="s">
        <v>2100</v>
      </c>
      <c r="I1221" s="42" t="s">
        <v>44</v>
      </c>
      <c r="J1221" s="77" t="s">
        <v>83</v>
      </c>
      <c r="K1221" s="77" t="s">
        <v>559</v>
      </c>
      <c r="L1221" s="44" t="s">
        <v>76</v>
      </c>
      <c r="M1221" s="45" t="s">
        <v>1224</v>
      </c>
      <c r="N1221" s="42">
        <v>1</v>
      </c>
      <c r="O1221" s="42">
        <v>3132291939</v>
      </c>
      <c r="P1221" s="43">
        <v>45434</v>
      </c>
      <c r="Q1221" s="42">
        <v>673829</v>
      </c>
      <c r="R1221" s="55">
        <v>75000</v>
      </c>
      <c r="S1221" s="49">
        <v>93600</v>
      </c>
      <c r="T1221" s="50">
        <v>187200</v>
      </c>
      <c r="U1221" s="48" t="s">
        <v>2814</v>
      </c>
      <c r="V1221" s="51">
        <v>45497</v>
      </c>
      <c r="W1221" s="52"/>
    </row>
    <row r="1222" spans="1:23" ht="57.6">
      <c r="B1222" s="20">
        <v>6207</v>
      </c>
      <c r="C1222" s="22" t="s">
        <v>41</v>
      </c>
      <c r="D1222" s="22">
        <v>69050097</v>
      </c>
      <c r="E1222" s="22" t="s">
        <v>2101</v>
      </c>
      <c r="F1222" s="22">
        <v>54</v>
      </c>
      <c r="G1222" s="22">
        <v>1</v>
      </c>
      <c r="H1222" s="20" t="s">
        <v>2102</v>
      </c>
      <c r="I1222" s="22" t="s">
        <v>44</v>
      </c>
      <c r="J1222" s="75" t="s">
        <v>557</v>
      </c>
      <c r="K1222" s="75">
        <v>569</v>
      </c>
      <c r="L1222" s="22" t="s">
        <v>74</v>
      </c>
      <c r="M1222" s="22" t="s">
        <v>1205</v>
      </c>
      <c r="N1222" s="22">
        <v>1</v>
      </c>
      <c r="O1222" s="22" t="s">
        <v>2103</v>
      </c>
      <c r="P1222" s="23">
        <v>45439</v>
      </c>
      <c r="Q1222" s="20">
        <v>677497</v>
      </c>
      <c r="R1222" s="20">
        <v>22000</v>
      </c>
      <c r="S1222" s="20">
        <v>31720</v>
      </c>
      <c r="T1222" s="25"/>
      <c r="U1222" s="20" t="s">
        <v>2815</v>
      </c>
      <c r="V1222" s="20">
        <v>45497</v>
      </c>
    </row>
    <row r="1223" spans="1:23" ht="57.6">
      <c r="B1223" s="20">
        <v>6208</v>
      </c>
      <c r="C1223" s="22" t="s">
        <v>41</v>
      </c>
      <c r="D1223" s="22">
        <v>69050097</v>
      </c>
      <c r="E1223" s="22" t="s">
        <v>2101</v>
      </c>
      <c r="F1223" s="22">
        <v>54</v>
      </c>
      <c r="G1223" s="22">
        <v>1</v>
      </c>
      <c r="H1223" s="20" t="s">
        <v>2102</v>
      </c>
      <c r="I1223" s="22" t="s">
        <v>44</v>
      </c>
      <c r="J1223" s="75" t="s">
        <v>557</v>
      </c>
      <c r="K1223" s="75">
        <v>569</v>
      </c>
      <c r="L1223" s="22" t="s">
        <v>74</v>
      </c>
      <c r="M1223" s="22" t="s">
        <v>996</v>
      </c>
      <c r="N1223" s="22">
        <v>1</v>
      </c>
      <c r="O1223" s="22" t="s">
        <v>2103</v>
      </c>
      <c r="P1223" s="23">
        <v>45440</v>
      </c>
      <c r="Q1223" s="20">
        <v>685610</v>
      </c>
      <c r="R1223" s="20">
        <v>22000</v>
      </c>
      <c r="S1223" s="20">
        <v>31720</v>
      </c>
      <c r="T1223" s="24">
        <v>63440</v>
      </c>
      <c r="U1223" s="20" t="s">
        <v>2815</v>
      </c>
      <c r="V1223" s="20">
        <v>45497</v>
      </c>
    </row>
    <row r="1224" spans="1:23" ht="57.6">
      <c r="B1224" s="20">
        <v>6215</v>
      </c>
      <c r="C1224" s="22" t="s">
        <v>41</v>
      </c>
      <c r="D1224" s="22">
        <v>41101390</v>
      </c>
      <c r="E1224" s="22" t="s">
        <v>2104</v>
      </c>
      <c r="F1224" s="22">
        <v>67</v>
      </c>
      <c r="G1224" s="22">
        <v>1</v>
      </c>
      <c r="H1224" s="20" t="s">
        <v>2105</v>
      </c>
      <c r="I1224" s="22" t="s">
        <v>44</v>
      </c>
      <c r="J1224" s="75" t="s">
        <v>557</v>
      </c>
      <c r="K1224" s="75">
        <v>569</v>
      </c>
      <c r="L1224" s="22" t="s">
        <v>76</v>
      </c>
      <c r="M1224" s="22" t="s">
        <v>1075</v>
      </c>
      <c r="N1224" s="22">
        <v>1</v>
      </c>
      <c r="O1224" s="22" t="s">
        <v>2106</v>
      </c>
      <c r="P1224" s="23">
        <v>45442</v>
      </c>
      <c r="Q1224" s="20">
        <v>687769</v>
      </c>
      <c r="R1224" s="20">
        <v>70000</v>
      </c>
      <c r="S1224" s="20">
        <v>92040</v>
      </c>
      <c r="U1224" s="20" t="s">
        <v>2816</v>
      </c>
      <c r="V1224" s="20">
        <v>45497</v>
      </c>
    </row>
    <row r="1225" spans="1:23" ht="57.6">
      <c r="B1225" s="20">
        <v>6216</v>
      </c>
      <c r="C1225" s="22" t="s">
        <v>41</v>
      </c>
      <c r="D1225" s="22">
        <v>41101390</v>
      </c>
      <c r="E1225" s="22" t="s">
        <v>2104</v>
      </c>
      <c r="F1225" s="22">
        <v>67</v>
      </c>
      <c r="G1225" s="22">
        <v>1</v>
      </c>
      <c r="H1225" s="20" t="s">
        <v>2107</v>
      </c>
      <c r="I1225" s="22" t="s">
        <v>44</v>
      </c>
      <c r="J1225" s="75" t="s">
        <v>557</v>
      </c>
      <c r="K1225" s="75">
        <v>569</v>
      </c>
      <c r="L1225" s="22" t="s">
        <v>76</v>
      </c>
      <c r="M1225" s="22" t="s">
        <v>1077</v>
      </c>
      <c r="N1225" s="22">
        <v>1</v>
      </c>
      <c r="O1225" s="22" t="s">
        <v>2106</v>
      </c>
      <c r="P1225" s="23">
        <v>45442</v>
      </c>
      <c r="Q1225" s="20">
        <v>687742</v>
      </c>
      <c r="R1225" s="20">
        <v>70000</v>
      </c>
      <c r="S1225" s="20">
        <v>83200</v>
      </c>
      <c r="T1225" s="24">
        <v>175240</v>
      </c>
      <c r="U1225" s="20" t="s">
        <v>2816</v>
      </c>
      <c r="V1225" s="20">
        <v>45497</v>
      </c>
    </row>
    <row r="1226" spans="1:23" ht="72">
      <c r="B1226" s="20">
        <v>6413</v>
      </c>
      <c r="C1226" s="22" t="s">
        <v>41</v>
      </c>
      <c r="D1226" s="22">
        <v>59707568</v>
      </c>
      <c r="E1226" s="22" t="s">
        <v>2108</v>
      </c>
      <c r="F1226" s="22">
        <v>42</v>
      </c>
      <c r="G1226" s="22">
        <v>1</v>
      </c>
      <c r="H1226" s="20">
        <v>29772</v>
      </c>
      <c r="I1226" s="22" t="s">
        <v>44</v>
      </c>
      <c r="J1226" s="75" t="s">
        <v>556</v>
      </c>
      <c r="K1226" s="75">
        <v>865</v>
      </c>
      <c r="L1226" s="22" t="s">
        <v>76</v>
      </c>
      <c r="M1226" s="22" t="s">
        <v>2109</v>
      </c>
      <c r="N1226" s="22">
        <v>1</v>
      </c>
      <c r="O1226" s="22" t="s">
        <v>2110</v>
      </c>
      <c r="P1226" s="23">
        <v>45441</v>
      </c>
      <c r="Q1226" s="20">
        <v>684835</v>
      </c>
      <c r="R1226" s="20">
        <v>95000</v>
      </c>
      <c r="S1226" s="20">
        <v>119600</v>
      </c>
      <c r="U1226" s="20" t="s">
        <v>2817</v>
      </c>
      <c r="V1226" s="20">
        <v>45497</v>
      </c>
    </row>
    <row r="1227" spans="1:23" ht="72">
      <c r="B1227" s="20">
        <v>6414</v>
      </c>
      <c r="C1227" s="22" t="s">
        <v>41</v>
      </c>
      <c r="D1227" s="22">
        <v>59707568</v>
      </c>
      <c r="E1227" s="22" t="s">
        <v>2108</v>
      </c>
      <c r="F1227" s="22">
        <v>42</v>
      </c>
      <c r="G1227" s="22">
        <v>1</v>
      </c>
      <c r="H1227" s="20">
        <v>29772</v>
      </c>
      <c r="I1227" s="22" t="s">
        <v>44</v>
      </c>
      <c r="J1227" s="75" t="s">
        <v>556</v>
      </c>
      <c r="K1227" s="75">
        <v>865</v>
      </c>
      <c r="L1227" s="22" t="s">
        <v>76</v>
      </c>
      <c r="M1227" s="22" t="s">
        <v>2111</v>
      </c>
      <c r="N1227" s="22">
        <v>1</v>
      </c>
      <c r="O1227" s="22" t="s">
        <v>2110</v>
      </c>
      <c r="P1227" s="23">
        <v>45442</v>
      </c>
      <c r="Q1227" s="20">
        <v>690532</v>
      </c>
      <c r="R1227" s="20">
        <v>95000</v>
      </c>
      <c r="S1227" s="20">
        <v>119600</v>
      </c>
      <c r="T1227" s="24">
        <v>239200</v>
      </c>
      <c r="U1227" s="20" t="s">
        <v>2817</v>
      </c>
      <c r="V1227" s="20">
        <v>45497</v>
      </c>
    </row>
    <row r="1228" spans="1:23" ht="28.8">
      <c r="B1228" s="20">
        <v>6105</v>
      </c>
      <c r="C1228" s="22" t="s">
        <v>41</v>
      </c>
      <c r="D1228" s="22">
        <v>18124911</v>
      </c>
      <c r="E1228" s="22" t="s">
        <v>2112</v>
      </c>
      <c r="F1228" s="22">
        <v>55</v>
      </c>
      <c r="G1228" s="22">
        <v>1</v>
      </c>
      <c r="H1228" s="20">
        <v>25151</v>
      </c>
      <c r="I1228" s="22" t="s">
        <v>77</v>
      </c>
      <c r="J1228" s="75" t="s">
        <v>99</v>
      </c>
      <c r="K1228" s="75">
        <v>571</v>
      </c>
      <c r="L1228" s="22" t="s">
        <v>74</v>
      </c>
      <c r="M1228" s="22" t="s">
        <v>989</v>
      </c>
      <c r="N1228" s="22">
        <v>1</v>
      </c>
      <c r="O1228" s="22">
        <v>3108692088</v>
      </c>
      <c r="P1228" s="23">
        <v>45436</v>
      </c>
      <c r="Q1228" s="20">
        <v>676489</v>
      </c>
      <c r="R1228" s="20">
        <v>18000</v>
      </c>
      <c r="S1228" s="20">
        <v>29640</v>
      </c>
      <c r="T1228" s="24">
        <v>29640</v>
      </c>
      <c r="U1228" s="20" t="s">
        <v>2818</v>
      </c>
      <c r="V1228" s="20">
        <v>45497</v>
      </c>
    </row>
    <row r="1229" spans="1:23" ht="57.6">
      <c r="B1229" s="20">
        <v>5862</v>
      </c>
      <c r="C1229" s="22" t="s">
        <v>41</v>
      </c>
      <c r="D1229" s="22">
        <v>15571076</v>
      </c>
      <c r="E1229" s="22" t="s">
        <v>2113</v>
      </c>
      <c r="F1229" s="22">
        <v>57</v>
      </c>
      <c r="G1229" s="22">
        <v>1</v>
      </c>
      <c r="H1229" s="20">
        <v>24324</v>
      </c>
      <c r="I1229" s="22" t="s">
        <v>77</v>
      </c>
      <c r="J1229" s="75" t="s">
        <v>557</v>
      </c>
      <c r="K1229" s="75">
        <v>569</v>
      </c>
      <c r="L1229" s="22" t="s">
        <v>74</v>
      </c>
      <c r="M1229" s="22" t="s">
        <v>1205</v>
      </c>
      <c r="N1229" s="22">
        <v>1</v>
      </c>
      <c r="O1229" s="22" t="s">
        <v>2114</v>
      </c>
      <c r="P1229" s="23">
        <v>45432</v>
      </c>
      <c r="Q1229" s="20">
        <v>0</v>
      </c>
      <c r="R1229" s="20">
        <v>20000</v>
      </c>
      <c r="S1229" s="20">
        <v>31720</v>
      </c>
      <c r="T1229" s="24">
        <v>31720</v>
      </c>
      <c r="U1229" s="20" t="s">
        <v>2819</v>
      </c>
      <c r="V1229" s="20">
        <v>45497</v>
      </c>
    </row>
    <row r="1230" spans="1:23">
      <c r="B1230" s="20">
        <v>5381</v>
      </c>
      <c r="C1230" s="22" t="s">
        <v>41</v>
      </c>
      <c r="D1230" s="22">
        <v>1006848335</v>
      </c>
      <c r="E1230" s="22" t="s">
        <v>2115</v>
      </c>
      <c r="F1230" s="22">
        <v>28</v>
      </c>
      <c r="G1230" s="22">
        <v>1</v>
      </c>
      <c r="H1230" s="20">
        <v>34821</v>
      </c>
      <c r="I1230" s="22" t="s">
        <v>44</v>
      </c>
      <c r="J1230" s="75" t="s">
        <v>78</v>
      </c>
      <c r="K1230" s="75">
        <v>320</v>
      </c>
      <c r="L1230" s="22" t="s">
        <v>74</v>
      </c>
      <c r="M1230" s="22" t="s">
        <v>960</v>
      </c>
      <c r="N1230" s="22">
        <v>1</v>
      </c>
      <c r="O1230" s="22">
        <v>3143970680</v>
      </c>
      <c r="P1230" s="23">
        <v>45422</v>
      </c>
      <c r="Q1230" s="20">
        <v>644638</v>
      </c>
      <c r="R1230" s="20">
        <v>33000</v>
      </c>
      <c r="S1230" s="20">
        <v>45240</v>
      </c>
      <c r="U1230" s="20" t="s">
        <v>2820</v>
      </c>
      <c r="V1230" s="20">
        <v>45497</v>
      </c>
    </row>
    <row r="1231" spans="1:23">
      <c r="B1231" s="20">
        <v>5382</v>
      </c>
      <c r="C1231" s="22" t="s">
        <v>41</v>
      </c>
      <c r="D1231" s="22">
        <v>1006848335</v>
      </c>
      <c r="E1231" s="22" t="s">
        <v>2115</v>
      </c>
      <c r="F1231" s="22">
        <v>28</v>
      </c>
      <c r="G1231" s="22">
        <v>1</v>
      </c>
      <c r="H1231" s="20">
        <v>34821</v>
      </c>
      <c r="I1231" s="22" t="s">
        <v>44</v>
      </c>
      <c r="J1231" s="75" t="s">
        <v>78</v>
      </c>
      <c r="K1231" s="75">
        <v>320</v>
      </c>
      <c r="L1231" s="22" t="s">
        <v>74</v>
      </c>
      <c r="M1231" s="22" t="s">
        <v>962</v>
      </c>
      <c r="N1231" s="22">
        <v>1</v>
      </c>
      <c r="O1231" s="22">
        <v>3143970680</v>
      </c>
      <c r="P1231" s="23">
        <v>45422</v>
      </c>
      <c r="Q1231" s="20">
        <v>648795</v>
      </c>
      <c r="R1231" s="20">
        <v>33000</v>
      </c>
      <c r="S1231" s="20">
        <v>45240</v>
      </c>
      <c r="T1231" s="24">
        <v>90480</v>
      </c>
      <c r="U1231" s="20" t="s">
        <v>2820</v>
      </c>
      <c r="V1231" s="20">
        <v>45497</v>
      </c>
    </row>
    <row r="1232" spans="1:23" ht="72">
      <c r="B1232" s="20">
        <v>4963</v>
      </c>
      <c r="C1232" s="22" t="s">
        <v>41</v>
      </c>
      <c r="D1232" s="22">
        <v>69010405</v>
      </c>
      <c r="E1232" s="22" t="s">
        <v>2116</v>
      </c>
      <c r="F1232" s="22">
        <v>50</v>
      </c>
      <c r="G1232" s="22">
        <v>1</v>
      </c>
      <c r="H1232" s="20" t="s">
        <v>2117</v>
      </c>
      <c r="I1232" s="22" t="s">
        <v>44</v>
      </c>
      <c r="J1232" s="75" t="s">
        <v>78</v>
      </c>
      <c r="K1232" s="75">
        <v>320</v>
      </c>
      <c r="L1232" s="22" t="s">
        <v>76</v>
      </c>
      <c r="M1232" s="22" t="s">
        <v>913</v>
      </c>
      <c r="N1232" s="22">
        <v>1</v>
      </c>
      <c r="O1232" s="22" t="s">
        <v>2118</v>
      </c>
      <c r="P1232" s="23">
        <v>45417</v>
      </c>
      <c r="Q1232" s="20">
        <v>634034</v>
      </c>
      <c r="R1232" s="20">
        <v>80000</v>
      </c>
      <c r="S1232" s="20">
        <v>102544</v>
      </c>
      <c r="U1232" s="20" t="s">
        <v>2821</v>
      </c>
      <c r="V1232" s="20">
        <v>45497</v>
      </c>
    </row>
    <row r="1233" spans="2:22" ht="72">
      <c r="B1233" s="20">
        <v>6297</v>
      </c>
      <c r="C1233" s="22" t="s">
        <v>41</v>
      </c>
      <c r="D1233" s="22">
        <v>69010405</v>
      </c>
      <c r="E1233" s="22" t="s">
        <v>2116</v>
      </c>
      <c r="F1233" s="22">
        <v>50</v>
      </c>
      <c r="G1233" s="22">
        <v>1</v>
      </c>
      <c r="H1233" s="20" t="s">
        <v>2117</v>
      </c>
      <c r="I1233" s="22" t="s">
        <v>44</v>
      </c>
      <c r="J1233" s="75" t="s">
        <v>78</v>
      </c>
      <c r="K1233" s="75">
        <v>320</v>
      </c>
      <c r="L1233" s="22" t="s">
        <v>76</v>
      </c>
      <c r="M1233" s="22" t="s">
        <v>966</v>
      </c>
      <c r="N1233" s="22">
        <v>1</v>
      </c>
      <c r="O1233" s="22" t="s">
        <v>2119</v>
      </c>
      <c r="P1233" s="23">
        <v>45441</v>
      </c>
      <c r="Q1233" s="20">
        <v>683583</v>
      </c>
      <c r="R1233" s="20">
        <v>88000</v>
      </c>
      <c r="S1233" s="20">
        <v>109200</v>
      </c>
      <c r="U1233" s="20" t="s">
        <v>2821</v>
      </c>
      <c r="V1233" s="20">
        <v>45497</v>
      </c>
    </row>
    <row r="1234" spans="2:22" ht="72">
      <c r="B1234" s="20">
        <v>6298</v>
      </c>
      <c r="C1234" s="22" t="s">
        <v>41</v>
      </c>
      <c r="D1234" s="22">
        <v>69010405</v>
      </c>
      <c r="E1234" s="22" t="s">
        <v>2116</v>
      </c>
      <c r="F1234" s="22">
        <v>50</v>
      </c>
      <c r="G1234" s="22">
        <v>1</v>
      </c>
      <c r="H1234" s="20" t="s">
        <v>2117</v>
      </c>
      <c r="I1234" s="22" t="s">
        <v>44</v>
      </c>
      <c r="J1234" s="75" t="s">
        <v>78</v>
      </c>
      <c r="K1234" s="75">
        <v>320</v>
      </c>
      <c r="L1234" s="22" t="s">
        <v>76</v>
      </c>
      <c r="M1234" s="22" t="s">
        <v>968</v>
      </c>
      <c r="N1234" s="22">
        <v>1</v>
      </c>
      <c r="O1234" s="22" t="s">
        <v>2119</v>
      </c>
      <c r="P1234" s="23">
        <v>45441</v>
      </c>
      <c r="Q1234" s="20">
        <v>689842</v>
      </c>
      <c r="R1234" s="20">
        <v>88000</v>
      </c>
      <c r="S1234" s="20">
        <v>109200</v>
      </c>
      <c r="T1234" s="24">
        <v>320944</v>
      </c>
      <c r="U1234" s="20" t="s">
        <v>2821</v>
      </c>
      <c r="V1234" s="20">
        <v>45497</v>
      </c>
    </row>
    <row r="1235" spans="2:22">
      <c r="B1235" s="20">
        <v>5067</v>
      </c>
      <c r="C1235" s="22" t="s">
        <v>79</v>
      </c>
      <c r="D1235" s="22">
        <v>1124313027</v>
      </c>
      <c r="E1235" s="22" t="s">
        <v>2120</v>
      </c>
      <c r="F1235" s="22">
        <v>17</v>
      </c>
      <c r="G1235" s="22">
        <v>1</v>
      </c>
      <c r="H1235" s="20" t="s">
        <v>2121</v>
      </c>
      <c r="I1235" s="22" t="s">
        <v>44</v>
      </c>
      <c r="J1235" s="75" t="s">
        <v>81</v>
      </c>
      <c r="K1235" s="75">
        <v>749</v>
      </c>
      <c r="L1235" s="22" t="s">
        <v>76</v>
      </c>
      <c r="M1235" s="22" t="s">
        <v>918</v>
      </c>
      <c r="N1235" s="22">
        <v>1</v>
      </c>
      <c r="O1235" s="22">
        <v>3118577405</v>
      </c>
      <c r="P1235" s="23">
        <v>45415</v>
      </c>
      <c r="Q1235" s="20">
        <v>632327</v>
      </c>
      <c r="R1235" s="20">
        <v>20000</v>
      </c>
      <c r="S1235" s="20">
        <v>26000</v>
      </c>
      <c r="U1235" s="20" t="s">
        <v>2822</v>
      </c>
      <c r="V1235" s="20">
        <v>45497</v>
      </c>
    </row>
    <row r="1236" spans="2:22">
      <c r="B1236" s="20">
        <v>5068</v>
      </c>
      <c r="C1236" s="22" t="s">
        <v>79</v>
      </c>
      <c r="D1236" s="22">
        <v>1124313027</v>
      </c>
      <c r="E1236" s="22" t="s">
        <v>2120</v>
      </c>
      <c r="F1236" s="22">
        <v>17</v>
      </c>
      <c r="G1236" s="22">
        <v>1</v>
      </c>
      <c r="H1236" s="20" t="s">
        <v>2121</v>
      </c>
      <c r="I1236" s="22" t="s">
        <v>44</v>
      </c>
      <c r="J1236" s="75" t="s">
        <v>81</v>
      </c>
      <c r="K1236" s="75">
        <v>749</v>
      </c>
      <c r="L1236" s="22" t="s">
        <v>76</v>
      </c>
      <c r="M1236" s="22" t="s">
        <v>922</v>
      </c>
      <c r="N1236" s="22">
        <v>1</v>
      </c>
      <c r="O1236" s="22">
        <v>3118577405</v>
      </c>
      <c r="P1236" s="23">
        <v>45415</v>
      </c>
      <c r="Q1236" s="20">
        <v>635054</v>
      </c>
      <c r="R1236" s="20">
        <v>20000</v>
      </c>
      <c r="S1236" s="20">
        <v>26000</v>
      </c>
      <c r="U1236" s="20" t="s">
        <v>2822</v>
      </c>
      <c r="V1236" s="20">
        <v>45497</v>
      </c>
    </row>
    <row r="1237" spans="2:22">
      <c r="B1237" s="20">
        <v>5738</v>
      </c>
      <c r="C1237" s="22" t="s">
        <v>79</v>
      </c>
      <c r="D1237" s="22">
        <v>1124313027</v>
      </c>
      <c r="E1237" s="22" t="s">
        <v>2120</v>
      </c>
      <c r="F1237" s="22">
        <v>17</v>
      </c>
      <c r="G1237" s="22">
        <v>1</v>
      </c>
      <c r="H1237" s="20" t="s">
        <v>2121</v>
      </c>
      <c r="I1237" s="22" t="s">
        <v>44</v>
      </c>
      <c r="J1237" s="75" t="s">
        <v>81</v>
      </c>
      <c r="K1237" s="75">
        <v>749</v>
      </c>
      <c r="L1237" s="22" t="s">
        <v>76</v>
      </c>
      <c r="M1237" s="22" t="s">
        <v>918</v>
      </c>
      <c r="N1237" s="22">
        <v>1</v>
      </c>
      <c r="O1237" s="22">
        <v>3118577405</v>
      </c>
      <c r="P1237" s="23">
        <v>45429</v>
      </c>
      <c r="Q1237" s="20">
        <v>662215</v>
      </c>
      <c r="R1237" s="20">
        <v>20000</v>
      </c>
      <c r="S1237" s="20">
        <v>26000</v>
      </c>
      <c r="U1237" s="20" t="s">
        <v>2822</v>
      </c>
      <c r="V1237" s="20">
        <v>45497</v>
      </c>
    </row>
    <row r="1238" spans="2:22">
      <c r="B1238" s="20">
        <v>5739</v>
      </c>
      <c r="C1238" s="22" t="s">
        <v>79</v>
      </c>
      <c r="D1238" s="22">
        <v>1124313027</v>
      </c>
      <c r="E1238" s="22" t="s">
        <v>2120</v>
      </c>
      <c r="F1238" s="22">
        <v>17</v>
      </c>
      <c r="G1238" s="22">
        <v>1</v>
      </c>
      <c r="H1238" s="20" t="s">
        <v>2121</v>
      </c>
      <c r="I1238" s="22" t="s">
        <v>44</v>
      </c>
      <c r="J1238" s="75" t="s">
        <v>81</v>
      </c>
      <c r="K1238" s="75">
        <v>749</v>
      </c>
      <c r="L1238" s="22" t="s">
        <v>76</v>
      </c>
      <c r="M1238" s="22" t="s">
        <v>922</v>
      </c>
      <c r="N1238" s="22">
        <v>1</v>
      </c>
      <c r="O1238" s="22">
        <v>3118577405</v>
      </c>
      <c r="P1238" s="23">
        <v>45429</v>
      </c>
      <c r="Q1238" s="20">
        <v>663675</v>
      </c>
      <c r="R1238" s="20">
        <v>20000</v>
      </c>
      <c r="S1238" s="20">
        <v>26000</v>
      </c>
      <c r="T1238" s="24">
        <v>104000</v>
      </c>
      <c r="U1238" s="20" t="s">
        <v>2822</v>
      </c>
      <c r="V1238" s="20">
        <v>45497</v>
      </c>
    </row>
    <row r="1239" spans="2:22" ht="28.8">
      <c r="B1239" s="20">
        <v>5045</v>
      </c>
      <c r="C1239" s="22" t="s">
        <v>79</v>
      </c>
      <c r="D1239" s="22">
        <v>1123300942</v>
      </c>
      <c r="E1239" s="22" t="s">
        <v>2122</v>
      </c>
      <c r="F1239" s="22">
        <v>16</v>
      </c>
      <c r="G1239" s="22">
        <v>1</v>
      </c>
      <c r="H1239" s="20">
        <v>39549</v>
      </c>
      <c r="I1239" s="22" t="s">
        <v>77</v>
      </c>
      <c r="J1239" s="75" t="s">
        <v>75</v>
      </c>
      <c r="K1239" s="75">
        <v>568</v>
      </c>
      <c r="L1239" s="22" t="s">
        <v>76</v>
      </c>
      <c r="M1239" s="22" t="s">
        <v>1001</v>
      </c>
      <c r="N1239" s="22">
        <v>2</v>
      </c>
      <c r="O1239" s="22">
        <v>3214217076</v>
      </c>
      <c r="P1239" s="23">
        <v>45414</v>
      </c>
      <c r="Q1239" s="20">
        <v>630172</v>
      </c>
      <c r="R1239" s="20">
        <v>75000</v>
      </c>
      <c r="S1239" s="20">
        <v>96512</v>
      </c>
      <c r="U1239" s="20" t="s">
        <v>2823</v>
      </c>
      <c r="V1239" s="20">
        <v>45497</v>
      </c>
    </row>
    <row r="1240" spans="2:22" ht="28.8">
      <c r="B1240" s="20">
        <v>5046</v>
      </c>
      <c r="C1240" s="22" t="s">
        <v>79</v>
      </c>
      <c r="D1240" s="22">
        <v>1123300942</v>
      </c>
      <c r="E1240" s="22" t="s">
        <v>2122</v>
      </c>
      <c r="F1240" s="22">
        <v>16</v>
      </c>
      <c r="G1240" s="22">
        <v>1</v>
      </c>
      <c r="H1240" s="20">
        <v>39549</v>
      </c>
      <c r="I1240" s="22" t="s">
        <v>77</v>
      </c>
      <c r="J1240" s="75" t="s">
        <v>75</v>
      </c>
      <c r="K1240" s="75">
        <v>568</v>
      </c>
      <c r="L1240" s="22" t="s">
        <v>76</v>
      </c>
      <c r="M1240" s="22" t="s">
        <v>1002</v>
      </c>
      <c r="N1240" s="22">
        <v>1</v>
      </c>
      <c r="O1240" s="22">
        <v>3214217076</v>
      </c>
      <c r="P1240" s="23">
        <v>45414</v>
      </c>
      <c r="Q1240" s="20">
        <v>633121</v>
      </c>
      <c r="R1240" s="20">
        <v>75000</v>
      </c>
      <c r="S1240" s="20">
        <v>96512</v>
      </c>
      <c r="T1240" s="24">
        <v>289536</v>
      </c>
      <c r="U1240" s="20" t="s">
        <v>2823</v>
      </c>
      <c r="V1240" s="20">
        <v>45497</v>
      </c>
    </row>
    <row r="1241" spans="2:22" ht="72">
      <c r="B1241" s="20">
        <v>6335</v>
      </c>
      <c r="C1241" s="22" t="s">
        <v>41</v>
      </c>
      <c r="D1241" s="22">
        <v>41119009</v>
      </c>
      <c r="E1241" s="22" t="s">
        <v>2123</v>
      </c>
      <c r="F1241" s="22">
        <v>44</v>
      </c>
      <c r="G1241" s="22">
        <v>1</v>
      </c>
      <c r="H1241" s="20" t="s">
        <v>2124</v>
      </c>
      <c r="I1241" s="22" t="s">
        <v>44</v>
      </c>
      <c r="J1241" s="75" t="s">
        <v>78</v>
      </c>
      <c r="K1241" s="75">
        <v>320</v>
      </c>
      <c r="L1241" s="22" t="s">
        <v>74</v>
      </c>
      <c r="M1241" s="22" t="s">
        <v>960</v>
      </c>
      <c r="N1241" s="22">
        <v>1</v>
      </c>
      <c r="O1241" s="22" t="s">
        <v>2125</v>
      </c>
      <c r="P1241" s="23">
        <v>45441</v>
      </c>
      <c r="Q1241" s="20">
        <v>684696</v>
      </c>
      <c r="R1241" s="20">
        <v>33000</v>
      </c>
      <c r="S1241" s="20">
        <v>45240</v>
      </c>
      <c r="U1241" s="20" t="s">
        <v>2824</v>
      </c>
      <c r="V1241" s="20">
        <v>45497</v>
      </c>
    </row>
    <row r="1242" spans="2:22" ht="72">
      <c r="B1242" s="20">
        <v>6336</v>
      </c>
      <c r="C1242" s="22" t="s">
        <v>41</v>
      </c>
      <c r="D1242" s="22">
        <v>41119009</v>
      </c>
      <c r="E1242" s="22" t="s">
        <v>2123</v>
      </c>
      <c r="F1242" s="22">
        <v>44</v>
      </c>
      <c r="G1242" s="22">
        <v>1</v>
      </c>
      <c r="H1242" s="20" t="s">
        <v>2124</v>
      </c>
      <c r="I1242" s="22" t="s">
        <v>44</v>
      </c>
      <c r="J1242" s="75" t="s">
        <v>78</v>
      </c>
      <c r="K1242" s="75">
        <v>320</v>
      </c>
      <c r="L1242" s="22" t="s">
        <v>74</v>
      </c>
      <c r="M1242" s="22" t="s">
        <v>962</v>
      </c>
      <c r="N1242" s="22">
        <v>1</v>
      </c>
      <c r="O1242" s="22" t="s">
        <v>2125</v>
      </c>
      <c r="P1242" s="23">
        <v>45441</v>
      </c>
      <c r="Q1242" s="20">
        <v>687925</v>
      </c>
      <c r="R1242" s="20">
        <v>33000</v>
      </c>
      <c r="S1242" s="20">
        <v>45240</v>
      </c>
      <c r="T1242" s="24">
        <v>90480</v>
      </c>
      <c r="U1242" s="20" t="s">
        <v>2824</v>
      </c>
      <c r="V1242" s="20">
        <v>45497</v>
      </c>
    </row>
    <row r="1243" spans="2:22" ht="28.8">
      <c r="B1243" s="20">
        <v>5263</v>
      </c>
      <c r="C1243" s="22" t="s">
        <v>79</v>
      </c>
      <c r="D1243" s="22">
        <v>1126570625</v>
      </c>
      <c r="E1243" s="22" t="s">
        <v>2126</v>
      </c>
      <c r="F1243" s="22">
        <v>8</v>
      </c>
      <c r="G1243" s="22">
        <v>1</v>
      </c>
      <c r="H1243" s="20">
        <v>42411</v>
      </c>
      <c r="I1243" s="22" t="s">
        <v>77</v>
      </c>
      <c r="J1243" s="75" t="s">
        <v>99</v>
      </c>
      <c r="K1243" s="75">
        <v>571</v>
      </c>
      <c r="L1243" s="22" t="s">
        <v>74</v>
      </c>
      <c r="M1243" s="22" t="s">
        <v>989</v>
      </c>
      <c r="N1243" s="22">
        <v>2</v>
      </c>
      <c r="O1243" s="22">
        <v>3137400939</v>
      </c>
      <c r="P1243" s="23">
        <v>45418</v>
      </c>
      <c r="Q1243" s="20" t="s">
        <v>2127</v>
      </c>
      <c r="R1243" s="20">
        <v>36000</v>
      </c>
      <c r="S1243" s="20">
        <v>29640</v>
      </c>
      <c r="U1243" s="20" t="s">
        <v>2825</v>
      </c>
      <c r="V1243" s="20">
        <v>45497</v>
      </c>
    </row>
    <row r="1244" spans="2:22" ht="28.8">
      <c r="B1244" s="20">
        <v>5264</v>
      </c>
      <c r="C1244" s="22" t="s">
        <v>79</v>
      </c>
      <c r="D1244" s="22">
        <v>1126570625</v>
      </c>
      <c r="E1244" s="22" t="s">
        <v>2126</v>
      </c>
      <c r="F1244" s="22">
        <v>8</v>
      </c>
      <c r="G1244" s="22">
        <v>1</v>
      </c>
      <c r="H1244" s="20">
        <v>42411</v>
      </c>
      <c r="I1244" s="22" t="s">
        <v>77</v>
      </c>
      <c r="J1244" s="75" t="s">
        <v>99</v>
      </c>
      <c r="K1244" s="75">
        <v>571</v>
      </c>
      <c r="L1244" s="22" t="s">
        <v>74</v>
      </c>
      <c r="M1244" s="22" t="s">
        <v>992</v>
      </c>
      <c r="N1244" s="22">
        <v>2</v>
      </c>
      <c r="O1244" s="22">
        <v>3137400939</v>
      </c>
      <c r="P1244" s="23">
        <v>45422</v>
      </c>
      <c r="Q1244" s="20" t="s">
        <v>2128</v>
      </c>
      <c r="R1244" s="20">
        <v>36000</v>
      </c>
      <c r="S1244" s="20">
        <v>29640</v>
      </c>
      <c r="U1244" s="20" t="s">
        <v>2825</v>
      </c>
      <c r="V1244" s="20">
        <v>45497</v>
      </c>
    </row>
    <row r="1245" spans="2:22" ht="28.8">
      <c r="B1245" s="20">
        <v>5265</v>
      </c>
      <c r="C1245" s="22" t="s">
        <v>79</v>
      </c>
      <c r="D1245" s="22">
        <v>1126570625</v>
      </c>
      <c r="E1245" s="22" t="s">
        <v>2126</v>
      </c>
      <c r="F1245" s="22">
        <v>8</v>
      </c>
      <c r="G1245" s="22">
        <v>1</v>
      </c>
      <c r="H1245" s="20">
        <v>42411</v>
      </c>
      <c r="I1245" s="22" t="s">
        <v>77</v>
      </c>
      <c r="J1245" s="75" t="s">
        <v>99</v>
      </c>
      <c r="K1245" s="75">
        <v>571</v>
      </c>
      <c r="L1245" s="22" t="s">
        <v>76</v>
      </c>
      <c r="M1245" s="22" t="s">
        <v>1046</v>
      </c>
      <c r="N1245" s="22">
        <v>2</v>
      </c>
      <c r="O1245" s="22">
        <v>3137400939</v>
      </c>
      <c r="P1245" s="23">
        <v>45418</v>
      </c>
      <c r="Q1245" s="20" t="s">
        <v>2129</v>
      </c>
      <c r="R1245" s="20">
        <v>176000</v>
      </c>
      <c r="S1245" s="20">
        <v>114400</v>
      </c>
      <c r="U1245" s="20" t="s">
        <v>2825</v>
      </c>
      <c r="V1245" s="20">
        <v>45497</v>
      </c>
    </row>
    <row r="1246" spans="2:22" ht="28.8">
      <c r="B1246" s="20">
        <v>5266</v>
      </c>
      <c r="C1246" s="22" t="s">
        <v>79</v>
      </c>
      <c r="D1246" s="22">
        <v>1126570625</v>
      </c>
      <c r="E1246" s="22" t="s">
        <v>2126</v>
      </c>
      <c r="F1246" s="22">
        <v>8</v>
      </c>
      <c r="G1246" s="22">
        <v>1</v>
      </c>
      <c r="H1246" s="20">
        <v>42411</v>
      </c>
      <c r="I1246" s="22" t="s">
        <v>77</v>
      </c>
      <c r="J1246" s="75" t="s">
        <v>99</v>
      </c>
      <c r="K1246" s="75">
        <v>571</v>
      </c>
      <c r="L1246" s="22" t="s">
        <v>76</v>
      </c>
      <c r="M1246" s="22" t="s">
        <v>1048</v>
      </c>
      <c r="N1246" s="22">
        <v>2</v>
      </c>
      <c r="O1246" s="22">
        <v>3137400939</v>
      </c>
      <c r="P1246" s="23">
        <v>45422</v>
      </c>
      <c r="Q1246" s="20">
        <v>649318</v>
      </c>
      <c r="R1246" s="20">
        <v>176000</v>
      </c>
      <c r="S1246" s="20">
        <v>114400</v>
      </c>
      <c r="T1246" s="24">
        <v>288080</v>
      </c>
      <c r="U1246" s="20" t="s">
        <v>2825</v>
      </c>
      <c r="V1246" s="20">
        <v>45497</v>
      </c>
    </row>
    <row r="1247" spans="2:22" ht="28.8">
      <c r="B1247" s="20">
        <v>6446</v>
      </c>
      <c r="C1247" s="22" t="s">
        <v>41</v>
      </c>
      <c r="D1247" s="22">
        <v>27474572</v>
      </c>
      <c r="E1247" s="22" t="s">
        <v>2130</v>
      </c>
      <c r="F1247" s="22">
        <v>65</v>
      </c>
      <c r="G1247" s="22">
        <v>1</v>
      </c>
      <c r="H1247" s="20" t="s">
        <v>660</v>
      </c>
      <c r="I1247" s="22" t="s">
        <v>44</v>
      </c>
      <c r="J1247" s="75" t="s">
        <v>555</v>
      </c>
      <c r="K1247" s="75">
        <v>755</v>
      </c>
      <c r="L1247" s="22" t="s">
        <v>76</v>
      </c>
      <c r="M1247" s="22" t="s">
        <v>925</v>
      </c>
      <c r="N1247" s="22">
        <v>2</v>
      </c>
      <c r="O1247" s="22">
        <v>3223626926</v>
      </c>
      <c r="P1247" s="23">
        <v>45442</v>
      </c>
      <c r="Q1247" s="20" t="s">
        <v>2131</v>
      </c>
      <c r="R1247" s="20">
        <v>40000</v>
      </c>
      <c r="S1247" s="20">
        <v>29120</v>
      </c>
      <c r="U1247" s="20" t="s">
        <v>2826</v>
      </c>
      <c r="V1247" s="20">
        <v>45497</v>
      </c>
    </row>
    <row r="1248" spans="2:22" ht="28.8">
      <c r="B1248" s="20">
        <v>6447</v>
      </c>
      <c r="C1248" s="22" t="s">
        <v>41</v>
      </c>
      <c r="D1248" s="22">
        <v>27474572</v>
      </c>
      <c r="E1248" s="22" t="s">
        <v>2130</v>
      </c>
      <c r="F1248" s="22">
        <v>65</v>
      </c>
      <c r="G1248" s="22">
        <v>1</v>
      </c>
      <c r="H1248" s="20" t="s">
        <v>660</v>
      </c>
      <c r="I1248" s="22" t="s">
        <v>44</v>
      </c>
      <c r="J1248" s="75" t="s">
        <v>555</v>
      </c>
      <c r="K1248" s="75">
        <v>755</v>
      </c>
      <c r="L1248" s="22" t="s">
        <v>76</v>
      </c>
      <c r="M1248" s="22" t="s">
        <v>926</v>
      </c>
      <c r="N1248" s="22">
        <v>2</v>
      </c>
      <c r="O1248" s="22">
        <v>3223626926</v>
      </c>
      <c r="P1248" s="23">
        <v>45442</v>
      </c>
      <c r="Q1248" s="20" t="s">
        <v>2132</v>
      </c>
      <c r="R1248" s="20">
        <v>42000</v>
      </c>
      <c r="S1248" s="20">
        <v>29120</v>
      </c>
      <c r="T1248" s="24">
        <v>58240</v>
      </c>
      <c r="U1248" s="20" t="s">
        <v>2826</v>
      </c>
      <c r="V1248" s="20">
        <v>45497</v>
      </c>
    </row>
    <row r="1249" spans="2:22" ht="72">
      <c r="B1249" s="20">
        <v>6383</v>
      </c>
      <c r="C1249" s="22" t="s">
        <v>41</v>
      </c>
      <c r="D1249" s="22">
        <v>17635719</v>
      </c>
      <c r="E1249" s="22" t="s">
        <v>2133</v>
      </c>
      <c r="F1249" s="22">
        <v>64</v>
      </c>
      <c r="G1249" s="22">
        <v>1</v>
      </c>
      <c r="H1249" s="20">
        <v>22352</v>
      </c>
      <c r="I1249" s="22" t="s">
        <v>77</v>
      </c>
      <c r="J1249" s="75" t="s">
        <v>78</v>
      </c>
      <c r="K1249" s="75">
        <v>320</v>
      </c>
      <c r="L1249" s="22" t="s">
        <v>76</v>
      </c>
      <c r="M1249" s="22" t="s">
        <v>913</v>
      </c>
      <c r="N1249" s="22">
        <v>1</v>
      </c>
      <c r="O1249" s="22" t="s">
        <v>2134</v>
      </c>
      <c r="P1249" s="23">
        <v>45441</v>
      </c>
      <c r="Q1249" s="20">
        <v>685891</v>
      </c>
      <c r="R1249" s="20">
        <v>80000</v>
      </c>
      <c r="S1249" s="20">
        <v>102544</v>
      </c>
      <c r="T1249" s="24">
        <v>102544</v>
      </c>
      <c r="U1249" s="20" t="s">
        <v>2827</v>
      </c>
      <c r="V1249" s="20">
        <v>45497</v>
      </c>
    </row>
    <row r="1250" spans="2:22" ht="28.8">
      <c r="B1250" s="20">
        <v>4905</v>
      </c>
      <c r="C1250" s="22" t="s">
        <v>41</v>
      </c>
      <c r="D1250" s="22">
        <v>97470365</v>
      </c>
      <c r="E1250" s="22" t="s">
        <v>566</v>
      </c>
      <c r="F1250" s="22">
        <v>63</v>
      </c>
      <c r="G1250" s="22">
        <v>1</v>
      </c>
      <c r="H1250" s="20" t="s">
        <v>125</v>
      </c>
      <c r="I1250" s="22" t="s">
        <v>77</v>
      </c>
      <c r="J1250" s="75" t="s">
        <v>555</v>
      </c>
      <c r="K1250" s="75">
        <v>755</v>
      </c>
      <c r="L1250" s="22" t="s">
        <v>76</v>
      </c>
      <c r="M1250" s="22" t="s">
        <v>925</v>
      </c>
      <c r="N1250" s="22">
        <v>2</v>
      </c>
      <c r="O1250" s="22">
        <v>3184363721</v>
      </c>
      <c r="P1250" s="23">
        <v>45414</v>
      </c>
      <c r="Q1250" s="20" t="s">
        <v>2135</v>
      </c>
      <c r="R1250" s="20">
        <v>40000</v>
      </c>
      <c r="S1250" s="20">
        <v>29120</v>
      </c>
      <c r="U1250" s="20" t="s">
        <v>2828</v>
      </c>
      <c r="V1250" s="20">
        <v>45497</v>
      </c>
    </row>
    <row r="1251" spans="2:22" ht="28.8">
      <c r="B1251" s="20">
        <v>4906</v>
      </c>
      <c r="C1251" s="22" t="s">
        <v>41</v>
      </c>
      <c r="D1251" s="22">
        <v>97470365</v>
      </c>
      <c r="E1251" s="22" t="s">
        <v>566</v>
      </c>
      <c r="F1251" s="22">
        <v>63</v>
      </c>
      <c r="G1251" s="22">
        <v>1</v>
      </c>
      <c r="H1251" s="20" t="s">
        <v>125</v>
      </c>
      <c r="I1251" s="22" t="s">
        <v>77</v>
      </c>
      <c r="J1251" s="75" t="s">
        <v>555</v>
      </c>
      <c r="K1251" s="75">
        <v>755</v>
      </c>
      <c r="L1251" s="22" t="s">
        <v>76</v>
      </c>
      <c r="M1251" s="22" t="s">
        <v>926</v>
      </c>
      <c r="N1251" s="22">
        <v>2</v>
      </c>
      <c r="O1251" s="22">
        <v>3184363721</v>
      </c>
      <c r="P1251" s="23">
        <v>45414</v>
      </c>
      <c r="Q1251" s="20" t="s">
        <v>2136</v>
      </c>
      <c r="R1251" s="20">
        <v>40000</v>
      </c>
      <c r="S1251" s="20">
        <v>29120</v>
      </c>
      <c r="U1251" s="20" t="s">
        <v>2828</v>
      </c>
      <c r="V1251" s="20">
        <v>45497</v>
      </c>
    </row>
    <row r="1252" spans="2:22" ht="28.8">
      <c r="B1252" s="20">
        <v>4971</v>
      </c>
      <c r="C1252" s="22" t="s">
        <v>41</v>
      </c>
      <c r="D1252" s="22">
        <v>97470365</v>
      </c>
      <c r="E1252" s="22" t="s">
        <v>566</v>
      </c>
      <c r="F1252" s="22">
        <v>63</v>
      </c>
      <c r="G1252" s="22">
        <v>1</v>
      </c>
      <c r="H1252" s="20" t="s">
        <v>125</v>
      </c>
      <c r="I1252" s="22" t="s">
        <v>77</v>
      </c>
      <c r="J1252" s="75" t="s">
        <v>555</v>
      </c>
      <c r="K1252" s="75">
        <v>755</v>
      </c>
      <c r="L1252" s="22" t="s">
        <v>76</v>
      </c>
      <c r="M1252" s="22" t="s">
        <v>925</v>
      </c>
      <c r="N1252" s="22">
        <v>2</v>
      </c>
      <c r="O1252" s="22">
        <v>3184363721</v>
      </c>
      <c r="P1252" s="23">
        <v>45416</v>
      </c>
      <c r="Q1252" s="20" t="s">
        <v>2137</v>
      </c>
      <c r="R1252" s="20">
        <v>40000</v>
      </c>
      <c r="S1252" s="20">
        <v>29120</v>
      </c>
      <c r="U1252" s="20" t="s">
        <v>2828</v>
      </c>
      <c r="V1252" s="20">
        <v>45497</v>
      </c>
    </row>
    <row r="1253" spans="2:22" ht="28.8">
      <c r="B1253" s="20">
        <v>4972</v>
      </c>
      <c r="C1253" s="22" t="s">
        <v>41</v>
      </c>
      <c r="D1253" s="22">
        <v>97470365</v>
      </c>
      <c r="E1253" s="22" t="s">
        <v>566</v>
      </c>
      <c r="F1253" s="22">
        <v>63</v>
      </c>
      <c r="G1253" s="22">
        <v>1</v>
      </c>
      <c r="H1253" s="20" t="s">
        <v>125</v>
      </c>
      <c r="I1253" s="22" t="s">
        <v>77</v>
      </c>
      <c r="J1253" s="75" t="s">
        <v>555</v>
      </c>
      <c r="K1253" s="75">
        <v>755</v>
      </c>
      <c r="L1253" s="22" t="s">
        <v>76</v>
      </c>
      <c r="M1253" s="22" t="s">
        <v>926</v>
      </c>
      <c r="N1253" s="22">
        <v>2</v>
      </c>
      <c r="O1253" s="22">
        <v>3184363721</v>
      </c>
      <c r="P1253" s="23">
        <v>45416</v>
      </c>
      <c r="Q1253" s="20" t="s">
        <v>2138</v>
      </c>
      <c r="R1253" s="20">
        <v>42000</v>
      </c>
      <c r="S1253" s="20">
        <v>29120</v>
      </c>
      <c r="U1253" s="20" t="s">
        <v>2828</v>
      </c>
      <c r="V1253" s="20">
        <v>45497</v>
      </c>
    </row>
    <row r="1254" spans="2:22" ht="28.8">
      <c r="B1254" s="20">
        <v>4973</v>
      </c>
      <c r="C1254" s="22" t="s">
        <v>41</v>
      </c>
      <c r="D1254" s="22">
        <v>97470365</v>
      </c>
      <c r="E1254" s="22" t="s">
        <v>566</v>
      </c>
      <c r="F1254" s="22">
        <v>63</v>
      </c>
      <c r="G1254" s="22">
        <v>1</v>
      </c>
      <c r="H1254" s="20" t="s">
        <v>125</v>
      </c>
      <c r="I1254" s="22" t="s">
        <v>77</v>
      </c>
      <c r="J1254" s="75" t="s">
        <v>555</v>
      </c>
      <c r="K1254" s="75">
        <v>755</v>
      </c>
      <c r="L1254" s="22" t="s">
        <v>76</v>
      </c>
      <c r="M1254" s="22" t="s">
        <v>925</v>
      </c>
      <c r="N1254" s="22">
        <v>2</v>
      </c>
      <c r="O1254" s="22">
        <v>3184363721</v>
      </c>
      <c r="P1254" s="23">
        <v>45419</v>
      </c>
      <c r="Q1254" s="20" t="s">
        <v>2139</v>
      </c>
      <c r="R1254" s="20">
        <v>40000</v>
      </c>
      <c r="S1254" s="20">
        <v>29120</v>
      </c>
      <c r="U1254" s="20" t="s">
        <v>2828</v>
      </c>
      <c r="V1254" s="20">
        <v>45497</v>
      </c>
    </row>
    <row r="1255" spans="2:22" ht="28.8">
      <c r="B1255" s="20">
        <v>4974</v>
      </c>
      <c r="C1255" s="22" t="s">
        <v>41</v>
      </c>
      <c r="D1255" s="22">
        <v>97470365</v>
      </c>
      <c r="E1255" s="22" t="s">
        <v>566</v>
      </c>
      <c r="F1255" s="22">
        <v>63</v>
      </c>
      <c r="G1255" s="22">
        <v>1</v>
      </c>
      <c r="H1255" s="20" t="s">
        <v>125</v>
      </c>
      <c r="I1255" s="22" t="s">
        <v>77</v>
      </c>
      <c r="J1255" s="75" t="s">
        <v>555</v>
      </c>
      <c r="K1255" s="75">
        <v>755</v>
      </c>
      <c r="L1255" s="22" t="s">
        <v>76</v>
      </c>
      <c r="M1255" s="22" t="s">
        <v>926</v>
      </c>
      <c r="N1255" s="22">
        <v>2</v>
      </c>
      <c r="O1255" s="22">
        <v>3184363721</v>
      </c>
      <c r="P1255" s="23">
        <v>45419</v>
      </c>
      <c r="Q1255" s="20" t="s">
        <v>2140</v>
      </c>
      <c r="R1255" s="20">
        <v>21000</v>
      </c>
      <c r="S1255" s="20">
        <v>29120</v>
      </c>
      <c r="U1255" s="20" t="s">
        <v>2828</v>
      </c>
      <c r="V1255" s="20">
        <v>45497</v>
      </c>
    </row>
    <row r="1256" spans="2:22" ht="28.8">
      <c r="B1256" s="20">
        <v>4975</v>
      </c>
      <c r="C1256" s="22" t="s">
        <v>41</v>
      </c>
      <c r="D1256" s="22">
        <v>97470365</v>
      </c>
      <c r="E1256" s="22" t="s">
        <v>566</v>
      </c>
      <c r="F1256" s="22">
        <v>63</v>
      </c>
      <c r="G1256" s="22">
        <v>1</v>
      </c>
      <c r="H1256" s="20" t="s">
        <v>125</v>
      </c>
      <c r="I1256" s="22" t="s">
        <v>77</v>
      </c>
      <c r="J1256" s="75" t="s">
        <v>555</v>
      </c>
      <c r="K1256" s="75">
        <v>755</v>
      </c>
      <c r="L1256" s="22" t="s">
        <v>76</v>
      </c>
      <c r="M1256" s="22" t="s">
        <v>925</v>
      </c>
      <c r="N1256" s="22">
        <v>2</v>
      </c>
      <c r="O1256" s="22">
        <v>3184363721</v>
      </c>
      <c r="P1256" s="23">
        <v>45421</v>
      </c>
      <c r="Q1256" s="20" t="s">
        <v>2141</v>
      </c>
      <c r="R1256" s="20">
        <v>40000</v>
      </c>
      <c r="S1256" s="20">
        <v>29120</v>
      </c>
      <c r="U1256" s="20" t="s">
        <v>2828</v>
      </c>
      <c r="V1256" s="20">
        <v>45497</v>
      </c>
    </row>
    <row r="1257" spans="2:22" ht="28.8">
      <c r="B1257" s="20">
        <v>4976</v>
      </c>
      <c r="C1257" s="22" t="s">
        <v>41</v>
      </c>
      <c r="D1257" s="22">
        <v>97470365</v>
      </c>
      <c r="E1257" s="22" t="s">
        <v>566</v>
      </c>
      <c r="F1257" s="22">
        <v>63</v>
      </c>
      <c r="G1257" s="22">
        <v>1</v>
      </c>
      <c r="H1257" s="20" t="s">
        <v>125</v>
      </c>
      <c r="I1257" s="22" t="s">
        <v>77</v>
      </c>
      <c r="J1257" s="75" t="s">
        <v>555</v>
      </c>
      <c r="K1257" s="75">
        <v>755</v>
      </c>
      <c r="L1257" s="22" t="s">
        <v>76</v>
      </c>
      <c r="M1257" s="22" t="s">
        <v>926</v>
      </c>
      <c r="N1257" s="22">
        <v>2</v>
      </c>
      <c r="O1257" s="22">
        <v>3184363721</v>
      </c>
      <c r="P1257" s="23">
        <v>45421</v>
      </c>
      <c r="Q1257" s="20" t="s">
        <v>2142</v>
      </c>
      <c r="R1257" s="20">
        <v>42000</v>
      </c>
      <c r="S1257" s="20">
        <v>29120</v>
      </c>
      <c r="U1257" s="20" t="s">
        <v>2828</v>
      </c>
      <c r="V1257" s="20">
        <v>45497</v>
      </c>
    </row>
    <row r="1258" spans="2:22" ht="28.8">
      <c r="B1258" s="20">
        <v>4977</v>
      </c>
      <c r="C1258" s="22" t="s">
        <v>41</v>
      </c>
      <c r="D1258" s="22">
        <v>97470365</v>
      </c>
      <c r="E1258" s="22" t="s">
        <v>566</v>
      </c>
      <c r="F1258" s="22">
        <v>63</v>
      </c>
      <c r="G1258" s="22">
        <v>1</v>
      </c>
      <c r="H1258" s="20" t="s">
        <v>125</v>
      </c>
      <c r="I1258" s="22" t="s">
        <v>77</v>
      </c>
      <c r="J1258" s="75" t="s">
        <v>555</v>
      </c>
      <c r="K1258" s="75">
        <v>755</v>
      </c>
      <c r="L1258" s="22" t="s">
        <v>76</v>
      </c>
      <c r="M1258" s="22" t="s">
        <v>925</v>
      </c>
      <c r="N1258" s="22">
        <v>2</v>
      </c>
      <c r="O1258" s="22">
        <v>3184363721</v>
      </c>
      <c r="P1258" s="23">
        <v>45423</v>
      </c>
      <c r="Q1258" s="20" t="s">
        <v>2143</v>
      </c>
      <c r="R1258" s="20">
        <v>40000</v>
      </c>
      <c r="S1258" s="20">
        <v>29120</v>
      </c>
      <c r="U1258" s="20" t="s">
        <v>2828</v>
      </c>
      <c r="V1258" s="20">
        <v>45497</v>
      </c>
    </row>
    <row r="1259" spans="2:22" ht="28.8">
      <c r="B1259" s="20">
        <v>4978</v>
      </c>
      <c r="C1259" s="22" t="s">
        <v>41</v>
      </c>
      <c r="D1259" s="22">
        <v>97470365</v>
      </c>
      <c r="E1259" s="22" t="s">
        <v>566</v>
      </c>
      <c r="F1259" s="22">
        <v>63</v>
      </c>
      <c r="G1259" s="22">
        <v>1</v>
      </c>
      <c r="H1259" s="20" t="s">
        <v>125</v>
      </c>
      <c r="I1259" s="22" t="s">
        <v>77</v>
      </c>
      <c r="J1259" s="75" t="s">
        <v>555</v>
      </c>
      <c r="K1259" s="75">
        <v>755</v>
      </c>
      <c r="L1259" s="22" t="s">
        <v>76</v>
      </c>
      <c r="M1259" s="22" t="s">
        <v>926</v>
      </c>
      <c r="N1259" s="22">
        <v>2</v>
      </c>
      <c r="O1259" s="22">
        <v>3184363721</v>
      </c>
      <c r="P1259" s="23">
        <v>45423</v>
      </c>
      <c r="Q1259" s="20" t="s">
        <v>2144</v>
      </c>
      <c r="R1259" s="20">
        <v>42000</v>
      </c>
      <c r="S1259" s="20">
        <v>29120</v>
      </c>
      <c r="U1259" s="20" t="s">
        <v>2828</v>
      </c>
      <c r="V1259" s="20">
        <v>45497</v>
      </c>
    </row>
    <row r="1260" spans="2:22" ht="28.8">
      <c r="B1260" s="20">
        <v>4979</v>
      </c>
      <c r="C1260" s="22" t="s">
        <v>41</v>
      </c>
      <c r="D1260" s="22">
        <v>97470365</v>
      </c>
      <c r="E1260" s="22" t="s">
        <v>566</v>
      </c>
      <c r="F1260" s="22">
        <v>63</v>
      </c>
      <c r="G1260" s="22">
        <v>1</v>
      </c>
      <c r="H1260" s="20" t="s">
        <v>125</v>
      </c>
      <c r="I1260" s="22" t="s">
        <v>77</v>
      </c>
      <c r="J1260" s="75" t="s">
        <v>555</v>
      </c>
      <c r="K1260" s="75">
        <v>755</v>
      </c>
      <c r="L1260" s="22" t="s">
        <v>76</v>
      </c>
      <c r="M1260" s="22" t="s">
        <v>925</v>
      </c>
      <c r="N1260" s="22">
        <v>2</v>
      </c>
      <c r="O1260" s="22">
        <v>3184363721</v>
      </c>
      <c r="P1260" s="23">
        <v>45426</v>
      </c>
      <c r="Q1260" s="20" t="s">
        <v>2145</v>
      </c>
      <c r="R1260" s="20">
        <v>40000</v>
      </c>
      <c r="S1260" s="20">
        <v>29120</v>
      </c>
      <c r="U1260" s="20" t="s">
        <v>2828</v>
      </c>
      <c r="V1260" s="20">
        <v>45497</v>
      </c>
    </row>
    <row r="1261" spans="2:22" ht="28.8">
      <c r="B1261" s="20">
        <v>4980</v>
      </c>
      <c r="C1261" s="22" t="s">
        <v>41</v>
      </c>
      <c r="D1261" s="22">
        <v>97470365</v>
      </c>
      <c r="E1261" s="22" t="s">
        <v>566</v>
      </c>
      <c r="F1261" s="22">
        <v>63</v>
      </c>
      <c r="G1261" s="22">
        <v>1</v>
      </c>
      <c r="H1261" s="20" t="s">
        <v>125</v>
      </c>
      <c r="I1261" s="22" t="s">
        <v>77</v>
      </c>
      <c r="J1261" s="75" t="s">
        <v>555</v>
      </c>
      <c r="K1261" s="75">
        <v>755</v>
      </c>
      <c r="L1261" s="22" t="s">
        <v>76</v>
      </c>
      <c r="M1261" s="22" t="s">
        <v>926</v>
      </c>
      <c r="N1261" s="22">
        <v>2</v>
      </c>
      <c r="O1261" s="22">
        <v>3184363721</v>
      </c>
      <c r="P1261" s="23">
        <v>45426</v>
      </c>
      <c r="Q1261" s="20" t="s">
        <v>2146</v>
      </c>
      <c r="R1261" s="20">
        <v>42000</v>
      </c>
      <c r="S1261" s="20">
        <v>29120</v>
      </c>
      <c r="U1261" s="20" t="s">
        <v>2828</v>
      </c>
      <c r="V1261" s="20">
        <v>45497</v>
      </c>
    </row>
    <row r="1262" spans="2:22" ht="28.8">
      <c r="B1262" s="20">
        <v>4981</v>
      </c>
      <c r="C1262" s="22" t="s">
        <v>41</v>
      </c>
      <c r="D1262" s="22">
        <v>97470365</v>
      </c>
      <c r="E1262" s="22" t="s">
        <v>566</v>
      </c>
      <c r="F1262" s="22">
        <v>63</v>
      </c>
      <c r="G1262" s="22">
        <v>1</v>
      </c>
      <c r="H1262" s="20" t="s">
        <v>125</v>
      </c>
      <c r="I1262" s="22" t="s">
        <v>77</v>
      </c>
      <c r="J1262" s="75" t="s">
        <v>555</v>
      </c>
      <c r="K1262" s="75">
        <v>755</v>
      </c>
      <c r="L1262" s="22" t="s">
        <v>76</v>
      </c>
      <c r="M1262" s="22" t="s">
        <v>925</v>
      </c>
      <c r="N1262" s="22">
        <v>2</v>
      </c>
      <c r="O1262" s="22">
        <v>3184363721</v>
      </c>
      <c r="P1262" s="23">
        <v>45428</v>
      </c>
      <c r="Q1262" s="20" t="s">
        <v>2147</v>
      </c>
      <c r="R1262" s="20">
        <v>40000</v>
      </c>
      <c r="S1262" s="20">
        <v>29120</v>
      </c>
      <c r="U1262" s="20" t="s">
        <v>2828</v>
      </c>
      <c r="V1262" s="20">
        <v>45497</v>
      </c>
    </row>
    <row r="1263" spans="2:22" ht="28.8">
      <c r="B1263" s="20">
        <v>4982</v>
      </c>
      <c r="C1263" s="22" t="s">
        <v>41</v>
      </c>
      <c r="D1263" s="22">
        <v>97470365</v>
      </c>
      <c r="E1263" s="22" t="s">
        <v>566</v>
      </c>
      <c r="F1263" s="22">
        <v>63</v>
      </c>
      <c r="G1263" s="22">
        <v>1</v>
      </c>
      <c r="H1263" s="20" t="s">
        <v>125</v>
      </c>
      <c r="I1263" s="22" t="s">
        <v>77</v>
      </c>
      <c r="J1263" s="75" t="s">
        <v>555</v>
      </c>
      <c r="K1263" s="75">
        <v>755</v>
      </c>
      <c r="L1263" s="22" t="s">
        <v>76</v>
      </c>
      <c r="M1263" s="22" t="s">
        <v>926</v>
      </c>
      <c r="N1263" s="22">
        <v>2</v>
      </c>
      <c r="O1263" s="22">
        <v>3184363721</v>
      </c>
      <c r="P1263" s="23">
        <v>45428</v>
      </c>
      <c r="Q1263" s="20" t="s">
        <v>2148</v>
      </c>
      <c r="R1263" s="20">
        <v>42000</v>
      </c>
      <c r="S1263" s="20">
        <v>29120</v>
      </c>
      <c r="U1263" s="20" t="s">
        <v>2828</v>
      </c>
      <c r="V1263" s="20">
        <v>45497</v>
      </c>
    </row>
    <row r="1264" spans="2:22" ht="28.8">
      <c r="B1264" s="20">
        <v>4983</v>
      </c>
      <c r="C1264" s="22" t="s">
        <v>41</v>
      </c>
      <c r="D1264" s="22">
        <v>97470365</v>
      </c>
      <c r="E1264" s="22" t="s">
        <v>566</v>
      </c>
      <c r="F1264" s="22">
        <v>63</v>
      </c>
      <c r="G1264" s="22">
        <v>1</v>
      </c>
      <c r="H1264" s="20" t="s">
        <v>125</v>
      </c>
      <c r="I1264" s="22" t="s">
        <v>77</v>
      </c>
      <c r="J1264" s="75" t="s">
        <v>555</v>
      </c>
      <c r="K1264" s="75">
        <v>755</v>
      </c>
      <c r="L1264" s="22" t="s">
        <v>76</v>
      </c>
      <c r="M1264" s="22" t="s">
        <v>925</v>
      </c>
      <c r="N1264" s="22">
        <v>2</v>
      </c>
      <c r="O1264" s="22">
        <v>3184363721</v>
      </c>
      <c r="P1264" s="23">
        <v>45430</v>
      </c>
      <c r="Q1264" s="20" t="s">
        <v>2149</v>
      </c>
      <c r="R1264" s="20">
        <v>40000</v>
      </c>
      <c r="S1264" s="20">
        <v>29120</v>
      </c>
      <c r="U1264" s="20" t="s">
        <v>2828</v>
      </c>
      <c r="V1264" s="20">
        <v>45497</v>
      </c>
    </row>
    <row r="1265" spans="2:22" ht="28.8">
      <c r="B1265" s="20">
        <v>4984</v>
      </c>
      <c r="C1265" s="22" t="s">
        <v>41</v>
      </c>
      <c r="D1265" s="22">
        <v>97470365</v>
      </c>
      <c r="E1265" s="22" t="s">
        <v>566</v>
      </c>
      <c r="F1265" s="22">
        <v>63</v>
      </c>
      <c r="G1265" s="22">
        <v>1</v>
      </c>
      <c r="H1265" s="20" t="s">
        <v>125</v>
      </c>
      <c r="I1265" s="22" t="s">
        <v>77</v>
      </c>
      <c r="J1265" s="75" t="s">
        <v>555</v>
      </c>
      <c r="K1265" s="75">
        <v>755</v>
      </c>
      <c r="L1265" s="22" t="s">
        <v>76</v>
      </c>
      <c r="M1265" s="22" t="s">
        <v>926</v>
      </c>
      <c r="N1265" s="22">
        <v>2</v>
      </c>
      <c r="O1265" s="22">
        <v>3184363721</v>
      </c>
      <c r="P1265" s="23">
        <v>45430</v>
      </c>
      <c r="Q1265" s="20" t="s">
        <v>2150</v>
      </c>
      <c r="R1265" s="20">
        <v>42000</v>
      </c>
      <c r="S1265" s="20">
        <v>29120</v>
      </c>
      <c r="U1265" s="20" t="s">
        <v>2828</v>
      </c>
      <c r="V1265" s="20">
        <v>45497</v>
      </c>
    </row>
    <row r="1266" spans="2:22" ht="28.8">
      <c r="B1266" s="20">
        <v>4985</v>
      </c>
      <c r="C1266" s="22" t="s">
        <v>41</v>
      </c>
      <c r="D1266" s="22">
        <v>97470365</v>
      </c>
      <c r="E1266" s="22" t="s">
        <v>566</v>
      </c>
      <c r="F1266" s="22">
        <v>63</v>
      </c>
      <c r="G1266" s="22">
        <v>1</v>
      </c>
      <c r="H1266" s="20" t="s">
        <v>125</v>
      </c>
      <c r="I1266" s="22" t="s">
        <v>77</v>
      </c>
      <c r="J1266" s="75" t="s">
        <v>555</v>
      </c>
      <c r="K1266" s="75">
        <v>755</v>
      </c>
      <c r="L1266" s="22" t="s">
        <v>76</v>
      </c>
      <c r="M1266" s="22" t="s">
        <v>925</v>
      </c>
      <c r="N1266" s="22">
        <v>2</v>
      </c>
      <c r="O1266" s="22">
        <v>3184363721</v>
      </c>
      <c r="P1266" s="23">
        <v>45433</v>
      </c>
      <c r="Q1266" s="20" t="s">
        <v>2151</v>
      </c>
      <c r="R1266" s="20">
        <v>40000</v>
      </c>
      <c r="S1266" s="20">
        <v>29120</v>
      </c>
      <c r="U1266" s="20" t="s">
        <v>2828</v>
      </c>
      <c r="V1266" s="20">
        <v>45497</v>
      </c>
    </row>
    <row r="1267" spans="2:22" ht="28.8">
      <c r="B1267" s="20">
        <v>4986</v>
      </c>
      <c r="C1267" s="22" t="s">
        <v>41</v>
      </c>
      <c r="D1267" s="22">
        <v>97470365</v>
      </c>
      <c r="E1267" s="22" t="s">
        <v>566</v>
      </c>
      <c r="F1267" s="22">
        <v>63</v>
      </c>
      <c r="G1267" s="22">
        <v>1</v>
      </c>
      <c r="H1267" s="20" t="s">
        <v>125</v>
      </c>
      <c r="I1267" s="22" t="s">
        <v>77</v>
      </c>
      <c r="J1267" s="75" t="s">
        <v>555</v>
      </c>
      <c r="K1267" s="75">
        <v>755</v>
      </c>
      <c r="L1267" s="22" t="s">
        <v>76</v>
      </c>
      <c r="M1267" s="22" t="s">
        <v>926</v>
      </c>
      <c r="N1267" s="22">
        <v>2</v>
      </c>
      <c r="O1267" s="22">
        <v>3184363721</v>
      </c>
      <c r="P1267" s="23">
        <v>45433</v>
      </c>
      <c r="Q1267" s="20" t="s">
        <v>2152</v>
      </c>
      <c r="R1267" s="20">
        <v>42000</v>
      </c>
      <c r="S1267" s="20">
        <v>29120</v>
      </c>
      <c r="U1267" s="20" t="s">
        <v>2828</v>
      </c>
      <c r="V1267" s="20">
        <v>45497</v>
      </c>
    </row>
    <row r="1268" spans="2:22" ht="28.8">
      <c r="B1268" s="20">
        <v>4987</v>
      </c>
      <c r="C1268" s="22" t="s">
        <v>41</v>
      </c>
      <c r="D1268" s="22">
        <v>97470365</v>
      </c>
      <c r="E1268" s="22" t="s">
        <v>566</v>
      </c>
      <c r="F1268" s="22">
        <v>63</v>
      </c>
      <c r="G1268" s="22">
        <v>1</v>
      </c>
      <c r="H1268" s="20" t="s">
        <v>125</v>
      </c>
      <c r="I1268" s="22" t="s">
        <v>77</v>
      </c>
      <c r="J1268" s="75" t="s">
        <v>555</v>
      </c>
      <c r="K1268" s="75">
        <v>755</v>
      </c>
      <c r="L1268" s="22" t="s">
        <v>76</v>
      </c>
      <c r="M1268" s="22" t="s">
        <v>925</v>
      </c>
      <c r="N1268" s="22">
        <v>2</v>
      </c>
      <c r="O1268" s="22">
        <v>3184363721</v>
      </c>
      <c r="P1268" s="23">
        <v>45435</v>
      </c>
      <c r="Q1268" s="20" t="s">
        <v>2153</v>
      </c>
      <c r="R1268" s="20">
        <v>40000</v>
      </c>
      <c r="S1268" s="20">
        <v>29120</v>
      </c>
      <c r="U1268" s="20" t="s">
        <v>2828</v>
      </c>
      <c r="V1268" s="20">
        <v>45497</v>
      </c>
    </row>
    <row r="1269" spans="2:22" ht="28.8">
      <c r="B1269" s="20">
        <v>4988</v>
      </c>
      <c r="C1269" s="22" t="s">
        <v>41</v>
      </c>
      <c r="D1269" s="22">
        <v>97470365</v>
      </c>
      <c r="E1269" s="22" t="s">
        <v>566</v>
      </c>
      <c r="F1269" s="22">
        <v>63</v>
      </c>
      <c r="G1269" s="22">
        <v>1</v>
      </c>
      <c r="H1269" s="20" t="s">
        <v>125</v>
      </c>
      <c r="I1269" s="22" t="s">
        <v>77</v>
      </c>
      <c r="J1269" s="75" t="s">
        <v>555</v>
      </c>
      <c r="K1269" s="75">
        <v>755</v>
      </c>
      <c r="L1269" s="22" t="s">
        <v>76</v>
      </c>
      <c r="M1269" s="22" t="s">
        <v>926</v>
      </c>
      <c r="N1269" s="22">
        <v>2</v>
      </c>
      <c r="O1269" s="22">
        <v>3184363721</v>
      </c>
      <c r="P1269" s="23">
        <v>45435</v>
      </c>
      <c r="Q1269" s="20" t="s">
        <v>2154</v>
      </c>
      <c r="R1269" s="20">
        <v>42000</v>
      </c>
      <c r="S1269" s="20">
        <v>29120</v>
      </c>
      <c r="U1269" s="20" t="s">
        <v>2828</v>
      </c>
      <c r="V1269" s="20">
        <v>45497</v>
      </c>
    </row>
    <row r="1270" spans="2:22" ht="28.8">
      <c r="B1270" s="20">
        <v>4989</v>
      </c>
      <c r="C1270" s="22" t="s">
        <v>41</v>
      </c>
      <c r="D1270" s="22">
        <v>97470365</v>
      </c>
      <c r="E1270" s="22" t="s">
        <v>566</v>
      </c>
      <c r="F1270" s="22">
        <v>63</v>
      </c>
      <c r="G1270" s="22">
        <v>1</v>
      </c>
      <c r="H1270" s="20" t="s">
        <v>125</v>
      </c>
      <c r="I1270" s="22" t="s">
        <v>77</v>
      </c>
      <c r="J1270" s="75" t="s">
        <v>555</v>
      </c>
      <c r="K1270" s="75">
        <v>755</v>
      </c>
      <c r="L1270" s="22" t="s">
        <v>76</v>
      </c>
      <c r="M1270" s="22" t="s">
        <v>925</v>
      </c>
      <c r="N1270" s="22">
        <v>2</v>
      </c>
      <c r="O1270" s="22">
        <v>3184363721</v>
      </c>
      <c r="P1270" s="23">
        <v>45437</v>
      </c>
      <c r="Q1270" s="20" t="s">
        <v>2155</v>
      </c>
      <c r="R1270" s="20">
        <v>40000</v>
      </c>
      <c r="S1270" s="20">
        <v>29120</v>
      </c>
      <c r="U1270" s="20" t="s">
        <v>2828</v>
      </c>
      <c r="V1270" s="20">
        <v>45497</v>
      </c>
    </row>
    <row r="1271" spans="2:22" ht="28.8">
      <c r="B1271" s="20">
        <v>4990</v>
      </c>
      <c r="C1271" s="22" t="s">
        <v>41</v>
      </c>
      <c r="D1271" s="22">
        <v>97470365</v>
      </c>
      <c r="E1271" s="22" t="s">
        <v>566</v>
      </c>
      <c r="F1271" s="22">
        <v>63</v>
      </c>
      <c r="G1271" s="22">
        <v>1</v>
      </c>
      <c r="H1271" s="20" t="s">
        <v>125</v>
      </c>
      <c r="I1271" s="22" t="s">
        <v>77</v>
      </c>
      <c r="J1271" s="75" t="s">
        <v>555</v>
      </c>
      <c r="K1271" s="75">
        <v>755</v>
      </c>
      <c r="L1271" s="22" t="s">
        <v>76</v>
      </c>
      <c r="M1271" s="22" t="s">
        <v>926</v>
      </c>
      <c r="N1271" s="22">
        <v>2</v>
      </c>
      <c r="O1271" s="22">
        <v>3184363721</v>
      </c>
      <c r="P1271" s="23">
        <v>45437</v>
      </c>
      <c r="Q1271" s="20" t="s">
        <v>2156</v>
      </c>
      <c r="R1271" s="20">
        <v>42000</v>
      </c>
      <c r="S1271" s="20">
        <v>29120</v>
      </c>
      <c r="U1271" s="20" t="s">
        <v>2828</v>
      </c>
      <c r="V1271" s="20">
        <v>45497</v>
      </c>
    </row>
    <row r="1272" spans="2:22" ht="28.8">
      <c r="B1272" s="20">
        <v>4991</v>
      </c>
      <c r="C1272" s="22" t="s">
        <v>41</v>
      </c>
      <c r="D1272" s="22">
        <v>97470365</v>
      </c>
      <c r="E1272" s="22" t="s">
        <v>566</v>
      </c>
      <c r="F1272" s="22">
        <v>63</v>
      </c>
      <c r="G1272" s="22">
        <v>1</v>
      </c>
      <c r="H1272" s="20" t="s">
        <v>125</v>
      </c>
      <c r="I1272" s="22" t="s">
        <v>77</v>
      </c>
      <c r="J1272" s="75" t="s">
        <v>555</v>
      </c>
      <c r="K1272" s="75">
        <v>755</v>
      </c>
      <c r="L1272" s="22" t="s">
        <v>76</v>
      </c>
      <c r="M1272" s="22" t="s">
        <v>925</v>
      </c>
      <c r="N1272" s="22">
        <v>2</v>
      </c>
      <c r="O1272" s="22">
        <v>3184363721</v>
      </c>
      <c r="P1272" s="23">
        <v>45440</v>
      </c>
      <c r="Q1272" s="20" t="s">
        <v>2157</v>
      </c>
      <c r="R1272" s="20">
        <v>40000</v>
      </c>
      <c r="S1272" s="20">
        <v>29120</v>
      </c>
      <c r="U1272" s="20" t="s">
        <v>2828</v>
      </c>
      <c r="V1272" s="20">
        <v>45497</v>
      </c>
    </row>
    <row r="1273" spans="2:22" ht="28.8">
      <c r="B1273" s="20">
        <v>4992</v>
      </c>
      <c r="C1273" s="22" t="s">
        <v>41</v>
      </c>
      <c r="D1273" s="22">
        <v>97470365</v>
      </c>
      <c r="E1273" s="22" t="s">
        <v>566</v>
      </c>
      <c r="F1273" s="22">
        <v>63</v>
      </c>
      <c r="G1273" s="22">
        <v>1</v>
      </c>
      <c r="H1273" s="20" t="s">
        <v>125</v>
      </c>
      <c r="I1273" s="22" t="s">
        <v>77</v>
      </c>
      <c r="J1273" s="75" t="s">
        <v>555</v>
      </c>
      <c r="K1273" s="75">
        <v>755</v>
      </c>
      <c r="L1273" s="22" t="s">
        <v>76</v>
      </c>
      <c r="M1273" s="22" t="s">
        <v>926</v>
      </c>
      <c r="N1273" s="22">
        <v>2</v>
      </c>
      <c r="O1273" s="22">
        <v>3184363721</v>
      </c>
      <c r="P1273" s="23">
        <v>45440</v>
      </c>
      <c r="Q1273" s="20" t="s">
        <v>2158</v>
      </c>
      <c r="R1273" s="20">
        <v>42000</v>
      </c>
      <c r="S1273" s="20">
        <v>29120</v>
      </c>
      <c r="T1273" s="24">
        <v>1397760</v>
      </c>
      <c r="U1273" s="20" t="s">
        <v>2828</v>
      </c>
      <c r="V1273" s="20">
        <v>45497</v>
      </c>
    </row>
    <row r="1274" spans="2:22">
      <c r="B1274" s="20">
        <v>6536</v>
      </c>
      <c r="C1274" s="22" t="s">
        <v>41</v>
      </c>
      <c r="D1274" s="22">
        <v>59819118</v>
      </c>
      <c r="E1274" s="22" t="s">
        <v>2159</v>
      </c>
      <c r="F1274" s="22">
        <v>57</v>
      </c>
      <c r="G1274" s="22">
        <v>1</v>
      </c>
      <c r="H1274" s="20">
        <v>24392</v>
      </c>
      <c r="I1274" s="22" t="s">
        <v>44</v>
      </c>
      <c r="J1274" s="75" t="s">
        <v>81</v>
      </c>
      <c r="K1274" s="75">
        <v>749</v>
      </c>
      <c r="L1274" s="22" t="s">
        <v>76</v>
      </c>
      <c r="M1274" s="22" t="s">
        <v>918</v>
      </c>
      <c r="N1274" s="22">
        <v>1</v>
      </c>
      <c r="O1274" s="22">
        <v>3137472834</v>
      </c>
      <c r="P1274" s="23">
        <v>45443</v>
      </c>
      <c r="Q1274" s="20">
        <v>689475</v>
      </c>
      <c r="R1274" s="20">
        <v>20000</v>
      </c>
      <c r="S1274" s="20">
        <v>26000</v>
      </c>
      <c r="U1274" s="20" t="s">
        <v>2829</v>
      </c>
      <c r="V1274" s="20">
        <v>45498</v>
      </c>
    </row>
    <row r="1275" spans="2:22">
      <c r="B1275" s="20">
        <v>6537</v>
      </c>
      <c r="C1275" s="22" t="s">
        <v>41</v>
      </c>
      <c r="D1275" s="22">
        <v>59819118</v>
      </c>
      <c r="E1275" s="22" t="s">
        <v>2159</v>
      </c>
      <c r="F1275" s="22">
        <v>57</v>
      </c>
      <c r="G1275" s="22">
        <v>1</v>
      </c>
      <c r="H1275" s="20">
        <v>24392</v>
      </c>
      <c r="I1275" s="22" t="s">
        <v>44</v>
      </c>
      <c r="J1275" s="75" t="s">
        <v>81</v>
      </c>
      <c r="K1275" s="75">
        <v>749</v>
      </c>
      <c r="L1275" s="22" t="s">
        <v>76</v>
      </c>
      <c r="M1275" s="22" t="s">
        <v>922</v>
      </c>
      <c r="N1275" s="22">
        <v>1</v>
      </c>
      <c r="O1275" s="22">
        <v>3137472834</v>
      </c>
      <c r="P1275" s="23">
        <v>45443</v>
      </c>
      <c r="Q1275" s="20">
        <v>692916</v>
      </c>
      <c r="R1275" s="20">
        <v>20000</v>
      </c>
      <c r="S1275" s="20">
        <v>26000</v>
      </c>
      <c r="T1275" s="24">
        <v>52000</v>
      </c>
      <c r="U1275" s="20" t="s">
        <v>2829</v>
      </c>
      <c r="V1275" s="20">
        <v>45498</v>
      </c>
    </row>
    <row r="1276" spans="2:22">
      <c r="B1276" s="20">
        <v>5886</v>
      </c>
      <c r="C1276" s="22" t="s">
        <v>79</v>
      </c>
      <c r="D1276" s="22">
        <v>1182463295</v>
      </c>
      <c r="E1276" s="22" t="s">
        <v>2160</v>
      </c>
      <c r="F1276" s="22">
        <v>11</v>
      </c>
      <c r="G1276" s="22">
        <v>1</v>
      </c>
      <c r="H1276" s="20" t="s">
        <v>2161</v>
      </c>
      <c r="I1276" s="22" t="s">
        <v>77</v>
      </c>
      <c r="J1276" s="75" t="s">
        <v>78</v>
      </c>
      <c r="K1276" s="75">
        <v>320</v>
      </c>
      <c r="L1276" s="22" t="s">
        <v>74</v>
      </c>
      <c r="M1276" s="22" t="s">
        <v>960</v>
      </c>
      <c r="N1276" s="22">
        <v>1</v>
      </c>
      <c r="O1276" s="22">
        <v>3224548624</v>
      </c>
      <c r="P1276" s="23">
        <v>45432</v>
      </c>
      <c r="Q1276" s="20">
        <v>666246</v>
      </c>
      <c r="R1276" s="20">
        <v>33000</v>
      </c>
      <c r="S1276" s="20">
        <v>45240</v>
      </c>
      <c r="U1276" s="20" t="s">
        <v>2830</v>
      </c>
      <c r="V1276" s="20">
        <v>45498</v>
      </c>
    </row>
    <row r="1277" spans="2:22">
      <c r="B1277" s="20">
        <v>5887</v>
      </c>
      <c r="C1277" s="22" t="s">
        <v>79</v>
      </c>
      <c r="D1277" s="22">
        <v>1182463295</v>
      </c>
      <c r="E1277" s="22" t="s">
        <v>2160</v>
      </c>
      <c r="F1277" s="22">
        <v>11</v>
      </c>
      <c r="G1277" s="22">
        <v>1</v>
      </c>
      <c r="H1277" s="20" t="s">
        <v>2161</v>
      </c>
      <c r="I1277" s="22" t="s">
        <v>77</v>
      </c>
      <c r="J1277" s="75" t="s">
        <v>78</v>
      </c>
      <c r="K1277" s="75">
        <v>320</v>
      </c>
      <c r="L1277" s="22" t="s">
        <v>74</v>
      </c>
      <c r="M1277" s="22" t="s">
        <v>962</v>
      </c>
      <c r="N1277" s="22">
        <v>1</v>
      </c>
      <c r="O1277" s="22">
        <v>3224548624</v>
      </c>
      <c r="P1277" s="23">
        <v>45432</v>
      </c>
      <c r="Q1277" s="20">
        <v>670687</v>
      </c>
      <c r="R1277" s="20">
        <v>33000</v>
      </c>
      <c r="S1277" s="20">
        <v>45240</v>
      </c>
      <c r="T1277" s="24">
        <v>90480</v>
      </c>
      <c r="U1277" s="20" t="s">
        <v>2830</v>
      </c>
      <c r="V1277" s="20">
        <v>45498</v>
      </c>
    </row>
    <row r="1278" spans="2:22">
      <c r="B1278" s="20">
        <v>5011</v>
      </c>
      <c r="C1278" s="22" t="s">
        <v>86</v>
      </c>
      <c r="D1278" s="22">
        <v>1080073819</v>
      </c>
      <c r="E1278" s="22" t="s">
        <v>661</v>
      </c>
      <c r="F1278" s="22">
        <v>10</v>
      </c>
      <c r="G1278" s="22">
        <v>2</v>
      </c>
      <c r="H1278" s="20" t="s">
        <v>662</v>
      </c>
      <c r="I1278" s="22" t="s">
        <v>44</v>
      </c>
      <c r="J1278" s="75" t="s">
        <v>81</v>
      </c>
      <c r="K1278" s="75">
        <v>749</v>
      </c>
      <c r="L1278" s="22" t="s">
        <v>76</v>
      </c>
      <c r="M1278" s="22" t="s">
        <v>918</v>
      </c>
      <c r="N1278" s="22">
        <v>1</v>
      </c>
      <c r="O1278" s="22">
        <v>3115275306</v>
      </c>
      <c r="P1278" s="23">
        <v>45413</v>
      </c>
      <c r="Q1278" s="20">
        <v>628548</v>
      </c>
      <c r="R1278" s="20">
        <v>20000</v>
      </c>
      <c r="S1278" s="20">
        <v>26000</v>
      </c>
      <c r="U1278" s="20" t="s">
        <v>2831</v>
      </c>
      <c r="V1278" s="20">
        <v>45498</v>
      </c>
    </row>
    <row r="1279" spans="2:22">
      <c r="B1279" s="20">
        <v>5012</v>
      </c>
      <c r="C1279" s="22" t="s">
        <v>86</v>
      </c>
      <c r="D1279" s="22">
        <v>1080073819</v>
      </c>
      <c r="E1279" s="22" t="s">
        <v>661</v>
      </c>
      <c r="F1279" s="22">
        <v>10</v>
      </c>
      <c r="G1279" s="22">
        <v>2</v>
      </c>
      <c r="H1279" s="20" t="s">
        <v>662</v>
      </c>
      <c r="I1279" s="22" t="s">
        <v>44</v>
      </c>
      <c r="J1279" s="75" t="s">
        <v>81</v>
      </c>
      <c r="K1279" s="75">
        <v>749</v>
      </c>
      <c r="L1279" s="22" t="s">
        <v>76</v>
      </c>
      <c r="M1279" s="22" t="s">
        <v>922</v>
      </c>
      <c r="N1279" s="22">
        <v>1</v>
      </c>
      <c r="O1279" s="22">
        <v>3115275306</v>
      </c>
      <c r="P1279" s="23">
        <v>45414</v>
      </c>
      <c r="Q1279" s="20">
        <v>632935</v>
      </c>
      <c r="R1279" s="20">
        <v>20000</v>
      </c>
      <c r="S1279" s="20">
        <v>26000</v>
      </c>
      <c r="U1279" s="20" t="s">
        <v>2831</v>
      </c>
      <c r="V1279" s="20">
        <v>45498</v>
      </c>
    </row>
    <row r="1280" spans="2:22">
      <c r="B1280" s="20">
        <v>5014</v>
      </c>
      <c r="C1280" s="22" t="s">
        <v>86</v>
      </c>
      <c r="D1280" s="22">
        <v>1080073819</v>
      </c>
      <c r="E1280" s="22" t="s">
        <v>661</v>
      </c>
      <c r="F1280" s="22">
        <v>10</v>
      </c>
      <c r="G1280" s="22">
        <v>2</v>
      </c>
      <c r="H1280" s="20" t="s">
        <v>662</v>
      </c>
      <c r="I1280" s="22" t="s">
        <v>44</v>
      </c>
      <c r="J1280" s="75" t="s">
        <v>81</v>
      </c>
      <c r="K1280" s="75">
        <v>749</v>
      </c>
      <c r="L1280" s="22" t="s">
        <v>76</v>
      </c>
      <c r="M1280" s="22" t="s">
        <v>920</v>
      </c>
      <c r="N1280" s="22">
        <v>1</v>
      </c>
      <c r="O1280" s="22">
        <v>3115275306</v>
      </c>
      <c r="P1280" s="23">
        <v>45414</v>
      </c>
      <c r="Q1280" s="20">
        <v>124352</v>
      </c>
      <c r="R1280" s="20">
        <v>50000</v>
      </c>
      <c r="S1280" s="20">
        <v>93600</v>
      </c>
      <c r="T1280" s="24">
        <v>145600</v>
      </c>
      <c r="U1280" s="20" t="s">
        <v>2831</v>
      </c>
      <c r="V1280" s="20">
        <v>45498</v>
      </c>
    </row>
    <row r="1281" spans="2:22">
      <c r="B1281" s="20">
        <v>6456</v>
      </c>
      <c r="C1281" s="22" t="s">
        <v>41</v>
      </c>
      <c r="D1281" s="22">
        <v>1121506075</v>
      </c>
      <c r="E1281" s="22" t="s">
        <v>2162</v>
      </c>
      <c r="F1281" s="22">
        <v>38</v>
      </c>
      <c r="G1281" s="22">
        <v>1</v>
      </c>
      <c r="H1281" s="20" t="s">
        <v>2163</v>
      </c>
      <c r="I1281" s="22" t="s">
        <v>77</v>
      </c>
      <c r="J1281" s="75" t="s">
        <v>87</v>
      </c>
      <c r="K1281" s="75">
        <v>760</v>
      </c>
      <c r="L1281" s="22" t="s">
        <v>76</v>
      </c>
      <c r="M1281" s="22" t="s">
        <v>1087</v>
      </c>
      <c r="N1281" s="22">
        <v>1</v>
      </c>
      <c r="O1281" s="22">
        <v>3138686564</v>
      </c>
      <c r="P1281" s="23">
        <v>45442</v>
      </c>
      <c r="Q1281" s="20">
        <v>685931</v>
      </c>
      <c r="R1281" s="20">
        <v>20000</v>
      </c>
      <c r="S1281" s="20">
        <v>22880</v>
      </c>
      <c r="T1281" s="24">
        <v>22880</v>
      </c>
      <c r="U1281" s="20" t="s">
        <v>2832</v>
      </c>
      <c r="V1281" s="20">
        <v>45498</v>
      </c>
    </row>
    <row r="1282" spans="2:22" ht="28.8">
      <c r="B1282" s="20">
        <v>5277</v>
      </c>
      <c r="C1282" s="22" t="s">
        <v>41</v>
      </c>
      <c r="D1282" s="22">
        <v>27470263</v>
      </c>
      <c r="E1282" s="22" t="s">
        <v>2164</v>
      </c>
      <c r="F1282" s="22">
        <v>51</v>
      </c>
      <c r="G1282" s="22">
        <v>1</v>
      </c>
      <c r="H1282" s="20" t="s">
        <v>2165</v>
      </c>
      <c r="I1282" s="22" t="s">
        <v>44</v>
      </c>
      <c r="J1282" s="75" t="s">
        <v>555</v>
      </c>
      <c r="K1282" s="75">
        <v>755</v>
      </c>
      <c r="L1282" s="22" t="s">
        <v>76</v>
      </c>
      <c r="M1282" s="22" t="s">
        <v>925</v>
      </c>
      <c r="N1282" s="22">
        <v>1</v>
      </c>
      <c r="O1282" s="22">
        <v>3138367118</v>
      </c>
      <c r="P1282" s="23">
        <v>45419</v>
      </c>
      <c r="Q1282" s="20">
        <v>641119</v>
      </c>
      <c r="R1282" s="20">
        <v>20000</v>
      </c>
      <c r="S1282" s="20">
        <v>29120</v>
      </c>
      <c r="U1282" s="20" t="s">
        <v>2833</v>
      </c>
      <c r="V1282" s="20">
        <v>45498</v>
      </c>
    </row>
    <row r="1283" spans="2:22" ht="28.8">
      <c r="B1283" s="20">
        <v>5278</v>
      </c>
      <c r="C1283" s="22" t="s">
        <v>41</v>
      </c>
      <c r="D1283" s="22">
        <v>27470263</v>
      </c>
      <c r="E1283" s="22" t="s">
        <v>2164</v>
      </c>
      <c r="F1283" s="22">
        <v>51</v>
      </c>
      <c r="G1283" s="22">
        <v>1</v>
      </c>
      <c r="H1283" s="20" t="s">
        <v>2165</v>
      </c>
      <c r="I1283" s="22" t="s">
        <v>44</v>
      </c>
      <c r="J1283" s="75" t="s">
        <v>555</v>
      </c>
      <c r="K1283" s="75">
        <v>755</v>
      </c>
      <c r="L1283" s="22" t="s">
        <v>76</v>
      </c>
      <c r="M1283" s="22" t="s">
        <v>926</v>
      </c>
      <c r="N1283" s="22">
        <v>1</v>
      </c>
      <c r="O1283" s="22">
        <v>3138367118</v>
      </c>
      <c r="P1283" s="23">
        <v>45420</v>
      </c>
      <c r="Q1283" s="20">
        <v>645583</v>
      </c>
      <c r="R1283" s="20">
        <v>21000</v>
      </c>
      <c r="S1283" s="20">
        <v>29120</v>
      </c>
      <c r="U1283" s="20" t="s">
        <v>2833</v>
      </c>
      <c r="V1283" s="20">
        <v>45498</v>
      </c>
    </row>
    <row r="1284" spans="2:22" ht="28.8">
      <c r="B1284" s="20">
        <v>5343</v>
      </c>
      <c r="C1284" s="22" t="s">
        <v>41</v>
      </c>
      <c r="D1284" s="22">
        <v>27470263</v>
      </c>
      <c r="E1284" s="22" t="s">
        <v>2166</v>
      </c>
      <c r="F1284" s="22">
        <v>51</v>
      </c>
      <c r="G1284" s="22">
        <v>1</v>
      </c>
      <c r="H1284" s="20" t="s">
        <v>2165</v>
      </c>
      <c r="I1284" s="22" t="s">
        <v>44</v>
      </c>
      <c r="J1284" s="75" t="s">
        <v>555</v>
      </c>
      <c r="K1284" s="75">
        <v>755</v>
      </c>
      <c r="L1284" s="22" t="s">
        <v>76</v>
      </c>
      <c r="M1284" s="22" t="s">
        <v>915</v>
      </c>
      <c r="N1284" s="22">
        <v>1</v>
      </c>
      <c r="O1284" s="22">
        <v>3138367118</v>
      </c>
      <c r="P1284" s="23">
        <v>45419</v>
      </c>
      <c r="Q1284" s="20">
        <v>124448</v>
      </c>
      <c r="R1284" s="20">
        <v>50000</v>
      </c>
      <c r="S1284" s="20">
        <v>93600</v>
      </c>
      <c r="U1284" s="20" t="s">
        <v>2833</v>
      </c>
      <c r="V1284" s="20">
        <v>45498</v>
      </c>
    </row>
    <row r="1285" spans="2:22" ht="28.8">
      <c r="B1285" s="20">
        <v>5344</v>
      </c>
      <c r="C1285" s="22" t="s">
        <v>41</v>
      </c>
      <c r="D1285" s="22">
        <v>27470263</v>
      </c>
      <c r="E1285" s="22" t="s">
        <v>2166</v>
      </c>
      <c r="F1285" s="22">
        <v>51</v>
      </c>
      <c r="G1285" s="22">
        <v>1</v>
      </c>
      <c r="H1285" s="20" t="s">
        <v>2165</v>
      </c>
      <c r="I1285" s="22" t="s">
        <v>44</v>
      </c>
      <c r="J1285" s="75" t="s">
        <v>555</v>
      </c>
      <c r="K1285" s="75">
        <v>755</v>
      </c>
      <c r="L1285" s="22" t="s">
        <v>76</v>
      </c>
      <c r="M1285" s="22" t="s">
        <v>920</v>
      </c>
      <c r="N1285" s="22">
        <v>1</v>
      </c>
      <c r="O1285" s="22">
        <v>3138367118</v>
      </c>
      <c r="P1285" s="23">
        <v>45420</v>
      </c>
      <c r="Q1285" s="20">
        <v>124522</v>
      </c>
      <c r="R1285" s="20">
        <v>50000</v>
      </c>
      <c r="S1285" s="20">
        <v>93600</v>
      </c>
      <c r="T1285" s="24">
        <v>245440</v>
      </c>
      <c r="U1285" s="20" t="s">
        <v>2833</v>
      </c>
      <c r="V1285" s="20">
        <v>45498</v>
      </c>
    </row>
    <row r="1286" spans="2:22">
      <c r="B1286" s="20">
        <v>6056</v>
      </c>
      <c r="C1286" s="22" t="s">
        <v>41</v>
      </c>
      <c r="D1286" s="22">
        <v>13226123</v>
      </c>
      <c r="E1286" s="22" t="s">
        <v>590</v>
      </c>
      <c r="F1286" s="22">
        <v>77</v>
      </c>
      <c r="G1286" s="22">
        <v>1</v>
      </c>
      <c r="H1286" s="20">
        <v>17115</v>
      </c>
      <c r="I1286" s="22" t="s">
        <v>77</v>
      </c>
      <c r="J1286" s="75" t="s">
        <v>87</v>
      </c>
      <c r="K1286" s="75">
        <v>760</v>
      </c>
      <c r="L1286" s="22" t="s">
        <v>76</v>
      </c>
      <c r="M1286" s="22" t="s">
        <v>1087</v>
      </c>
      <c r="N1286" s="22">
        <v>1</v>
      </c>
      <c r="O1286" s="22">
        <v>3105376795</v>
      </c>
      <c r="P1286" s="23">
        <v>45435</v>
      </c>
      <c r="Q1286" s="20">
        <v>674384</v>
      </c>
      <c r="R1286" s="20">
        <v>20000</v>
      </c>
      <c r="S1286" s="20">
        <v>22880</v>
      </c>
      <c r="U1286" s="20" t="s">
        <v>2834</v>
      </c>
      <c r="V1286" s="20">
        <v>45498</v>
      </c>
    </row>
    <row r="1287" spans="2:22">
      <c r="B1287" s="20">
        <v>6057</v>
      </c>
      <c r="C1287" s="22" t="s">
        <v>41</v>
      </c>
      <c r="D1287" s="22">
        <v>13226123</v>
      </c>
      <c r="E1287" s="22" t="s">
        <v>590</v>
      </c>
      <c r="F1287" s="22">
        <v>77</v>
      </c>
      <c r="G1287" s="22">
        <v>1</v>
      </c>
      <c r="H1287" s="20">
        <v>17115</v>
      </c>
      <c r="I1287" s="22" t="s">
        <v>77</v>
      </c>
      <c r="J1287" s="75" t="s">
        <v>87</v>
      </c>
      <c r="K1287" s="75">
        <v>760</v>
      </c>
      <c r="L1287" s="22" t="s">
        <v>76</v>
      </c>
      <c r="M1287" s="22" t="s">
        <v>1088</v>
      </c>
      <c r="N1287" s="22">
        <v>1</v>
      </c>
      <c r="O1287" s="22">
        <v>3105376795</v>
      </c>
      <c r="P1287" s="23">
        <v>45435</v>
      </c>
      <c r="Q1287" s="20">
        <v>675725</v>
      </c>
      <c r="R1287" s="20">
        <v>20000</v>
      </c>
      <c r="S1287" s="20">
        <v>22880</v>
      </c>
      <c r="T1287" s="24">
        <v>45760</v>
      </c>
      <c r="U1287" s="20" t="s">
        <v>2834</v>
      </c>
      <c r="V1287" s="20">
        <v>45498</v>
      </c>
    </row>
    <row r="1288" spans="2:22">
      <c r="B1288" s="20">
        <v>6255</v>
      </c>
      <c r="C1288" s="22" t="s">
        <v>41</v>
      </c>
      <c r="D1288" s="22">
        <v>5348191</v>
      </c>
      <c r="E1288" s="22" t="s">
        <v>2167</v>
      </c>
      <c r="F1288" s="22">
        <v>70</v>
      </c>
      <c r="G1288" s="22">
        <v>1</v>
      </c>
      <c r="H1288" s="20" t="s">
        <v>2168</v>
      </c>
      <c r="I1288" s="22" t="s">
        <v>44</v>
      </c>
      <c r="J1288" s="75" t="s">
        <v>87</v>
      </c>
      <c r="K1288" s="75">
        <v>760</v>
      </c>
      <c r="L1288" s="22" t="s">
        <v>76</v>
      </c>
      <c r="M1288" s="22" t="s">
        <v>1087</v>
      </c>
      <c r="N1288" s="22">
        <v>1</v>
      </c>
      <c r="O1288" s="22">
        <v>3027741389</v>
      </c>
      <c r="P1288" s="23">
        <v>45439</v>
      </c>
      <c r="Q1288" s="20">
        <v>678627</v>
      </c>
      <c r="R1288" s="20">
        <v>20000</v>
      </c>
      <c r="S1288" s="20">
        <v>22880</v>
      </c>
      <c r="T1288" s="24">
        <v>22880</v>
      </c>
      <c r="U1288" s="20" t="s">
        <v>2835</v>
      </c>
      <c r="V1288" s="20">
        <v>45498</v>
      </c>
    </row>
    <row r="1289" spans="2:22">
      <c r="B1289" s="20">
        <v>6159</v>
      </c>
      <c r="C1289" s="22" t="s">
        <v>94</v>
      </c>
      <c r="D1289" s="22">
        <v>7846905</v>
      </c>
      <c r="E1289" s="22" t="s">
        <v>2169</v>
      </c>
      <c r="F1289" s="22">
        <v>9</v>
      </c>
      <c r="G1289" s="22">
        <v>1</v>
      </c>
      <c r="H1289" s="20" t="s">
        <v>2170</v>
      </c>
      <c r="I1289" s="22" t="s">
        <v>77</v>
      </c>
      <c r="J1289" s="75" t="s">
        <v>87</v>
      </c>
      <c r="K1289" s="75">
        <v>760</v>
      </c>
      <c r="L1289" s="22" t="s">
        <v>76</v>
      </c>
      <c r="M1289" s="22" t="s">
        <v>1087</v>
      </c>
      <c r="N1289" s="22">
        <v>1</v>
      </c>
      <c r="O1289" s="22">
        <v>3227725849</v>
      </c>
      <c r="P1289" s="23">
        <v>45437</v>
      </c>
      <c r="Q1289" s="20">
        <v>677989</v>
      </c>
      <c r="R1289" s="20">
        <v>20000</v>
      </c>
      <c r="S1289" s="20">
        <v>22880</v>
      </c>
      <c r="U1289" s="20" t="s">
        <v>2836</v>
      </c>
      <c r="V1289" s="20">
        <v>45498</v>
      </c>
    </row>
    <row r="1290" spans="2:22">
      <c r="B1290" s="20">
        <v>6160</v>
      </c>
      <c r="C1290" s="22" t="s">
        <v>94</v>
      </c>
      <c r="D1290" s="22">
        <v>7846905</v>
      </c>
      <c r="E1290" s="22" t="s">
        <v>2169</v>
      </c>
      <c r="F1290" s="22">
        <v>9</v>
      </c>
      <c r="G1290" s="22">
        <v>1</v>
      </c>
      <c r="H1290" s="20" t="s">
        <v>2170</v>
      </c>
      <c r="I1290" s="22" t="s">
        <v>77</v>
      </c>
      <c r="J1290" s="75" t="s">
        <v>87</v>
      </c>
      <c r="K1290" s="75">
        <v>760</v>
      </c>
      <c r="L1290" s="22" t="s">
        <v>76</v>
      </c>
      <c r="M1290" s="22" t="s">
        <v>1088</v>
      </c>
      <c r="N1290" s="22">
        <v>1</v>
      </c>
      <c r="O1290" s="22">
        <v>3227725849</v>
      </c>
      <c r="P1290" s="23">
        <v>45437</v>
      </c>
      <c r="Q1290" s="20">
        <v>678480</v>
      </c>
      <c r="R1290" s="20">
        <v>20000</v>
      </c>
      <c r="S1290" s="20">
        <v>22880</v>
      </c>
      <c r="T1290" s="24">
        <v>45760</v>
      </c>
      <c r="U1290" s="20" t="s">
        <v>2836</v>
      </c>
      <c r="V1290" s="20">
        <v>45498</v>
      </c>
    </row>
    <row r="1291" spans="2:22">
      <c r="B1291" s="20">
        <v>5690</v>
      </c>
      <c r="C1291" s="22" t="s">
        <v>94</v>
      </c>
      <c r="D1291" s="22">
        <v>7846888</v>
      </c>
      <c r="E1291" s="22" t="s">
        <v>2171</v>
      </c>
      <c r="F1291" s="22">
        <v>5</v>
      </c>
      <c r="G1291" s="22">
        <v>1</v>
      </c>
      <c r="H1291" s="20">
        <v>43344</v>
      </c>
      <c r="I1291" s="22" t="s">
        <v>44</v>
      </c>
      <c r="J1291" s="75" t="s">
        <v>87</v>
      </c>
      <c r="K1291" s="75">
        <v>760</v>
      </c>
      <c r="L1291" s="22" t="s">
        <v>76</v>
      </c>
      <c r="M1291" s="22" t="s">
        <v>920</v>
      </c>
      <c r="N1291" s="22">
        <v>2</v>
      </c>
      <c r="O1291" s="22">
        <v>3208318004</v>
      </c>
      <c r="P1291" s="23">
        <v>45423</v>
      </c>
      <c r="Q1291" s="20" t="s">
        <v>2172</v>
      </c>
      <c r="R1291" s="20">
        <v>120000</v>
      </c>
      <c r="S1291" s="20">
        <v>93600</v>
      </c>
      <c r="U1291" s="20" t="s">
        <v>2837</v>
      </c>
      <c r="V1291" s="20">
        <v>45498</v>
      </c>
    </row>
    <row r="1292" spans="2:22">
      <c r="B1292" s="20">
        <v>5691</v>
      </c>
      <c r="C1292" s="22" t="s">
        <v>94</v>
      </c>
      <c r="D1292" s="22">
        <v>7846888</v>
      </c>
      <c r="E1292" s="22" t="s">
        <v>2171</v>
      </c>
      <c r="F1292" s="22">
        <v>5</v>
      </c>
      <c r="G1292" s="22">
        <v>1</v>
      </c>
      <c r="H1292" s="20">
        <v>43344</v>
      </c>
      <c r="I1292" s="22" t="s">
        <v>44</v>
      </c>
      <c r="J1292" s="75" t="s">
        <v>87</v>
      </c>
      <c r="K1292" s="75">
        <v>760</v>
      </c>
      <c r="L1292" s="22" t="s">
        <v>76</v>
      </c>
      <c r="M1292" s="22" t="s">
        <v>1088</v>
      </c>
      <c r="N1292" s="22">
        <v>2</v>
      </c>
      <c r="O1292" s="22">
        <v>3208318004</v>
      </c>
      <c r="P1292" s="23">
        <v>45423</v>
      </c>
      <c r="Q1292" s="20" t="s">
        <v>2173</v>
      </c>
      <c r="R1292" s="20">
        <v>40000</v>
      </c>
      <c r="S1292" s="20">
        <v>22880</v>
      </c>
      <c r="T1292" s="24">
        <v>232960</v>
      </c>
      <c r="U1292" s="20" t="s">
        <v>2837</v>
      </c>
      <c r="V1292" s="20">
        <v>45498</v>
      </c>
    </row>
    <row r="1293" spans="2:22">
      <c r="B1293" s="20">
        <v>5379</v>
      </c>
      <c r="C1293" s="22" t="s">
        <v>41</v>
      </c>
      <c r="D1293" s="22">
        <v>1124848317</v>
      </c>
      <c r="E1293" s="22" t="s">
        <v>2174</v>
      </c>
      <c r="F1293" s="22">
        <v>38</v>
      </c>
      <c r="G1293" s="22">
        <v>1</v>
      </c>
      <c r="H1293" s="20" t="s">
        <v>2175</v>
      </c>
      <c r="I1293" s="22" t="s">
        <v>44</v>
      </c>
      <c r="J1293" s="75" t="s">
        <v>83</v>
      </c>
      <c r="K1293" s="75" t="s">
        <v>559</v>
      </c>
      <c r="L1293" s="22" t="s">
        <v>76</v>
      </c>
      <c r="M1293" s="22" t="s">
        <v>949</v>
      </c>
      <c r="N1293" s="22">
        <v>1</v>
      </c>
      <c r="O1293" s="22">
        <v>3124716438</v>
      </c>
      <c r="P1293" s="23">
        <v>45421</v>
      </c>
      <c r="Q1293" s="20">
        <v>643313</v>
      </c>
      <c r="R1293" s="20">
        <v>50000</v>
      </c>
      <c r="S1293" s="20">
        <v>67600</v>
      </c>
      <c r="U1293" s="20" t="s">
        <v>2838</v>
      </c>
      <c r="V1293" s="20">
        <v>45498</v>
      </c>
    </row>
    <row r="1294" spans="2:22">
      <c r="B1294" s="20">
        <v>5380</v>
      </c>
      <c r="C1294" s="22" t="s">
        <v>41</v>
      </c>
      <c r="D1294" s="22">
        <v>1124848317</v>
      </c>
      <c r="E1294" s="22" t="s">
        <v>2174</v>
      </c>
      <c r="F1294" s="22">
        <v>38</v>
      </c>
      <c r="G1294" s="22">
        <v>1</v>
      </c>
      <c r="H1294" s="20" t="s">
        <v>2175</v>
      </c>
      <c r="I1294" s="22" t="s">
        <v>44</v>
      </c>
      <c r="J1294" s="75" t="s">
        <v>83</v>
      </c>
      <c r="K1294" s="75" t="s">
        <v>559</v>
      </c>
      <c r="L1294" s="22" t="s">
        <v>76</v>
      </c>
      <c r="M1294" s="22" t="s">
        <v>950</v>
      </c>
      <c r="N1294" s="22">
        <v>1</v>
      </c>
      <c r="O1294" s="22">
        <v>3124716438</v>
      </c>
      <c r="P1294" s="23">
        <v>45422</v>
      </c>
      <c r="Q1294" s="20">
        <v>650092</v>
      </c>
      <c r="R1294" s="20">
        <v>50000</v>
      </c>
      <c r="S1294" s="20">
        <v>67600</v>
      </c>
      <c r="T1294" s="24">
        <v>135200</v>
      </c>
      <c r="U1294" s="20" t="s">
        <v>2838</v>
      </c>
      <c r="V1294" s="20">
        <v>45498</v>
      </c>
    </row>
    <row r="1295" spans="2:22" ht="57.6">
      <c r="B1295" s="20">
        <v>5199</v>
      </c>
      <c r="C1295" s="22" t="s">
        <v>41</v>
      </c>
      <c r="D1295" s="22">
        <v>1123320813</v>
      </c>
      <c r="E1295" s="22" t="s">
        <v>2176</v>
      </c>
      <c r="F1295" s="22">
        <v>20</v>
      </c>
      <c r="G1295" s="22">
        <v>1</v>
      </c>
      <c r="H1295" s="20">
        <v>37841</v>
      </c>
      <c r="I1295" s="22" t="s">
        <v>44</v>
      </c>
      <c r="J1295" s="75" t="s">
        <v>78</v>
      </c>
      <c r="K1295" s="75">
        <v>320</v>
      </c>
      <c r="L1295" s="22" t="s">
        <v>74</v>
      </c>
      <c r="M1295" s="22" t="s">
        <v>958</v>
      </c>
      <c r="N1295" s="22">
        <v>1</v>
      </c>
      <c r="O1295" s="22" t="s">
        <v>2177</v>
      </c>
      <c r="P1295" s="23">
        <v>45416</v>
      </c>
      <c r="Q1295" s="20">
        <v>633949</v>
      </c>
      <c r="R1295" s="20">
        <v>17000</v>
      </c>
      <c r="S1295" s="20">
        <v>26520</v>
      </c>
      <c r="T1295" s="24">
        <v>26520</v>
      </c>
      <c r="U1295" s="20" t="s">
        <v>2839</v>
      </c>
      <c r="V1295" s="20">
        <v>45498</v>
      </c>
    </row>
    <row r="1296" spans="2:22" ht="57.6">
      <c r="B1296" s="20">
        <v>6125</v>
      </c>
      <c r="C1296" s="22" t="s">
        <v>41</v>
      </c>
      <c r="D1296" s="22">
        <v>1127072877</v>
      </c>
      <c r="E1296" s="22" t="s">
        <v>2178</v>
      </c>
      <c r="F1296" s="22">
        <v>34</v>
      </c>
      <c r="G1296" s="22">
        <v>1</v>
      </c>
      <c r="H1296" s="20" t="s">
        <v>2179</v>
      </c>
      <c r="I1296" s="22" t="s">
        <v>44</v>
      </c>
      <c r="J1296" s="75" t="s">
        <v>84</v>
      </c>
      <c r="K1296" s="75">
        <v>885</v>
      </c>
      <c r="L1296" s="22" t="s">
        <v>76</v>
      </c>
      <c r="M1296" s="22" t="s">
        <v>1194</v>
      </c>
      <c r="N1296" s="22">
        <v>1</v>
      </c>
      <c r="O1296" s="22" t="s">
        <v>2180</v>
      </c>
      <c r="P1296" s="23">
        <v>45436</v>
      </c>
      <c r="Q1296" s="20">
        <v>675604</v>
      </c>
      <c r="R1296" s="20">
        <v>78000</v>
      </c>
      <c r="S1296" s="20">
        <v>102544</v>
      </c>
      <c r="U1296" s="20" t="s">
        <v>2840</v>
      </c>
      <c r="V1296" s="20">
        <v>45498</v>
      </c>
    </row>
    <row r="1297" spans="2:22" ht="57.6">
      <c r="B1297" s="20">
        <v>6126</v>
      </c>
      <c r="C1297" s="22" t="s">
        <v>41</v>
      </c>
      <c r="D1297" s="22">
        <v>1127072877</v>
      </c>
      <c r="E1297" s="22" t="s">
        <v>2178</v>
      </c>
      <c r="F1297" s="22">
        <v>34</v>
      </c>
      <c r="G1297" s="22">
        <v>1</v>
      </c>
      <c r="H1297" s="20" t="s">
        <v>2179</v>
      </c>
      <c r="I1297" s="22" t="s">
        <v>44</v>
      </c>
      <c r="J1297" s="75" t="s">
        <v>84</v>
      </c>
      <c r="K1297" s="75">
        <v>885</v>
      </c>
      <c r="L1297" s="22" t="s">
        <v>76</v>
      </c>
      <c r="M1297" s="22" t="s">
        <v>2030</v>
      </c>
      <c r="N1297" s="22">
        <v>1</v>
      </c>
      <c r="O1297" s="22" t="s">
        <v>2180</v>
      </c>
      <c r="P1297" s="23">
        <v>45437</v>
      </c>
      <c r="Q1297" s="20">
        <v>679841</v>
      </c>
      <c r="R1297" s="20">
        <v>78000</v>
      </c>
      <c r="S1297" s="20">
        <v>102544</v>
      </c>
      <c r="T1297" s="24">
        <v>205088</v>
      </c>
      <c r="U1297" s="20" t="s">
        <v>2840</v>
      </c>
      <c r="V1297" s="20">
        <v>45498</v>
      </c>
    </row>
    <row r="1298" spans="2:22" ht="28.8">
      <c r="B1298" s="20">
        <v>5211</v>
      </c>
      <c r="C1298" s="22" t="s">
        <v>79</v>
      </c>
      <c r="D1298" s="22">
        <v>1125181645</v>
      </c>
      <c r="E1298" s="22" t="s">
        <v>663</v>
      </c>
      <c r="F1298" s="22">
        <v>15</v>
      </c>
      <c r="G1298" s="22">
        <v>1</v>
      </c>
      <c r="H1298" s="20" t="s">
        <v>664</v>
      </c>
      <c r="I1298" s="22" t="s">
        <v>77</v>
      </c>
      <c r="J1298" s="75" t="s">
        <v>99</v>
      </c>
      <c r="K1298" s="75">
        <v>571</v>
      </c>
      <c r="L1298" s="22" t="s">
        <v>74</v>
      </c>
      <c r="M1298" s="22" t="s">
        <v>989</v>
      </c>
      <c r="N1298" s="22">
        <v>2</v>
      </c>
      <c r="O1298" s="22">
        <v>3143996751</v>
      </c>
      <c r="P1298" s="23">
        <v>45416</v>
      </c>
      <c r="Q1298" s="20" t="s">
        <v>2181</v>
      </c>
      <c r="R1298" s="20">
        <v>36000</v>
      </c>
      <c r="S1298" s="20">
        <v>29640</v>
      </c>
      <c r="U1298" s="20" t="s">
        <v>2841</v>
      </c>
      <c r="V1298" s="20">
        <v>45498</v>
      </c>
    </row>
    <row r="1299" spans="2:22" ht="28.8">
      <c r="B1299" s="20">
        <v>5213</v>
      </c>
      <c r="C1299" s="22" t="s">
        <v>79</v>
      </c>
      <c r="D1299" s="22">
        <v>1125181645</v>
      </c>
      <c r="E1299" s="22" t="s">
        <v>663</v>
      </c>
      <c r="F1299" s="22">
        <v>15</v>
      </c>
      <c r="G1299" s="22">
        <v>1</v>
      </c>
      <c r="H1299" s="20" t="s">
        <v>664</v>
      </c>
      <c r="I1299" s="22" t="s">
        <v>77</v>
      </c>
      <c r="J1299" s="75" t="s">
        <v>99</v>
      </c>
      <c r="K1299" s="75">
        <v>571</v>
      </c>
      <c r="L1299" s="22" t="s">
        <v>76</v>
      </c>
      <c r="M1299" s="22" t="s">
        <v>1046</v>
      </c>
      <c r="N1299" s="22">
        <v>2</v>
      </c>
      <c r="O1299" s="22">
        <v>3143996751</v>
      </c>
      <c r="P1299" s="23">
        <v>45416</v>
      </c>
      <c r="Q1299" s="20" t="s">
        <v>2182</v>
      </c>
      <c r="R1299" s="20">
        <v>176000</v>
      </c>
      <c r="S1299" s="20">
        <v>114400</v>
      </c>
      <c r="T1299" s="24">
        <v>288080</v>
      </c>
      <c r="U1299" s="20" t="s">
        <v>2841</v>
      </c>
      <c r="V1299" s="20">
        <v>45498</v>
      </c>
    </row>
    <row r="1300" spans="2:22" ht="28.8">
      <c r="B1300" s="20">
        <v>5550</v>
      </c>
      <c r="C1300" s="22" t="s">
        <v>41</v>
      </c>
      <c r="D1300" s="22">
        <v>18101764</v>
      </c>
      <c r="E1300" s="22" t="s">
        <v>126</v>
      </c>
      <c r="F1300" s="22">
        <v>58</v>
      </c>
      <c r="G1300" s="22">
        <v>1</v>
      </c>
      <c r="H1300" s="20" t="s">
        <v>665</v>
      </c>
      <c r="I1300" s="22" t="s">
        <v>77</v>
      </c>
      <c r="J1300" s="75" t="s">
        <v>99</v>
      </c>
      <c r="K1300" s="75">
        <v>571</v>
      </c>
      <c r="L1300" s="22" t="s">
        <v>74</v>
      </c>
      <c r="M1300" s="22" t="s">
        <v>989</v>
      </c>
      <c r="N1300" s="22">
        <v>1</v>
      </c>
      <c r="O1300" s="22">
        <v>3209152320</v>
      </c>
      <c r="P1300" s="23">
        <v>45426</v>
      </c>
      <c r="Q1300" s="20">
        <v>650165</v>
      </c>
      <c r="R1300" s="20">
        <v>18000</v>
      </c>
      <c r="S1300" s="20">
        <v>29640</v>
      </c>
      <c r="U1300" s="20" t="s">
        <v>2842</v>
      </c>
      <c r="V1300" s="20">
        <v>45498</v>
      </c>
    </row>
    <row r="1301" spans="2:22" ht="28.8">
      <c r="B1301" s="20">
        <v>5551</v>
      </c>
      <c r="C1301" s="22" t="s">
        <v>41</v>
      </c>
      <c r="D1301" s="22">
        <v>18101764</v>
      </c>
      <c r="E1301" s="22" t="s">
        <v>126</v>
      </c>
      <c r="F1301" s="22">
        <v>58</v>
      </c>
      <c r="G1301" s="22">
        <v>1</v>
      </c>
      <c r="H1301" s="20" t="s">
        <v>665</v>
      </c>
      <c r="I1301" s="22" t="s">
        <v>77</v>
      </c>
      <c r="J1301" s="75" t="s">
        <v>99</v>
      </c>
      <c r="K1301" s="75">
        <v>571</v>
      </c>
      <c r="L1301" s="22" t="s">
        <v>76</v>
      </c>
      <c r="M1301" s="22" t="s">
        <v>1046</v>
      </c>
      <c r="N1301" s="22">
        <v>2</v>
      </c>
      <c r="O1301" s="22">
        <v>3209152320</v>
      </c>
      <c r="P1301" s="23">
        <v>45426</v>
      </c>
      <c r="Q1301" s="20" t="s">
        <v>2183</v>
      </c>
      <c r="R1301" s="20">
        <v>88000</v>
      </c>
      <c r="S1301" s="20">
        <v>114400</v>
      </c>
      <c r="U1301" s="20" t="s">
        <v>2842</v>
      </c>
      <c r="V1301" s="20">
        <v>45498</v>
      </c>
    </row>
    <row r="1302" spans="2:22" ht="28.8">
      <c r="B1302" s="20">
        <v>5552</v>
      </c>
      <c r="C1302" s="22" t="s">
        <v>41</v>
      </c>
      <c r="D1302" s="22">
        <v>18101764</v>
      </c>
      <c r="E1302" s="22" t="s">
        <v>126</v>
      </c>
      <c r="F1302" s="22">
        <v>58</v>
      </c>
      <c r="G1302" s="22">
        <v>1</v>
      </c>
      <c r="H1302" s="20" t="s">
        <v>665</v>
      </c>
      <c r="I1302" s="22" t="s">
        <v>77</v>
      </c>
      <c r="J1302" s="75" t="s">
        <v>99</v>
      </c>
      <c r="K1302" s="75">
        <v>571</v>
      </c>
      <c r="L1302" s="22" t="s">
        <v>76</v>
      </c>
      <c r="M1302" s="22" t="s">
        <v>1048</v>
      </c>
      <c r="N1302" s="22">
        <v>1</v>
      </c>
      <c r="O1302" s="22">
        <v>3209152320</v>
      </c>
      <c r="P1302" s="23">
        <v>45428</v>
      </c>
      <c r="Q1302" s="20">
        <v>661805</v>
      </c>
      <c r="R1302" s="20">
        <v>88000</v>
      </c>
      <c r="S1302" s="20">
        <v>114400</v>
      </c>
      <c r="U1302" s="20" t="s">
        <v>2842</v>
      </c>
      <c r="V1302" s="20">
        <v>45498</v>
      </c>
    </row>
    <row r="1303" spans="2:22" ht="28.8">
      <c r="B1303" s="20">
        <v>5553</v>
      </c>
      <c r="C1303" s="22" t="s">
        <v>41</v>
      </c>
      <c r="D1303" s="22">
        <v>18101764</v>
      </c>
      <c r="E1303" s="22" t="s">
        <v>126</v>
      </c>
      <c r="F1303" s="22">
        <v>58</v>
      </c>
      <c r="G1303" s="22">
        <v>1</v>
      </c>
      <c r="H1303" s="20" t="s">
        <v>665</v>
      </c>
      <c r="I1303" s="22" t="s">
        <v>77</v>
      </c>
      <c r="J1303" s="75" t="s">
        <v>99</v>
      </c>
      <c r="K1303" s="75">
        <v>571</v>
      </c>
      <c r="L1303" s="22" t="s">
        <v>74</v>
      </c>
      <c r="M1303" s="22" t="s">
        <v>992</v>
      </c>
      <c r="N1303" s="22">
        <v>1</v>
      </c>
      <c r="O1303" s="22">
        <v>3209152320</v>
      </c>
      <c r="P1303" s="23">
        <v>45428</v>
      </c>
      <c r="Q1303" s="20">
        <v>661806</v>
      </c>
      <c r="R1303" s="20">
        <v>18000</v>
      </c>
      <c r="S1303" s="20">
        <v>29640</v>
      </c>
      <c r="T1303" s="24">
        <v>317720</v>
      </c>
      <c r="U1303" s="20" t="s">
        <v>2842</v>
      </c>
      <c r="V1303" s="20">
        <v>45498</v>
      </c>
    </row>
    <row r="1304" spans="2:22" ht="28.8">
      <c r="B1304" s="20">
        <v>5734</v>
      </c>
      <c r="C1304" s="22" t="s">
        <v>86</v>
      </c>
      <c r="D1304" s="22">
        <v>1125185813</v>
      </c>
      <c r="E1304" s="22" t="s">
        <v>2184</v>
      </c>
      <c r="F1304" s="22">
        <v>4</v>
      </c>
      <c r="G1304" s="22">
        <v>1</v>
      </c>
      <c r="H1304" s="20">
        <v>43873</v>
      </c>
      <c r="I1304" s="22" t="s">
        <v>77</v>
      </c>
      <c r="J1304" s="75" t="s">
        <v>99</v>
      </c>
      <c r="K1304" s="75">
        <v>571</v>
      </c>
      <c r="L1304" s="22" t="s">
        <v>74</v>
      </c>
      <c r="M1304" s="22" t="s">
        <v>987</v>
      </c>
      <c r="N1304" s="22">
        <v>1</v>
      </c>
      <c r="O1304" s="22">
        <v>3223201882</v>
      </c>
      <c r="P1304" s="23">
        <v>45429</v>
      </c>
      <c r="Q1304" s="20">
        <v>662457</v>
      </c>
      <c r="R1304" s="20">
        <v>20000</v>
      </c>
      <c r="S1304" s="20">
        <v>30680</v>
      </c>
      <c r="T1304" s="24">
        <v>30680</v>
      </c>
      <c r="U1304" s="20" t="s">
        <v>2843</v>
      </c>
      <c r="V1304" s="20">
        <v>45498</v>
      </c>
    </row>
    <row r="1305" spans="2:22" ht="57.6">
      <c r="B1305" s="20">
        <v>6422</v>
      </c>
      <c r="C1305" s="22" t="s">
        <v>41</v>
      </c>
      <c r="D1305" s="22">
        <v>2765795</v>
      </c>
      <c r="E1305" s="22" t="s">
        <v>2185</v>
      </c>
      <c r="F1305" s="22">
        <v>70</v>
      </c>
      <c r="G1305" s="22">
        <v>1</v>
      </c>
      <c r="H1305" s="20" t="s">
        <v>2186</v>
      </c>
      <c r="I1305" s="22" t="s">
        <v>77</v>
      </c>
      <c r="J1305" s="75" t="s">
        <v>78</v>
      </c>
      <c r="K1305" s="75">
        <v>320</v>
      </c>
      <c r="L1305" s="22" t="s">
        <v>74</v>
      </c>
      <c r="M1305" s="22" t="s">
        <v>958</v>
      </c>
      <c r="N1305" s="22">
        <v>1</v>
      </c>
      <c r="O1305" s="22" t="s">
        <v>2187</v>
      </c>
      <c r="P1305" s="23">
        <v>45442</v>
      </c>
      <c r="Q1305" s="20">
        <v>686821</v>
      </c>
      <c r="R1305" s="20">
        <v>17000</v>
      </c>
      <c r="S1305" s="20">
        <v>26520</v>
      </c>
      <c r="U1305" s="20" t="s">
        <v>2844</v>
      </c>
      <c r="V1305" s="20">
        <v>45498</v>
      </c>
    </row>
    <row r="1306" spans="2:22" ht="57.6">
      <c r="B1306" s="20">
        <v>6423</v>
      </c>
      <c r="C1306" s="22" t="s">
        <v>41</v>
      </c>
      <c r="D1306" s="22">
        <v>2765795</v>
      </c>
      <c r="E1306" s="22" t="s">
        <v>2185</v>
      </c>
      <c r="F1306" s="22">
        <v>70</v>
      </c>
      <c r="G1306" s="22">
        <v>1</v>
      </c>
      <c r="H1306" s="20" t="s">
        <v>2186</v>
      </c>
      <c r="I1306" s="22" t="s">
        <v>77</v>
      </c>
      <c r="J1306" s="75" t="s">
        <v>78</v>
      </c>
      <c r="K1306" s="75">
        <v>320</v>
      </c>
      <c r="L1306" s="22" t="s">
        <v>74</v>
      </c>
      <c r="M1306" s="22" t="s">
        <v>959</v>
      </c>
      <c r="N1306" s="22">
        <v>1</v>
      </c>
      <c r="O1306" s="22" t="s">
        <v>2187</v>
      </c>
      <c r="P1306" s="23">
        <v>45442</v>
      </c>
      <c r="Q1306" s="20">
        <v>690927</v>
      </c>
      <c r="R1306" s="20">
        <v>17000</v>
      </c>
      <c r="S1306" s="20">
        <v>26520</v>
      </c>
      <c r="T1306" s="24">
        <v>53040</v>
      </c>
      <c r="U1306" s="20" t="s">
        <v>2844</v>
      </c>
      <c r="V1306" s="20">
        <v>45498</v>
      </c>
    </row>
    <row r="1307" spans="2:22" ht="28.8">
      <c r="B1307" s="20">
        <v>5646</v>
      </c>
      <c r="C1307" s="22" t="s">
        <v>86</v>
      </c>
      <c r="D1307" s="22">
        <v>1120218930</v>
      </c>
      <c r="E1307" s="22" t="s">
        <v>2188</v>
      </c>
      <c r="F1307" s="22">
        <v>3</v>
      </c>
      <c r="G1307" s="22">
        <v>1</v>
      </c>
      <c r="H1307" s="20" t="s">
        <v>2189</v>
      </c>
      <c r="I1307" s="22" t="s">
        <v>77</v>
      </c>
      <c r="J1307" s="75" t="s">
        <v>555</v>
      </c>
      <c r="K1307" s="75">
        <v>755</v>
      </c>
      <c r="L1307" s="22" t="s">
        <v>76</v>
      </c>
      <c r="M1307" s="22" t="s">
        <v>925</v>
      </c>
      <c r="N1307" s="22">
        <v>1</v>
      </c>
      <c r="O1307" s="22">
        <v>3217774672</v>
      </c>
      <c r="P1307" s="23">
        <v>45428</v>
      </c>
      <c r="Q1307" s="20">
        <v>659301</v>
      </c>
      <c r="R1307" s="20">
        <v>20000</v>
      </c>
      <c r="S1307" s="20">
        <v>29120</v>
      </c>
      <c r="U1307" s="20" t="s">
        <v>2845</v>
      </c>
      <c r="V1307" s="20">
        <v>45498</v>
      </c>
    </row>
    <row r="1308" spans="2:22" ht="28.8">
      <c r="B1308" s="20">
        <v>5647</v>
      </c>
      <c r="C1308" s="22" t="s">
        <v>86</v>
      </c>
      <c r="D1308" s="22">
        <v>1120218930</v>
      </c>
      <c r="E1308" s="22" t="s">
        <v>2188</v>
      </c>
      <c r="F1308" s="22">
        <v>3</v>
      </c>
      <c r="G1308" s="22">
        <v>1</v>
      </c>
      <c r="H1308" s="20" t="s">
        <v>2189</v>
      </c>
      <c r="I1308" s="22" t="s">
        <v>77</v>
      </c>
      <c r="J1308" s="75" t="s">
        <v>555</v>
      </c>
      <c r="K1308" s="75">
        <v>755</v>
      </c>
      <c r="L1308" s="22" t="s">
        <v>76</v>
      </c>
      <c r="M1308" s="22" t="s">
        <v>926</v>
      </c>
      <c r="N1308" s="22">
        <v>1</v>
      </c>
      <c r="O1308" s="22">
        <v>3217774672</v>
      </c>
      <c r="P1308" s="23">
        <v>45428</v>
      </c>
      <c r="Q1308" s="20">
        <v>662203</v>
      </c>
      <c r="R1308" s="20">
        <v>21000</v>
      </c>
      <c r="S1308" s="20">
        <v>29120</v>
      </c>
      <c r="T1308" s="24">
        <v>58240</v>
      </c>
      <c r="U1308" s="20" t="s">
        <v>2845</v>
      </c>
      <c r="V1308" s="20">
        <v>45498</v>
      </c>
    </row>
    <row r="1309" spans="2:22">
      <c r="B1309" s="20">
        <v>5580</v>
      </c>
      <c r="C1309" s="22" t="s">
        <v>41</v>
      </c>
      <c r="D1309" s="22">
        <v>1124312232</v>
      </c>
      <c r="E1309" s="22" t="s">
        <v>2190</v>
      </c>
      <c r="F1309" s="22">
        <v>19</v>
      </c>
      <c r="G1309" s="22">
        <v>1</v>
      </c>
      <c r="H1309" s="20" t="s">
        <v>2191</v>
      </c>
      <c r="I1309" s="22" t="s">
        <v>44</v>
      </c>
      <c r="J1309" s="75" t="s">
        <v>81</v>
      </c>
      <c r="K1309" s="75">
        <v>749</v>
      </c>
      <c r="L1309" s="22" t="s">
        <v>76</v>
      </c>
      <c r="M1309" s="22" t="s">
        <v>918</v>
      </c>
      <c r="N1309" s="22">
        <v>1</v>
      </c>
      <c r="O1309" s="22">
        <v>3174461635</v>
      </c>
      <c r="P1309" s="23">
        <v>45427</v>
      </c>
      <c r="Q1309" s="20">
        <v>657236</v>
      </c>
      <c r="R1309" s="20">
        <v>20000</v>
      </c>
      <c r="S1309" s="20">
        <v>26000</v>
      </c>
      <c r="U1309" s="20" t="s">
        <v>2846</v>
      </c>
      <c r="V1309" s="20">
        <v>45498</v>
      </c>
    </row>
    <row r="1310" spans="2:22">
      <c r="B1310" s="20">
        <v>5581</v>
      </c>
      <c r="C1310" s="22" t="s">
        <v>41</v>
      </c>
      <c r="D1310" s="22">
        <v>1124312232</v>
      </c>
      <c r="E1310" s="22" t="s">
        <v>2190</v>
      </c>
      <c r="F1310" s="22">
        <v>19</v>
      </c>
      <c r="G1310" s="22">
        <v>1</v>
      </c>
      <c r="H1310" s="20" t="s">
        <v>2191</v>
      </c>
      <c r="I1310" s="22" t="s">
        <v>44</v>
      </c>
      <c r="J1310" s="75" t="s">
        <v>81</v>
      </c>
      <c r="K1310" s="75">
        <v>749</v>
      </c>
      <c r="L1310" s="22" t="s">
        <v>76</v>
      </c>
      <c r="M1310" s="22" t="s">
        <v>922</v>
      </c>
      <c r="N1310" s="22">
        <v>1</v>
      </c>
      <c r="O1310" s="22">
        <v>3174461635</v>
      </c>
      <c r="P1310" s="23">
        <v>45427</v>
      </c>
      <c r="Q1310" s="20">
        <v>660301</v>
      </c>
      <c r="R1310" s="20">
        <v>20000</v>
      </c>
      <c r="S1310" s="20">
        <v>26000</v>
      </c>
      <c r="T1310" s="24">
        <v>52000</v>
      </c>
      <c r="U1310" s="20" t="s">
        <v>2846</v>
      </c>
      <c r="V1310" s="20">
        <v>45498</v>
      </c>
    </row>
    <row r="1311" spans="2:22" ht="72">
      <c r="B1311" s="20">
        <v>4895</v>
      </c>
      <c r="C1311" s="22" t="s">
        <v>41</v>
      </c>
      <c r="D1311" s="22">
        <v>5378918</v>
      </c>
      <c r="E1311" s="22" t="s">
        <v>2192</v>
      </c>
      <c r="F1311" s="22">
        <v>80</v>
      </c>
      <c r="G1311" s="22">
        <v>1</v>
      </c>
      <c r="H1311" s="20">
        <v>15867</v>
      </c>
      <c r="I1311" s="22" t="s">
        <v>77</v>
      </c>
      <c r="J1311" s="75" t="s">
        <v>557</v>
      </c>
      <c r="K1311" s="75">
        <v>569</v>
      </c>
      <c r="L1311" s="22" t="s">
        <v>74</v>
      </c>
      <c r="M1311" s="22" t="s">
        <v>1205</v>
      </c>
      <c r="N1311" s="22">
        <v>1</v>
      </c>
      <c r="O1311" s="22" t="s">
        <v>2193</v>
      </c>
      <c r="P1311" s="23">
        <v>45414</v>
      </c>
      <c r="Q1311" s="20">
        <v>6281.9</v>
      </c>
      <c r="R1311" s="20">
        <v>22000</v>
      </c>
      <c r="S1311" s="20">
        <v>31720</v>
      </c>
      <c r="U1311" s="20" t="s">
        <v>2847</v>
      </c>
      <c r="V1311" s="20">
        <v>45498</v>
      </c>
    </row>
    <row r="1312" spans="2:22" ht="72">
      <c r="B1312" s="20">
        <v>4896</v>
      </c>
      <c r="C1312" s="22" t="s">
        <v>41</v>
      </c>
      <c r="D1312" s="22">
        <v>5378918</v>
      </c>
      <c r="E1312" s="22" t="s">
        <v>2192</v>
      </c>
      <c r="F1312" s="22">
        <v>80</v>
      </c>
      <c r="G1312" s="22">
        <v>1</v>
      </c>
      <c r="H1312" s="20">
        <v>15867</v>
      </c>
      <c r="I1312" s="22" t="s">
        <v>77</v>
      </c>
      <c r="J1312" s="75" t="s">
        <v>557</v>
      </c>
      <c r="K1312" s="75">
        <v>569</v>
      </c>
      <c r="L1312" s="22" t="s">
        <v>74</v>
      </c>
      <c r="M1312" s="22" t="s">
        <v>996</v>
      </c>
      <c r="N1312" s="22">
        <v>1</v>
      </c>
      <c r="O1312" s="22" t="s">
        <v>2193</v>
      </c>
      <c r="P1312" s="23">
        <v>45414</v>
      </c>
      <c r="Q1312" s="20">
        <v>628120</v>
      </c>
      <c r="R1312" s="20">
        <v>22000</v>
      </c>
      <c r="S1312" s="20">
        <v>31720</v>
      </c>
      <c r="U1312" s="20" t="s">
        <v>2847</v>
      </c>
      <c r="V1312" s="20">
        <v>45498</v>
      </c>
    </row>
    <row r="1313" spans="2:22" ht="57.6">
      <c r="B1313" s="20">
        <v>6016</v>
      </c>
      <c r="C1313" s="22" t="s">
        <v>41</v>
      </c>
      <c r="D1313" s="22">
        <v>15572476</v>
      </c>
      <c r="E1313" s="22" t="s">
        <v>2194</v>
      </c>
      <c r="F1313" s="22">
        <v>80</v>
      </c>
      <c r="G1313" s="22">
        <v>1</v>
      </c>
      <c r="H1313" s="20">
        <v>30691</v>
      </c>
      <c r="I1313" s="22" t="s">
        <v>77</v>
      </c>
      <c r="J1313" s="75" t="s">
        <v>557</v>
      </c>
      <c r="K1313" s="75">
        <v>569</v>
      </c>
      <c r="L1313" s="22" t="s">
        <v>76</v>
      </c>
      <c r="M1313" s="22" t="s">
        <v>1075</v>
      </c>
      <c r="N1313" s="22">
        <v>1</v>
      </c>
      <c r="O1313" s="22" t="s">
        <v>2195</v>
      </c>
      <c r="P1313" s="23">
        <v>45434</v>
      </c>
      <c r="Q1313" s="20">
        <v>672195</v>
      </c>
      <c r="R1313" s="20">
        <v>70000</v>
      </c>
      <c r="S1313" s="20">
        <v>92040</v>
      </c>
      <c r="U1313" s="20" t="s">
        <v>2847</v>
      </c>
      <c r="V1313" s="20">
        <v>45498</v>
      </c>
    </row>
    <row r="1314" spans="2:22" ht="57.6">
      <c r="B1314" s="20">
        <v>6017</v>
      </c>
      <c r="C1314" s="22" t="s">
        <v>41</v>
      </c>
      <c r="D1314" s="22">
        <v>15572476</v>
      </c>
      <c r="E1314" s="22" t="s">
        <v>2194</v>
      </c>
      <c r="F1314" s="22">
        <v>80</v>
      </c>
      <c r="G1314" s="22">
        <v>1</v>
      </c>
      <c r="H1314" s="20">
        <v>30691</v>
      </c>
      <c r="I1314" s="22" t="s">
        <v>77</v>
      </c>
      <c r="J1314" s="75" t="s">
        <v>557</v>
      </c>
      <c r="K1314" s="75">
        <v>569</v>
      </c>
      <c r="L1314" s="22" t="s">
        <v>76</v>
      </c>
      <c r="M1314" s="22" t="s">
        <v>1077</v>
      </c>
      <c r="N1314" s="22">
        <v>1</v>
      </c>
      <c r="O1314" s="22" t="s">
        <v>2195</v>
      </c>
      <c r="P1314" s="23">
        <v>45435</v>
      </c>
      <c r="Q1314" s="20">
        <v>675997</v>
      </c>
      <c r="R1314" s="20">
        <v>70000</v>
      </c>
      <c r="S1314" s="20">
        <v>83200</v>
      </c>
      <c r="T1314" s="24">
        <v>238680</v>
      </c>
      <c r="U1314" s="20" t="s">
        <v>2847</v>
      </c>
      <c r="V1314" s="20">
        <v>45498</v>
      </c>
    </row>
    <row r="1315" spans="2:22" ht="57.6">
      <c r="B1315" s="20">
        <v>5223</v>
      </c>
      <c r="C1315" s="22" t="s">
        <v>41</v>
      </c>
      <c r="D1315" s="22">
        <v>5328226</v>
      </c>
      <c r="E1315" s="22" t="s">
        <v>2196</v>
      </c>
      <c r="F1315" s="22">
        <v>80</v>
      </c>
      <c r="G1315" s="22">
        <v>1</v>
      </c>
      <c r="H1315" s="20" t="s">
        <v>2197</v>
      </c>
      <c r="I1315" s="22" t="s">
        <v>77</v>
      </c>
      <c r="J1315" s="75" t="s">
        <v>78</v>
      </c>
      <c r="K1315" s="75">
        <v>320</v>
      </c>
      <c r="L1315" s="22" t="s">
        <v>74</v>
      </c>
      <c r="M1315" s="22" t="s">
        <v>960</v>
      </c>
      <c r="N1315" s="22">
        <v>1</v>
      </c>
      <c r="O1315" s="22" t="s">
        <v>2198</v>
      </c>
      <c r="P1315" s="23">
        <v>45416</v>
      </c>
      <c r="Q1315" s="20">
        <v>634172</v>
      </c>
      <c r="R1315" s="20">
        <v>33000</v>
      </c>
      <c r="S1315" s="20">
        <v>45240</v>
      </c>
      <c r="U1315" s="20" t="s">
        <v>2848</v>
      </c>
      <c r="V1315" s="20">
        <v>45498</v>
      </c>
    </row>
    <row r="1316" spans="2:22" ht="72">
      <c r="B1316" s="20">
        <v>6261</v>
      </c>
      <c r="C1316" s="22" t="s">
        <v>41</v>
      </c>
      <c r="D1316" s="22">
        <v>5328226</v>
      </c>
      <c r="E1316" s="22" t="s">
        <v>2196</v>
      </c>
      <c r="F1316" s="22">
        <v>80</v>
      </c>
      <c r="G1316" s="22">
        <v>1</v>
      </c>
      <c r="H1316" s="20" t="s">
        <v>2197</v>
      </c>
      <c r="I1316" s="22" t="s">
        <v>77</v>
      </c>
      <c r="J1316" s="75" t="s">
        <v>78</v>
      </c>
      <c r="K1316" s="75">
        <v>320</v>
      </c>
      <c r="L1316" s="22" t="s">
        <v>76</v>
      </c>
      <c r="M1316" s="22" t="s">
        <v>966</v>
      </c>
      <c r="N1316" s="22">
        <v>2</v>
      </c>
      <c r="O1316" s="22" t="s">
        <v>2199</v>
      </c>
      <c r="P1316" s="23">
        <v>45440</v>
      </c>
      <c r="Q1316" s="20" t="s">
        <v>2200</v>
      </c>
      <c r="R1316" s="20">
        <v>176000</v>
      </c>
      <c r="S1316" s="20">
        <v>109200</v>
      </c>
      <c r="U1316" s="20" t="s">
        <v>2848</v>
      </c>
      <c r="V1316" s="20">
        <v>45498</v>
      </c>
    </row>
    <row r="1317" spans="2:22" ht="72">
      <c r="B1317" s="20">
        <v>6262</v>
      </c>
      <c r="C1317" s="22" t="s">
        <v>41</v>
      </c>
      <c r="D1317" s="22">
        <v>5328226</v>
      </c>
      <c r="E1317" s="22" t="s">
        <v>2196</v>
      </c>
      <c r="F1317" s="22">
        <v>80</v>
      </c>
      <c r="G1317" s="22">
        <v>1</v>
      </c>
      <c r="H1317" s="20" t="s">
        <v>2197</v>
      </c>
      <c r="I1317" s="22" t="s">
        <v>77</v>
      </c>
      <c r="J1317" s="75" t="s">
        <v>78</v>
      </c>
      <c r="K1317" s="75">
        <v>320</v>
      </c>
      <c r="L1317" s="22" t="s">
        <v>76</v>
      </c>
      <c r="M1317" s="22" t="s">
        <v>968</v>
      </c>
      <c r="N1317" s="22">
        <v>1</v>
      </c>
      <c r="O1317" s="22" t="s">
        <v>2199</v>
      </c>
      <c r="P1317" s="23">
        <v>45442</v>
      </c>
      <c r="Q1317" s="20">
        <v>688746</v>
      </c>
      <c r="R1317" s="20">
        <v>88000</v>
      </c>
      <c r="S1317" s="20">
        <v>109200</v>
      </c>
      <c r="T1317" s="24">
        <v>372840</v>
      </c>
      <c r="U1317" s="20" t="s">
        <v>2848</v>
      </c>
      <c r="V1317" s="20">
        <v>45498</v>
      </c>
    </row>
    <row r="1318" spans="2:22" ht="28.8">
      <c r="B1318" s="20">
        <v>4961</v>
      </c>
      <c r="C1318" s="22" t="s">
        <v>41</v>
      </c>
      <c r="D1318" s="22">
        <v>27355422</v>
      </c>
      <c r="E1318" s="22" t="s">
        <v>2201</v>
      </c>
      <c r="F1318" s="22">
        <v>50</v>
      </c>
      <c r="G1318" s="22">
        <v>1</v>
      </c>
      <c r="H1318" s="20">
        <v>22737</v>
      </c>
      <c r="I1318" s="22" t="s">
        <v>44</v>
      </c>
      <c r="J1318" s="75" t="s">
        <v>99</v>
      </c>
      <c r="K1318" s="75">
        <v>571</v>
      </c>
      <c r="L1318" s="22" t="s">
        <v>74</v>
      </c>
      <c r="M1318" s="22" t="s">
        <v>987</v>
      </c>
      <c r="N1318" s="22">
        <v>1</v>
      </c>
      <c r="O1318" s="22">
        <v>3218233120</v>
      </c>
      <c r="P1318" s="23">
        <v>45416</v>
      </c>
      <c r="Q1318" s="20">
        <v>633903</v>
      </c>
      <c r="R1318" s="20">
        <v>20000</v>
      </c>
      <c r="S1318" s="20">
        <v>30680</v>
      </c>
      <c r="T1318" s="24">
        <v>30680</v>
      </c>
      <c r="U1318" s="20" t="s">
        <v>2849</v>
      </c>
      <c r="V1318" s="20">
        <v>45498</v>
      </c>
    </row>
    <row r="1319" spans="2:22">
      <c r="B1319" s="20">
        <v>5816</v>
      </c>
      <c r="C1319" s="22" t="s">
        <v>41</v>
      </c>
      <c r="D1319" s="22">
        <v>27355628</v>
      </c>
      <c r="E1319" s="22" t="s">
        <v>571</v>
      </c>
      <c r="F1319" s="22">
        <v>60</v>
      </c>
      <c r="G1319" s="22">
        <v>1</v>
      </c>
      <c r="H1319" s="20" t="s">
        <v>572</v>
      </c>
      <c r="I1319" s="22" t="s">
        <v>44</v>
      </c>
      <c r="J1319" s="75" t="s">
        <v>83</v>
      </c>
      <c r="K1319" s="75" t="s">
        <v>559</v>
      </c>
      <c r="L1319" s="22" t="s">
        <v>76</v>
      </c>
      <c r="M1319" s="22" t="s">
        <v>949</v>
      </c>
      <c r="N1319" s="22">
        <v>1</v>
      </c>
      <c r="O1319" s="22">
        <v>3143978360</v>
      </c>
      <c r="P1319" s="23">
        <v>45430</v>
      </c>
      <c r="Q1319" s="20">
        <v>666334</v>
      </c>
      <c r="R1319" s="20">
        <v>50000</v>
      </c>
      <c r="S1319" s="20">
        <v>67600</v>
      </c>
      <c r="U1319" s="20" t="s">
        <v>2850</v>
      </c>
      <c r="V1319" s="20">
        <v>45498</v>
      </c>
    </row>
    <row r="1320" spans="2:22">
      <c r="B1320" s="20">
        <v>6454</v>
      </c>
      <c r="C1320" s="22" t="s">
        <v>41</v>
      </c>
      <c r="D1320" s="22">
        <v>27355628</v>
      </c>
      <c r="E1320" s="22" t="s">
        <v>571</v>
      </c>
      <c r="F1320" s="22">
        <v>60</v>
      </c>
      <c r="G1320" s="22">
        <v>1</v>
      </c>
      <c r="H1320" s="20" t="s">
        <v>572</v>
      </c>
      <c r="I1320" s="22" t="s">
        <v>44</v>
      </c>
      <c r="J1320" s="75" t="s">
        <v>83</v>
      </c>
      <c r="K1320" s="75" t="s">
        <v>559</v>
      </c>
      <c r="L1320" s="22" t="s">
        <v>76</v>
      </c>
      <c r="M1320" s="22" t="s">
        <v>949</v>
      </c>
      <c r="N1320" s="22">
        <v>2</v>
      </c>
      <c r="O1320" s="22">
        <v>3143978360</v>
      </c>
      <c r="P1320" s="23">
        <v>45442</v>
      </c>
      <c r="Q1320" s="20" t="s">
        <v>2202</v>
      </c>
      <c r="R1320" s="20">
        <v>100000</v>
      </c>
      <c r="S1320" s="20">
        <v>67600</v>
      </c>
      <c r="T1320" s="24">
        <v>202800</v>
      </c>
      <c r="U1320" s="20" t="s">
        <v>2850</v>
      </c>
      <c r="V1320" s="20">
        <v>45498</v>
      </c>
    </row>
    <row r="1321" spans="2:22">
      <c r="B1321" s="20">
        <v>5359</v>
      </c>
      <c r="C1321" s="22" t="s">
        <v>41</v>
      </c>
      <c r="D1321" s="22">
        <v>27473454</v>
      </c>
      <c r="E1321" s="22" t="s">
        <v>2203</v>
      </c>
      <c r="F1321" s="22">
        <v>56</v>
      </c>
      <c r="G1321" s="22">
        <v>1</v>
      </c>
      <c r="H1321" s="20" t="s">
        <v>2204</v>
      </c>
      <c r="I1321" s="22" t="s">
        <v>44</v>
      </c>
      <c r="J1321" s="75" t="s">
        <v>81</v>
      </c>
      <c r="K1321" s="75">
        <v>749</v>
      </c>
      <c r="L1321" s="22" t="s">
        <v>76</v>
      </c>
      <c r="M1321" s="22" t="s">
        <v>918</v>
      </c>
      <c r="N1321" s="22">
        <v>1</v>
      </c>
      <c r="O1321" s="22">
        <v>3178432098</v>
      </c>
      <c r="P1321" s="23">
        <v>45421</v>
      </c>
      <c r="Q1321" s="20">
        <v>645276</v>
      </c>
      <c r="R1321" s="20">
        <v>20000</v>
      </c>
      <c r="S1321" s="20">
        <v>26000</v>
      </c>
      <c r="U1321" s="20" t="s">
        <v>2851</v>
      </c>
      <c r="V1321" s="20">
        <v>45498</v>
      </c>
    </row>
    <row r="1322" spans="2:22">
      <c r="B1322" s="20">
        <v>5360</v>
      </c>
      <c r="C1322" s="22" t="s">
        <v>41</v>
      </c>
      <c r="D1322" s="22">
        <v>27473454</v>
      </c>
      <c r="E1322" s="22" t="s">
        <v>2203</v>
      </c>
      <c r="F1322" s="22">
        <v>56</v>
      </c>
      <c r="G1322" s="22">
        <v>1</v>
      </c>
      <c r="H1322" s="20" t="s">
        <v>2204</v>
      </c>
      <c r="I1322" s="22" t="s">
        <v>44</v>
      </c>
      <c r="J1322" s="75" t="s">
        <v>81</v>
      </c>
      <c r="K1322" s="75">
        <v>749</v>
      </c>
      <c r="L1322" s="22" t="s">
        <v>76</v>
      </c>
      <c r="M1322" s="22" t="s">
        <v>922</v>
      </c>
      <c r="N1322" s="22">
        <v>1</v>
      </c>
      <c r="O1322" s="22">
        <v>3178432098</v>
      </c>
      <c r="P1322" s="23">
        <v>45421</v>
      </c>
      <c r="Q1322" s="20">
        <v>677613</v>
      </c>
      <c r="R1322" s="20">
        <v>20000</v>
      </c>
      <c r="S1322" s="20">
        <v>26000</v>
      </c>
      <c r="T1322" s="24">
        <v>52000</v>
      </c>
      <c r="U1322" s="20" t="s">
        <v>2851</v>
      </c>
      <c r="V1322" s="20">
        <v>45498</v>
      </c>
    </row>
    <row r="1323" spans="2:22" ht="43.2">
      <c r="B1323" s="20">
        <v>5047</v>
      </c>
      <c r="C1323" s="22" t="s">
        <v>86</v>
      </c>
      <c r="D1323" s="22">
        <v>1120219116</v>
      </c>
      <c r="E1323" s="22" t="s">
        <v>2205</v>
      </c>
      <c r="F1323" s="22">
        <v>10</v>
      </c>
      <c r="G1323" s="22">
        <v>2</v>
      </c>
      <c r="H1323" s="20">
        <v>45085</v>
      </c>
      <c r="I1323" s="22" t="s">
        <v>77</v>
      </c>
      <c r="J1323" s="75" t="s">
        <v>555</v>
      </c>
      <c r="K1323" s="75">
        <v>755</v>
      </c>
      <c r="L1323" s="22" t="s">
        <v>76</v>
      </c>
      <c r="M1323" s="22" t="s">
        <v>925</v>
      </c>
      <c r="N1323" s="22">
        <v>2</v>
      </c>
      <c r="O1323" s="22" t="s">
        <v>2206</v>
      </c>
      <c r="P1323" s="23">
        <v>45414</v>
      </c>
      <c r="Q1323" s="20" t="s">
        <v>2207</v>
      </c>
      <c r="R1323" s="20">
        <v>40000</v>
      </c>
      <c r="S1323" s="20">
        <v>29120</v>
      </c>
      <c r="U1323" s="20" t="s">
        <v>2852</v>
      </c>
      <c r="V1323" s="20">
        <v>45498</v>
      </c>
    </row>
    <row r="1324" spans="2:22" ht="43.2">
      <c r="B1324" s="20">
        <v>5048</v>
      </c>
      <c r="C1324" s="22" t="s">
        <v>86</v>
      </c>
      <c r="D1324" s="22">
        <v>1120219116</v>
      </c>
      <c r="E1324" s="22" t="s">
        <v>2205</v>
      </c>
      <c r="F1324" s="22">
        <v>10</v>
      </c>
      <c r="G1324" s="22">
        <v>2</v>
      </c>
      <c r="H1324" s="20">
        <v>45085</v>
      </c>
      <c r="I1324" s="22" t="s">
        <v>77</v>
      </c>
      <c r="J1324" s="75" t="s">
        <v>555</v>
      </c>
      <c r="K1324" s="75">
        <v>755</v>
      </c>
      <c r="L1324" s="22" t="s">
        <v>76</v>
      </c>
      <c r="M1324" s="22" t="s">
        <v>915</v>
      </c>
      <c r="N1324" s="22">
        <v>2</v>
      </c>
      <c r="O1324" s="22" t="s">
        <v>2206</v>
      </c>
      <c r="P1324" s="23">
        <v>45414</v>
      </c>
      <c r="Q1324" s="20" t="s">
        <v>2208</v>
      </c>
      <c r="R1324" s="20">
        <v>100000</v>
      </c>
      <c r="S1324" s="20">
        <v>93600</v>
      </c>
      <c r="T1324" s="24">
        <v>245440</v>
      </c>
      <c r="U1324" s="20" t="s">
        <v>2852</v>
      </c>
      <c r="V1324" s="20">
        <v>45498</v>
      </c>
    </row>
    <row r="1325" spans="2:22" ht="28.8">
      <c r="B1325" s="20">
        <v>6066</v>
      </c>
      <c r="C1325" s="22" t="s">
        <v>79</v>
      </c>
      <c r="D1325" s="22">
        <v>1124314429</v>
      </c>
      <c r="E1325" s="22" t="s">
        <v>2209</v>
      </c>
      <c r="F1325" s="22">
        <v>14</v>
      </c>
      <c r="G1325" s="22">
        <v>1</v>
      </c>
      <c r="H1325" s="20" t="s">
        <v>2210</v>
      </c>
      <c r="I1325" s="22" t="s">
        <v>77</v>
      </c>
      <c r="J1325" s="75" t="s">
        <v>81</v>
      </c>
      <c r="K1325" s="75">
        <v>749</v>
      </c>
      <c r="L1325" s="22" t="s">
        <v>76</v>
      </c>
      <c r="M1325" s="22" t="s">
        <v>918</v>
      </c>
      <c r="N1325" s="22">
        <v>1</v>
      </c>
      <c r="O1325" s="22">
        <v>3226635756</v>
      </c>
      <c r="P1325" s="23">
        <v>45435</v>
      </c>
      <c r="Q1325" s="20">
        <v>673726</v>
      </c>
      <c r="R1325" s="20">
        <v>20000</v>
      </c>
      <c r="S1325" s="20">
        <v>26000</v>
      </c>
      <c r="U1325" s="20" t="s">
        <v>2853</v>
      </c>
      <c r="V1325" s="20">
        <v>45498</v>
      </c>
    </row>
    <row r="1326" spans="2:22" ht="28.8">
      <c r="B1326" s="20">
        <v>6067</v>
      </c>
      <c r="C1326" s="22" t="s">
        <v>79</v>
      </c>
      <c r="D1326" s="22">
        <v>1124314429</v>
      </c>
      <c r="E1326" s="22" t="s">
        <v>2209</v>
      </c>
      <c r="F1326" s="22">
        <v>14</v>
      </c>
      <c r="G1326" s="22">
        <v>1</v>
      </c>
      <c r="H1326" s="20" t="s">
        <v>2210</v>
      </c>
      <c r="I1326" s="22" t="s">
        <v>77</v>
      </c>
      <c r="J1326" s="75" t="s">
        <v>81</v>
      </c>
      <c r="K1326" s="75">
        <v>749</v>
      </c>
      <c r="L1326" s="22" t="s">
        <v>76</v>
      </c>
      <c r="M1326" s="22" t="s">
        <v>922</v>
      </c>
      <c r="N1326" s="22">
        <v>1</v>
      </c>
      <c r="O1326" s="22">
        <v>3226635756</v>
      </c>
      <c r="P1326" s="23">
        <v>45435</v>
      </c>
      <c r="Q1326" s="20">
        <v>675861</v>
      </c>
      <c r="R1326" s="20">
        <v>20000</v>
      </c>
      <c r="S1326" s="20">
        <v>26000</v>
      </c>
      <c r="T1326" s="24">
        <v>52000</v>
      </c>
      <c r="U1326" s="20" t="s">
        <v>2853</v>
      </c>
      <c r="V1326" s="20">
        <v>45498</v>
      </c>
    </row>
    <row r="1327" spans="2:22" ht="28.8">
      <c r="B1327" s="20">
        <v>5183</v>
      </c>
      <c r="C1327" s="22" t="s">
        <v>86</v>
      </c>
      <c r="D1327" s="22">
        <v>1125414482</v>
      </c>
      <c r="E1327" s="22" t="s">
        <v>2211</v>
      </c>
      <c r="F1327" s="22">
        <v>9</v>
      </c>
      <c r="G1327" s="22">
        <v>2</v>
      </c>
      <c r="H1327" s="20" t="s">
        <v>2212</v>
      </c>
      <c r="I1327" s="22" t="s">
        <v>44</v>
      </c>
      <c r="J1327" s="75" t="s">
        <v>83</v>
      </c>
      <c r="K1327" s="75" t="s">
        <v>559</v>
      </c>
      <c r="L1327" s="22" t="s">
        <v>76</v>
      </c>
      <c r="M1327" s="22" t="s">
        <v>909</v>
      </c>
      <c r="N1327" s="22">
        <v>1</v>
      </c>
      <c r="O1327" s="22">
        <v>3237722590</v>
      </c>
      <c r="P1327" s="23">
        <v>45414</v>
      </c>
      <c r="Q1327" s="20">
        <v>631991</v>
      </c>
      <c r="R1327" s="20">
        <v>85000</v>
      </c>
      <c r="S1327" s="20">
        <v>109200</v>
      </c>
      <c r="U1327" s="20" t="s">
        <v>2854</v>
      </c>
      <c r="V1327" s="20">
        <v>45498</v>
      </c>
    </row>
    <row r="1328" spans="2:22" ht="28.8">
      <c r="B1328" s="20">
        <v>5184</v>
      </c>
      <c r="C1328" s="22" t="s">
        <v>86</v>
      </c>
      <c r="D1328" s="22">
        <v>1125414482</v>
      </c>
      <c r="E1328" s="22" t="s">
        <v>2211</v>
      </c>
      <c r="F1328" s="22">
        <v>9</v>
      </c>
      <c r="G1328" s="22">
        <v>2</v>
      </c>
      <c r="H1328" s="20" t="s">
        <v>2212</v>
      </c>
      <c r="I1328" s="22" t="s">
        <v>44</v>
      </c>
      <c r="J1328" s="75" t="s">
        <v>83</v>
      </c>
      <c r="K1328" s="75" t="s">
        <v>559</v>
      </c>
      <c r="L1328" s="22" t="s">
        <v>76</v>
      </c>
      <c r="M1328" s="22" t="s">
        <v>946</v>
      </c>
      <c r="N1328" s="22">
        <v>1</v>
      </c>
      <c r="O1328" s="22">
        <v>3237722590</v>
      </c>
      <c r="P1328" s="23">
        <v>45420</v>
      </c>
      <c r="Q1328" s="20">
        <v>642095</v>
      </c>
      <c r="R1328" s="20">
        <v>85000</v>
      </c>
      <c r="S1328" s="20">
        <v>109200</v>
      </c>
      <c r="T1328" s="24">
        <v>218400</v>
      </c>
      <c r="U1328" s="20" t="s">
        <v>2854</v>
      </c>
      <c r="V1328" s="20">
        <v>45498</v>
      </c>
    </row>
    <row r="1329" spans="2:22" ht="28.8">
      <c r="B1329" s="20">
        <v>6259</v>
      </c>
      <c r="C1329" s="22" t="s">
        <v>41</v>
      </c>
      <c r="D1329" s="22">
        <v>27360104</v>
      </c>
      <c r="E1329" s="22" t="s">
        <v>2213</v>
      </c>
      <c r="F1329" s="22">
        <v>70</v>
      </c>
      <c r="G1329" s="22">
        <v>1</v>
      </c>
      <c r="H1329" s="20" t="s">
        <v>2214</v>
      </c>
      <c r="I1329" s="22" t="s">
        <v>44</v>
      </c>
      <c r="J1329" s="75" t="s">
        <v>99</v>
      </c>
      <c r="K1329" s="75">
        <v>571</v>
      </c>
      <c r="L1329" s="22" t="s">
        <v>74</v>
      </c>
      <c r="M1329" s="22" t="s">
        <v>989</v>
      </c>
      <c r="N1329" s="22">
        <v>1</v>
      </c>
      <c r="O1329" s="22">
        <v>3102959743</v>
      </c>
      <c r="P1329" s="23">
        <v>45439</v>
      </c>
      <c r="Q1329" s="20">
        <v>679757</v>
      </c>
      <c r="R1329" s="20">
        <v>18000</v>
      </c>
      <c r="S1329" s="20">
        <v>29640</v>
      </c>
      <c r="U1329" s="20" t="s">
        <v>2855</v>
      </c>
      <c r="V1329" s="20">
        <v>45498</v>
      </c>
    </row>
    <row r="1330" spans="2:22" ht="28.8">
      <c r="B1330" s="20">
        <v>6428</v>
      </c>
      <c r="C1330" s="22" t="s">
        <v>41</v>
      </c>
      <c r="D1330" s="22">
        <v>27360104</v>
      </c>
      <c r="E1330" s="22" t="s">
        <v>2213</v>
      </c>
      <c r="F1330" s="22">
        <v>70</v>
      </c>
      <c r="G1330" s="22">
        <v>1</v>
      </c>
      <c r="H1330" s="20" t="s">
        <v>2214</v>
      </c>
      <c r="I1330" s="22" t="s">
        <v>44</v>
      </c>
      <c r="J1330" s="75" t="s">
        <v>99</v>
      </c>
      <c r="K1330" s="75">
        <v>571</v>
      </c>
      <c r="L1330" s="22" t="s">
        <v>74</v>
      </c>
      <c r="M1330" s="22" t="s">
        <v>989</v>
      </c>
      <c r="N1330" s="22">
        <v>1</v>
      </c>
      <c r="O1330" s="22">
        <v>3102959743</v>
      </c>
      <c r="P1330" s="23">
        <v>45442</v>
      </c>
      <c r="Q1330" s="20">
        <v>687578</v>
      </c>
      <c r="R1330" s="20">
        <v>18000</v>
      </c>
      <c r="S1330" s="20">
        <v>29640</v>
      </c>
      <c r="U1330" s="20" t="s">
        <v>2855</v>
      </c>
      <c r="V1330" s="20">
        <v>45498</v>
      </c>
    </row>
    <row r="1331" spans="2:22" ht="28.8">
      <c r="B1331" s="20">
        <v>6429</v>
      </c>
      <c r="C1331" s="22" t="s">
        <v>41</v>
      </c>
      <c r="D1331" s="22">
        <v>27360104</v>
      </c>
      <c r="E1331" s="22" t="s">
        <v>2213</v>
      </c>
      <c r="F1331" s="22">
        <v>70</v>
      </c>
      <c r="G1331" s="22">
        <v>1</v>
      </c>
      <c r="H1331" s="20" t="s">
        <v>2214</v>
      </c>
      <c r="I1331" s="22" t="s">
        <v>44</v>
      </c>
      <c r="J1331" s="75" t="s">
        <v>99</v>
      </c>
      <c r="K1331" s="75">
        <v>571</v>
      </c>
      <c r="L1331" s="22" t="s">
        <v>74</v>
      </c>
      <c r="M1331" s="22" t="s">
        <v>992</v>
      </c>
      <c r="N1331" s="22">
        <v>1</v>
      </c>
      <c r="O1331" s="22">
        <v>3102959743</v>
      </c>
      <c r="P1331" s="23">
        <v>45442</v>
      </c>
      <c r="Q1331" s="20">
        <v>690663</v>
      </c>
      <c r="R1331" s="20">
        <v>18000</v>
      </c>
      <c r="S1331" s="20">
        <v>29640</v>
      </c>
      <c r="T1331" s="24">
        <v>88920</v>
      </c>
      <c r="U1331" s="20" t="s">
        <v>2855</v>
      </c>
      <c r="V1331" s="20">
        <v>45498</v>
      </c>
    </row>
    <row r="1332" spans="2:22" ht="28.8">
      <c r="B1332" s="20">
        <v>5828</v>
      </c>
      <c r="C1332" s="22" t="s">
        <v>79</v>
      </c>
      <c r="D1332" s="22">
        <v>1077853793</v>
      </c>
      <c r="E1332" s="22" t="s">
        <v>2215</v>
      </c>
      <c r="F1332" s="22">
        <v>16</v>
      </c>
      <c r="G1332" s="22">
        <v>1</v>
      </c>
      <c r="H1332" s="20">
        <v>39298</v>
      </c>
      <c r="I1332" s="22" t="s">
        <v>44</v>
      </c>
      <c r="J1332" s="75" t="s">
        <v>99</v>
      </c>
      <c r="K1332" s="75">
        <v>571</v>
      </c>
      <c r="L1332" s="22" t="s">
        <v>74</v>
      </c>
      <c r="M1332" s="22" t="s">
        <v>989</v>
      </c>
      <c r="N1332" s="22">
        <v>1</v>
      </c>
      <c r="O1332" s="22">
        <v>3115017882</v>
      </c>
      <c r="P1332" s="23">
        <v>45432</v>
      </c>
      <c r="Q1332" s="20">
        <v>664595</v>
      </c>
      <c r="R1332" s="20">
        <v>18000</v>
      </c>
      <c r="S1332" s="20">
        <v>29640</v>
      </c>
      <c r="U1332" s="20" t="s">
        <v>2856</v>
      </c>
      <c r="V1332" s="20">
        <v>45498</v>
      </c>
    </row>
    <row r="1333" spans="2:22" ht="28.8">
      <c r="B1333" s="20">
        <v>5829</v>
      </c>
      <c r="C1333" s="22" t="s">
        <v>79</v>
      </c>
      <c r="D1333" s="22">
        <v>1077853793</v>
      </c>
      <c r="E1333" s="22" t="s">
        <v>2215</v>
      </c>
      <c r="F1333" s="22">
        <v>16</v>
      </c>
      <c r="G1333" s="22">
        <v>1</v>
      </c>
      <c r="H1333" s="20">
        <v>39298</v>
      </c>
      <c r="I1333" s="22" t="s">
        <v>44</v>
      </c>
      <c r="J1333" s="75" t="s">
        <v>99</v>
      </c>
      <c r="K1333" s="75">
        <v>571</v>
      </c>
      <c r="L1333" s="22" t="s">
        <v>74</v>
      </c>
      <c r="M1333" s="22" t="s">
        <v>992</v>
      </c>
      <c r="N1333" s="22">
        <v>1</v>
      </c>
      <c r="O1333" s="22">
        <v>3115017882</v>
      </c>
      <c r="P1333" s="23">
        <v>45432</v>
      </c>
      <c r="Q1333" s="20">
        <v>669786</v>
      </c>
      <c r="R1333" s="20">
        <v>18000</v>
      </c>
      <c r="S1333" s="20">
        <v>29640</v>
      </c>
      <c r="T1333" s="24">
        <v>59280</v>
      </c>
      <c r="U1333" s="20" t="s">
        <v>2856</v>
      </c>
      <c r="V1333" s="20">
        <v>45498</v>
      </c>
    </row>
    <row r="1334" spans="2:22" ht="28.8">
      <c r="B1334" s="20">
        <v>5844</v>
      </c>
      <c r="C1334" s="22" t="s">
        <v>86</v>
      </c>
      <c r="D1334" s="22">
        <v>1125185901</v>
      </c>
      <c r="E1334" s="22" t="s">
        <v>2216</v>
      </c>
      <c r="F1334" s="22">
        <v>3</v>
      </c>
      <c r="G1334" s="22">
        <v>1</v>
      </c>
      <c r="H1334" s="20" t="s">
        <v>2217</v>
      </c>
      <c r="I1334" s="22" t="s">
        <v>44</v>
      </c>
      <c r="J1334" s="75" t="s">
        <v>99</v>
      </c>
      <c r="K1334" s="75">
        <v>571</v>
      </c>
      <c r="L1334" s="22" t="s">
        <v>74</v>
      </c>
      <c r="M1334" s="22" t="s">
        <v>989</v>
      </c>
      <c r="N1334" s="22">
        <v>1</v>
      </c>
      <c r="O1334" s="22">
        <v>3204335960</v>
      </c>
      <c r="P1334" s="23">
        <v>45432</v>
      </c>
      <c r="Q1334" s="20">
        <v>665856</v>
      </c>
      <c r="R1334" s="20">
        <v>18000</v>
      </c>
      <c r="S1334" s="20">
        <v>29640</v>
      </c>
      <c r="T1334" s="24">
        <v>29640</v>
      </c>
      <c r="U1334" s="20" t="s">
        <v>2857</v>
      </c>
      <c r="V1334" s="20">
        <v>45498</v>
      </c>
    </row>
    <row r="1335" spans="2:22" ht="28.8">
      <c r="B1335" s="20">
        <v>5189</v>
      </c>
      <c r="C1335" s="22" t="s">
        <v>86</v>
      </c>
      <c r="D1335" s="22">
        <v>1125186502</v>
      </c>
      <c r="E1335" s="22" t="s">
        <v>2218</v>
      </c>
      <c r="F1335" s="22">
        <v>7</v>
      </c>
      <c r="G1335" s="22">
        <v>2</v>
      </c>
      <c r="H1335" s="20" t="s">
        <v>2219</v>
      </c>
      <c r="I1335" s="22" t="s">
        <v>44</v>
      </c>
      <c r="J1335" s="75" t="s">
        <v>99</v>
      </c>
      <c r="K1335" s="75">
        <v>571</v>
      </c>
      <c r="L1335" s="22" t="s">
        <v>74</v>
      </c>
      <c r="M1335" s="22" t="s">
        <v>989</v>
      </c>
      <c r="N1335" s="22">
        <v>1</v>
      </c>
      <c r="O1335" s="22">
        <v>3162448482</v>
      </c>
      <c r="P1335" s="23">
        <v>45415</v>
      </c>
      <c r="Q1335" s="20">
        <v>633174</v>
      </c>
      <c r="R1335" s="20">
        <v>18000</v>
      </c>
      <c r="S1335" s="20">
        <v>29640</v>
      </c>
      <c r="T1335" s="24">
        <v>29640</v>
      </c>
      <c r="U1335" s="20" t="s">
        <v>2858</v>
      </c>
      <c r="V1335" s="20">
        <v>45498</v>
      </c>
    </row>
    <row r="1336" spans="2:22">
      <c r="B1336" s="20">
        <v>5832</v>
      </c>
      <c r="C1336" s="22" t="s">
        <v>41</v>
      </c>
      <c r="D1336" s="22">
        <v>1085348979</v>
      </c>
      <c r="E1336" s="22" t="s">
        <v>2220</v>
      </c>
      <c r="F1336" s="22">
        <v>36</v>
      </c>
      <c r="G1336" s="22">
        <v>1</v>
      </c>
      <c r="H1336" s="20" t="s">
        <v>2221</v>
      </c>
      <c r="I1336" s="22" t="s">
        <v>44</v>
      </c>
      <c r="J1336" s="75" t="s">
        <v>87</v>
      </c>
      <c r="K1336" s="75">
        <v>760</v>
      </c>
      <c r="L1336" s="22" t="s">
        <v>76</v>
      </c>
      <c r="M1336" s="22" t="s">
        <v>1087</v>
      </c>
      <c r="N1336" s="22">
        <v>1</v>
      </c>
      <c r="O1336" s="22">
        <v>3134268074</v>
      </c>
      <c r="P1336" s="23">
        <v>45432</v>
      </c>
      <c r="Q1336" s="20">
        <v>664905</v>
      </c>
      <c r="R1336" s="20">
        <v>20000</v>
      </c>
      <c r="S1336" s="20">
        <v>22880</v>
      </c>
      <c r="U1336" s="20" t="s">
        <v>2859</v>
      </c>
      <c r="V1336" s="20">
        <v>45498</v>
      </c>
    </row>
    <row r="1337" spans="2:22">
      <c r="B1337" s="20">
        <v>5833</v>
      </c>
      <c r="C1337" s="22" t="s">
        <v>41</v>
      </c>
      <c r="D1337" s="22">
        <v>1085348979</v>
      </c>
      <c r="E1337" s="22" t="s">
        <v>2220</v>
      </c>
      <c r="F1337" s="22">
        <v>36</v>
      </c>
      <c r="G1337" s="22">
        <v>1</v>
      </c>
      <c r="H1337" s="20" t="s">
        <v>2221</v>
      </c>
      <c r="I1337" s="22" t="s">
        <v>44</v>
      </c>
      <c r="J1337" s="75" t="s">
        <v>87</v>
      </c>
      <c r="K1337" s="75">
        <v>760</v>
      </c>
      <c r="L1337" s="22" t="s">
        <v>76</v>
      </c>
      <c r="M1337" s="22" t="s">
        <v>1088</v>
      </c>
      <c r="N1337" s="22">
        <v>1</v>
      </c>
      <c r="O1337" s="22">
        <v>3134268074</v>
      </c>
      <c r="P1337" s="23">
        <v>45432</v>
      </c>
      <c r="Q1337" s="20">
        <v>669992</v>
      </c>
      <c r="R1337" s="20">
        <v>20000</v>
      </c>
      <c r="S1337" s="20">
        <v>22880</v>
      </c>
      <c r="T1337" s="24">
        <v>45760</v>
      </c>
      <c r="U1337" s="20" t="s">
        <v>2859</v>
      </c>
      <c r="V1337" s="20">
        <v>45498</v>
      </c>
    </row>
    <row r="1338" spans="2:22" ht="28.8">
      <c r="B1338" s="20">
        <v>5201</v>
      </c>
      <c r="C1338" s="22" t="s">
        <v>86</v>
      </c>
      <c r="D1338" s="22">
        <v>1120071473</v>
      </c>
      <c r="E1338" s="22" t="s">
        <v>127</v>
      </c>
      <c r="F1338" s="22">
        <v>5</v>
      </c>
      <c r="G1338" s="22">
        <v>1</v>
      </c>
      <c r="H1338" s="20">
        <v>43324</v>
      </c>
      <c r="I1338" s="22" t="s">
        <v>77</v>
      </c>
      <c r="J1338" s="75" t="s">
        <v>99</v>
      </c>
      <c r="K1338" s="75">
        <v>571</v>
      </c>
      <c r="L1338" s="22" t="s">
        <v>74</v>
      </c>
      <c r="M1338" s="22" t="s">
        <v>989</v>
      </c>
      <c r="N1338" s="22">
        <v>1</v>
      </c>
      <c r="O1338" s="22">
        <v>3102064332</v>
      </c>
      <c r="P1338" s="23">
        <v>45416</v>
      </c>
      <c r="Q1338" s="20">
        <v>634966</v>
      </c>
      <c r="R1338" s="20">
        <v>18000</v>
      </c>
      <c r="S1338" s="20">
        <v>29640</v>
      </c>
      <c r="U1338" s="20" t="s">
        <v>2860</v>
      </c>
      <c r="V1338" s="20">
        <v>45498</v>
      </c>
    </row>
    <row r="1339" spans="2:22" ht="28.8">
      <c r="B1339" s="20">
        <v>5202</v>
      </c>
      <c r="C1339" s="22" t="s">
        <v>86</v>
      </c>
      <c r="D1339" s="22">
        <v>1120071473</v>
      </c>
      <c r="E1339" s="22" t="s">
        <v>127</v>
      </c>
      <c r="F1339" s="22">
        <v>5</v>
      </c>
      <c r="G1339" s="22">
        <v>1</v>
      </c>
      <c r="H1339" s="20">
        <v>43324</v>
      </c>
      <c r="I1339" s="22" t="s">
        <v>77</v>
      </c>
      <c r="J1339" s="75" t="s">
        <v>99</v>
      </c>
      <c r="K1339" s="75">
        <v>571</v>
      </c>
      <c r="L1339" s="22" t="s">
        <v>74</v>
      </c>
      <c r="M1339" s="22" t="s">
        <v>992</v>
      </c>
      <c r="N1339" s="22">
        <v>1</v>
      </c>
      <c r="O1339" s="22">
        <v>3102064332</v>
      </c>
      <c r="P1339" s="23">
        <v>45418</v>
      </c>
      <c r="Q1339" s="20">
        <v>641194</v>
      </c>
      <c r="R1339" s="20">
        <v>18000</v>
      </c>
      <c r="S1339" s="20">
        <v>29640</v>
      </c>
      <c r="U1339" s="20" t="s">
        <v>2860</v>
      </c>
      <c r="V1339" s="20">
        <v>45498</v>
      </c>
    </row>
    <row r="1340" spans="2:22" ht="28.8">
      <c r="B1340" s="20">
        <v>5203</v>
      </c>
      <c r="C1340" s="22" t="s">
        <v>86</v>
      </c>
      <c r="D1340" s="22">
        <v>1120071473</v>
      </c>
      <c r="E1340" s="22" t="s">
        <v>127</v>
      </c>
      <c r="F1340" s="22">
        <v>5</v>
      </c>
      <c r="G1340" s="22">
        <v>1</v>
      </c>
      <c r="H1340" s="20">
        <v>43324</v>
      </c>
      <c r="I1340" s="22" t="s">
        <v>77</v>
      </c>
      <c r="J1340" s="75" t="s">
        <v>99</v>
      </c>
      <c r="K1340" s="75">
        <v>571</v>
      </c>
      <c r="L1340" s="22" t="s">
        <v>76</v>
      </c>
      <c r="M1340" s="22" t="s">
        <v>1046</v>
      </c>
      <c r="N1340" s="22">
        <v>1</v>
      </c>
      <c r="O1340" s="22">
        <v>3102064332</v>
      </c>
      <c r="P1340" s="23">
        <v>45416</v>
      </c>
      <c r="Q1340" s="20">
        <v>634972</v>
      </c>
      <c r="R1340" s="20">
        <v>88000</v>
      </c>
      <c r="S1340" s="20">
        <v>114400</v>
      </c>
      <c r="U1340" s="20" t="s">
        <v>2860</v>
      </c>
      <c r="V1340" s="20">
        <v>45498</v>
      </c>
    </row>
    <row r="1341" spans="2:22" ht="28.8">
      <c r="B1341" s="20">
        <v>5204</v>
      </c>
      <c r="C1341" s="22" t="s">
        <v>86</v>
      </c>
      <c r="D1341" s="22">
        <v>1120071473</v>
      </c>
      <c r="E1341" s="22" t="s">
        <v>127</v>
      </c>
      <c r="F1341" s="22">
        <v>5</v>
      </c>
      <c r="G1341" s="22">
        <v>1</v>
      </c>
      <c r="H1341" s="20">
        <v>43324</v>
      </c>
      <c r="I1341" s="22" t="s">
        <v>77</v>
      </c>
      <c r="J1341" s="75" t="s">
        <v>99</v>
      </c>
      <c r="K1341" s="75">
        <v>571</v>
      </c>
      <c r="L1341" s="22" t="s">
        <v>76</v>
      </c>
      <c r="M1341" s="22" t="s">
        <v>1048</v>
      </c>
      <c r="N1341" s="22">
        <v>1</v>
      </c>
      <c r="O1341" s="22">
        <v>3102064332</v>
      </c>
      <c r="P1341" s="23">
        <v>45418</v>
      </c>
      <c r="Q1341" s="20">
        <v>641192</v>
      </c>
      <c r="R1341" s="20">
        <v>88000</v>
      </c>
      <c r="S1341" s="20">
        <v>114400</v>
      </c>
      <c r="T1341" s="24">
        <v>288080</v>
      </c>
      <c r="U1341" s="20" t="s">
        <v>2860</v>
      </c>
      <c r="V1341" s="20">
        <v>45498</v>
      </c>
    </row>
    <row r="1342" spans="2:22" ht="28.8">
      <c r="B1342" s="20">
        <v>6133</v>
      </c>
      <c r="C1342" s="22" t="s">
        <v>41</v>
      </c>
      <c r="D1342" s="22">
        <v>27474323</v>
      </c>
      <c r="E1342" s="22" t="s">
        <v>2222</v>
      </c>
      <c r="F1342" s="22">
        <v>65</v>
      </c>
      <c r="G1342" s="22">
        <v>1</v>
      </c>
      <c r="H1342" s="20" t="s">
        <v>2223</v>
      </c>
      <c r="I1342" s="22" t="s">
        <v>44</v>
      </c>
      <c r="J1342" s="75" t="s">
        <v>555</v>
      </c>
      <c r="K1342" s="75">
        <v>755</v>
      </c>
      <c r="L1342" s="22" t="s">
        <v>76</v>
      </c>
      <c r="M1342" s="22" t="s">
        <v>925</v>
      </c>
      <c r="N1342" s="22">
        <v>1</v>
      </c>
      <c r="O1342" s="22">
        <v>3108517936</v>
      </c>
      <c r="P1342" s="23">
        <v>45436</v>
      </c>
      <c r="Q1342" s="20">
        <v>675683</v>
      </c>
      <c r="R1342" s="20">
        <v>20000</v>
      </c>
      <c r="S1342" s="20">
        <v>29120</v>
      </c>
      <c r="U1342" s="20" t="s">
        <v>2861</v>
      </c>
      <c r="V1342" s="20">
        <v>45498</v>
      </c>
    </row>
    <row r="1343" spans="2:22" ht="28.8">
      <c r="B1343" s="20">
        <v>6134</v>
      </c>
      <c r="C1343" s="22" t="s">
        <v>41</v>
      </c>
      <c r="D1343" s="22">
        <v>27474323</v>
      </c>
      <c r="E1343" s="22" t="s">
        <v>2222</v>
      </c>
      <c r="F1343" s="22">
        <v>65</v>
      </c>
      <c r="G1343" s="22">
        <v>1</v>
      </c>
      <c r="H1343" s="20" t="s">
        <v>2223</v>
      </c>
      <c r="I1343" s="22" t="s">
        <v>44</v>
      </c>
      <c r="J1343" s="75" t="s">
        <v>555</v>
      </c>
      <c r="K1343" s="75">
        <v>755</v>
      </c>
      <c r="L1343" s="22" t="s">
        <v>76</v>
      </c>
      <c r="M1343" s="22" t="s">
        <v>926</v>
      </c>
      <c r="N1343" s="22">
        <v>1</v>
      </c>
      <c r="O1343" s="22">
        <v>3108517936</v>
      </c>
      <c r="P1343" s="23">
        <v>45436</v>
      </c>
      <c r="Q1343" s="20">
        <v>677636</v>
      </c>
      <c r="R1343" s="20">
        <v>21000</v>
      </c>
      <c r="S1343" s="20">
        <v>29120</v>
      </c>
      <c r="T1343" s="24">
        <v>58240</v>
      </c>
      <c r="U1343" s="20" t="s">
        <v>2861</v>
      </c>
      <c r="V1343" s="20">
        <v>45498</v>
      </c>
    </row>
    <row r="1344" spans="2:22" ht="28.8">
      <c r="B1344" s="20">
        <v>5395</v>
      </c>
      <c r="C1344" s="22" t="s">
        <v>41</v>
      </c>
      <c r="D1344" s="22">
        <v>69071014</v>
      </c>
      <c r="E1344" s="22" t="s">
        <v>2224</v>
      </c>
      <c r="F1344" s="22">
        <v>42</v>
      </c>
      <c r="G1344" s="22">
        <v>1</v>
      </c>
      <c r="H1344" s="20" t="s">
        <v>2225</v>
      </c>
      <c r="I1344" s="22" t="s">
        <v>44</v>
      </c>
      <c r="J1344" s="75" t="s">
        <v>81</v>
      </c>
      <c r="K1344" s="75">
        <v>749</v>
      </c>
      <c r="L1344" s="22" t="s">
        <v>76</v>
      </c>
      <c r="M1344" s="22" t="s">
        <v>918</v>
      </c>
      <c r="N1344" s="22">
        <v>1</v>
      </c>
      <c r="O1344" s="22">
        <v>3143430962</v>
      </c>
      <c r="P1344" s="23">
        <v>45422</v>
      </c>
      <c r="Q1344" s="20">
        <v>645065</v>
      </c>
      <c r="R1344" s="20">
        <v>20000</v>
      </c>
      <c r="S1344" s="20">
        <v>26000</v>
      </c>
      <c r="U1344" s="20" t="s">
        <v>2862</v>
      </c>
      <c r="V1344" s="20">
        <v>45498</v>
      </c>
    </row>
    <row r="1345" spans="2:22" ht="28.8">
      <c r="B1345" s="20">
        <v>5396</v>
      </c>
      <c r="C1345" s="22" t="s">
        <v>41</v>
      </c>
      <c r="D1345" s="22">
        <v>69071014</v>
      </c>
      <c r="E1345" s="22" t="s">
        <v>2224</v>
      </c>
      <c r="F1345" s="22">
        <v>42</v>
      </c>
      <c r="G1345" s="22">
        <v>1</v>
      </c>
      <c r="H1345" s="20" t="s">
        <v>2225</v>
      </c>
      <c r="I1345" s="22" t="s">
        <v>44</v>
      </c>
      <c r="J1345" s="75" t="s">
        <v>81</v>
      </c>
      <c r="K1345" s="75">
        <v>749</v>
      </c>
      <c r="L1345" s="22" t="s">
        <v>76</v>
      </c>
      <c r="M1345" s="22" t="s">
        <v>922</v>
      </c>
      <c r="N1345" s="22">
        <v>1</v>
      </c>
      <c r="O1345" s="22">
        <v>3143430962</v>
      </c>
      <c r="P1345" s="23">
        <v>45422</v>
      </c>
      <c r="Q1345" s="20">
        <v>649834</v>
      </c>
      <c r="R1345" s="20">
        <v>20000</v>
      </c>
      <c r="S1345" s="20">
        <v>26000</v>
      </c>
      <c r="T1345" s="24">
        <v>52000</v>
      </c>
      <c r="U1345" s="20" t="s">
        <v>2862</v>
      </c>
      <c r="V1345" s="20">
        <v>45498</v>
      </c>
    </row>
    <row r="1346" spans="2:22" ht="72">
      <c r="B1346" s="20">
        <v>5269</v>
      </c>
      <c r="C1346" s="22" t="s">
        <v>41</v>
      </c>
      <c r="D1346" s="22">
        <v>1006848031</v>
      </c>
      <c r="E1346" s="22" t="s">
        <v>2226</v>
      </c>
      <c r="F1346" s="22">
        <v>24</v>
      </c>
      <c r="G1346" s="22">
        <v>1</v>
      </c>
      <c r="H1346" s="20">
        <v>36253</v>
      </c>
      <c r="I1346" s="22" t="s">
        <v>44</v>
      </c>
      <c r="J1346" s="75" t="s">
        <v>78</v>
      </c>
      <c r="K1346" s="75">
        <v>320</v>
      </c>
      <c r="L1346" s="22" t="s">
        <v>76</v>
      </c>
      <c r="M1346" s="22" t="s">
        <v>966</v>
      </c>
      <c r="N1346" s="22">
        <v>1</v>
      </c>
      <c r="O1346" s="22" t="s">
        <v>2227</v>
      </c>
      <c r="P1346" s="23">
        <v>45418</v>
      </c>
      <c r="Q1346" s="20">
        <v>636436</v>
      </c>
      <c r="R1346" s="20">
        <v>88000</v>
      </c>
      <c r="S1346" s="20">
        <v>109200</v>
      </c>
      <c r="U1346" s="20" t="s">
        <v>2863</v>
      </c>
      <c r="V1346" s="20">
        <v>45498</v>
      </c>
    </row>
    <row r="1347" spans="2:22" ht="72">
      <c r="B1347" s="20">
        <v>5270</v>
      </c>
      <c r="C1347" s="22" t="s">
        <v>41</v>
      </c>
      <c r="D1347" s="22">
        <v>1006848031</v>
      </c>
      <c r="E1347" s="22" t="s">
        <v>2226</v>
      </c>
      <c r="F1347" s="22">
        <v>24</v>
      </c>
      <c r="G1347" s="22">
        <v>1</v>
      </c>
      <c r="H1347" s="20">
        <v>36253</v>
      </c>
      <c r="I1347" s="22" t="s">
        <v>44</v>
      </c>
      <c r="J1347" s="75" t="s">
        <v>78</v>
      </c>
      <c r="K1347" s="75">
        <v>320</v>
      </c>
      <c r="L1347" s="22" t="s">
        <v>76</v>
      </c>
      <c r="M1347" s="22" t="s">
        <v>968</v>
      </c>
      <c r="N1347" s="22">
        <v>1</v>
      </c>
      <c r="O1347" s="22" t="s">
        <v>2227</v>
      </c>
      <c r="P1347" s="23">
        <v>45419</v>
      </c>
      <c r="Q1347" s="20">
        <v>643368</v>
      </c>
      <c r="R1347" s="20">
        <v>88000</v>
      </c>
      <c r="S1347" s="20">
        <v>109200</v>
      </c>
      <c r="T1347" s="24">
        <v>218400</v>
      </c>
      <c r="U1347" s="20" t="s">
        <v>2863</v>
      </c>
      <c r="V1347" s="20">
        <v>45498</v>
      </c>
    </row>
    <row r="1348" spans="2:22">
      <c r="B1348" s="20">
        <v>5610</v>
      </c>
      <c r="C1348" s="22" t="s">
        <v>41</v>
      </c>
      <c r="D1348" s="22">
        <v>27076347</v>
      </c>
      <c r="E1348" s="22" t="s">
        <v>2228</v>
      </c>
      <c r="F1348" s="22">
        <v>80</v>
      </c>
      <c r="G1348" s="22">
        <v>1</v>
      </c>
      <c r="H1348" s="20" t="s">
        <v>2229</v>
      </c>
      <c r="I1348" s="22" t="s">
        <v>44</v>
      </c>
      <c r="J1348" s="75" t="s">
        <v>91</v>
      </c>
      <c r="K1348" s="75">
        <v>219</v>
      </c>
      <c r="L1348" s="22" t="s">
        <v>76</v>
      </c>
      <c r="M1348" s="22" t="s">
        <v>929</v>
      </c>
      <c r="N1348" s="22">
        <v>1</v>
      </c>
      <c r="O1348" s="22">
        <v>3147086777</v>
      </c>
      <c r="P1348" s="23">
        <v>45426</v>
      </c>
      <c r="Q1348" s="20">
        <v>651639</v>
      </c>
      <c r="R1348" s="20">
        <v>20000</v>
      </c>
      <c r="S1348" s="20">
        <v>33800</v>
      </c>
      <c r="T1348" s="24">
        <v>33800</v>
      </c>
      <c r="U1348" s="20" t="s">
        <v>2864</v>
      </c>
      <c r="V1348" s="20">
        <v>45498</v>
      </c>
    </row>
    <row r="1349" spans="2:22">
      <c r="B1349" s="20">
        <v>5986</v>
      </c>
      <c r="C1349" s="22" t="s">
        <v>41</v>
      </c>
      <c r="D1349" s="22">
        <v>39840324</v>
      </c>
      <c r="E1349" s="22" t="s">
        <v>2230</v>
      </c>
      <c r="F1349" s="22">
        <v>75</v>
      </c>
      <c r="G1349" s="22">
        <v>1</v>
      </c>
      <c r="H1349" s="20" t="s">
        <v>2231</v>
      </c>
      <c r="I1349" s="22" t="s">
        <v>44</v>
      </c>
      <c r="J1349" s="75" t="s">
        <v>81</v>
      </c>
      <c r="K1349" s="75">
        <v>749</v>
      </c>
      <c r="L1349" s="22" t="s">
        <v>76</v>
      </c>
      <c r="M1349" s="22" t="s">
        <v>918</v>
      </c>
      <c r="N1349" s="22">
        <v>1</v>
      </c>
      <c r="O1349" s="22">
        <v>3136144041</v>
      </c>
      <c r="P1349" s="23">
        <v>45434</v>
      </c>
      <c r="Q1349" s="20">
        <v>671505</v>
      </c>
      <c r="R1349" s="20">
        <v>20000</v>
      </c>
      <c r="S1349" s="20">
        <v>26000</v>
      </c>
      <c r="U1349" s="20" t="s">
        <v>2865</v>
      </c>
      <c r="V1349" s="20">
        <v>45498</v>
      </c>
    </row>
    <row r="1350" spans="2:22">
      <c r="B1350" s="20">
        <v>5987</v>
      </c>
      <c r="C1350" s="22" t="s">
        <v>41</v>
      </c>
      <c r="D1350" s="22">
        <v>39840324</v>
      </c>
      <c r="E1350" s="22" t="s">
        <v>2230</v>
      </c>
      <c r="F1350" s="22">
        <v>75</v>
      </c>
      <c r="G1350" s="22">
        <v>1</v>
      </c>
      <c r="H1350" s="20" t="s">
        <v>2231</v>
      </c>
      <c r="I1350" s="22" t="s">
        <v>44</v>
      </c>
      <c r="J1350" s="75" t="s">
        <v>81</v>
      </c>
      <c r="K1350" s="75">
        <v>749</v>
      </c>
      <c r="L1350" s="22" t="s">
        <v>76</v>
      </c>
      <c r="M1350" s="22" t="s">
        <v>922</v>
      </c>
      <c r="N1350" s="22">
        <v>1</v>
      </c>
      <c r="O1350" s="22">
        <v>3136144041</v>
      </c>
      <c r="P1350" s="23">
        <v>45434</v>
      </c>
      <c r="Q1350" s="20">
        <v>674333</v>
      </c>
      <c r="R1350" s="20">
        <v>20000</v>
      </c>
      <c r="S1350" s="20">
        <v>26000</v>
      </c>
      <c r="T1350" s="24">
        <v>52000</v>
      </c>
      <c r="U1350" s="20" t="s">
        <v>2865</v>
      </c>
      <c r="V1350" s="20">
        <v>45498</v>
      </c>
    </row>
    <row r="1351" spans="2:22">
      <c r="B1351" s="20">
        <v>5017</v>
      </c>
      <c r="C1351" s="22" t="s">
        <v>41</v>
      </c>
      <c r="D1351" s="22">
        <v>87452115</v>
      </c>
      <c r="E1351" s="22" t="s">
        <v>2232</v>
      </c>
      <c r="F1351" s="22">
        <v>59</v>
      </c>
      <c r="G1351" s="22">
        <v>1</v>
      </c>
      <c r="H1351" s="20" t="s">
        <v>2233</v>
      </c>
      <c r="I1351" s="22" t="s">
        <v>77</v>
      </c>
      <c r="J1351" s="75" t="s">
        <v>81</v>
      </c>
      <c r="K1351" s="75">
        <v>749</v>
      </c>
      <c r="L1351" s="22" t="s">
        <v>76</v>
      </c>
      <c r="M1351" s="22" t="s">
        <v>918</v>
      </c>
      <c r="N1351" s="22">
        <v>1</v>
      </c>
      <c r="O1351" s="22">
        <v>3233026156</v>
      </c>
      <c r="P1351" s="23">
        <v>45414</v>
      </c>
      <c r="Q1351" s="20">
        <v>629184</v>
      </c>
      <c r="R1351" s="20">
        <v>20000</v>
      </c>
      <c r="S1351" s="20">
        <v>26000</v>
      </c>
      <c r="U1351" s="20" t="s">
        <v>2866</v>
      </c>
      <c r="V1351" s="20">
        <v>45498</v>
      </c>
    </row>
    <row r="1352" spans="2:22">
      <c r="B1352" s="20">
        <v>5018</v>
      </c>
      <c r="C1352" s="22" t="s">
        <v>41</v>
      </c>
      <c r="D1352" s="22">
        <v>87452115</v>
      </c>
      <c r="E1352" s="22" t="s">
        <v>2232</v>
      </c>
      <c r="F1352" s="22">
        <v>59</v>
      </c>
      <c r="G1352" s="22">
        <v>1</v>
      </c>
      <c r="H1352" s="20" t="s">
        <v>2233</v>
      </c>
      <c r="I1352" s="22" t="s">
        <v>77</v>
      </c>
      <c r="J1352" s="75" t="s">
        <v>81</v>
      </c>
      <c r="K1352" s="75">
        <v>749</v>
      </c>
      <c r="L1352" s="22" t="s">
        <v>76</v>
      </c>
      <c r="M1352" s="22" t="s">
        <v>922</v>
      </c>
      <c r="N1352" s="22">
        <v>1</v>
      </c>
      <c r="O1352" s="22">
        <v>3233026156</v>
      </c>
      <c r="P1352" s="23">
        <v>45414</v>
      </c>
      <c r="Q1352" s="20">
        <v>632460</v>
      </c>
      <c r="R1352" s="20">
        <v>20000</v>
      </c>
      <c r="S1352" s="20">
        <v>26000</v>
      </c>
      <c r="T1352" s="24">
        <v>52000</v>
      </c>
      <c r="U1352" s="20" t="s">
        <v>2866</v>
      </c>
      <c r="V1352" s="20">
        <v>45498</v>
      </c>
    </row>
    <row r="1353" spans="2:22" ht="57.6">
      <c r="B1353" s="20">
        <v>5814</v>
      </c>
      <c r="C1353" s="22" t="s">
        <v>41</v>
      </c>
      <c r="D1353" s="22">
        <v>1123326851</v>
      </c>
      <c r="E1353" s="22" t="s">
        <v>2234</v>
      </c>
      <c r="F1353" s="22">
        <v>38</v>
      </c>
      <c r="G1353" s="22">
        <v>1</v>
      </c>
      <c r="H1353" s="20" t="s">
        <v>2235</v>
      </c>
      <c r="I1353" s="22" t="s">
        <v>77</v>
      </c>
      <c r="J1353" s="75" t="s">
        <v>83</v>
      </c>
      <c r="K1353" s="75" t="s">
        <v>559</v>
      </c>
      <c r="L1353" s="22" t="s">
        <v>76</v>
      </c>
      <c r="M1353" s="22" t="s">
        <v>949</v>
      </c>
      <c r="N1353" s="22">
        <v>2</v>
      </c>
      <c r="O1353" s="22" t="s">
        <v>2236</v>
      </c>
      <c r="P1353" s="23">
        <v>45431</v>
      </c>
      <c r="Q1353" s="20" t="s">
        <v>2237</v>
      </c>
      <c r="R1353" s="20">
        <v>100000</v>
      </c>
      <c r="S1353" s="20">
        <v>67600</v>
      </c>
      <c r="U1353" s="20" t="s">
        <v>2867</v>
      </c>
      <c r="V1353" s="20">
        <v>45498</v>
      </c>
    </row>
    <row r="1354" spans="2:22" ht="57.6">
      <c r="B1354" s="20">
        <v>5815</v>
      </c>
      <c r="C1354" s="22" t="s">
        <v>41</v>
      </c>
      <c r="D1354" s="22">
        <v>1123326851</v>
      </c>
      <c r="E1354" s="22" t="s">
        <v>2234</v>
      </c>
      <c r="F1354" s="22">
        <v>38</v>
      </c>
      <c r="G1354" s="22">
        <v>1</v>
      </c>
      <c r="H1354" s="20" t="s">
        <v>2235</v>
      </c>
      <c r="I1354" s="22" t="s">
        <v>77</v>
      </c>
      <c r="J1354" s="75" t="s">
        <v>83</v>
      </c>
      <c r="K1354" s="75" t="s">
        <v>559</v>
      </c>
      <c r="L1354" s="22" t="s">
        <v>76</v>
      </c>
      <c r="M1354" s="22" t="s">
        <v>950</v>
      </c>
      <c r="N1354" s="22">
        <v>1</v>
      </c>
      <c r="O1354" s="22" t="s">
        <v>2236</v>
      </c>
      <c r="P1354" s="23">
        <v>45440</v>
      </c>
      <c r="Q1354" s="20">
        <v>683866</v>
      </c>
      <c r="R1354" s="20">
        <v>50000</v>
      </c>
      <c r="S1354" s="20">
        <v>67600</v>
      </c>
      <c r="T1354" s="24">
        <v>202800</v>
      </c>
      <c r="U1354" s="20" t="s">
        <v>2867</v>
      </c>
      <c r="V1354" s="20">
        <v>45498</v>
      </c>
    </row>
    <row r="1355" spans="2:22" ht="72">
      <c r="B1355" s="20">
        <v>4998</v>
      </c>
      <c r="C1355" s="22" t="s">
        <v>86</v>
      </c>
      <c r="D1355" s="22">
        <v>1123336665</v>
      </c>
      <c r="E1355" s="22" t="s">
        <v>2238</v>
      </c>
      <c r="F1355" s="22">
        <v>3</v>
      </c>
      <c r="G1355" s="22">
        <v>1</v>
      </c>
      <c r="H1355" s="20" t="s">
        <v>912</v>
      </c>
      <c r="I1355" s="22" t="s">
        <v>44</v>
      </c>
      <c r="J1355" s="75" t="s">
        <v>78</v>
      </c>
      <c r="K1355" s="75">
        <v>320</v>
      </c>
      <c r="L1355" s="22" t="s">
        <v>76</v>
      </c>
      <c r="M1355" s="22" t="s">
        <v>970</v>
      </c>
      <c r="N1355" s="22">
        <v>1</v>
      </c>
      <c r="O1355" s="22" t="s">
        <v>914</v>
      </c>
      <c r="P1355" s="23">
        <v>45413</v>
      </c>
      <c r="Q1355" s="20">
        <v>630499</v>
      </c>
      <c r="R1355" s="20">
        <v>80000</v>
      </c>
      <c r="S1355" s="20">
        <v>102544</v>
      </c>
      <c r="T1355" s="24">
        <v>102544</v>
      </c>
      <c r="U1355" s="20" t="s">
        <v>2868</v>
      </c>
      <c r="V1355" s="20">
        <v>45498</v>
      </c>
    </row>
    <row r="1356" spans="2:22" ht="28.8">
      <c r="B1356" s="20">
        <v>6070</v>
      </c>
      <c r="C1356" s="22" t="s">
        <v>79</v>
      </c>
      <c r="D1356" s="22">
        <v>1120068084</v>
      </c>
      <c r="E1356" s="22" t="s">
        <v>2239</v>
      </c>
      <c r="F1356" s="22">
        <v>15</v>
      </c>
      <c r="G1356" s="22">
        <v>1</v>
      </c>
      <c r="H1356" s="20">
        <v>39608</v>
      </c>
      <c r="I1356" s="22" t="s">
        <v>44</v>
      </c>
      <c r="J1356" s="75" t="s">
        <v>81</v>
      </c>
      <c r="K1356" s="75">
        <v>749</v>
      </c>
      <c r="L1356" s="22" t="s">
        <v>76</v>
      </c>
      <c r="M1356" s="22" t="s">
        <v>918</v>
      </c>
      <c r="N1356" s="22">
        <v>1</v>
      </c>
      <c r="O1356" s="22">
        <v>3158828039</v>
      </c>
      <c r="P1356" s="23">
        <v>45435</v>
      </c>
      <c r="Q1356" s="20">
        <v>673769</v>
      </c>
      <c r="R1356" s="20">
        <v>20000</v>
      </c>
      <c r="S1356" s="20">
        <v>26000</v>
      </c>
      <c r="U1356" s="20" t="s">
        <v>2869</v>
      </c>
      <c r="V1356" s="20">
        <v>45498</v>
      </c>
    </row>
    <row r="1357" spans="2:22" ht="28.8">
      <c r="B1357" s="20">
        <v>6071</v>
      </c>
      <c r="C1357" s="22" t="s">
        <v>79</v>
      </c>
      <c r="D1357" s="22">
        <v>1120068084</v>
      </c>
      <c r="E1357" s="22" t="s">
        <v>2239</v>
      </c>
      <c r="F1357" s="22">
        <v>15</v>
      </c>
      <c r="G1357" s="22">
        <v>1</v>
      </c>
      <c r="H1357" s="20">
        <v>39608</v>
      </c>
      <c r="I1357" s="22" t="s">
        <v>44</v>
      </c>
      <c r="J1357" s="75" t="s">
        <v>81</v>
      </c>
      <c r="K1357" s="75">
        <v>749</v>
      </c>
      <c r="L1357" s="22" t="s">
        <v>76</v>
      </c>
      <c r="M1357" s="22" t="s">
        <v>922</v>
      </c>
      <c r="N1357" s="22">
        <v>1</v>
      </c>
      <c r="O1357" s="22">
        <v>3158828039</v>
      </c>
      <c r="P1357" s="23">
        <v>45435</v>
      </c>
      <c r="Q1357" s="20">
        <v>676429</v>
      </c>
      <c r="R1357" s="20">
        <v>20000</v>
      </c>
      <c r="S1357" s="20">
        <v>26000</v>
      </c>
      <c r="T1357" s="24">
        <v>52000</v>
      </c>
      <c r="U1357" s="20" t="s">
        <v>2869</v>
      </c>
      <c r="V1357" s="20">
        <v>45498</v>
      </c>
    </row>
    <row r="1358" spans="2:22" ht="28.8">
      <c r="B1358" s="20">
        <v>5916</v>
      </c>
      <c r="C1358" s="22" t="s">
        <v>41</v>
      </c>
      <c r="D1358" s="22">
        <v>1124856147</v>
      </c>
      <c r="E1358" s="22" t="s">
        <v>2240</v>
      </c>
      <c r="F1358" s="22">
        <v>32</v>
      </c>
      <c r="G1358" s="22">
        <v>1</v>
      </c>
      <c r="H1358" s="20" t="s">
        <v>128</v>
      </c>
      <c r="I1358" s="22" t="s">
        <v>44</v>
      </c>
      <c r="J1358" s="75" t="s">
        <v>83</v>
      </c>
      <c r="K1358" s="75" t="s">
        <v>559</v>
      </c>
      <c r="L1358" s="22" t="s">
        <v>76</v>
      </c>
      <c r="M1358" s="22" t="s">
        <v>949</v>
      </c>
      <c r="N1358" s="22">
        <v>2</v>
      </c>
      <c r="O1358" s="22">
        <v>3208118225</v>
      </c>
      <c r="P1358" s="23">
        <v>45433</v>
      </c>
      <c r="Q1358" s="20" t="s">
        <v>2241</v>
      </c>
      <c r="R1358" s="20">
        <v>100000</v>
      </c>
      <c r="S1358" s="20">
        <v>67600</v>
      </c>
      <c r="U1358" s="20" t="s">
        <v>2870</v>
      </c>
      <c r="V1358" s="20">
        <v>45498</v>
      </c>
    </row>
    <row r="1359" spans="2:22" ht="28.8">
      <c r="B1359" s="20">
        <v>5917</v>
      </c>
      <c r="C1359" s="22" t="s">
        <v>41</v>
      </c>
      <c r="D1359" s="22">
        <v>1124856147</v>
      </c>
      <c r="E1359" s="22" t="s">
        <v>2240</v>
      </c>
      <c r="F1359" s="22">
        <v>32</v>
      </c>
      <c r="G1359" s="22">
        <v>1</v>
      </c>
      <c r="H1359" s="20" t="s">
        <v>128</v>
      </c>
      <c r="I1359" s="22" t="s">
        <v>44</v>
      </c>
      <c r="J1359" s="75" t="s">
        <v>83</v>
      </c>
      <c r="K1359" s="75" t="s">
        <v>559</v>
      </c>
      <c r="L1359" s="22" t="s">
        <v>76</v>
      </c>
      <c r="M1359" s="22" t="s">
        <v>950</v>
      </c>
      <c r="N1359" s="22">
        <v>2</v>
      </c>
      <c r="O1359" s="22">
        <v>3208118225</v>
      </c>
      <c r="P1359" s="23">
        <v>45434</v>
      </c>
      <c r="Q1359" s="20" t="s">
        <v>2242</v>
      </c>
      <c r="R1359" s="20">
        <v>100000</v>
      </c>
      <c r="S1359" s="20">
        <v>67600</v>
      </c>
      <c r="T1359" s="24">
        <v>270400</v>
      </c>
      <c r="U1359" s="20" t="s">
        <v>2870</v>
      </c>
      <c r="V1359" s="20">
        <v>45498</v>
      </c>
    </row>
    <row r="1360" spans="2:22" ht="57.6">
      <c r="B1360" s="20">
        <v>6434</v>
      </c>
      <c r="C1360" s="22" t="s">
        <v>79</v>
      </c>
      <c r="D1360" s="22">
        <v>1089243656</v>
      </c>
      <c r="E1360" s="22" t="s">
        <v>2243</v>
      </c>
      <c r="F1360" s="22">
        <v>14</v>
      </c>
      <c r="G1360" s="22">
        <v>1</v>
      </c>
      <c r="H1360" s="20" t="s">
        <v>2244</v>
      </c>
      <c r="I1360" s="22" t="s">
        <v>44</v>
      </c>
      <c r="J1360" s="75" t="s">
        <v>556</v>
      </c>
      <c r="K1360" s="75">
        <v>865</v>
      </c>
      <c r="L1360" s="22" t="s">
        <v>76</v>
      </c>
      <c r="M1360" s="22" t="s">
        <v>1054</v>
      </c>
      <c r="N1360" s="22">
        <v>1</v>
      </c>
      <c r="O1360" s="22" t="s">
        <v>2245</v>
      </c>
      <c r="P1360" s="23">
        <v>45442</v>
      </c>
      <c r="Q1360" s="20">
        <v>687596</v>
      </c>
      <c r="R1360" s="20">
        <v>105000</v>
      </c>
      <c r="S1360" s="20">
        <v>124800</v>
      </c>
      <c r="T1360" s="24">
        <v>124800</v>
      </c>
      <c r="U1360" s="20" t="s">
        <v>2871</v>
      </c>
      <c r="V1360" s="20">
        <v>45498</v>
      </c>
    </row>
    <row r="1361" spans="2:22" ht="72">
      <c r="B1361" s="20">
        <v>5329</v>
      </c>
      <c r="C1361" s="22" t="s">
        <v>41</v>
      </c>
      <c r="D1361" s="22">
        <v>41107895</v>
      </c>
      <c r="E1361" s="22" t="s">
        <v>2246</v>
      </c>
      <c r="F1361" s="22">
        <v>51</v>
      </c>
      <c r="G1361" s="22">
        <v>1</v>
      </c>
      <c r="H1361" s="20">
        <v>26584</v>
      </c>
      <c r="I1361" s="22" t="s">
        <v>44</v>
      </c>
      <c r="J1361" s="75" t="s">
        <v>78</v>
      </c>
      <c r="K1361" s="75">
        <v>320</v>
      </c>
      <c r="L1361" s="22" t="s">
        <v>74</v>
      </c>
      <c r="M1361" s="22" t="s">
        <v>960</v>
      </c>
      <c r="N1361" s="22">
        <v>1</v>
      </c>
      <c r="O1361" s="22" t="s">
        <v>2247</v>
      </c>
      <c r="P1361" s="23">
        <v>45421</v>
      </c>
      <c r="Q1361" s="20">
        <v>644144</v>
      </c>
      <c r="R1361" s="20">
        <v>33000</v>
      </c>
      <c r="S1361" s="20">
        <v>45240</v>
      </c>
      <c r="U1361" s="20" t="s">
        <v>2872</v>
      </c>
      <c r="V1361" s="20">
        <v>45498</v>
      </c>
    </row>
    <row r="1362" spans="2:22" ht="72">
      <c r="B1362" s="20">
        <v>5330</v>
      </c>
      <c r="C1362" s="22" t="s">
        <v>41</v>
      </c>
      <c r="D1362" s="22">
        <v>41107895</v>
      </c>
      <c r="E1362" s="22" t="s">
        <v>2246</v>
      </c>
      <c r="F1362" s="22">
        <v>51</v>
      </c>
      <c r="G1362" s="22">
        <v>1</v>
      </c>
      <c r="H1362" s="20">
        <v>26584</v>
      </c>
      <c r="I1362" s="22" t="s">
        <v>44</v>
      </c>
      <c r="J1362" s="75" t="s">
        <v>78</v>
      </c>
      <c r="K1362" s="75">
        <v>320</v>
      </c>
      <c r="L1362" s="22" t="s">
        <v>74</v>
      </c>
      <c r="M1362" s="22" t="s">
        <v>962</v>
      </c>
      <c r="N1362" s="22">
        <v>1</v>
      </c>
      <c r="O1362" s="22" t="s">
        <v>2247</v>
      </c>
      <c r="P1362" s="23">
        <v>45421</v>
      </c>
      <c r="Q1362" s="20">
        <v>646814</v>
      </c>
      <c r="R1362" s="20">
        <v>33000</v>
      </c>
      <c r="S1362" s="20">
        <v>45240</v>
      </c>
      <c r="T1362" s="24">
        <v>90480</v>
      </c>
      <c r="U1362" s="20" t="s">
        <v>2872</v>
      </c>
      <c r="V1362" s="20">
        <v>45498</v>
      </c>
    </row>
    <row r="1363" spans="2:22" ht="28.8">
      <c r="B1363" s="20">
        <v>5789</v>
      </c>
      <c r="C1363" s="22" t="s">
        <v>41</v>
      </c>
      <c r="D1363" s="22">
        <v>18105945</v>
      </c>
      <c r="E1363" s="22" t="s">
        <v>2248</v>
      </c>
      <c r="F1363" s="22">
        <v>76</v>
      </c>
      <c r="G1363" s="22">
        <v>1</v>
      </c>
      <c r="H1363" s="20">
        <v>17290</v>
      </c>
      <c r="I1363" s="22" t="s">
        <v>77</v>
      </c>
      <c r="J1363" s="75" t="s">
        <v>83</v>
      </c>
      <c r="K1363" s="75" t="s">
        <v>559</v>
      </c>
      <c r="L1363" s="22" t="s">
        <v>74</v>
      </c>
      <c r="M1363" s="22" t="s">
        <v>939</v>
      </c>
      <c r="N1363" s="22">
        <v>1</v>
      </c>
      <c r="O1363" s="22">
        <v>3112614136</v>
      </c>
      <c r="P1363" s="23">
        <v>45431</v>
      </c>
      <c r="Q1363" s="20">
        <v>667868</v>
      </c>
      <c r="R1363" s="20">
        <v>27000</v>
      </c>
      <c r="S1363" s="20">
        <v>40040</v>
      </c>
      <c r="U1363" s="20" t="s">
        <v>2873</v>
      </c>
      <c r="V1363" s="20">
        <v>45498</v>
      </c>
    </row>
    <row r="1364" spans="2:22" ht="28.8">
      <c r="B1364" s="20">
        <v>5790</v>
      </c>
      <c r="C1364" s="22" t="s">
        <v>41</v>
      </c>
      <c r="D1364" s="22">
        <v>18105945</v>
      </c>
      <c r="E1364" s="22" t="s">
        <v>2248</v>
      </c>
      <c r="F1364" s="22">
        <v>76</v>
      </c>
      <c r="G1364" s="22">
        <v>1</v>
      </c>
      <c r="H1364" s="20">
        <v>17290</v>
      </c>
      <c r="I1364" s="22" t="s">
        <v>77</v>
      </c>
      <c r="J1364" s="75" t="s">
        <v>83</v>
      </c>
      <c r="K1364" s="75" t="s">
        <v>559</v>
      </c>
      <c r="L1364" s="22" t="s">
        <v>74</v>
      </c>
      <c r="M1364" s="22" t="s">
        <v>938</v>
      </c>
      <c r="N1364" s="22">
        <v>1</v>
      </c>
      <c r="O1364" s="22">
        <v>3112614136</v>
      </c>
      <c r="P1364" s="23">
        <v>45432</v>
      </c>
      <c r="Q1364" s="20">
        <v>669814</v>
      </c>
      <c r="R1364" s="20">
        <v>27000</v>
      </c>
      <c r="S1364" s="20">
        <v>40040</v>
      </c>
      <c r="T1364" s="24">
        <v>80080</v>
      </c>
      <c r="U1364" s="20" t="s">
        <v>2873</v>
      </c>
      <c r="V1364" s="20">
        <v>45498</v>
      </c>
    </row>
    <row r="1365" spans="2:22">
      <c r="B1365" s="20">
        <v>5938</v>
      </c>
      <c r="C1365" s="22" t="s">
        <v>41</v>
      </c>
      <c r="D1365" s="22">
        <v>69009146</v>
      </c>
      <c r="E1365" s="22" t="s">
        <v>2249</v>
      </c>
      <c r="F1365" s="22">
        <v>42</v>
      </c>
      <c r="G1365" s="22">
        <v>1</v>
      </c>
      <c r="H1365" s="20">
        <v>29955</v>
      </c>
      <c r="I1365" s="22" t="s">
        <v>44</v>
      </c>
      <c r="J1365" s="75" t="s">
        <v>83</v>
      </c>
      <c r="K1365" s="75" t="s">
        <v>559</v>
      </c>
      <c r="L1365" s="22" t="s">
        <v>76</v>
      </c>
      <c r="M1365" s="22" t="s">
        <v>949</v>
      </c>
      <c r="N1365" s="22">
        <v>1</v>
      </c>
      <c r="O1365" s="22">
        <v>3138227559</v>
      </c>
      <c r="P1365" s="23">
        <v>45433</v>
      </c>
      <c r="Q1365" s="20">
        <v>669838</v>
      </c>
      <c r="R1365" s="20">
        <v>50000</v>
      </c>
      <c r="S1365" s="20">
        <v>67600</v>
      </c>
      <c r="U1365" s="20" t="s">
        <v>2874</v>
      </c>
      <c r="V1365" s="20">
        <v>45498</v>
      </c>
    </row>
    <row r="1366" spans="2:22">
      <c r="B1366" s="20">
        <v>5939</v>
      </c>
      <c r="C1366" s="22" t="s">
        <v>41</v>
      </c>
      <c r="D1366" s="22">
        <v>69009146</v>
      </c>
      <c r="E1366" s="22" t="s">
        <v>2249</v>
      </c>
      <c r="F1366" s="22">
        <v>42</v>
      </c>
      <c r="G1366" s="22">
        <v>1</v>
      </c>
      <c r="H1366" s="20">
        <v>29955</v>
      </c>
      <c r="I1366" s="22" t="s">
        <v>44</v>
      </c>
      <c r="J1366" s="75" t="s">
        <v>83</v>
      </c>
      <c r="K1366" s="75" t="s">
        <v>559</v>
      </c>
      <c r="L1366" s="22" t="s">
        <v>76</v>
      </c>
      <c r="M1366" s="22" t="s">
        <v>950</v>
      </c>
      <c r="N1366" s="22">
        <v>1</v>
      </c>
      <c r="O1366" s="22">
        <v>3138227559</v>
      </c>
      <c r="P1366" s="23">
        <v>45433</v>
      </c>
      <c r="Q1366" s="20">
        <v>672485</v>
      </c>
      <c r="R1366" s="20">
        <v>50000</v>
      </c>
      <c r="S1366" s="20">
        <v>67600</v>
      </c>
      <c r="U1366" s="20" t="s">
        <v>2874</v>
      </c>
      <c r="V1366" s="20">
        <v>45498</v>
      </c>
    </row>
    <row r="1367" spans="2:22">
      <c r="B1367" s="20">
        <v>6438</v>
      </c>
      <c r="C1367" s="22" t="s">
        <v>41</v>
      </c>
      <c r="D1367" s="22">
        <v>69009146</v>
      </c>
      <c r="E1367" s="22" t="s">
        <v>2249</v>
      </c>
      <c r="F1367" s="22">
        <v>42</v>
      </c>
      <c r="G1367" s="22">
        <v>1</v>
      </c>
      <c r="H1367" s="20">
        <v>29955</v>
      </c>
      <c r="I1367" s="22" t="s">
        <v>44</v>
      </c>
      <c r="J1367" s="75" t="s">
        <v>83</v>
      </c>
      <c r="K1367" s="75" t="s">
        <v>559</v>
      </c>
      <c r="L1367" s="22" t="s">
        <v>76</v>
      </c>
      <c r="M1367" s="22" t="s">
        <v>949</v>
      </c>
      <c r="N1367" s="22">
        <v>1</v>
      </c>
      <c r="O1367" s="22">
        <v>3138227559</v>
      </c>
      <c r="P1367" s="23">
        <v>45442</v>
      </c>
      <c r="Q1367" s="20">
        <v>688437</v>
      </c>
      <c r="R1367" s="20">
        <v>50000</v>
      </c>
      <c r="S1367" s="20">
        <v>67600</v>
      </c>
      <c r="U1367" s="20" t="s">
        <v>2874</v>
      </c>
      <c r="V1367" s="20">
        <v>45498</v>
      </c>
    </row>
    <row r="1368" spans="2:22">
      <c r="B1368" s="20">
        <v>6439</v>
      </c>
      <c r="C1368" s="22" t="s">
        <v>41</v>
      </c>
      <c r="D1368" s="22">
        <v>69009146</v>
      </c>
      <c r="E1368" s="22" t="s">
        <v>2249</v>
      </c>
      <c r="F1368" s="22">
        <v>42</v>
      </c>
      <c r="G1368" s="22">
        <v>1</v>
      </c>
      <c r="H1368" s="20">
        <v>29955</v>
      </c>
      <c r="I1368" s="22" t="s">
        <v>44</v>
      </c>
      <c r="J1368" s="75" t="s">
        <v>83</v>
      </c>
      <c r="K1368" s="75" t="s">
        <v>559</v>
      </c>
      <c r="L1368" s="22" t="s">
        <v>76</v>
      </c>
      <c r="M1368" s="22" t="s">
        <v>950</v>
      </c>
      <c r="N1368" s="22">
        <v>1</v>
      </c>
      <c r="O1368" s="22">
        <v>3138227559</v>
      </c>
      <c r="P1368" s="23">
        <v>45442</v>
      </c>
      <c r="Q1368" s="20">
        <v>690731</v>
      </c>
      <c r="R1368" s="20">
        <v>50000</v>
      </c>
      <c r="S1368" s="20">
        <v>67600</v>
      </c>
      <c r="T1368" s="24">
        <v>270400</v>
      </c>
      <c r="U1368" s="20" t="s">
        <v>2874</v>
      </c>
      <c r="V1368" s="20">
        <v>45498</v>
      </c>
    </row>
    <row r="1369" spans="2:22" ht="28.8">
      <c r="B1369" s="20">
        <v>6462</v>
      </c>
      <c r="C1369" s="22" t="s">
        <v>41</v>
      </c>
      <c r="D1369" s="22">
        <v>41182702</v>
      </c>
      <c r="E1369" s="22" t="s">
        <v>583</v>
      </c>
      <c r="F1369" s="22">
        <v>40</v>
      </c>
      <c r="G1369" s="22">
        <v>1</v>
      </c>
      <c r="H1369" s="20" t="s">
        <v>584</v>
      </c>
      <c r="I1369" s="22" t="s">
        <v>44</v>
      </c>
      <c r="J1369" s="75" t="s">
        <v>555</v>
      </c>
      <c r="K1369" s="75">
        <v>755</v>
      </c>
      <c r="L1369" s="22" t="s">
        <v>76</v>
      </c>
      <c r="M1369" s="22" t="s">
        <v>925</v>
      </c>
      <c r="N1369" s="22">
        <v>1</v>
      </c>
      <c r="O1369" s="22">
        <v>3203552666</v>
      </c>
      <c r="P1369" s="23">
        <v>45442</v>
      </c>
      <c r="Q1369" s="20">
        <v>687803</v>
      </c>
      <c r="R1369" s="20">
        <v>20000</v>
      </c>
      <c r="S1369" s="20">
        <v>29120</v>
      </c>
      <c r="U1369" s="20" t="s">
        <v>2875</v>
      </c>
      <c r="V1369" s="20">
        <v>45498</v>
      </c>
    </row>
    <row r="1370" spans="2:22" ht="28.8">
      <c r="B1370" s="20">
        <v>6463</v>
      </c>
      <c r="C1370" s="22" t="s">
        <v>41</v>
      </c>
      <c r="D1370" s="22">
        <v>41182702</v>
      </c>
      <c r="E1370" s="22" t="s">
        <v>583</v>
      </c>
      <c r="F1370" s="22">
        <v>40</v>
      </c>
      <c r="G1370" s="22">
        <v>1</v>
      </c>
      <c r="H1370" s="20" t="s">
        <v>584</v>
      </c>
      <c r="I1370" s="22" t="s">
        <v>44</v>
      </c>
      <c r="J1370" s="75" t="s">
        <v>555</v>
      </c>
      <c r="K1370" s="75">
        <v>755</v>
      </c>
      <c r="L1370" s="22" t="s">
        <v>76</v>
      </c>
      <c r="M1370" s="22" t="s">
        <v>926</v>
      </c>
      <c r="N1370" s="22">
        <v>1</v>
      </c>
      <c r="O1370" s="22">
        <v>3203552666</v>
      </c>
      <c r="P1370" s="23">
        <v>45442</v>
      </c>
      <c r="Q1370" s="20">
        <v>690654</v>
      </c>
      <c r="R1370" s="20">
        <v>21000</v>
      </c>
      <c r="S1370" s="20">
        <v>29120</v>
      </c>
      <c r="T1370" s="24">
        <v>58240</v>
      </c>
      <c r="U1370" s="20" t="s">
        <v>2875</v>
      </c>
      <c r="V1370" s="20">
        <v>45498</v>
      </c>
    </row>
  </sheetData>
  <autoFilter ref="B1:W1222" xr:uid="{C35961C8-FB5A-4B84-A0D3-7026DC12701C}"/>
  <conditionalFormatting sqref="A2:B2">
    <cfRule type="duplicateValues" dxfId="72" priority="55"/>
    <cfRule type="duplicateValues" dxfId="71" priority="56"/>
    <cfRule type="duplicateValues" dxfId="70" priority="57"/>
    <cfRule type="duplicateValues" dxfId="69" priority="58"/>
    <cfRule type="duplicateValues" dxfId="68" priority="59"/>
    <cfRule type="duplicateValues" dxfId="67" priority="60"/>
  </conditionalFormatting>
  <conditionalFormatting sqref="B6:B7">
    <cfRule type="duplicateValues" dxfId="66" priority="54"/>
  </conditionalFormatting>
  <conditionalFormatting sqref="B8:B10">
    <cfRule type="duplicateValues" dxfId="65" priority="53"/>
  </conditionalFormatting>
  <conditionalFormatting sqref="B11:B12">
    <cfRule type="duplicateValues" dxfId="64" priority="52"/>
  </conditionalFormatting>
  <conditionalFormatting sqref="B13:B21">
    <cfRule type="duplicateValues" dxfId="63" priority="51"/>
  </conditionalFormatting>
  <conditionalFormatting sqref="B22:B23">
    <cfRule type="duplicateValues" dxfId="62" priority="50"/>
  </conditionalFormatting>
  <conditionalFormatting sqref="B1216 B24:B26">
    <cfRule type="duplicateValues" dxfId="61" priority="49"/>
  </conditionalFormatting>
  <conditionalFormatting sqref="B27">
    <cfRule type="duplicateValues" dxfId="60" priority="48"/>
  </conditionalFormatting>
  <conditionalFormatting sqref="B28">
    <cfRule type="duplicateValues" dxfId="59" priority="47"/>
  </conditionalFormatting>
  <conditionalFormatting sqref="B29">
    <cfRule type="duplicateValues" dxfId="58" priority="46"/>
  </conditionalFormatting>
  <conditionalFormatting sqref="B30:B46">
    <cfRule type="duplicateValues" dxfId="57" priority="45"/>
  </conditionalFormatting>
  <conditionalFormatting sqref="B47:B48">
    <cfRule type="duplicateValues" dxfId="56" priority="44"/>
  </conditionalFormatting>
  <conditionalFormatting sqref="B47:B51">
    <cfRule type="duplicateValues" dxfId="55" priority="62"/>
  </conditionalFormatting>
  <conditionalFormatting sqref="B49">
    <cfRule type="duplicateValues" dxfId="54" priority="61"/>
  </conditionalFormatting>
  <conditionalFormatting sqref="B50:B51">
    <cfRule type="duplicateValues" dxfId="53" priority="43"/>
  </conditionalFormatting>
  <conditionalFormatting sqref="B52">
    <cfRule type="duplicateValues" dxfId="52" priority="30"/>
    <cfRule type="duplicateValues" dxfId="51" priority="31"/>
    <cfRule type="duplicateValues" dxfId="50" priority="32"/>
  </conditionalFormatting>
  <conditionalFormatting sqref="B53">
    <cfRule type="duplicateValues" dxfId="49" priority="28"/>
    <cfRule type="duplicateValues" dxfId="48" priority="29"/>
  </conditionalFormatting>
  <conditionalFormatting sqref="B54">
    <cfRule type="duplicateValues" dxfId="47" priority="27"/>
  </conditionalFormatting>
  <conditionalFormatting sqref="B54:B55">
    <cfRule type="duplicateValues" dxfId="46" priority="25"/>
  </conditionalFormatting>
  <conditionalFormatting sqref="B55">
    <cfRule type="duplicateValues" dxfId="45" priority="26"/>
  </conditionalFormatting>
  <conditionalFormatting sqref="B56">
    <cfRule type="duplicateValues" dxfId="44" priority="23"/>
    <cfRule type="duplicateValues" dxfId="43" priority="24"/>
  </conditionalFormatting>
  <conditionalFormatting sqref="B57">
    <cfRule type="duplicateValues" dxfId="42" priority="21"/>
    <cfRule type="duplicateValues" dxfId="41" priority="22"/>
  </conditionalFormatting>
  <conditionalFormatting sqref="B58:B59">
    <cfRule type="duplicateValues" dxfId="40" priority="19"/>
    <cfRule type="duplicateValues" dxfId="39" priority="20"/>
  </conditionalFormatting>
  <conditionalFormatting sqref="B60">
    <cfRule type="duplicateValues" dxfId="38" priority="17"/>
    <cfRule type="duplicateValues" dxfId="37" priority="18"/>
  </conditionalFormatting>
  <conditionalFormatting sqref="B73">
    <cfRule type="duplicateValues" dxfId="36" priority="15"/>
    <cfRule type="duplicateValues" dxfId="35" priority="16"/>
  </conditionalFormatting>
  <conditionalFormatting sqref="B161:B180">
    <cfRule type="duplicateValues" dxfId="34" priority="41"/>
  </conditionalFormatting>
  <conditionalFormatting sqref="B181:B196">
    <cfRule type="duplicateValues" dxfId="33" priority="40"/>
  </conditionalFormatting>
  <conditionalFormatting sqref="B197:B274">
    <cfRule type="duplicateValues" dxfId="32" priority="39"/>
  </conditionalFormatting>
  <conditionalFormatting sqref="B334:B353">
    <cfRule type="duplicateValues" dxfId="31" priority="37"/>
    <cfRule type="duplicateValues" dxfId="30" priority="38"/>
  </conditionalFormatting>
  <conditionalFormatting sqref="B354:B361">
    <cfRule type="duplicateValues" dxfId="29" priority="36"/>
  </conditionalFormatting>
  <conditionalFormatting sqref="B362:B417">
    <cfRule type="duplicateValues" dxfId="28" priority="35"/>
  </conditionalFormatting>
  <conditionalFormatting sqref="B1221 B1215 B418:B473 B475:B496 B499:B505">
    <cfRule type="duplicateValues" dxfId="27" priority="34"/>
  </conditionalFormatting>
  <conditionalFormatting sqref="B506:B587">
    <cfRule type="duplicateValues" dxfId="26" priority="33"/>
  </conditionalFormatting>
  <conditionalFormatting sqref="B588:B603">
    <cfRule type="duplicateValues" dxfId="25" priority="14"/>
  </conditionalFormatting>
  <conditionalFormatting sqref="B1220 B705:B745">
    <cfRule type="duplicateValues" dxfId="24" priority="12"/>
  </conditionalFormatting>
  <conditionalFormatting sqref="B1214 B746:B800">
    <cfRule type="duplicateValues" dxfId="23" priority="11"/>
  </conditionalFormatting>
  <conditionalFormatting sqref="B801:B876 B497:B498">
    <cfRule type="duplicateValues" dxfId="22" priority="10"/>
  </conditionalFormatting>
  <conditionalFormatting sqref="B877:B950">
    <cfRule type="duplicateValues" dxfId="21" priority="9"/>
  </conditionalFormatting>
  <conditionalFormatting sqref="B1217:B1218 B1046:B1085">
    <cfRule type="duplicateValues" dxfId="20" priority="7"/>
  </conditionalFormatting>
  <conditionalFormatting sqref="B1086:B1173">
    <cfRule type="duplicateValues" dxfId="19" priority="6"/>
  </conditionalFormatting>
  <conditionalFormatting sqref="B1219 B1174:B1204">
    <cfRule type="duplicateValues" dxfId="18" priority="5"/>
  </conditionalFormatting>
  <conditionalFormatting sqref="B1205:B1212">
    <cfRule type="duplicateValues" dxfId="17" priority="4"/>
  </conditionalFormatting>
  <conditionalFormatting sqref="B1216 B5:B51 B1213 A2:B2">
    <cfRule type="duplicateValues" dxfId="16" priority="42"/>
  </conditionalFormatting>
  <conditionalFormatting sqref="B288:B333 B275:B286">
    <cfRule type="duplicateValues" dxfId="15" priority="65"/>
  </conditionalFormatting>
  <conditionalFormatting sqref="B474">
    <cfRule type="duplicateValues" dxfId="14" priority="2"/>
  </conditionalFormatting>
  <conditionalFormatting sqref="B474">
    <cfRule type="duplicateValues" dxfId="13" priority="3"/>
  </conditionalFormatting>
  <conditionalFormatting sqref="B1213 B5">
    <cfRule type="duplicateValues" dxfId="12" priority="66"/>
  </conditionalFormatting>
  <conditionalFormatting sqref="B74:B160 B61:B72 B3:B4">
    <cfRule type="duplicateValues" dxfId="11" priority="81"/>
    <cfRule type="duplicateValues" dxfId="10" priority="82"/>
  </conditionalFormatting>
  <conditionalFormatting sqref="B604:B704">
    <cfRule type="duplicateValues" dxfId="9" priority="127"/>
  </conditionalFormatting>
  <conditionalFormatting sqref="B951:B1045">
    <cfRule type="duplicateValues" dxfId="8" priority="142"/>
  </conditionalFormatting>
  <conditionalFormatting sqref="B288:B473 A2:B2 B475:B1221 B3:B286">
    <cfRule type="duplicateValues" dxfId="7" priority="150"/>
  </conditionalFormatting>
  <conditionalFormatting sqref="A2:B2 B3:B1221">
    <cfRule type="duplicateValues" dxfId="6" priority="155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C344-1955-4760-B16D-069B268B8806}">
  <sheetPr codeName="Hoja3">
    <tabColor theme="9" tint="0.39997558519241921"/>
  </sheetPr>
  <dimension ref="B1:T615"/>
  <sheetViews>
    <sheetView topLeftCell="B1" zoomScaleNormal="100" workbookViewId="0">
      <pane ySplit="2" topLeftCell="A3" activePane="bottomLeft" state="frozen"/>
      <selection activeCell="F212" sqref="F212"/>
      <selection pane="bottomLeft" activeCell="J12" sqref="J12"/>
    </sheetView>
  </sheetViews>
  <sheetFormatPr baseColWidth="10" defaultRowHeight="14.4"/>
  <cols>
    <col min="2" max="2" width="13.109375" customWidth="1"/>
    <col min="3" max="3" width="20.109375" customWidth="1"/>
    <col min="4" max="4" width="5" customWidth="1"/>
    <col min="5" max="5" width="11" bestFit="1" customWidth="1"/>
    <col min="6" max="6" width="9.5546875" bestFit="1" customWidth="1"/>
    <col min="7" max="9" width="11.5546875" style="5"/>
    <col min="10" max="10" width="7.77734375" customWidth="1"/>
    <col min="13" max="13" width="19.109375" customWidth="1"/>
    <col min="14" max="14" width="7.21875" customWidth="1"/>
    <col min="15" max="15" width="5.44140625" customWidth="1"/>
    <col min="16" max="16" width="8" customWidth="1"/>
    <col min="17" max="17" width="7.88671875" customWidth="1"/>
    <col min="18" max="18" width="17.44140625" bestFit="1" customWidth="1"/>
  </cols>
  <sheetData>
    <row r="1" spans="2:20">
      <c r="B1">
        <v>9012767301</v>
      </c>
      <c r="C1" t="s">
        <v>132</v>
      </c>
      <c r="D1" t="s">
        <v>18</v>
      </c>
      <c r="E1">
        <v>9012767301</v>
      </c>
      <c r="F1" t="s">
        <v>133</v>
      </c>
      <c r="G1" s="5" t="e">
        <f>VLOOKUP(F1,DATOS!U:V,2,FALSE)</f>
        <v>#N/A</v>
      </c>
      <c r="H1" s="5" t="e">
        <f>VLOOKUP(F1,AT!B:O,14,FALSE)</f>
        <v>#N/A</v>
      </c>
      <c r="I1" s="5" t="e">
        <f>EOMONTH(H1,0)</f>
        <v>#N/A</v>
      </c>
      <c r="J1" t="s">
        <v>134</v>
      </c>
      <c r="K1" t="s">
        <v>135</v>
      </c>
      <c r="L1" t="s">
        <v>137</v>
      </c>
      <c r="M1" t="s">
        <v>136</v>
      </c>
      <c r="N1">
        <v>0</v>
      </c>
      <c r="O1">
        <v>0</v>
      </c>
      <c r="P1">
        <v>0</v>
      </c>
      <c r="Q1">
        <v>0</v>
      </c>
      <c r="R1">
        <f>SUMIF(AT!B:B,AF!F1,AT!L:L)</f>
        <v>0</v>
      </c>
    </row>
    <row r="2" spans="2:20" s="30" customFormat="1" ht="66">
      <c r="B2" s="26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8" t="s">
        <v>5</v>
      </c>
      <c r="H2" s="28" t="s">
        <v>6</v>
      </c>
      <c r="I2" s="28" t="s">
        <v>7</v>
      </c>
      <c r="J2" s="27" t="s">
        <v>8</v>
      </c>
      <c r="K2" s="27" t="s">
        <v>9</v>
      </c>
      <c r="L2" s="27" t="s">
        <v>10</v>
      </c>
      <c r="M2" s="27" t="s">
        <v>11</v>
      </c>
      <c r="N2" s="27"/>
      <c r="O2" s="27" t="s">
        <v>12</v>
      </c>
      <c r="P2" s="27" t="s">
        <v>13</v>
      </c>
      <c r="Q2" s="27" t="s">
        <v>14</v>
      </c>
      <c r="R2" s="29" t="s">
        <v>15</v>
      </c>
      <c r="S2" s="27" t="s">
        <v>16</v>
      </c>
      <c r="T2" s="27" t="s">
        <v>17</v>
      </c>
    </row>
    <row r="3" spans="2:20" ht="18" customHeight="1">
      <c r="B3">
        <v>9012767301</v>
      </c>
      <c r="C3" t="s">
        <v>132</v>
      </c>
      <c r="D3" t="s">
        <v>18</v>
      </c>
      <c r="E3">
        <v>9012767301</v>
      </c>
      <c r="F3" t="s">
        <v>2250</v>
      </c>
      <c r="G3" s="5">
        <f>VLOOKUP(F3,DATOS!U:V,2,FALSE)</f>
        <v>45491</v>
      </c>
      <c r="H3" s="5">
        <f>VLOOKUP(F3,AT!B:O,14,FALSE)</f>
        <v>45412</v>
      </c>
      <c r="I3" s="5">
        <f>EOMONTH(H3,0)</f>
        <v>45412</v>
      </c>
      <c r="J3" t="s">
        <v>134</v>
      </c>
      <c r="K3" t="s">
        <v>135</v>
      </c>
      <c r="L3" t="s">
        <v>137</v>
      </c>
      <c r="M3" t="s">
        <v>136</v>
      </c>
      <c r="N3">
        <v>0</v>
      </c>
      <c r="O3">
        <v>0</v>
      </c>
      <c r="P3">
        <v>0</v>
      </c>
      <c r="Q3">
        <v>0</v>
      </c>
      <c r="R3">
        <f>SUMIF(AT!B:B,AF!F3,AT!L:L)</f>
        <v>109200</v>
      </c>
      <c r="S3" s="4"/>
    </row>
    <row r="4" spans="2:20">
      <c r="B4">
        <v>9012767301</v>
      </c>
      <c r="C4" t="s">
        <v>132</v>
      </c>
      <c r="D4" t="s">
        <v>18</v>
      </c>
      <c r="E4">
        <v>9012767301</v>
      </c>
      <c r="F4" t="s">
        <v>2251</v>
      </c>
      <c r="G4" s="5">
        <f>VLOOKUP(F4,DATOS!U:V,2,FALSE)</f>
        <v>45491</v>
      </c>
      <c r="H4" s="5">
        <f>VLOOKUP(F4,AT!B:O,14,FALSE)</f>
        <v>45412</v>
      </c>
      <c r="I4" s="5">
        <f t="shared" ref="I4:I66" si="0">EOMONTH(H4,0)</f>
        <v>45412</v>
      </c>
      <c r="J4" t="s">
        <v>134</v>
      </c>
      <c r="K4" t="s">
        <v>135</v>
      </c>
      <c r="L4" t="s">
        <v>137</v>
      </c>
      <c r="M4" t="s">
        <v>136</v>
      </c>
      <c r="N4">
        <v>0</v>
      </c>
      <c r="O4">
        <v>0</v>
      </c>
      <c r="P4">
        <v>0</v>
      </c>
      <c r="Q4">
        <v>0</v>
      </c>
      <c r="R4">
        <f>SUMIF(AT!B:B,AF!F4,AT!L:L)</f>
        <v>102544</v>
      </c>
      <c r="S4" s="4"/>
    </row>
    <row r="5" spans="2:20">
      <c r="B5">
        <v>9012767301</v>
      </c>
      <c r="C5" t="s">
        <v>132</v>
      </c>
      <c r="D5" t="s">
        <v>18</v>
      </c>
      <c r="E5">
        <v>9012767301</v>
      </c>
      <c r="F5" t="s">
        <v>2252</v>
      </c>
      <c r="G5" s="5">
        <f>VLOOKUP(F5,DATOS!U:V,2,FALSE)</f>
        <v>45491</v>
      </c>
      <c r="H5" s="5">
        <f>VLOOKUP(F5,AT!B:O,14,FALSE)</f>
        <v>45412</v>
      </c>
      <c r="I5" s="5">
        <f t="shared" si="0"/>
        <v>45412</v>
      </c>
      <c r="J5" t="s">
        <v>134</v>
      </c>
      <c r="K5" t="s">
        <v>135</v>
      </c>
      <c r="L5" t="s">
        <v>137</v>
      </c>
      <c r="M5" t="s">
        <v>136</v>
      </c>
      <c r="N5">
        <v>0</v>
      </c>
      <c r="O5">
        <v>0</v>
      </c>
      <c r="P5">
        <v>0</v>
      </c>
      <c r="Q5">
        <v>0</v>
      </c>
      <c r="R5">
        <f>SUMIF(AT!B:B,AF!F5,AT!L:L)</f>
        <v>93600</v>
      </c>
      <c r="S5" s="4"/>
    </row>
    <row r="6" spans="2:20">
      <c r="B6">
        <v>9012767301</v>
      </c>
      <c r="C6" t="s">
        <v>132</v>
      </c>
      <c r="D6" t="s">
        <v>18</v>
      </c>
      <c r="E6">
        <v>9012767301</v>
      </c>
      <c r="F6" t="s">
        <v>2253</v>
      </c>
      <c r="G6" s="5">
        <f>VLOOKUP(F6,DATOS!U:V,2,FALSE)</f>
        <v>45491</v>
      </c>
      <c r="H6" s="5">
        <f>VLOOKUP(F6,AT!B:O,14,FALSE)</f>
        <v>45442</v>
      </c>
      <c r="I6" s="5">
        <f t="shared" si="0"/>
        <v>45443</v>
      </c>
      <c r="J6" t="s">
        <v>134</v>
      </c>
      <c r="K6" t="s">
        <v>135</v>
      </c>
      <c r="L6" t="s">
        <v>137</v>
      </c>
      <c r="M6" t="s">
        <v>136</v>
      </c>
      <c r="N6">
        <v>0</v>
      </c>
      <c r="O6">
        <v>0</v>
      </c>
      <c r="P6">
        <v>0</v>
      </c>
      <c r="Q6">
        <v>0</v>
      </c>
      <c r="R6">
        <f>SUMIF(AT!B:B,AF!F6,AT!L:L)</f>
        <v>239200</v>
      </c>
      <c r="S6" s="4"/>
    </row>
    <row r="7" spans="2:20">
      <c r="B7">
        <v>9012767301</v>
      </c>
      <c r="C7" t="s">
        <v>132</v>
      </c>
      <c r="D7" t="s">
        <v>18</v>
      </c>
      <c r="E7">
        <v>9012767301</v>
      </c>
      <c r="F7" t="s">
        <v>2254</v>
      </c>
      <c r="G7" s="5">
        <f>VLOOKUP(F7,DATOS!U:V,2,FALSE)</f>
        <v>45491</v>
      </c>
      <c r="H7" s="5">
        <f>VLOOKUP(F7,AT!B:O,14,FALSE)</f>
        <v>45433</v>
      </c>
      <c r="I7" s="5">
        <f t="shared" si="0"/>
        <v>45443</v>
      </c>
      <c r="J7" t="s">
        <v>134</v>
      </c>
      <c r="K7" t="s">
        <v>135</v>
      </c>
      <c r="L7" t="s">
        <v>137</v>
      </c>
      <c r="M7" t="s">
        <v>136</v>
      </c>
      <c r="N7">
        <v>0</v>
      </c>
      <c r="O7">
        <v>0</v>
      </c>
      <c r="P7">
        <v>0</v>
      </c>
      <c r="Q7">
        <v>0</v>
      </c>
      <c r="R7">
        <f>SUMIF(AT!B:B,AF!F7,AT!L:L)</f>
        <v>58240</v>
      </c>
      <c r="S7" s="4"/>
    </row>
    <row r="8" spans="2:20">
      <c r="B8">
        <v>9012767301</v>
      </c>
      <c r="C8" t="s">
        <v>132</v>
      </c>
      <c r="D8" t="s">
        <v>18</v>
      </c>
      <c r="E8">
        <v>9012767301</v>
      </c>
      <c r="F8" t="s">
        <v>2255</v>
      </c>
      <c r="G8" s="5">
        <f>VLOOKUP(F8,DATOS!U:V,2,FALSE)</f>
        <v>45491</v>
      </c>
      <c r="H8" s="5">
        <f>VLOOKUP(F8,AT!B:O,14,FALSE)</f>
        <v>45414</v>
      </c>
      <c r="I8" s="5">
        <f t="shared" si="0"/>
        <v>45443</v>
      </c>
      <c r="J8" t="s">
        <v>134</v>
      </c>
      <c r="K8" t="s">
        <v>135</v>
      </c>
      <c r="L8" t="s">
        <v>137</v>
      </c>
      <c r="M8" t="s">
        <v>136</v>
      </c>
      <c r="N8">
        <v>0</v>
      </c>
      <c r="O8">
        <v>0</v>
      </c>
      <c r="P8">
        <v>0</v>
      </c>
      <c r="Q8">
        <v>0</v>
      </c>
      <c r="R8">
        <f>SUMIF(AT!B:B,AF!F8,AT!L:L)</f>
        <v>67600</v>
      </c>
      <c r="S8" s="4"/>
    </row>
    <row r="9" spans="2:20">
      <c r="B9">
        <v>9012767301</v>
      </c>
      <c r="C9" t="s">
        <v>132</v>
      </c>
      <c r="D9" t="s">
        <v>18</v>
      </c>
      <c r="E9">
        <v>9012767301</v>
      </c>
      <c r="F9" t="s">
        <v>2256</v>
      </c>
      <c r="G9" s="5">
        <f>VLOOKUP(F9,DATOS!U:V,2,FALSE)</f>
        <v>45491</v>
      </c>
      <c r="H9" s="5">
        <f>VLOOKUP(F9,AT!B:O,14,FALSE)</f>
        <v>45421</v>
      </c>
      <c r="I9" s="5">
        <f t="shared" si="0"/>
        <v>45443</v>
      </c>
      <c r="J9" t="s">
        <v>134</v>
      </c>
      <c r="K9" t="s">
        <v>135</v>
      </c>
      <c r="L9" t="s">
        <v>137</v>
      </c>
      <c r="M9" t="s">
        <v>136</v>
      </c>
      <c r="N9">
        <v>0</v>
      </c>
      <c r="O9">
        <v>0</v>
      </c>
      <c r="P9">
        <v>0</v>
      </c>
      <c r="Q9">
        <v>0</v>
      </c>
      <c r="R9">
        <f>SUMIF(AT!B:B,AF!F9,AT!L:L)</f>
        <v>400524</v>
      </c>
      <c r="S9" s="4"/>
    </row>
    <row r="10" spans="2:20">
      <c r="B10">
        <v>9012767301</v>
      </c>
      <c r="C10" t="s">
        <v>132</v>
      </c>
      <c r="D10" t="s">
        <v>18</v>
      </c>
      <c r="E10">
        <v>9012767301</v>
      </c>
      <c r="F10" t="s">
        <v>2257</v>
      </c>
      <c r="G10" s="5">
        <f>VLOOKUP(F10,DATOS!U:V,2,FALSE)</f>
        <v>45491</v>
      </c>
      <c r="H10" s="5">
        <f>VLOOKUP(F10,AT!B:O,14,FALSE)</f>
        <v>45413</v>
      </c>
      <c r="I10" s="5">
        <f t="shared" si="0"/>
        <v>45443</v>
      </c>
      <c r="J10" t="s">
        <v>134</v>
      </c>
      <c r="K10" t="s">
        <v>135</v>
      </c>
      <c r="L10" t="s">
        <v>137</v>
      </c>
      <c r="M10" t="s">
        <v>136</v>
      </c>
      <c r="N10">
        <v>0</v>
      </c>
      <c r="O10">
        <v>0</v>
      </c>
      <c r="P10">
        <v>0</v>
      </c>
      <c r="Q10">
        <v>0</v>
      </c>
      <c r="R10">
        <f>SUMIF(AT!B:B,AF!F10,AT!L:L)</f>
        <v>80080</v>
      </c>
      <c r="S10" s="4"/>
    </row>
    <row r="11" spans="2:20">
      <c r="B11">
        <v>9012767301</v>
      </c>
      <c r="C11" t="s">
        <v>132</v>
      </c>
      <c r="D11" t="s">
        <v>18</v>
      </c>
      <c r="E11">
        <v>9012767301</v>
      </c>
      <c r="F11" t="s">
        <v>2258</v>
      </c>
      <c r="G11" s="5">
        <f>VLOOKUP(F11,DATOS!U:V,2,FALSE)</f>
        <v>45491</v>
      </c>
      <c r="H11" s="5">
        <f>VLOOKUP(F11,AT!B:O,14,FALSE)</f>
        <v>45426</v>
      </c>
      <c r="I11" s="5">
        <f t="shared" si="0"/>
        <v>45443</v>
      </c>
      <c r="J11" t="s">
        <v>134</v>
      </c>
      <c r="K11" t="s">
        <v>135</v>
      </c>
      <c r="L11" t="s">
        <v>137</v>
      </c>
      <c r="M11" t="s">
        <v>136</v>
      </c>
      <c r="N11">
        <v>0</v>
      </c>
      <c r="O11">
        <v>0</v>
      </c>
      <c r="P11">
        <v>0</v>
      </c>
      <c r="Q11">
        <v>0</v>
      </c>
      <c r="R11">
        <f>SUMIF(AT!B:B,AF!F11,AT!L:L)</f>
        <v>254800</v>
      </c>
      <c r="S11" s="4"/>
    </row>
    <row r="12" spans="2:20">
      <c r="B12">
        <v>9012767301</v>
      </c>
      <c r="C12" t="s">
        <v>132</v>
      </c>
      <c r="D12" t="s">
        <v>18</v>
      </c>
      <c r="E12">
        <v>9012767301</v>
      </c>
      <c r="F12" t="s">
        <v>2259</v>
      </c>
      <c r="G12" s="5">
        <f>VLOOKUP(F12,DATOS!U:V,2,FALSE)</f>
        <v>45491</v>
      </c>
      <c r="H12" s="5">
        <f>VLOOKUP(F12,AT!B:O,14,FALSE)</f>
        <v>45419</v>
      </c>
      <c r="I12" s="5">
        <f t="shared" si="0"/>
        <v>45443</v>
      </c>
      <c r="J12" t="s">
        <v>134</v>
      </c>
      <c r="K12" t="s">
        <v>135</v>
      </c>
      <c r="L12" t="s">
        <v>137</v>
      </c>
      <c r="M12" t="s">
        <v>136</v>
      </c>
      <c r="N12">
        <v>0</v>
      </c>
      <c r="O12">
        <v>0</v>
      </c>
      <c r="P12">
        <v>0</v>
      </c>
      <c r="Q12">
        <v>0</v>
      </c>
      <c r="R12">
        <f>SUMIF(AT!B:B,AF!F12,AT!L:L)</f>
        <v>327600</v>
      </c>
      <c r="S12" s="4"/>
    </row>
    <row r="13" spans="2:20">
      <c r="B13">
        <v>9012767301</v>
      </c>
      <c r="C13" t="s">
        <v>132</v>
      </c>
      <c r="D13" t="s">
        <v>18</v>
      </c>
      <c r="E13">
        <v>9012767301</v>
      </c>
      <c r="F13" t="s">
        <v>2260</v>
      </c>
      <c r="G13" s="5">
        <f>VLOOKUP(F13,DATOS!U:V,2,FALSE)</f>
        <v>45491</v>
      </c>
      <c r="H13" s="5">
        <f>VLOOKUP(F13,AT!B:O,14,FALSE)</f>
        <v>45433</v>
      </c>
      <c r="I13" s="5">
        <f t="shared" si="0"/>
        <v>45443</v>
      </c>
      <c r="J13" t="s">
        <v>134</v>
      </c>
      <c r="K13" t="s">
        <v>135</v>
      </c>
      <c r="L13" t="s">
        <v>137</v>
      </c>
      <c r="M13" t="s">
        <v>136</v>
      </c>
      <c r="N13">
        <v>0</v>
      </c>
      <c r="O13">
        <v>0</v>
      </c>
      <c r="P13">
        <v>0</v>
      </c>
      <c r="Q13">
        <v>0</v>
      </c>
      <c r="R13">
        <f>SUMIF(AT!B:B,AF!F13,AT!L:L)</f>
        <v>135200</v>
      </c>
      <c r="S13" s="4"/>
    </row>
    <row r="14" spans="2:20">
      <c r="B14">
        <v>9012767301</v>
      </c>
      <c r="C14" t="s">
        <v>132</v>
      </c>
      <c r="D14" t="s">
        <v>18</v>
      </c>
      <c r="E14">
        <v>9012767301</v>
      </c>
      <c r="F14" t="s">
        <v>2261</v>
      </c>
      <c r="G14" s="5">
        <f>VLOOKUP(F14,DATOS!U:V,2,FALSE)</f>
        <v>45491</v>
      </c>
      <c r="H14" s="5">
        <f>VLOOKUP(F14,AT!B:O,14,FALSE)</f>
        <v>45443</v>
      </c>
      <c r="I14" s="5">
        <f t="shared" si="0"/>
        <v>45443</v>
      </c>
      <c r="J14" t="s">
        <v>134</v>
      </c>
      <c r="K14" t="s">
        <v>135</v>
      </c>
      <c r="L14" t="s">
        <v>137</v>
      </c>
      <c r="M14" t="s">
        <v>136</v>
      </c>
      <c r="N14">
        <v>0</v>
      </c>
      <c r="O14">
        <v>0</v>
      </c>
      <c r="P14">
        <v>0</v>
      </c>
      <c r="Q14">
        <v>0</v>
      </c>
      <c r="R14">
        <f>SUMIF(AT!B:B,AF!F14,AT!L:L)</f>
        <v>135200</v>
      </c>
      <c r="S14" s="4"/>
    </row>
    <row r="15" spans="2:20">
      <c r="B15">
        <v>9012767301</v>
      </c>
      <c r="C15" t="s">
        <v>132</v>
      </c>
      <c r="D15" t="s">
        <v>18</v>
      </c>
      <c r="E15">
        <v>9012767301</v>
      </c>
      <c r="F15" t="s">
        <v>2262</v>
      </c>
      <c r="G15" s="5">
        <f>VLOOKUP(F15,DATOS!U:V,2,FALSE)</f>
        <v>45491</v>
      </c>
      <c r="H15" s="5">
        <f>VLOOKUP(F15,AT!B:O,14,FALSE)</f>
        <v>45432</v>
      </c>
      <c r="I15" s="5">
        <f t="shared" si="0"/>
        <v>45443</v>
      </c>
      <c r="J15" t="s">
        <v>134</v>
      </c>
      <c r="K15" t="s">
        <v>135</v>
      </c>
      <c r="L15" t="s">
        <v>137</v>
      </c>
      <c r="M15" t="s">
        <v>136</v>
      </c>
      <c r="N15">
        <v>0</v>
      </c>
      <c r="O15">
        <v>0</v>
      </c>
      <c r="P15">
        <v>0</v>
      </c>
      <c r="Q15">
        <v>0</v>
      </c>
      <c r="R15">
        <f>SUMIF(AT!B:B,AF!F15,AT!L:L)</f>
        <v>71760</v>
      </c>
      <c r="S15" s="4"/>
    </row>
    <row r="16" spans="2:20">
      <c r="B16">
        <v>9012767301</v>
      </c>
      <c r="C16" t="s">
        <v>132</v>
      </c>
      <c r="D16" t="s">
        <v>18</v>
      </c>
      <c r="E16">
        <v>9012767301</v>
      </c>
      <c r="F16" t="s">
        <v>2263</v>
      </c>
      <c r="G16" s="5">
        <f>VLOOKUP(F16,DATOS!U:V,2,FALSE)</f>
        <v>45491</v>
      </c>
      <c r="H16" s="5">
        <f>VLOOKUP(F16,AT!B:O,14,FALSE)</f>
        <v>45415</v>
      </c>
      <c r="I16" s="5">
        <f t="shared" si="0"/>
        <v>45443</v>
      </c>
      <c r="J16" t="s">
        <v>134</v>
      </c>
      <c r="K16" t="s">
        <v>135</v>
      </c>
      <c r="L16" t="s">
        <v>137</v>
      </c>
      <c r="M16" t="s">
        <v>136</v>
      </c>
      <c r="N16">
        <v>0</v>
      </c>
      <c r="O16">
        <v>0</v>
      </c>
      <c r="P16">
        <v>0</v>
      </c>
      <c r="Q16">
        <v>0</v>
      </c>
      <c r="R16">
        <f>SUMIF(AT!B:B,AF!F16,AT!L:L)</f>
        <v>143520</v>
      </c>
      <c r="S16" s="4"/>
    </row>
    <row r="17" spans="2:19">
      <c r="B17">
        <v>9012767301</v>
      </c>
      <c r="C17" t="s">
        <v>132</v>
      </c>
      <c r="D17" t="s">
        <v>18</v>
      </c>
      <c r="E17">
        <v>9012767301</v>
      </c>
      <c r="F17" t="s">
        <v>2264</v>
      </c>
      <c r="G17" s="5">
        <f>VLOOKUP(F17,DATOS!U:V,2,FALSE)</f>
        <v>45491</v>
      </c>
      <c r="H17" s="5">
        <f>VLOOKUP(F17,AT!B:O,14,FALSE)</f>
        <v>45439</v>
      </c>
      <c r="I17" s="5">
        <f t="shared" si="0"/>
        <v>45443</v>
      </c>
      <c r="J17" t="s">
        <v>134</v>
      </c>
      <c r="K17" t="s">
        <v>135</v>
      </c>
      <c r="L17" t="s">
        <v>137</v>
      </c>
      <c r="M17" t="s">
        <v>136</v>
      </c>
      <c r="N17">
        <v>0</v>
      </c>
      <c r="O17">
        <v>0</v>
      </c>
      <c r="P17">
        <v>0</v>
      </c>
      <c r="Q17">
        <v>0</v>
      </c>
      <c r="R17">
        <f>SUMIF(AT!B:B,AF!F17,AT!L:L)</f>
        <v>90480</v>
      </c>
      <c r="S17" s="4"/>
    </row>
    <row r="18" spans="2:19">
      <c r="B18">
        <v>9012767301</v>
      </c>
      <c r="C18" t="s">
        <v>132</v>
      </c>
      <c r="D18" t="s">
        <v>18</v>
      </c>
      <c r="E18">
        <v>9012767301</v>
      </c>
      <c r="F18" t="s">
        <v>2265</v>
      </c>
      <c r="G18" s="5">
        <f>VLOOKUP(F18,DATOS!U:V,2,FALSE)</f>
        <v>45491</v>
      </c>
      <c r="H18" s="5">
        <f>VLOOKUP(F18,AT!B:O,14,FALSE)</f>
        <v>45426</v>
      </c>
      <c r="I18" s="5">
        <f t="shared" si="0"/>
        <v>45443</v>
      </c>
      <c r="J18" t="s">
        <v>134</v>
      </c>
      <c r="K18" t="s">
        <v>135</v>
      </c>
      <c r="L18" t="s">
        <v>137</v>
      </c>
      <c r="M18" t="s">
        <v>136</v>
      </c>
      <c r="N18">
        <v>0</v>
      </c>
      <c r="O18">
        <v>0</v>
      </c>
      <c r="P18">
        <v>0</v>
      </c>
      <c r="Q18">
        <v>0</v>
      </c>
      <c r="R18">
        <f>SUMIF(AT!B:B,AF!F18,AT!L:L)</f>
        <v>628576</v>
      </c>
      <c r="S18" s="4"/>
    </row>
    <row r="19" spans="2:19">
      <c r="B19">
        <v>9012767301</v>
      </c>
      <c r="C19" t="s">
        <v>132</v>
      </c>
      <c r="D19" t="s">
        <v>18</v>
      </c>
      <c r="E19">
        <v>9012767301</v>
      </c>
      <c r="F19" t="s">
        <v>2266</v>
      </c>
      <c r="G19" s="5">
        <f>VLOOKUP(F19,DATOS!U:V,2,FALSE)</f>
        <v>45492</v>
      </c>
      <c r="H19" s="5">
        <f>VLOOKUP(F19,AT!B:O,14,FALSE)</f>
        <v>45421</v>
      </c>
      <c r="I19" s="5">
        <f t="shared" si="0"/>
        <v>45443</v>
      </c>
      <c r="J19" t="s">
        <v>134</v>
      </c>
      <c r="K19" t="s">
        <v>135</v>
      </c>
      <c r="L19" t="s">
        <v>137</v>
      </c>
      <c r="M19" t="s">
        <v>136</v>
      </c>
      <c r="N19">
        <v>0</v>
      </c>
      <c r="O19">
        <v>0</v>
      </c>
      <c r="P19">
        <v>0</v>
      </c>
      <c r="Q19">
        <v>0</v>
      </c>
      <c r="R19">
        <f>SUMIF(AT!B:B,AF!F19,AT!L:L)</f>
        <v>90480</v>
      </c>
      <c r="S19" s="4"/>
    </row>
    <row r="20" spans="2:19">
      <c r="B20">
        <v>9012767301</v>
      </c>
      <c r="C20" t="s">
        <v>132</v>
      </c>
      <c r="D20" t="s">
        <v>18</v>
      </c>
      <c r="E20">
        <v>9012767301</v>
      </c>
      <c r="F20" t="s">
        <v>2267</v>
      </c>
      <c r="G20" s="5">
        <f>VLOOKUP(F20,DATOS!U:V,2,FALSE)</f>
        <v>45492</v>
      </c>
      <c r="H20" s="5">
        <f>VLOOKUP(F20,AT!B:O,14,FALSE)</f>
        <v>45434</v>
      </c>
      <c r="I20" s="5">
        <f t="shared" si="0"/>
        <v>45443</v>
      </c>
      <c r="J20" t="s">
        <v>134</v>
      </c>
      <c r="K20" t="s">
        <v>135</v>
      </c>
      <c r="L20" t="s">
        <v>137</v>
      </c>
      <c r="M20" t="s">
        <v>136</v>
      </c>
      <c r="N20">
        <v>0</v>
      </c>
      <c r="O20">
        <v>0</v>
      </c>
      <c r="P20">
        <v>0</v>
      </c>
      <c r="Q20">
        <v>0</v>
      </c>
      <c r="R20">
        <f>SUMIF(AT!B:B,AF!F20,AT!L:L)</f>
        <v>135200</v>
      </c>
      <c r="S20" s="4"/>
    </row>
    <row r="21" spans="2:19">
      <c r="B21">
        <v>9012767301</v>
      </c>
      <c r="C21" t="s">
        <v>132</v>
      </c>
      <c r="D21" t="s">
        <v>18</v>
      </c>
      <c r="E21">
        <v>9012767301</v>
      </c>
      <c r="F21" t="s">
        <v>2268</v>
      </c>
      <c r="G21" s="5">
        <f>VLOOKUP(F21,DATOS!U:V,2,FALSE)</f>
        <v>45492</v>
      </c>
      <c r="H21" s="5">
        <f>VLOOKUP(F21,AT!B:O,14,FALSE)</f>
        <v>45434</v>
      </c>
      <c r="I21" s="5">
        <f t="shared" si="0"/>
        <v>45443</v>
      </c>
      <c r="J21" t="s">
        <v>134</v>
      </c>
      <c r="K21" t="s">
        <v>135</v>
      </c>
      <c r="L21" t="s">
        <v>137</v>
      </c>
      <c r="M21" t="s">
        <v>136</v>
      </c>
      <c r="N21">
        <v>0</v>
      </c>
      <c r="O21">
        <v>0</v>
      </c>
      <c r="P21">
        <v>0</v>
      </c>
      <c r="Q21">
        <v>0</v>
      </c>
      <c r="R21">
        <f>SUMIF(AT!B:B,AF!F21,AT!L:L)</f>
        <v>102544</v>
      </c>
      <c r="S21" s="4"/>
    </row>
    <row r="22" spans="2:19">
      <c r="B22">
        <v>9012767301</v>
      </c>
      <c r="C22" t="s">
        <v>132</v>
      </c>
      <c r="D22" t="s">
        <v>18</v>
      </c>
      <c r="E22">
        <v>9012767301</v>
      </c>
      <c r="F22" t="s">
        <v>2269</v>
      </c>
      <c r="G22" s="5">
        <f>VLOOKUP(F22,DATOS!U:V,2,FALSE)</f>
        <v>45492</v>
      </c>
      <c r="H22" s="5">
        <f>VLOOKUP(F22,AT!B:O,14,FALSE)</f>
        <v>45427</v>
      </c>
      <c r="I22" s="5">
        <f t="shared" si="0"/>
        <v>45443</v>
      </c>
      <c r="J22" t="s">
        <v>134</v>
      </c>
      <c r="K22" t="s">
        <v>135</v>
      </c>
      <c r="L22" t="s">
        <v>137</v>
      </c>
      <c r="M22" t="s">
        <v>136</v>
      </c>
      <c r="N22">
        <v>0</v>
      </c>
      <c r="O22">
        <v>0</v>
      </c>
      <c r="P22">
        <v>0</v>
      </c>
      <c r="Q22">
        <v>0</v>
      </c>
      <c r="R22">
        <f>SUMIF(AT!B:B,AF!F22,AT!L:L)</f>
        <v>102544</v>
      </c>
      <c r="S22" s="4"/>
    </row>
    <row r="23" spans="2:19">
      <c r="B23">
        <v>9012767301</v>
      </c>
      <c r="C23" t="s">
        <v>132</v>
      </c>
      <c r="D23" t="s">
        <v>18</v>
      </c>
      <c r="E23">
        <v>9012767301</v>
      </c>
      <c r="F23" t="s">
        <v>2270</v>
      </c>
      <c r="G23" s="5">
        <f>VLOOKUP(F23,DATOS!U:V,2,FALSE)</f>
        <v>45492</v>
      </c>
      <c r="H23" s="5">
        <f>VLOOKUP(F23,AT!B:O,14,FALSE)</f>
        <v>45433</v>
      </c>
      <c r="I23" s="5">
        <f t="shared" si="0"/>
        <v>45443</v>
      </c>
      <c r="J23" t="s">
        <v>134</v>
      </c>
      <c r="K23" t="s">
        <v>135</v>
      </c>
      <c r="L23" t="s">
        <v>137</v>
      </c>
      <c r="M23" t="s">
        <v>136</v>
      </c>
      <c r="N23">
        <v>0</v>
      </c>
      <c r="O23">
        <v>0</v>
      </c>
      <c r="P23">
        <v>0</v>
      </c>
      <c r="Q23">
        <v>0</v>
      </c>
      <c r="R23">
        <f>SUMIF(AT!B:B,AF!F23,AT!L:L)</f>
        <v>80080</v>
      </c>
      <c r="S23" s="4"/>
    </row>
    <row r="24" spans="2:19">
      <c r="B24">
        <v>9012767301</v>
      </c>
      <c r="C24" t="s">
        <v>132</v>
      </c>
      <c r="D24" t="s">
        <v>18</v>
      </c>
      <c r="E24">
        <v>9012767301</v>
      </c>
      <c r="F24" t="s">
        <v>2271</v>
      </c>
      <c r="G24" s="5">
        <f>VLOOKUP(F24,DATOS!U:V,2,FALSE)</f>
        <v>45492</v>
      </c>
      <c r="H24" s="5">
        <f>VLOOKUP(F24,AT!B:O,14,FALSE)</f>
        <v>45414</v>
      </c>
      <c r="I24" s="5">
        <f t="shared" si="0"/>
        <v>45443</v>
      </c>
      <c r="J24" t="s">
        <v>134</v>
      </c>
      <c r="K24" t="s">
        <v>135</v>
      </c>
      <c r="L24" t="s">
        <v>137</v>
      </c>
      <c r="M24" t="s">
        <v>136</v>
      </c>
      <c r="N24">
        <v>0</v>
      </c>
      <c r="O24">
        <v>0</v>
      </c>
      <c r="P24">
        <v>0</v>
      </c>
      <c r="Q24">
        <v>0</v>
      </c>
      <c r="R24">
        <f>SUMIF(AT!B:B,AF!F24,AT!L:L)</f>
        <v>143520</v>
      </c>
      <c r="S24" s="4"/>
    </row>
    <row r="25" spans="2:19">
      <c r="B25">
        <v>9012767301</v>
      </c>
      <c r="C25" t="s">
        <v>132</v>
      </c>
      <c r="D25" t="s">
        <v>18</v>
      </c>
      <c r="E25">
        <v>9012767301</v>
      </c>
      <c r="F25" t="s">
        <v>2272</v>
      </c>
      <c r="G25" s="5">
        <f>VLOOKUP(F25,DATOS!U:V,2,FALSE)</f>
        <v>45492</v>
      </c>
      <c r="H25" s="5">
        <f>VLOOKUP(F25,AT!B:O,14,FALSE)</f>
        <v>45440</v>
      </c>
      <c r="I25" s="5">
        <f t="shared" si="0"/>
        <v>45443</v>
      </c>
      <c r="J25" t="s">
        <v>134</v>
      </c>
      <c r="K25" t="s">
        <v>135</v>
      </c>
      <c r="L25" t="s">
        <v>137</v>
      </c>
      <c r="M25" t="s">
        <v>136</v>
      </c>
      <c r="N25">
        <v>0</v>
      </c>
      <c r="O25">
        <v>0</v>
      </c>
      <c r="P25">
        <v>0</v>
      </c>
      <c r="Q25">
        <v>0</v>
      </c>
      <c r="R25">
        <f>SUMIF(AT!B:B,AF!F25,AT!L:L)</f>
        <v>80080</v>
      </c>
      <c r="S25" s="4"/>
    </row>
    <row r="26" spans="2:19">
      <c r="B26">
        <v>9012767301</v>
      </c>
      <c r="C26" t="s">
        <v>132</v>
      </c>
      <c r="D26" t="s">
        <v>18</v>
      </c>
      <c r="E26">
        <v>9012767301</v>
      </c>
      <c r="F26" t="s">
        <v>2273</v>
      </c>
      <c r="G26" s="5">
        <f>VLOOKUP(F26,DATOS!U:V,2,FALSE)</f>
        <v>45492</v>
      </c>
      <c r="H26" s="5">
        <f>VLOOKUP(F26,AT!B:O,14,FALSE)</f>
        <v>45429</v>
      </c>
      <c r="I26" s="5">
        <f t="shared" si="0"/>
        <v>45443</v>
      </c>
      <c r="J26" t="s">
        <v>134</v>
      </c>
      <c r="K26" t="s">
        <v>135</v>
      </c>
      <c r="L26" t="s">
        <v>137</v>
      </c>
      <c r="M26" t="s">
        <v>136</v>
      </c>
      <c r="N26">
        <v>0</v>
      </c>
      <c r="O26">
        <v>0</v>
      </c>
      <c r="P26">
        <v>0</v>
      </c>
      <c r="Q26">
        <v>0</v>
      </c>
      <c r="R26">
        <f>SUMIF(AT!B:B,AF!F26,AT!L:L)</f>
        <v>30680</v>
      </c>
      <c r="S26" s="4"/>
    </row>
    <row r="27" spans="2:19">
      <c r="B27">
        <v>9012767301</v>
      </c>
      <c r="C27" t="s">
        <v>132</v>
      </c>
      <c r="D27" t="s">
        <v>18</v>
      </c>
      <c r="E27">
        <v>9012767301</v>
      </c>
      <c r="F27" t="s">
        <v>2274</v>
      </c>
      <c r="G27" s="5">
        <f>VLOOKUP(F27,DATOS!U:V,2,FALSE)</f>
        <v>45492</v>
      </c>
      <c r="H27" s="5">
        <f>VLOOKUP(F27,AT!B:O,14,FALSE)</f>
        <v>45431</v>
      </c>
      <c r="I27" s="5">
        <f t="shared" si="0"/>
        <v>45443</v>
      </c>
      <c r="J27" t="s">
        <v>134</v>
      </c>
      <c r="K27" t="s">
        <v>135</v>
      </c>
      <c r="L27" t="s">
        <v>137</v>
      </c>
      <c r="M27" t="s">
        <v>136</v>
      </c>
      <c r="N27">
        <v>0</v>
      </c>
      <c r="O27">
        <v>0</v>
      </c>
      <c r="P27">
        <v>0</v>
      </c>
      <c r="Q27">
        <v>0</v>
      </c>
      <c r="R27">
        <f>SUMIF(AT!B:B,AF!F27,AT!L:L)</f>
        <v>204464</v>
      </c>
      <c r="S27" s="4"/>
    </row>
    <row r="28" spans="2:19">
      <c r="B28">
        <v>9012767301</v>
      </c>
      <c r="C28" t="s">
        <v>132</v>
      </c>
      <c r="D28" t="s">
        <v>18</v>
      </c>
      <c r="E28">
        <v>9012767301</v>
      </c>
      <c r="F28" t="s">
        <v>2275</v>
      </c>
      <c r="G28" s="5">
        <f>VLOOKUP(F28,DATOS!U:V,2,FALSE)</f>
        <v>45492</v>
      </c>
      <c r="H28" s="5">
        <f>VLOOKUP(F28,AT!B:O,14,FALSE)</f>
        <v>45422</v>
      </c>
      <c r="I28" s="5">
        <f t="shared" si="0"/>
        <v>45443</v>
      </c>
      <c r="J28" t="s">
        <v>134</v>
      </c>
      <c r="K28" t="s">
        <v>135</v>
      </c>
      <c r="L28" t="s">
        <v>137</v>
      </c>
      <c r="M28" t="s">
        <v>136</v>
      </c>
      <c r="N28">
        <v>0</v>
      </c>
      <c r="O28">
        <v>0</v>
      </c>
      <c r="P28">
        <v>0</v>
      </c>
      <c r="Q28">
        <v>0</v>
      </c>
      <c r="R28">
        <f>SUMIF(AT!B:B,AF!F28,AT!L:L)</f>
        <v>90480</v>
      </c>
      <c r="S28" s="4"/>
    </row>
    <row r="29" spans="2:19">
      <c r="B29">
        <v>9012767301</v>
      </c>
      <c r="C29" t="s">
        <v>132</v>
      </c>
      <c r="D29" t="s">
        <v>18</v>
      </c>
      <c r="E29">
        <v>9012767301</v>
      </c>
      <c r="F29" t="s">
        <v>2276</v>
      </c>
      <c r="G29" s="5">
        <f>VLOOKUP(F29,DATOS!U:V,2,FALSE)</f>
        <v>45492</v>
      </c>
      <c r="H29" s="5">
        <f>VLOOKUP(F29,AT!B:O,14,FALSE)</f>
        <v>45434</v>
      </c>
      <c r="I29" s="5">
        <f t="shared" si="0"/>
        <v>45443</v>
      </c>
      <c r="J29" t="s">
        <v>134</v>
      </c>
      <c r="K29" t="s">
        <v>135</v>
      </c>
      <c r="L29" t="s">
        <v>137</v>
      </c>
      <c r="M29" t="s">
        <v>136</v>
      </c>
      <c r="N29">
        <v>0</v>
      </c>
      <c r="O29">
        <v>0</v>
      </c>
      <c r="P29">
        <v>0</v>
      </c>
      <c r="Q29">
        <v>0</v>
      </c>
      <c r="R29">
        <f>SUMIF(AT!B:B,AF!F29,AT!L:L)</f>
        <v>31720</v>
      </c>
      <c r="S29" s="4"/>
    </row>
    <row r="30" spans="2:19">
      <c r="B30">
        <v>9012767301</v>
      </c>
      <c r="C30" t="s">
        <v>132</v>
      </c>
      <c r="D30" t="s">
        <v>18</v>
      </c>
      <c r="E30">
        <v>9012767301</v>
      </c>
      <c r="F30" t="s">
        <v>2277</v>
      </c>
      <c r="G30" s="5">
        <f>VLOOKUP(F30,DATOS!U:V,2,FALSE)</f>
        <v>45492</v>
      </c>
      <c r="H30" s="5">
        <f>VLOOKUP(F30,AT!B:O,14,FALSE)</f>
        <v>45427</v>
      </c>
      <c r="I30" s="5">
        <f t="shared" si="0"/>
        <v>45443</v>
      </c>
      <c r="J30" t="s">
        <v>134</v>
      </c>
      <c r="K30" t="s">
        <v>135</v>
      </c>
      <c r="L30" t="s">
        <v>137</v>
      </c>
      <c r="M30" t="s">
        <v>136</v>
      </c>
      <c r="N30">
        <v>0</v>
      </c>
      <c r="O30">
        <v>0</v>
      </c>
      <c r="P30">
        <v>0</v>
      </c>
      <c r="Q30">
        <v>0</v>
      </c>
      <c r="R30">
        <f>SUMIF(AT!B:B,AF!F30,AT!L:L)</f>
        <v>53040</v>
      </c>
      <c r="S30" s="4"/>
    </row>
    <row r="31" spans="2:19">
      <c r="B31">
        <v>9012767301</v>
      </c>
      <c r="C31" t="s">
        <v>132</v>
      </c>
      <c r="D31" t="s">
        <v>18</v>
      </c>
      <c r="E31">
        <v>9012767301</v>
      </c>
      <c r="F31" t="s">
        <v>2278</v>
      </c>
      <c r="G31" s="5">
        <f>VLOOKUP(F31,DATOS!U:V,2,FALSE)</f>
        <v>45492</v>
      </c>
      <c r="H31" s="5">
        <f>VLOOKUP(F31,AT!B:O,14,FALSE)</f>
        <v>45419</v>
      </c>
      <c r="I31" s="5">
        <f t="shared" si="0"/>
        <v>45443</v>
      </c>
      <c r="J31" t="s">
        <v>134</v>
      </c>
      <c r="K31" t="s">
        <v>135</v>
      </c>
      <c r="L31" t="s">
        <v>137</v>
      </c>
      <c r="M31" t="s">
        <v>136</v>
      </c>
      <c r="N31">
        <v>0</v>
      </c>
      <c r="O31">
        <v>0</v>
      </c>
      <c r="P31">
        <v>0</v>
      </c>
      <c r="Q31">
        <v>0</v>
      </c>
      <c r="R31">
        <f>SUMIF(AT!B:B,AF!F31,AT!L:L)</f>
        <v>193024</v>
      </c>
      <c r="S31" s="4"/>
    </row>
    <row r="32" spans="2:19">
      <c r="B32">
        <v>9012767301</v>
      </c>
      <c r="C32" t="s">
        <v>132</v>
      </c>
      <c r="D32" t="s">
        <v>18</v>
      </c>
      <c r="E32">
        <v>9012767301</v>
      </c>
      <c r="F32" t="s">
        <v>2279</v>
      </c>
      <c r="G32" s="5">
        <f>VLOOKUP(F32,DATOS!U:V,2,FALSE)</f>
        <v>45492</v>
      </c>
      <c r="H32" s="5">
        <f>VLOOKUP(F32,AT!B:O,14,FALSE)</f>
        <v>45440</v>
      </c>
      <c r="I32" s="5">
        <f t="shared" si="0"/>
        <v>45443</v>
      </c>
      <c r="J32" t="s">
        <v>134</v>
      </c>
      <c r="K32" t="s">
        <v>135</v>
      </c>
      <c r="L32" t="s">
        <v>137</v>
      </c>
      <c r="M32" t="s">
        <v>136</v>
      </c>
      <c r="N32">
        <v>0</v>
      </c>
      <c r="O32">
        <v>0</v>
      </c>
      <c r="P32">
        <v>0</v>
      </c>
      <c r="Q32">
        <v>0</v>
      </c>
      <c r="R32">
        <f>SUMIF(AT!B:B,AF!F32,AT!L:L)</f>
        <v>160160</v>
      </c>
      <c r="S32" s="4"/>
    </row>
    <row r="33" spans="2:19">
      <c r="B33">
        <v>9012767301</v>
      </c>
      <c r="C33" t="s">
        <v>132</v>
      </c>
      <c r="D33" t="s">
        <v>18</v>
      </c>
      <c r="E33">
        <v>9012767301</v>
      </c>
      <c r="F33" t="s">
        <v>2280</v>
      </c>
      <c r="G33" s="5">
        <f>VLOOKUP(F33,DATOS!U:V,2,FALSE)</f>
        <v>45492</v>
      </c>
      <c r="H33" s="5">
        <f>VLOOKUP(F33,AT!B:O,14,FALSE)</f>
        <v>45437</v>
      </c>
      <c r="I33" s="5">
        <f t="shared" si="0"/>
        <v>45443</v>
      </c>
      <c r="J33" t="s">
        <v>134</v>
      </c>
      <c r="K33" t="s">
        <v>135</v>
      </c>
      <c r="L33" t="s">
        <v>137</v>
      </c>
      <c r="M33" t="s">
        <v>136</v>
      </c>
      <c r="N33">
        <v>0</v>
      </c>
      <c r="O33">
        <v>0</v>
      </c>
      <c r="P33">
        <v>0</v>
      </c>
      <c r="Q33">
        <v>0</v>
      </c>
      <c r="R33">
        <f>SUMIF(AT!B:B,AF!F33,AT!L:L)</f>
        <v>30680</v>
      </c>
      <c r="S33" s="4"/>
    </row>
    <row r="34" spans="2:19">
      <c r="B34">
        <v>9012767301</v>
      </c>
      <c r="C34" t="s">
        <v>132</v>
      </c>
      <c r="D34" t="s">
        <v>18</v>
      </c>
      <c r="E34">
        <v>9012767301</v>
      </c>
      <c r="F34" t="s">
        <v>2281</v>
      </c>
      <c r="G34" s="5">
        <f>VLOOKUP(F34,DATOS!U:V,2,FALSE)</f>
        <v>45492</v>
      </c>
      <c r="H34" s="5">
        <f>VLOOKUP(F34,AT!B:O,14,FALSE)</f>
        <v>45427</v>
      </c>
      <c r="I34" s="5">
        <f t="shared" si="0"/>
        <v>45443</v>
      </c>
      <c r="J34" t="s">
        <v>134</v>
      </c>
      <c r="K34" t="s">
        <v>135</v>
      </c>
      <c r="L34" t="s">
        <v>137</v>
      </c>
      <c r="M34" t="s">
        <v>136</v>
      </c>
      <c r="N34">
        <v>0</v>
      </c>
      <c r="O34">
        <v>0</v>
      </c>
      <c r="P34">
        <v>0</v>
      </c>
      <c r="Q34">
        <v>0</v>
      </c>
      <c r="R34">
        <f>SUMIF(AT!B:B,AF!F34,AT!L:L)</f>
        <v>61360</v>
      </c>
      <c r="S34" s="4"/>
    </row>
    <row r="35" spans="2:19">
      <c r="B35">
        <v>9012767301</v>
      </c>
      <c r="C35" t="s">
        <v>132</v>
      </c>
      <c r="D35" t="s">
        <v>18</v>
      </c>
      <c r="E35">
        <v>9012767301</v>
      </c>
      <c r="F35" t="s">
        <v>2282</v>
      </c>
      <c r="G35" s="5">
        <f>VLOOKUP(F35,DATOS!U:V,2,FALSE)</f>
        <v>45492</v>
      </c>
      <c r="H35" s="5">
        <f>VLOOKUP(F35,AT!B:O,14,FALSE)</f>
        <v>45435</v>
      </c>
      <c r="I35" s="5">
        <f t="shared" si="0"/>
        <v>45443</v>
      </c>
      <c r="J35" t="s">
        <v>134</v>
      </c>
      <c r="K35" t="s">
        <v>135</v>
      </c>
      <c r="L35" t="s">
        <v>137</v>
      </c>
      <c r="M35" t="s">
        <v>136</v>
      </c>
      <c r="N35">
        <v>0</v>
      </c>
      <c r="O35">
        <v>0</v>
      </c>
      <c r="P35">
        <v>0</v>
      </c>
      <c r="Q35">
        <v>0</v>
      </c>
      <c r="R35">
        <f>SUMIF(AT!B:B,AF!F35,AT!L:L)</f>
        <v>218400</v>
      </c>
      <c r="S35" s="4"/>
    </row>
    <row r="36" spans="2:19">
      <c r="B36">
        <v>9012767301</v>
      </c>
      <c r="C36" t="s">
        <v>132</v>
      </c>
      <c r="D36" t="s">
        <v>18</v>
      </c>
      <c r="E36">
        <v>9012767301</v>
      </c>
      <c r="F36" t="s">
        <v>2283</v>
      </c>
      <c r="G36" s="5">
        <f>VLOOKUP(F36,DATOS!U:V,2,FALSE)</f>
        <v>45492</v>
      </c>
      <c r="H36" s="5">
        <f>VLOOKUP(F36,AT!B:O,14,FALSE)</f>
        <v>45413</v>
      </c>
      <c r="I36" s="5">
        <f t="shared" si="0"/>
        <v>45443</v>
      </c>
      <c r="J36" t="s">
        <v>134</v>
      </c>
      <c r="K36" t="s">
        <v>135</v>
      </c>
      <c r="L36" t="s">
        <v>137</v>
      </c>
      <c r="M36" t="s">
        <v>136</v>
      </c>
      <c r="N36">
        <v>0</v>
      </c>
      <c r="O36">
        <v>0</v>
      </c>
      <c r="P36">
        <v>0</v>
      </c>
      <c r="Q36">
        <v>0</v>
      </c>
      <c r="R36">
        <f>SUMIF(AT!B:B,AF!F36,AT!L:L)</f>
        <v>135200</v>
      </c>
      <c r="S36" s="4"/>
    </row>
    <row r="37" spans="2:19">
      <c r="B37">
        <v>9012767301</v>
      </c>
      <c r="C37" t="s">
        <v>132</v>
      </c>
      <c r="D37" t="s">
        <v>18</v>
      </c>
      <c r="E37">
        <v>9012767301</v>
      </c>
      <c r="F37" t="s">
        <v>2284</v>
      </c>
      <c r="G37" s="5">
        <f>VLOOKUP(F37,DATOS!U:V,2,FALSE)</f>
        <v>45492</v>
      </c>
      <c r="H37" s="5">
        <f>VLOOKUP(F37,AT!B:O,14,FALSE)</f>
        <v>45429</v>
      </c>
      <c r="I37" s="5">
        <f t="shared" si="0"/>
        <v>45443</v>
      </c>
      <c r="J37" t="s">
        <v>134</v>
      </c>
      <c r="K37" t="s">
        <v>135</v>
      </c>
      <c r="L37" t="s">
        <v>137</v>
      </c>
      <c r="M37" t="s">
        <v>136</v>
      </c>
      <c r="N37">
        <v>0</v>
      </c>
      <c r="O37">
        <v>0</v>
      </c>
      <c r="P37">
        <v>0</v>
      </c>
      <c r="Q37">
        <v>0</v>
      </c>
      <c r="R37">
        <f>SUMIF(AT!B:B,AF!F37,AT!L:L)</f>
        <v>80080</v>
      </c>
      <c r="S37" s="4"/>
    </row>
    <row r="38" spans="2:19">
      <c r="B38">
        <v>9012767301</v>
      </c>
      <c r="C38" t="s">
        <v>132</v>
      </c>
      <c r="D38" t="s">
        <v>18</v>
      </c>
      <c r="E38">
        <v>9012767301</v>
      </c>
      <c r="F38" t="s">
        <v>2285</v>
      </c>
      <c r="G38" s="5">
        <f>VLOOKUP(F38,DATOS!U:V,2,FALSE)</f>
        <v>45492</v>
      </c>
      <c r="H38" s="5">
        <f>VLOOKUP(F38,AT!B:O,14,FALSE)</f>
        <v>45434</v>
      </c>
      <c r="I38" s="5">
        <f t="shared" si="0"/>
        <v>45443</v>
      </c>
      <c r="J38" t="s">
        <v>134</v>
      </c>
      <c r="K38" t="s">
        <v>135</v>
      </c>
      <c r="L38" t="s">
        <v>137</v>
      </c>
      <c r="M38" t="s">
        <v>136</v>
      </c>
      <c r="N38">
        <v>0</v>
      </c>
      <c r="O38">
        <v>0</v>
      </c>
      <c r="P38">
        <v>0</v>
      </c>
      <c r="Q38">
        <v>0</v>
      </c>
      <c r="R38">
        <f>SUMIF(AT!B:B,AF!F38,AT!L:L)</f>
        <v>67600</v>
      </c>
      <c r="S38" s="4"/>
    </row>
    <row r="39" spans="2:19">
      <c r="B39">
        <v>9012767301</v>
      </c>
      <c r="C39" t="s">
        <v>132</v>
      </c>
      <c r="D39" t="s">
        <v>18</v>
      </c>
      <c r="E39">
        <v>9012767301</v>
      </c>
      <c r="F39" t="s">
        <v>2286</v>
      </c>
      <c r="G39" s="5">
        <f>VLOOKUP(F39,DATOS!U:V,2,FALSE)</f>
        <v>45492</v>
      </c>
      <c r="H39" s="5">
        <f>VLOOKUP(F39,AT!B:O,14,FALSE)</f>
        <v>45417</v>
      </c>
      <c r="I39" s="5">
        <f t="shared" si="0"/>
        <v>45443</v>
      </c>
      <c r="J39" t="s">
        <v>134</v>
      </c>
      <c r="K39" t="s">
        <v>135</v>
      </c>
      <c r="L39" t="s">
        <v>137</v>
      </c>
      <c r="M39" t="s">
        <v>136</v>
      </c>
      <c r="N39">
        <v>0</v>
      </c>
      <c r="O39">
        <v>0</v>
      </c>
      <c r="P39">
        <v>0</v>
      </c>
      <c r="Q39">
        <v>0</v>
      </c>
      <c r="R39">
        <f>SUMIF(AT!B:B,AF!F39,AT!L:L)</f>
        <v>748800</v>
      </c>
      <c r="S39" s="4"/>
    </row>
    <row r="40" spans="2:19">
      <c r="B40">
        <v>9012767301</v>
      </c>
      <c r="C40" t="s">
        <v>132</v>
      </c>
      <c r="D40" t="s">
        <v>18</v>
      </c>
      <c r="E40">
        <v>9012767301</v>
      </c>
      <c r="F40" t="s">
        <v>2287</v>
      </c>
      <c r="G40" s="5">
        <f>VLOOKUP(F40,DATOS!U:V,2,FALSE)</f>
        <v>45492</v>
      </c>
      <c r="H40" s="5">
        <f>VLOOKUP(F40,AT!B:O,14,FALSE)</f>
        <v>45420</v>
      </c>
      <c r="I40" s="5">
        <f t="shared" si="0"/>
        <v>45443</v>
      </c>
      <c r="J40" t="s">
        <v>134</v>
      </c>
      <c r="K40" t="s">
        <v>135</v>
      </c>
      <c r="L40" t="s">
        <v>137</v>
      </c>
      <c r="M40" t="s">
        <v>136</v>
      </c>
      <c r="N40">
        <v>0</v>
      </c>
      <c r="O40">
        <v>0</v>
      </c>
      <c r="P40">
        <v>0</v>
      </c>
      <c r="Q40">
        <v>0</v>
      </c>
      <c r="R40">
        <f>SUMIF(AT!B:B,AF!F40,AT!L:L)</f>
        <v>67600</v>
      </c>
      <c r="S40" s="4"/>
    </row>
    <row r="41" spans="2:19">
      <c r="B41">
        <v>9012767301</v>
      </c>
      <c r="C41" t="s">
        <v>132</v>
      </c>
      <c r="D41" t="s">
        <v>18</v>
      </c>
      <c r="E41">
        <v>9012767301</v>
      </c>
      <c r="F41" t="s">
        <v>2288</v>
      </c>
      <c r="G41" s="5">
        <f>VLOOKUP(F41,DATOS!U:V,2,FALSE)</f>
        <v>45492</v>
      </c>
      <c r="H41" s="5">
        <f>VLOOKUP(F41,AT!B:O,14,FALSE)</f>
        <v>45442</v>
      </c>
      <c r="I41" s="5">
        <f t="shared" si="0"/>
        <v>45443</v>
      </c>
      <c r="J41" t="s">
        <v>134</v>
      </c>
      <c r="K41" t="s">
        <v>135</v>
      </c>
      <c r="L41" t="s">
        <v>137</v>
      </c>
      <c r="M41" t="s">
        <v>136</v>
      </c>
      <c r="N41">
        <v>0</v>
      </c>
      <c r="O41">
        <v>0</v>
      </c>
      <c r="P41">
        <v>0</v>
      </c>
      <c r="Q41">
        <v>0</v>
      </c>
      <c r="R41">
        <f>SUMIF(AT!B:B,AF!F41,AT!L:L)</f>
        <v>145184</v>
      </c>
      <c r="S41" s="4"/>
    </row>
    <row r="42" spans="2:19">
      <c r="B42">
        <v>9012767301</v>
      </c>
      <c r="C42" t="s">
        <v>132</v>
      </c>
      <c r="D42" t="s">
        <v>18</v>
      </c>
      <c r="E42">
        <v>9012767301</v>
      </c>
      <c r="F42" t="s">
        <v>2289</v>
      </c>
      <c r="G42" s="5">
        <f>VLOOKUP(F42,DATOS!U:V,2,FALSE)</f>
        <v>45492</v>
      </c>
      <c r="H42" s="5">
        <f>VLOOKUP(F42,AT!B:O,14,FALSE)</f>
        <v>45432</v>
      </c>
      <c r="I42" s="5">
        <f t="shared" si="0"/>
        <v>45443</v>
      </c>
      <c r="J42" t="s">
        <v>134</v>
      </c>
      <c r="K42" t="s">
        <v>135</v>
      </c>
      <c r="L42" t="s">
        <v>137</v>
      </c>
      <c r="M42" t="s">
        <v>136</v>
      </c>
      <c r="N42">
        <v>0</v>
      </c>
      <c r="O42">
        <v>0</v>
      </c>
      <c r="P42">
        <v>0</v>
      </c>
      <c r="Q42">
        <v>0</v>
      </c>
      <c r="R42">
        <f>SUMIF(AT!B:B,AF!F42,AT!L:L)</f>
        <v>79560</v>
      </c>
      <c r="S42" s="4"/>
    </row>
    <row r="43" spans="2:19">
      <c r="B43">
        <v>9012767301</v>
      </c>
      <c r="C43" t="s">
        <v>132</v>
      </c>
      <c r="D43" t="s">
        <v>18</v>
      </c>
      <c r="E43">
        <v>9012767301</v>
      </c>
      <c r="F43" t="s">
        <v>2290</v>
      </c>
      <c r="G43" s="5">
        <f>VLOOKUP(F43,DATOS!U:V,2,FALSE)</f>
        <v>45492</v>
      </c>
      <c r="H43" s="5">
        <f>VLOOKUP(F43,AT!B:O,14,FALSE)</f>
        <v>45438</v>
      </c>
      <c r="I43" s="5">
        <f t="shared" si="0"/>
        <v>45443</v>
      </c>
      <c r="J43" t="s">
        <v>134</v>
      </c>
      <c r="K43" t="s">
        <v>135</v>
      </c>
      <c r="L43" t="s">
        <v>137</v>
      </c>
      <c r="M43" t="s">
        <v>136</v>
      </c>
      <c r="N43">
        <v>0</v>
      </c>
      <c r="O43">
        <v>0</v>
      </c>
      <c r="P43">
        <v>0</v>
      </c>
      <c r="Q43">
        <v>0</v>
      </c>
      <c r="R43">
        <f>SUMIF(AT!B:B,AF!F43,AT!L:L)</f>
        <v>270400</v>
      </c>
      <c r="S43" s="4"/>
    </row>
    <row r="44" spans="2:19">
      <c r="B44">
        <v>9012767301</v>
      </c>
      <c r="C44" t="s">
        <v>132</v>
      </c>
      <c r="D44" t="s">
        <v>18</v>
      </c>
      <c r="E44">
        <v>9012767301</v>
      </c>
      <c r="F44" t="s">
        <v>2291</v>
      </c>
      <c r="G44" s="5">
        <f>VLOOKUP(F44,DATOS!U:V,2,FALSE)</f>
        <v>45492</v>
      </c>
      <c r="H44" s="5">
        <f>VLOOKUP(F44,AT!B:O,14,FALSE)</f>
        <v>45441</v>
      </c>
      <c r="I44" s="5">
        <f t="shared" si="0"/>
        <v>45443</v>
      </c>
      <c r="J44" t="s">
        <v>134</v>
      </c>
      <c r="K44" t="s">
        <v>135</v>
      </c>
      <c r="L44" t="s">
        <v>137</v>
      </c>
      <c r="M44" t="s">
        <v>136</v>
      </c>
      <c r="N44">
        <v>0</v>
      </c>
      <c r="O44">
        <v>0</v>
      </c>
      <c r="P44">
        <v>0</v>
      </c>
      <c r="Q44">
        <v>0</v>
      </c>
      <c r="R44">
        <f>SUMIF(AT!B:B,AF!F44,AT!L:L)</f>
        <v>205088</v>
      </c>
      <c r="S44" s="4"/>
    </row>
    <row r="45" spans="2:19">
      <c r="B45">
        <v>9012767301</v>
      </c>
      <c r="C45" t="s">
        <v>132</v>
      </c>
      <c r="D45" t="s">
        <v>18</v>
      </c>
      <c r="E45">
        <v>9012767301</v>
      </c>
      <c r="F45" t="s">
        <v>2292</v>
      </c>
      <c r="G45" s="5">
        <f>VLOOKUP(F45,DATOS!U:V,2,FALSE)</f>
        <v>45492</v>
      </c>
      <c r="H45" s="5">
        <f>VLOOKUP(F45,AT!B:O,14,FALSE)</f>
        <v>45418</v>
      </c>
      <c r="I45" s="5">
        <f t="shared" si="0"/>
        <v>45443</v>
      </c>
      <c r="J45" t="s">
        <v>134</v>
      </c>
      <c r="K45" t="s">
        <v>135</v>
      </c>
      <c r="L45" t="s">
        <v>137</v>
      </c>
      <c r="M45" t="s">
        <v>136</v>
      </c>
      <c r="N45">
        <v>0</v>
      </c>
      <c r="O45">
        <v>0</v>
      </c>
      <c r="P45">
        <v>0</v>
      </c>
      <c r="Q45">
        <v>0</v>
      </c>
      <c r="R45">
        <f>SUMIF(AT!B:B,AF!F45,AT!L:L)</f>
        <v>217152</v>
      </c>
      <c r="S45" s="4"/>
    </row>
    <row r="46" spans="2:19">
      <c r="B46">
        <v>9012767301</v>
      </c>
      <c r="C46" t="s">
        <v>132</v>
      </c>
      <c r="D46" t="s">
        <v>18</v>
      </c>
      <c r="E46">
        <v>9012767301</v>
      </c>
      <c r="F46" t="s">
        <v>2293</v>
      </c>
      <c r="G46" s="5">
        <f>VLOOKUP(F46,DATOS!U:V,2,FALSE)</f>
        <v>45492</v>
      </c>
      <c r="H46" s="5">
        <f>VLOOKUP(F46,AT!B:O,14,FALSE)</f>
        <v>45427</v>
      </c>
      <c r="I46" s="5">
        <f t="shared" si="0"/>
        <v>45443</v>
      </c>
      <c r="J46" t="s">
        <v>134</v>
      </c>
      <c r="K46" t="s">
        <v>135</v>
      </c>
      <c r="L46" t="s">
        <v>137</v>
      </c>
      <c r="M46" t="s">
        <v>136</v>
      </c>
      <c r="N46">
        <v>0</v>
      </c>
      <c r="O46">
        <v>0</v>
      </c>
      <c r="P46">
        <v>0</v>
      </c>
      <c r="Q46">
        <v>0</v>
      </c>
      <c r="R46">
        <f>SUMIF(AT!B:B,AF!F46,AT!L:L)</f>
        <v>145600</v>
      </c>
      <c r="S46" s="4"/>
    </row>
    <row r="47" spans="2:19">
      <c r="B47">
        <v>9012767301</v>
      </c>
      <c r="C47" t="s">
        <v>132</v>
      </c>
      <c r="D47" t="s">
        <v>18</v>
      </c>
      <c r="E47">
        <v>9012767301</v>
      </c>
      <c r="F47" t="s">
        <v>2294</v>
      </c>
      <c r="G47" s="5">
        <f>VLOOKUP(F47,DATOS!U:V,2,FALSE)</f>
        <v>45492</v>
      </c>
      <c r="H47" s="5">
        <f>VLOOKUP(F47,AT!B:O,14,FALSE)</f>
        <v>45421</v>
      </c>
      <c r="I47" s="5">
        <f t="shared" si="0"/>
        <v>45443</v>
      </c>
      <c r="J47" t="s">
        <v>134</v>
      </c>
      <c r="K47" t="s">
        <v>135</v>
      </c>
      <c r="L47" t="s">
        <v>137</v>
      </c>
      <c r="M47" t="s">
        <v>136</v>
      </c>
      <c r="N47">
        <v>0</v>
      </c>
      <c r="O47">
        <v>0</v>
      </c>
      <c r="P47">
        <v>0</v>
      </c>
      <c r="Q47">
        <v>0</v>
      </c>
      <c r="R47">
        <f>SUMIF(AT!B:B,AF!F47,AT!L:L)</f>
        <v>168938</v>
      </c>
      <c r="S47" s="4"/>
    </row>
    <row r="48" spans="2:19">
      <c r="B48">
        <v>9012767301</v>
      </c>
      <c r="C48" t="s">
        <v>132</v>
      </c>
      <c r="D48" t="s">
        <v>18</v>
      </c>
      <c r="E48">
        <v>9012767301</v>
      </c>
      <c r="F48" t="s">
        <v>2295</v>
      </c>
      <c r="G48" s="5">
        <f>VLOOKUP(F48,DATOS!U:V,2,FALSE)</f>
        <v>45492</v>
      </c>
      <c r="H48" s="5">
        <f>VLOOKUP(F48,AT!B:O,14,FALSE)</f>
        <v>45430</v>
      </c>
      <c r="I48" s="5">
        <f t="shared" si="0"/>
        <v>45443</v>
      </c>
      <c r="J48" t="s">
        <v>134</v>
      </c>
      <c r="K48" t="s">
        <v>135</v>
      </c>
      <c r="L48" t="s">
        <v>137</v>
      </c>
      <c r="M48" t="s">
        <v>136</v>
      </c>
      <c r="N48">
        <v>0</v>
      </c>
      <c r="O48">
        <v>0</v>
      </c>
      <c r="P48">
        <v>0</v>
      </c>
      <c r="Q48">
        <v>0</v>
      </c>
      <c r="R48">
        <f>SUMIF(AT!B:B,AF!F48,AT!L:L)</f>
        <v>80080</v>
      </c>
      <c r="S48" s="4"/>
    </row>
    <row r="49" spans="2:19">
      <c r="B49">
        <v>9012767301</v>
      </c>
      <c r="C49" t="s">
        <v>132</v>
      </c>
      <c r="D49" t="s">
        <v>18</v>
      </c>
      <c r="E49">
        <v>9012767301</v>
      </c>
      <c r="F49" t="s">
        <v>2297</v>
      </c>
      <c r="G49" s="5">
        <f>VLOOKUP(F49,DATOS!U:V,2,FALSE)</f>
        <v>45492</v>
      </c>
      <c r="H49" s="5">
        <f>VLOOKUP(F49,AT!B:O,14,FALSE)</f>
        <v>45420</v>
      </c>
      <c r="I49" s="5">
        <f t="shared" si="0"/>
        <v>45443</v>
      </c>
      <c r="J49" t="s">
        <v>134</v>
      </c>
      <c r="K49" t="s">
        <v>135</v>
      </c>
      <c r="L49" t="s">
        <v>137</v>
      </c>
      <c r="M49" t="s">
        <v>136</v>
      </c>
      <c r="N49">
        <v>0</v>
      </c>
      <c r="O49">
        <v>0</v>
      </c>
      <c r="P49">
        <v>0</v>
      </c>
      <c r="Q49">
        <v>0</v>
      </c>
      <c r="R49">
        <f>SUMIF(AT!B:B,AF!F49,AT!L:L)</f>
        <v>80080</v>
      </c>
      <c r="S49" s="4"/>
    </row>
    <row r="50" spans="2:19">
      <c r="B50">
        <v>9012767301</v>
      </c>
      <c r="C50" t="s">
        <v>132</v>
      </c>
      <c r="D50" t="s">
        <v>18</v>
      </c>
      <c r="E50">
        <v>9012767301</v>
      </c>
      <c r="F50" t="s">
        <v>2298</v>
      </c>
      <c r="G50" s="5">
        <f>VLOOKUP(F50,DATOS!U:V,2,FALSE)</f>
        <v>45492</v>
      </c>
      <c r="H50" s="5">
        <f>VLOOKUP(F50,AT!B:O,14,FALSE)</f>
        <v>45426</v>
      </c>
      <c r="I50" s="5">
        <f t="shared" si="0"/>
        <v>45443</v>
      </c>
      <c r="J50" t="s">
        <v>134</v>
      </c>
      <c r="K50" t="s">
        <v>135</v>
      </c>
      <c r="L50" t="s">
        <v>137</v>
      </c>
      <c r="M50" t="s">
        <v>136</v>
      </c>
      <c r="N50">
        <v>0</v>
      </c>
      <c r="O50">
        <v>0</v>
      </c>
      <c r="P50">
        <v>0</v>
      </c>
      <c r="Q50">
        <v>0</v>
      </c>
      <c r="R50">
        <f>SUMIF(AT!B:B,AF!F50,AT!L:L)</f>
        <v>58240</v>
      </c>
      <c r="S50" s="4"/>
    </row>
    <row r="51" spans="2:19">
      <c r="B51">
        <v>9012767301</v>
      </c>
      <c r="C51" t="s">
        <v>132</v>
      </c>
      <c r="D51" t="s">
        <v>18</v>
      </c>
      <c r="E51">
        <v>9012767301</v>
      </c>
      <c r="F51" t="s">
        <v>2299</v>
      </c>
      <c r="G51" s="5">
        <f>VLOOKUP(F51,DATOS!U:V,2,FALSE)</f>
        <v>45492</v>
      </c>
      <c r="H51" s="5">
        <f>VLOOKUP(F51,AT!B:O,14,FALSE)</f>
        <v>45420</v>
      </c>
      <c r="I51" s="5">
        <f t="shared" si="0"/>
        <v>45443</v>
      </c>
      <c r="J51" t="s">
        <v>134</v>
      </c>
      <c r="K51" t="s">
        <v>135</v>
      </c>
      <c r="L51" t="s">
        <v>137</v>
      </c>
      <c r="M51" t="s">
        <v>136</v>
      </c>
      <c r="N51">
        <v>0</v>
      </c>
      <c r="O51">
        <v>0</v>
      </c>
      <c r="P51">
        <v>0</v>
      </c>
      <c r="Q51">
        <v>0</v>
      </c>
      <c r="R51">
        <f>SUMIF(AT!B:B,AF!F51,AT!L:L)</f>
        <v>249600</v>
      </c>
      <c r="S51" s="4"/>
    </row>
    <row r="52" spans="2:19">
      <c r="B52">
        <v>9012767301</v>
      </c>
      <c r="C52" t="s">
        <v>132</v>
      </c>
      <c r="D52" t="s">
        <v>18</v>
      </c>
      <c r="E52">
        <v>9012767301</v>
      </c>
      <c r="F52" t="s">
        <v>2300</v>
      </c>
      <c r="G52" s="5">
        <f>VLOOKUP(F52,DATOS!U:V,2,FALSE)</f>
        <v>45492</v>
      </c>
      <c r="H52" s="5">
        <f>VLOOKUP(F52,AT!B:O,14,FALSE)</f>
        <v>45428</v>
      </c>
      <c r="I52" s="5">
        <f t="shared" si="0"/>
        <v>45443</v>
      </c>
      <c r="J52" t="s">
        <v>134</v>
      </c>
      <c r="K52" t="s">
        <v>135</v>
      </c>
      <c r="L52" t="s">
        <v>137</v>
      </c>
      <c r="M52" t="s">
        <v>136</v>
      </c>
      <c r="N52">
        <v>0</v>
      </c>
      <c r="O52">
        <v>0</v>
      </c>
      <c r="P52">
        <v>0</v>
      </c>
      <c r="Q52">
        <v>0</v>
      </c>
      <c r="R52">
        <f>SUMIF(AT!B:B,AF!F52,AT!L:L)</f>
        <v>59280</v>
      </c>
      <c r="S52" s="4"/>
    </row>
    <row r="53" spans="2:19">
      <c r="B53">
        <v>9012767301</v>
      </c>
      <c r="C53" t="s">
        <v>132</v>
      </c>
      <c r="D53" t="s">
        <v>18</v>
      </c>
      <c r="E53">
        <v>9012767301</v>
      </c>
      <c r="F53" t="s">
        <v>2301</v>
      </c>
      <c r="G53" s="5">
        <f>VLOOKUP(F53,DATOS!U:V,2,FALSE)</f>
        <v>45492</v>
      </c>
      <c r="H53" s="5">
        <f>VLOOKUP(F53,AT!B:O,14,FALSE)</f>
        <v>45427</v>
      </c>
      <c r="I53" s="5">
        <f t="shared" si="0"/>
        <v>45443</v>
      </c>
      <c r="J53" t="s">
        <v>134</v>
      </c>
      <c r="K53" t="s">
        <v>135</v>
      </c>
      <c r="L53" t="s">
        <v>137</v>
      </c>
      <c r="M53" t="s">
        <v>136</v>
      </c>
      <c r="N53">
        <v>0</v>
      </c>
      <c r="O53">
        <v>0</v>
      </c>
      <c r="P53">
        <v>0</v>
      </c>
      <c r="Q53">
        <v>0</v>
      </c>
      <c r="R53">
        <f>SUMIF(AT!B:B,AF!F53,AT!L:L)</f>
        <v>386048</v>
      </c>
      <c r="S53" s="4"/>
    </row>
    <row r="54" spans="2:19">
      <c r="B54">
        <v>9012767301</v>
      </c>
      <c r="C54" t="s">
        <v>132</v>
      </c>
      <c r="D54" t="s">
        <v>18</v>
      </c>
      <c r="E54">
        <v>9012767301</v>
      </c>
      <c r="F54" t="s">
        <v>2302</v>
      </c>
      <c r="G54" s="5">
        <f>VLOOKUP(F54,DATOS!U:V,2,FALSE)</f>
        <v>45492</v>
      </c>
      <c r="H54" s="5">
        <f>VLOOKUP(F54,AT!B:O,14,FALSE)</f>
        <v>45435</v>
      </c>
      <c r="I54" s="5">
        <f t="shared" si="0"/>
        <v>45443</v>
      </c>
      <c r="J54" t="s">
        <v>134</v>
      </c>
      <c r="K54" t="s">
        <v>135</v>
      </c>
      <c r="L54" t="s">
        <v>137</v>
      </c>
      <c r="M54" t="s">
        <v>136</v>
      </c>
      <c r="N54">
        <v>0</v>
      </c>
      <c r="O54">
        <v>0</v>
      </c>
      <c r="P54">
        <v>0</v>
      </c>
      <c r="Q54">
        <v>0</v>
      </c>
      <c r="R54">
        <f>SUMIF(AT!B:B,AF!F54,AT!L:L)</f>
        <v>90480</v>
      </c>
      <c r="S54" s="4"/>
    </row>
    <row r="55" spans="2:19">
      <c r="B55">
        <v>9012767301</v>
      </c>
      <c r="C55" t="s">
        <v>132</v>
      </c>
      <c r="D55" t="s">
        <v>18</v>
      </c>
      <c r="E55">
        <v>9012767301</v>
      </c>
      <c r="F55" t="s">
        <v>2303</v>
      </c>
      <c r="G55" s="5">
        <f>VLOOKUP(F55,DATOS!U:V,2,FALSE)</f>
        <v>45492</v>
      </c>
      <c r="H55" s="5">
        <f>VLOOKUP(F55,AT!B:O,14,FALSE)</f>
        <v>45429</v>
      </c>
      <c r="I55" s="5">
        <f t="shared" si="0"/>
        <v>45443</v>
      </c>
      <c r="J55" t="s">
        <v>134</v>
      </c>
      <c r="K55" t="s">
        <v>135</v>
      </c>
      <c r="L55" t="s">
        <v>137</v>
      </c>
      <c r="M55" t="s">
        <v>136</v>
      </c>
      <c r="N55">
        <v>0</v>
      </c>
      <c r="O55">
        <v>0</v>
      </c>
      <c r="P55">
        <v>0</v>
      </c>
      <c r="Q55">
        <v>0</v>
      </c>
      <c r="R55">
        <f>SUMIF(AT!B:B,AF!F55,AT!L:L)</f>
        <v>160160</v>
      </c>
      <c r="S55" s="4"/>
    </row>
    <row r="56" spans="2:19">
      <c r="B56">
        <v>9012767301</v>
      </c>
      <c r="C56" t="s">
        <v>132</v>
      </c>
      <c r="D56" t="s">
        <v>18</v>
      </c>
      <c r="E56">
        <v>9012767301</v>
      </c>
      <c r="F56" t="s">
        <v>2304</v>
      </c>
      <c r="G56" s="5">
        <f>VLOOKUP(F56,DATOS!U:V,2,FALSE)</f>
        <v>45492</v>
      </c>
      <c r="H56" s="5">
        <f>VLOOKUP(F56,AT!B:O,14,FALSE)</f>
        <v>45442</v>
      </c>
      <c r="I56" s="5">
        <f t="shared" si="0"/>
        <v>45443</v>
      </c>
      <c r="J56" t="s">
        <v>134</v>
      </c>
      <c r="K56" t="s">
        <v>135</v>
      </c>
      <c r="L56" t="s">
        <v>137</v>
      </c>
      <c r="M56" t="s">
        <v>136</v>
      </c>
      <c r="N56">
        <v>0</v>
      </c>
      <c r="O56">
        <v>0</v>
      </c>
      <c r="P56">
        <v>0</v>
      </c>
      <c r="Q56">
        <v>0</v>
      </c>
      <c r="R56">
        <f>SUMIF(AT!B:B,AF!F56,AT!L:L)</f>
        <v>108576</v>
      </c>
      <c r="S56" s="4"/>
    </row>
    <row r="57" spans="2:19">
      <c r="B57">
        <v>9012767301</v>
      </c>
      <c r="C57" t="s">
        <v>132</v>
      </c>
      <c r="D57" t="s">
        <v>18</v>
      </c>
      <c r="E57">
        <v>9012767301</v>
      </c>
      <c r="F57" t="s">
        <v>2305</v>
      </c>
      <c r="G57" s="5">
        <f>VLOOKUP(F57,DATOS!U:V,2,FALSE)</f>
        <v>45492</v>
      </c>
      <c r="H57" s="5">
        <f>VLOOKUP(F57,AT!B:O,14,FALSE)</f>
        <v>45428</v>
      </c>
      <c r="I57" s="5">
        <f t="shared" si="0"/>
        <v>45443</v>
      </c>
      <c r="J57" t="s">
        <v>134</v>
      </c>
      <c r="K57" t="s">
        <v>135</v>
      </c>
      <c r="L57" t="s">
        <v>137</v>
      </c>
      <c r="M57" t="s">
        <v>136</v>
      </c>
      <c r="N57">
        <v>0</v>
      </c>
      <c r="O57">
        <v>0</v>
      </c>
      <c r="P57">
        <v>0</v>
      </c>
      <c r="Q57">
        <v>0</v>
      </c>
      <c r="R57">
        <f>SUMIF(AT!B:B,AF!F57,AT!L:L)</f>
        <v>59280</v>
      </c>
      <c r="S57" s="4"/>
    </row>
    <row r="58" spans="2:19">
      <c r="B58">
        <v>9012767301</v>
      </c>
      <c r="C58" t="s">
        <v>132</v>
      </c>
      <c r="D58" t="s">
        <v>18</v>
      </c>
      <c r="E58">
        <v>9012767301</v>
      </c>
      <c r="F58" t="s">
        <v>2306</v>
      </c>
      <c r="G58" s="5">
        <f>VLOOKUP(F58,DATOS!U:V,2,FALSE)</f>
        <v>45492</v>
      </c>
      <c r="H58" s="5">
        <f>VLOOKUP(F58,AT!B:O,14,FALSE)</f>
        <v>45426</v>
      </c>
      <c r="I58" s="5">
        <f t="shared" si="0"/>
        <v>45443</v>
      </c>
      <c r="J58" t="s">
        <v>134</v>
      </c>
      <c r="K58" t="s">
        <v>135</v>
      </c>
      <c r="L58" t="s">
        <v>137</v>
      </c>
      <c r="M58" t="s">
        <v>136</v>
      </c>
      <c r="N58">
        <v>0</v>
      </c>
      <c r="O58">
        <v>0</v>
      </c>
      <c r="P58">
        <v>0</v>
      </c>
      <c r="Q58">
        <v>0</v>
      </c>
      <c r="R58">
        <f>SUMIF(AT!B:B,AF!F58,AT!L:L)</f>
        <v>80080</v>
      </c>
      <c r="S58" s="4"/>
    </row>
    <row r="59" spans="2:19">
      <c r="B59">
        <v>9012767301</v>
      </c>
      <c r="C59" t="s">
        <v>132</v>
      </c>
      <c r="D59" t="s">
        <v>18</v>
      </c>
      <c r="E59">
        <v>9012767301</v>
      </c>
      <c r="F59" t="s">
        <v>2307</v>
      </c>
      <c r="G59" s="5">
        <f>VLOOKUP(F59,DATOS!U:V,2,FALSE)</f>
        <v>45492</v>
      </c>
      <c r="H59" s="5">
        <f>VLOOKUP(F59,AT!B:O,14,FALSE)</f>
        <v>45437</v>
      </c>
      <c r="I59" s="5">
        <f t="shared" si="0"/>
        <v>45443</v>
      </c>
      <c r="J59" t="s">
        <v>134</v>
      </c>
      <c r="K59" t="s">
        <v>135</v>
      </c>
      <c r="L59" t="s">
        <v>137</v>
      </c>
      <c r="M59" t="s">
        <v>136</v>
      </c>
      <c r="N59">
        <v>0</v>
      </c>
      <c r="O59">
        <v>0</v>
      </c>
      <c r="P59">
        <v>0</v>
      </c>
      <c r="Q59">
        <v>0</v>
      </c>
      <c r="R59">
        <f>SUMIF(AT!B:B,AF!F59,AT!L:L)</f>
        <v>61360</v>
      </c>
      <c r="S59" s="4"/>
    </row>
    <row r="60" spans="2:19">
      <c r="B60">
        <v>9012767301</v>
      </c>
      <c r="C60" t="s">
        <v>132</v>
      </c>
      <c r="D60" t="s">
        <v>18</v>
      </c>
      <c r="E60">
        <v>9012767301</v>
      </c>
      <c r="F60" t="s">
        <v>2308</v>
      </c>
      <c r="G60" s="5">
        <f>VLOOKUP(F60,DATOS!U:V,2,FALSE)</f>
        <v>45492</v>
      </c>
      <c r="H60" s="5">
        <f>VLOOKUP(F60,AT!B:O,14,FALSE)</f>
        <v>45414</v>
      </c>
      <c r="I60" s="5">
        <f t="shared" si="0"/>
        <v>45443</v>
      </c>
      <c r="J60" t="s">
        <v>134</v>
      </c>
      <c r="K60" t="s">
        <v>135</v>
      </c>
      <c r="L60" t="s">
        <v>137</v>
      </c>
      <c r="M60" t="s">
        <v>136</v>
      </c>
      <c r="N60">
        <v>0</v>
      </c>
      <c r="O60">
        <v>0</v>
      </c>
      <c r="P60">
        <v>0</v>
      </c>
      <c r="Q60">
        <v>0</v>
      </c>
      <c r="R60">
        <f>SUMIF(AT!B:B,AF!F60,AT!L:L)</f>
        <v>90480</v>
      </c>
      <c r="S60" s="4"/>
    </row>
    <row r="61" spans="2:19">
      <c r="B61">
        <v>9012767301</v>
      </c>
      <c r="C61" t="s">
        <v>132</v>
      </c>
      <c r="D61" t="s">
        <v>18</v>
      </c>
      <c r="E61">
        <v>9012767301</v>
      </c>
      <c r="F61" t="s">
        <v>2309</v>
      </c>
      <c r="G61" s="5">
        <f>VLOOKUP(F61,DATOS!U:V,2,FALSE)</f>
        <v>45492</v>
      </c>
      <c r="H61" s="5">
        <f>VLOOKUP(F61,AT!B:O,14,FALSE)</f>
        <v>45435</v>
      </c>
      <c r="I61" s="5">
        <f t="shared" si="0"/>
        <v>45443</v>
      </c>
      <c r="J61" t="s">
        <v>134</v>
      </c>
      <c r="K61" t="s">
        <v>135</v>
      </c>
      <c r="L61" t="s">
        <v>137</v>
      </c>
      <c r="M61" t="s">
        <v>136</v>
      </c>
      <c r="N61">
        <v>0</v>
      </c>
      <c r="O61">
        <v>0</v>
      </c>
      <c r="P61">
        <v>0</v>
      </c>
      <c r="Q61">
        <v>0</v>
      </c>
      <c r="R61">
        <f>SUMIF(AT!B:B,AF!F61,AT!L:L)</f>
        <v>175240</v>
      </c>
      <c r="S61" s="4"/>
    </row>
    <row r="62" spans="2:19">
      <c r="B62">
        <v>9012767301</v>
      </c>
      <c r="C62" t="s">
        <v>132</v>
      </c>
      <c r="D62" t="s">
        <v>18</v>
      </c>
      <c r="E62">
        <v>9012767301</v>
      </c>
      <c r="F62" t="s">
        <v>2310</v>
      </c>
      <c r="G62" s="5">
        <f>VLOOKUP(F62,DATOS!U:V,2,FALSE)</f>
        <v>45492</v>
      </c>
      <c r="H62" s="5">
        <f>VLOOKUP(F62,AT!B:O,14,FALSE)</f>
        <v>45430</v>
      </c>
      <c r="I62" s="5">
        <f t="shared" si="0"/>
        <v>45443</v>
      </c>
      <c r="J62" t="s">
        <v>134</v>
      </c>
      <c r="K62" t="s">
        <v>135</v>
      </c>
      <c r="L62" t="s">
        <v>137</v>
      </c>
      <c r="M62" t="s">
        <v>136</v>
      </c>
      <c r="N62">
        <v>0</v>
      </c>
      <c r="O62">
        <v>0</v>
      </c>
      <c r="P62">
        <v>0</v>
      </c>
      <c r="Q62">
        <v>0</v>
      </c>
      <c r="R62">
        <f>SUMIF(AT!B:B,AF!F62,AT!L:L)</f>
        <v>52000</v>
      </c>
      <c r="S62" s="4"/>
    </row>
    <row r="63" spans="2:19">
      <c r="B63">
        <v>9012767301</v>
      </c>
      <c r="C63" t="s">
        <v>132</v>
      </c>
      <c r="D63" t="s">
        <v>18</v>
      </c>
      <c r="E63">
        <v>9012767301</v>
      </c>
      <c r="F63" t="s">
        <v>2311</v>
      </c>
      <c r="G63" s="5">
        <f>VLOOKUP(F63,DATOS!U:V,2,FALSE)</f>
        <v>45492</v>
      </c>
      <c r="H63" s="5">
        <f>VLOOKUP(F63,AT!B:O,14,FALSE)</f>
        <v>45419</v>
      </c>
      <c r="I63" s="5">
        <f t="shared" si="0"/>
        <v>45443</v>
      </c>
      <c r="J63" t="s">
        <v>134</v>
      </c>
      <c r="K63" t="s">
        <v>135</v>
      </c>
      <c r="L63" t="s">
        <v>137</v>
      </c>
      <c r="M63" t="s">
        <v>136</v>
      </c>
      <c r="N63">
        <v>0</v>
      </c>
      <c r="O63">
        <v>0</v>
      </c>
      <c r="P63">
        <v>0</v>
      </c>
      <c r="Q63">
        <v>0</v>
      </c>
      <c r="R63">
        <f>SUMIF(AT!B:B,AF!F63,AT!L:L)</f>
        <v>33800</v>
      </c>
      <c r="S63" s="4"/>
    </row>
    <row r="64" spans="2:19">
      <c r="B64">
        <v>9012767301</v>
      </c>
      <c r="C64" t="s">
        <v>132</v>
      </c>
      <c r="D64" t="s">
        <v>18</v>
      </c>
      <c r="E64">
        <v>9012767301</v>
      </c>
      <c r="F64" t="s">
        <v>2312</v>
      </c>
      <c r="G64" s="5">
        <f>VLOOKUP(F64,DATOS!U:V,2,FALSE)</f>
        <v>45492</v>
      </c>
      <c r="H64" s="5">
        <f>VLOOKUP(F64,AT!B:O,14,FALSE)</f>
        <v>45441</v>
      </c>
      <c r="I64" s="5">
        <f t="shared" si="0"/>
        <v>45443</v>
      </c>
      <c r="J64" t="s">
        <v>134</v>
      </c>
      <c r="K64" t="s">
        <v>135</v>
      </c>
      <c r="L64" t="s">
        <v>137</v>
      </c>
      <c r="M64" t="s">
        <v>136</v>
      </c>
      <c r="N64">
        <v>0</v>
      </c>
      <c r="O64">
        <v>0</v>
      </c>
      <c r="P64">
        <v>0</v>
      </c>
      <c r="Q64">
        <v>0</v>
      </c>
      <c r="R64">
        <f>SUMIF(AT!B:B,AF!F64,AT!L:L)</f>
        <v>45760</v>
      </c>
      <c r="S64" s="4"/>
    </row>
    <row r="65" spans="2:19">
      <c r="B65">
        <v>9012767301</v>
      </c>
      <c r="C65" t="s">
        <v>132</v>
      </c>
      <c r="D65" t="s">
        <v>18</v>
      </c>
      <c r="E65">
        <v>9012767301</v>
      </c>
      <c r="F65" t="s">
        <v>2313</v>
      </c>
      <c r="G65" s="5">
        <f>VLOOKUP(F65,DATOS!U:V,2,FALSE)</f>
        <v>45492</v>
      </c>
      <c r="H65" s="5">
        <f>VLOOKUP(F65,AT!B:O,14,FALSE)</f>
        <v>45432</v>
      </c>
      <c r="I65" s="5">
        <f t="shared" si="0"/>
        <v>45443</v>
      </c>
      <c r="J65" t="s">
        <v>134</v>
      </c>
      <c r="K65" t="s">
        <v>135</v>
      </c>
      <c r="L65" t="s">
        <v>137</v>
      </c>
      <c r="M65" t="s">
        <v>136</v>
      </c>
      <c r="N65">
        <v>0</v>
      </c>
      <c r="O65">
        <v>0</v>
      </c>
      <c r="P65">
        <v>0</v>
      </c>
      <c r="Q65">
        <v>0</v>
      </c>
      <c r="R65">
        <f>SUMIF(AT!B:B,AF!F65,AT!L:L)</f>
        <v>113360</v>
      </c>
      <c r="S65" s="4"/>
    </row>
    <row r="66" spans="2:19">
      <c r="B66">
        <v>9012767301</v>
      </c>
      <c r="C66" t="s">
        <v>132</v>
      </c>
      <c r="D66" t="s">
        <v>18</v>
      </c>
      <c r="E66">
        <v>9012767301</v>
      </c>
      <c r="F66" t="s">
        <v>2314</v>
      </c>
      <c r="G66" s="5">
        <f>VLOOKUP(F66,DATOS!U:V,2,FALSE)</f>
        <v>45492</v>
      </c>
      <c r="H66" s="5">
        <f>VLOOKUP(F66,AT!B:O,14,FALSE)</f>
        <v>45427</v>
      </c>
      <c r="I66" s="5">
        <f t="shared" si="0"/>
        <v>45443</v>
      </c>
      <c r="J66" t="s">
        <v>134</v>
      </c>
      <c r="K66" t="s">
        <v>135</v>
      </c>
      <c r="L66" t="s">
        <v>137</v>
      </c>
      <c r="M66" t="s">
        <v>136</v>
      </c>
      <c r="N66">
        <v>0</v>
      </c>
      <c r="O66">
        <v>0</v>
      </c>
      <c r="P66">
        <v>0</v>
      </c>
      <c r="Q66">
        <v>0</v>
      </c>
      <c r="R66">
        <f>SUMIF(AT!B:B,AF!F66,AT!L:L)</f>
        <v>90480</v>
      </c>
      <c r="S66" s="4"/>
    </row>
    <row r="67" spans="2:19">
      <c r="B67">
        <v>9012767301</v>
      </c>
      <c r="C67" t="s">
        <v>132</v>
      </c>
      <c r="D67" t="s">
        <v>18</v>
      </c>
      <c r="E67">
        <v>9012767301</v>
      </c>
      <c r="F67" t="s">
        <v>2315</v>
      </c>
      <c r="G67" s="5">
        <f>VLOOKUP(F67,DATOS!U:V,2,FALSE)</f>
        <v>45492</v>
      </c>
      <c r="H67" s="5">
        <f>VLOOKUP(F67,AT!B:O,14,FALSE)</f>
        <v>45432</v>
      </c>
      <c r="I67" s="5">
        <f t="shared" ref="I67:I129" si="1">EOMONTH(H67,0)</f>
        <v>45443</v>
      </c>
      <c r="J67" t="s">
        <v>134</v>
      </c>
      <c r="K67" t="s">
        <v>135</v>
      </c>
      <c r="L67" t="s">
        <v>137</v>
      </c>
      <c r="M67" t="s">
        <v>136</v>
      </c>
      <c r="N67">
        <v>0</v>
      </c>
      <c r="O67">
        <v>0</v>
      </c>
      <c r="P67">
        <v>0</v>
      </c>
      <c r="Q67">
        <v>0</v>
      </c>
      <c r="R67">
        <f>SUMIF(AT!B:B,AF!F67,AT!L:L)</f>
        <v>33800</v>
      </c>
      <c r="S67" s="4"/>
    </row>
    <row r="68" spans="2:19">
      <c r="B68">
        <v>9012767301</v>
      </c>
      <c r="C68" t="s">
        <v>132</v>
      </c>
      <c r="D68" t="s">
        <v>18</v>
      </c>
      <c r="E68">
        <v>9012767301</v>
      </c>
      <c r="F68" t="s">
        <v>2316</v>
      </c>
      <c r="G68" s="5">
        <f>VLOOKUP(F68,DATOS!U:V,2,FALSE)</f>
        <v>45492</v>
      </c>
      <c r="H68" s="5">
        <f>VLOOKUP(F68,AT!B:O,14,FALSE)</f>
        <v>45439</v>
      </c>
      <c r="I68" s="5">
        <f t="shared" si="1"/>
        <v>45443</v>
      </c>
      <c r="J68" t="s">
        <v>134</v>
      </c>
      <c r="K68" t="s">
        <v>135</v>
      </c>
      <c r="L68" t="s">
        <v>137</v>
      </c>
      <c r="M68" t="s">
        <v>136</v>
      </c>
      <c r="N68">
        <v>0</v>
      </c>
      <c r="O68">
        <v>0</v>
      </c>
      <c r="P68">
        <v>0</v>
      </c>
      <c r="Q68">
        <v>0</v>
      </c>
      <c r="R68">
        <f>SUMIF(AT!B:B,AF!F68,AT!L:L)</f>
        <v>58240</v>
      </c>
      <c r="S68" s="4"/>
    </row>
    <row r="69" spans="2:19">
      <c r="B69">
        <v>9012767301</v>
      </c>
      <c r="C69" t="s">
        <v>132</v>
      </c>
      <c r="D69" t="s">
        <v>18</v>
      </c>
      <c r="E69">
        <v>9012767301</v>
      </c>
      <c r="F69" t="s">
        <v>2317</v>
      </c>
      <c r="G69" s="5">
        <f>VLOOKUP(F69,DATOS!U:V,2,FALSE)</f>
        <v>45492</v>
      </c>
      <c r="H69" s="5">
        <f>VLOOKUP(F69,AT!B:O,14,FALSE)</f>
        <v>45442</v>
      </c>
      <c r="I69" s="5">
        <f t="shared" si="1"/>
        <v>45443</v>
      </c>
      <c r="J69" t="s">
        <v>134</v>
      </c>
      <c r="K69" t="s">
        <v>135</v>
      </c>
      <c r="L69" t="s">
        <v>137</v>
      </c>
      <c r="M69" t="s">
        <v>136</v>
      </c>
      <c r="N69">
        <v>0</v>
      </c>
      <c r="O69">
        <v>0</v>
      </c>
      <c r="P69">
        <v>0</v>
      </c>
      <c r="Q69">
        <v>0</v>
      </c>
      <c r="R69">
        <f>SUMIF(AT!B:B,AF!F69,AT!L:L)</f>
        <v>200262</v>
      </c>
      <c r="S69" s="4"/>
    </row>
    <row r="70" spans="2:19">
      <c r="B70">
        <v>9012767301</v>
      </c>
      <c r="C70" t="s">
        <v>132</v>
      </c>
      <c r="D70" t="s">
        <v>18</v>
      </c>
      <c r="E70">
        <v>9012767301</v>
      </c>
      <c r="F70" t="s">
        <v>2318</v>
      </c>
      <c r="G70" s="5">
        <f>VLOOKUP(F70,DATOS!U:V,2,FALSE)</f>
        <v>45492</v>
      </c>
      <c r="H70" s="5">
        <f>VLOOKUP(F70,AT!B:O,14,FALSE)</f>
        <v>45429</v>
      </c>
      <c r="I70" s="5">
        <f t="shared" si="1"/>
        <v>45443</v>
      </c>
      <c r="J70" t="s">
        <v>134</v>
      </c>
      <c r="K70" t="s">
        <v>135</v>
      </c>
      <c r="L70" t="s">
        <v>137</v>
      </c>
      <c r="M70" t="s">
        <v>136</v>
      </c>
      <c r="N70">
        <v>0</v>
      </c>
      <c r="O70">
        <v>0</v>
      </c>
      <c r="P70">
        <v>0</v>
      </c>
      <c r="Q70">
        <v>0</v>
      </c>
      <c r="R70">
        <f>SUMIF(AT!B:B,AF!F70,AT!L:L)</f>
        <v>61360</v>
      </c>
      <c r="S70" s="4"/>
    </row>
    <row r="71" spans="2:19">
      <c r="B71">
        <v>9012767301</v>
      </c>
      <c r="C71" t="s">
        <v>132</v>
      </c>
      <c r="D71" t="s">
        <v>18</v>
      </c>
      <c r="E71">
        <v>9012767301</v>
      </c>
      <c r="F71" t="s">
        <v>2319</v>
      </c>
      <c r="G71" s="5">
        <f>VLOOKUP(F71,DATOS!U:V,2,FALSE)</f>
        <v>45492</v>
      </c>
      <c r="H71" s="5">
        <f>VLOOKUP(F71,AT!B:O,14,FALSE)</f>
        <v>45427</v>
      </c>
      <c r="I71" s="5">
        <f t="shared" si="1"/>
        <v>45443</v>
      </c>
      <c r="J71" t="s">
        <v>134</v>
      </c>
      <c r="K71" t="s">
        <v>135</v>
      </c>
      <c r="L71" t="s">
        <v>137</v>
      </c>
      <c r="M71" t="s">
        <v>136</v>
      </c>
      <c r="N71">
        <v>0</v>
      </c>
      <c r="O71">
        <v>0</v>
      </c>
      <c r="P71">
        <v>0</v>
      </c>
      <c r="Q71">
        <v>0</v>
      </c>
      <c r="R71">
        <f>SUMIF(AT!B:B,AF!F71,AT!L:L)</f>
        <v>71760</v>
      </c>
      <c r="S71" s="4"/>
    </row>
    <row r="72" spans="2:19">
      <c r="B72">
        <v>9012767301</v>
      </c>
      <c r="C72" t="s">
        <v>132</v>
      </c>
      <c r="D72" t="s">
        <v>18</v>
      </c>
      <c r="E72">
        <v>9012767301</v>
      </c>
      <c r="F72" t="s">
        <v>2320</v>
      </c>
      <c r="G72" s="5">
        <f>VLOOKUP(F72,DATOS!U:V,2,FALSE)</f>
        <v>45492</v>
      </c>
      <c r="H72" s="5">
        <f>VLOOKUP(F72,AT!B:O,14,FALSE)</f>
        <v>45434</v>
      </c>
      <c r="I72" s="5">
        <f t="shared" si="1"/>
        <v>45443</v>
      </c>
      <c r="J72" t="s">
        <v>134</v>
      </c>
      <c r="K72" t="s">
        <v>135</v>
      </c>
      <c r="L72" t="s">
        <v>137</v>
      </c>
      <c r="M72" t="s">
        <v>136</v>
      </c>
      <c r="N72">
        <v>0</v>
      </c>
      <c r="O72">
        <v>0</v>
      </c>
      <c r="P72">
        <v>0</v>
      </c>
      <c r="Q72">
        <v>0</v>
      </c>
      <c r="R72">
        <f>SUMIF(AT!B:B,AF!F72,AT!L:L)</f>
        <v>273104</v>
      </c>
      <c r="S72" s="4"/>
    </row>
    <row r="73" spans="2:19">
      <c r="B73">
        <v>9012767301</v>
      </c>
      <c r="C73" t="s">
        <v>132</v>
      </c>
      <c r="D73" t="s">
        <v>18</v>
      </c>
      <c r="E73">
        <v>9012767301</v>
      </c>
      <c r="F73" t="s">
        <v>2321</v>
      </c>
      <c r="G73" s="5">
        <f>VLOOKUP(F73,DATOS!U:V,2,FALSE)</f>
        <v>45492</v>
      </c>
      <c r="H73" s="5">
        <f>VLOOKUP(F73,AT!B:O,14,FALSE)</f>
        <v>45421</v>
      </c>
      <c r="I73" s="5">
        <f t="shared" si="1"/>
        <v>45443</v>
      </c>
      <c r="J73" t="s">
        <v>134</v>
      </c>
      <c r="K73" t="s">
        <v>135</v>
      </c>
      <c r="L73" t="s">
        <v>137</v>
      </c>
      <c r="M73" t="s">
        <v>136</v>
      </c>
      <c r="N73">
        <v>0</v>
      </c>
      <c r="O73">
        <v>0</v>
      </c>
      <c r="P73">
        <v>0</v>
      </c>
      <c r="Q73">
        <v>0</v>
      </c>
      <c r="R73">
        <f>SUMIF(AT!B:B,AF!F73,AT!L:L)</f>
        <v>162240</v>
      </c>
      <c r="S73" s="4"/>
    </row>
    <row r="74" spans="2:19">
      <c r="B74">
        <v>9012767301</v>
      </c>
      <c r="C74" t="s">
        <v>132</v>
      </c>
      <c r="D74" t="s">
        <v>18</v>
      </c>
      <c r="E74">
        <v>9012767301</v>
      </c>
      <c r="F74" t="s">
        <v>2322</v>
      </c>
      <c r="G74" s="5">
        <f>VLOOKUP(F74,DATOS!U:V,2,FALSE)</f>
        <v>45492</v>
      </c>
      <c r="H74" s="5">
        <f>VLOOKUP(F74,AT!B:O,14,FALSE)</f>
        <v>45433</v>
      </c>
      <c r="I74" s="5">
        <f t="shared" si="1"/>
        <v>45443</v>
      </c>
      <c r="J74" t="s">
        <v>134</v>
      </c>
      <c r="K74" t="s">
        <v>135</v>
      </c>
      <c r="L74" t="s">
        <v>137</v>
      </c>
      <c r="M74" t="s">
        <v>136</v>
      </c>
      <c r="N74">
        <v>0</v>
      </c>
      <c r="O74">
        <v>0</v>
      </c>
      <c r="P74">
        <v>0</v>
      </c>
      <c r="Q74">
        <v>0</v>
      </c>
      <c r="R74">
        <f>SUMIF(AT!B:B,AF!F74,AT!L:L)</f>
        <v>175240</v>
      </c>
      <c r="S74" s="4"/>
    </row>
    <row r="75" spans="2:19">
      <c r="B75">
        <v>9012767301</v>
      </c>
      <c r="C75" t="s">
        <v>132</v>
      </c>
      <c r="D75" t="s">
        <v>18</v>
      </c>
      <c r="E75">
        <v>9012767301</v>
      </c>
      <c r="F75" t="s">
        <v>2323</v>
      </c>
      <c r="G75" s="5">
        <f>VLOOKUP(F75,DATOS!U:V,2,FALSE)</f>
        <v>45492</v>
      </c>
      <c r="H75" s="5">
        <f>VLOOKUP(F75,AT!B:O,14,FALSE)</f>
        <v>45413</v>
      </c>
      <c r="I75" s="5">
        <f t="shared" si="1"/>
        <v>45443</v>
      </c>
      <c r="J75" t="s">
        <v>134</v>
      </c>
      <c r="K75" t="s">
        <v>135</v>
      </c>
      <c r="L75" t="s">
        <v>137</v>
      </c>
      <c r="M75" t="s">
        <v>136</v>
      </c>
      <c r="N75">
        <v>0</v>
      </c>
      <c r="O75">
        <v>0</v>
      </c>
      <c r="P75">
        <v>0</v>
      </c>
      <c r="Q75">
        <v>0</v>
      </c>
      <c r="R75">
        <f>SUMIF(AT!B:B,AF!F75,AT!L:L)</f>
        <v>135200</v>
      </c>
      <c r="S75" s="4"/>
    </row>
    <row r="76" spans="2:19">
      <c r="B76">
        <v>9012767301</v>
      </c>
      <c r="C76" t="s">
        <v>132</v>
      </c>
      <c r="D76" t="s">
        <v>18</v>
      </c>
      <c r="E76">
        <v>9012767301</v>
      </c>
      <c r="F76" t="s">
        <v>2324</v>
      </c>
      <c r="G76" s="5">
        <f>VLOOKUP(F76,DATOS!U:V,2,FALSE)</f>
        <v>45492</v>
      </c>
      <c r="H76" s="5">
        <f>VLOOKUP(F76,AT!B:O,14,FALSE)</f>
        <v>45428</v>
      </c>
      <c r="I76" s="5">
        <f t="shared" si="1"/>
        <v>45443</v>
      </c>
      <c r="J76" t="s">
        <v>134</v>
      </c>
      <c r="K76" t="s">
        <v>135</v>
      </c>
      <c r="L76" t="s">
        <v>137</v>
      </c>
      <c r="M76" t="s">
        <v>136</v>
      </c>
      <c r="N76">
        <v>0</v>
      </c>
      <c r="O76">
        <v>0</v>
      </c>
      <c r="P76">
        <v>0</v>
      </c>
      <c r="Q76">
        <v>0</v>
      </c>
      <c r="R76">
        <f>SUMIF(AT!B:B,AF!F76,AT!L:L)</f>
        <v>175240</v>
      </c>
      <c r="S76" s="4"/>
    </row>
    <row r="77" spans="2:19">
      <c r="B77">
        <v>9012767301</v>
      </c>
      <c r="C77" t="s">
        <v>132</v>
      </c>
      <c r="D77" t="s">
        <v>18</v>
      </c>
      <c r="E77">
        <v>9012767301</v>
      </c>
      <c r="F77" t="s">
        <v>2325</v>
      </c>
      <c r="G77" s="5">
        <f>VLOOKUP(F77,DATOS!U:V,2,FALSE)</f>
        <v>45492</v>
      </c>
      <c r="H77" s="5">
        <f>VLOOKUP(F77,AT!B:O,14,FALSE)</f>
        <v>45439</v>
      </c>
      <c r="I77" s="5">
        <f t="shared" si="1"/>
        <v>45443</v>
      </c>
      <c r="J77" t="s">
        <v>134</v>
      </c>
      <c r="K77" t="s">
        <v>135</v>
      </c>
      <c r="L77" t="s">
        <v>137</v>
      </c>
      <c r="M77" t="s">
        <v>136</v>
      </c>
      <c r="N77">
        <v>0</v>
      </c>
      <c r="O77">
        <v>0</v>
      </c>
      <c r="P77">
        <v>0</v>
      </c>
      <c r="Q77">
        <v>0</v>
      </c>
      <c r="R77">
        <f>SUMIF(AT!B:B,AF!F77,AT!L:L)</f>
        <v>61360</v>
      </c>
      <c r="S77" s="4"/>
    </row>
    <row r="78" spans="2:19">
      <c r="B78">
        <v>9012767301</v>
      </c>
      <c r="C78" t="s">
        <v>132</v>
      </c>
      <c r="D78" t="s">
        <v>18</v>
      </c>
      <c r="E78">
        <v>9012767301</v>
      </c>
      <c r="F78" t="s">
        <v>2326</v>
      </c>
      <c r="G78" s="5">
        <f>VLOOKUP(F78,DATOS!U:V,2,FALSE)</f>
        <v>45492</v>
      </c>
      <c r="H78" s="5">
        <f>VLOOKUP(F78,AT!B:O,14,FALSE)</f>
        <v>45432</v>
      </c>
      <c r="I78" s="5">
        <f t="shared" si="1"/>
        <v>45443</v>
      </c>
      <c r="J78" t="s">
        <v>134</v>
      </c>
      <c r="K78" t="s">
        <v>135</v>
      </c>
      <c r="L78" t="s">
        <v>137</v>
      </c>
      <c r="M78" t="s">
        <v>136</v>
      </c>
      <c r="N78">
        <v>0</v>
      </c>
      <c r="O78">
        <v>0</v>
      </c>
      <c r="P78">
        <v>0</v>
      </c>
      <c r="Q78">
        <v>0</v>
      </c>
      <c r="R78">
        <f>SUMIF(AT!B:B,AF!F78,AT!L:L)</f>
        <v>100672</v>
      </c>
      <c r="S78" s="4"/>
    </row>
    <row r="79" spans="2:19">
      <c r="B79">
        <v>9012767301</v>
      </c>
      <c r="C79" t="s">
        <v>132</v>
      </c>
      <c r="D79" t="s">
        <v>18</v>
      </c>
      <c r="E79">
        <v>9012767301</v>
      </c>
      <c r="F79" t="s">
        <v>2327</v>
      </c>
      <c r="G79" s="5">
        <f>VLOOKUP(F79,DATOS!U:V,2,FALSE)</f>
        <v>45492</v>
      </c>
      <c r="H79" s="5">
        <f>VLOOKUP(F79,AT!B:O,14,FALSE)</f>
        <v>45438</v>
      </c>
      <c r="I79" s="5">
        <f t="shared" si="1"/>
        <v>45443</v>
      </c>
      <c r="J79" t="s">
        <v>134</v>
      </c>
      <c r="K79" t="s">
        <v>135</v>
      </c>
      <c r="L79" t="s">
        <v>137</v>
      </c>
      <c r="M79" t="s">
        <v>136</v>
      </c>
      <c r="N79">
        <v>0</v>
      </c>
      <c r="O79">
        <v>0</v>
      </c>
      <c r="P79">
        <v>0</v>
      </c>
      <c r="Q79">
        <v>0</v>
      </c>
      <c r="R79">
        <f>SUMIF(AT!B:B,AF!F79,AT!L:L)</f>
        <v>135200</v>
      </c>
      <c r="S79" s="4"/>
    </row>
    <row r="80" spans="2:19">
      <c r="B80">
        <v>9012767301</v>
      </c>
      <c r="C80" t="s">
        <v>132</v>
      </c>
      <c r="D80" t="s">
        <v>18</v>
      </c>
      <c r="E80">
        <v>9012767301</v>
      </c>
      <c r="F80" t="s">
        <v>2328</v>
      </c>
      <c r="G80" s="5">
        <f>VLOOKUP(F80,DATOS!U:V,2,FALSE)</f>
        <v>45492</v>
      </c>
      <c r="H80" s="5">
        <f>VLOOKUP(F80,AT!B:O,14,FALSE)</f>
        <v>45432</v>
      </c>
      <c r="I80" s="5">
        <f t="shared" si="1"/>
        <v>45443</v>
      </c>
      <c r="J80" t="s">
        <v>134</v>
      </c>
      <c r="K80" t="s">
        <v>135</v>
      </c>
      <c r="L80" t="s">
        <v>137</v>
      </c>
      <c r="M80" t="s">
        <v>136</v>
      </c>
      <c r="N80">
        <v>0</v>
      </c>
      <c r="O80">
        <v>0</v>
      </c>
      <c r="P80">
        <v>0</v>
      </c>
      <c r="Q80">
        <v>0</v>
      </c>
      <c r="R80">
        <f>SUMIF(AT!B:B,AF!F80,AT!L:L)</f>
        <v>100672</v>
      </c>
      <c r="S80" s="4"/>
    </row>
    <row r="81" spans="2:19">
      <c r="B81">
        <v>9012767301</v>
      </c>
      <c r="C81" t="s">
        <v>132</v>
      </c>
      <c r="D81" t="s">
        <v>18</v>
      </c>
      <c r="E81">
        <v>9012767301</v>
      </c>
      <c r="F81" t="s">
        <v>2329</v>
      </c>
      <c r="G81" s="5">
        <f>VLOOKUP(F81,DATOS!U:V,2,FALSE)</f>
        <v>45492</v>
      </c>
      <c r="H81" s="5">
        <f>VLOOKUP(F81,AT!B:O,14,FALSE)</f>
        <v>45426</v>
      </c>
      <c r="I81" s="5">
        <f t="shared" si="1"/>
        <v>45443</v>
      </c>
      <c r="J81" t="s">
        <v>134</v>
      </c>
      <c r="K81" t="s">
        <v>135</v>
      </c>
      <c r="L81" t="s">
        <v>137</v>
      </c>
      <c r="M81" t="s">
        <v>136</v>
      </c>
      <c r="N81">
        <v>0</v>
      </c>
      <c r="O81">
        <v>0</v>
      </c>
      <c r="P81">
        <v>0</v>
      </c>
      <c r="Q81">
        <v>0</v>
      </c>
      <c r="R81">
        <f>SUMIF(AT!B:B,AF!F81,AT!L:L)</f>
        <v>175240</v>
      </c>
      <c r="S81" s="4"/>
    </row>
    <row r="82" spans="2:19">
      <c r="B82">
        <v>9012767301</v>
      </c>
      <c r="C82" t="s">
        <v>132</v>
      </c>
      <c r="D82" t="s">
        <v>18</v>
      </c>
      <c r="E82">
        <v>9012767301</v>
      </c>
      <c r="F82" t="s">
        <v>2330</v>
      </c>
      <c r="G82" s="5">
        <f>VLOOKUP(F82,DATOS!U:V,2,FALSE)</f>
        <v>45492</v>
      </c>
      <c r="H82" s="5">
        <f>VLOOKUP(F82,AT!B:O,14,FALSE)</f>
        <v>45440</v>
      </c>
      <c r="I82" s="5">
        <f t="shared" si="1"/>
        <v>45443</v>
      </c>
      <c r="J82" t="s">
        <v>134</v>
      </c>
      <c r="K82" t="s">
        <v>135</v>
      </c>
      <c r="L82" t="s">
        <v>137</v>
      </c>
      <c r="M82" t="s">
        <v>136</v>
      </c>
      <c r="N82">
        <v>0</v>
      </c>
      <c r="O82">
        <v>0</v>
      </c>
      <c r="P82">
        <v>0</v>
      </c>
      <c r="Q82">
        <v>0</v>
      </c>
      <c r="R82">
        <f>SUMIF(AT!B:B,AF!F82,AT!L:L)</f>
        <v>218400</v>
      </c>
      <c r="S82" s="4"/>
    </row>
    <row r="83" spans="2:19">
      <c r="B83">
        <v>9012767301</v>
      </c>
      <c r="C83" t="s">
        <v>132</v>
      </c>
      <c r="D83" t="s">
        <v>18</v>
      </c>
      <c r="E83">
        <v>9012767301</v>
      </c>
      <c r="F83" t="s">
        <v>2331</v>
      </c>
      <c r="G83" s="5">
        <f>VLOOKUP(F83,DATOS!U:V,2,FALSE)</f>
        <v>45492</v>
      </c>
      <c r="H83" s="5">
        <f>VLOOKUP(F83,AT!B:O,14,FALSE)</f>
        <v>45439</v>
      </c>
      <c r="I83" s="5">
        <f t="shared" si="1"/>
        <v>45443</v>
      </c>
      <c r="J83" t="s">
        <v>134</v>
      </c>
      <c r="K83" t="s">
        <v>135</v>
      </c>
      <c r="L83" t="s">
        <v>137</v>
      </c>
      <c r="M83" t="s">
        <v>136</v>
      </c>
      <c r="N83">
        <v>0</v>
      </c>
      <c r="O83">
        <v>0</v>
      </c>
      <c r="P83">
        <v>0</v>
      </c>
      <c r="Q83">
        <v>0</v>
      </c>
      <c r="R83">
        <f>SUMIF(AT!B:B,AF!F83,AT!L:L)</f>
        <v>145184</v>
      </c>
      <c r="S83" s="4"/>
    </row>
    <row r="84" spans="2:19">
      <c r="B84">
        <v>9012767301</v>
      </c>
      <c r="C84" t="s">
        <v>132</v>
      </c>
      <c r="D84" t="s">
        <v>18</v>
      </c>
      <c r="E84">
        <v>9012767301</v>
      </c>
      <c r="F84" t="s">
        <v>2332</v>
      </c>
      <c r="G84" s="5">
        <f>VLOOKUP(F84,DATOS!U:V,2,FALSE)</f>
        <v>45492</v>
      </c>
      <c r="H84" s="5">
        <f>VLOOKUP(F84,AT!B:O,14,FALSE)</f>
        <v>45440</v>
      </c>
      <c r="I84" s="5">
        <f t="shared" si="1"/>
        <v>45443</v>
      </c>
      <c r="J84" t="s">
        <v>134</v>
      </c>
      <c r="K84" t="s">
        <v>135</v>
      </c>
      <c r="L84" t="s">
        <v>137</v>
      </c>
      <c r="M84" t="s">
        <v>136</v>
      </c>
      <c r="N84">
        <v>0</v>
      </c>
      <c r="O84">
        <v>0</v>
      </c>
      <c r="P84">
        <v>0</v>
      </c>
      <c r="Q84">
        <v>0</v>
      </c>
      <c r="R84">
        <f>SUMIF(AT!B:B,AF!F84,AT!L:L)</f>
        <v>52000</v>
      </c>
      <c r="S84" s="4"/>
    </row>
    <row r="85" spans="2:19">
      <c r="B85">
        <v>9012767301</v>
      </c>
      <c r="C85" t="s">
        <v>132</v>
      </c>
      <c r="D85" t="s">
        <v>18</v>
      </c>
      <c r="E85">
        <v>9012767301</v>
      </c>
      <c r="F85" t="s">
        <v>2333</v>
      </c>
      <c r="G85" s="5">
        <f>VLOOKUP(F85,DATOS!U:V,2,FALSE)</f>
        <v>45492</v>
      </c>
      <c r="H85" s="5">
        <f>VLOOKUP(F85,AT!B:O,14,FALSE)</f>
        <v>45439</v>
      </c>
      <c r="I85" s="5">
        <f t="shared" si="1"/>
        <v>45443</v>
      </c>
      <c r="J85" t="s">
        <v>134</v>
      </c>
      <c r="K85" t="s">
        <v>135</v>
      </c>
      <c r="L85" t="s">
        <v>137</v>
      </c>
      <c r="M85" t="s">
        <v>136</v>
      </c>
      <c r="N85">
        <v>0</v>
      </c>
      <c r="O85">
        <v>0</v>
      </c>
      <c r="P85">
        <v>0</v>
      </c>
      <c r="Q85">
        <v>0</v>
      </c>
      <c r="R85">
        <f>SUMIF(AT!B:B,AF!F85,AT!L:L)</f>
        <v>90480</v>
      </c>
      <c r="S85" s="4"/>
    </row>
    <row r="86" spans="2:19">
      <c r="B86">
        <v>9012767301</v>
      </c>
      <c r="C86" t="s">
        <v>132</v>
      </c>
      <c r="D86" t="s">
        <v>18</v>
      </c>
      <c r="E86">
        <v>9012767301</v>
      </c>
      <c r="F86" t="s">
        <v>2334</v>
      </c>
      <c r="G86" s="5">
        <f>VLOOKUP(F86,DATOS!U:V,2,FALSE)</f>
        <v>45492</v>
      </c>
      <c r="H86" s="5">
        <f>VLOOKUP(F86,AT!B:O,14,FALSE)</f>
        <v>45439</v>
      </c>
      <c r="I86" s="5">
        <f t="shared" si="1"/>
        <v>45443</v>
      </c>
      <c r="J86" t="s">
        <v>134</v>
      </c>
      <c r="K86" t="s">
        <v>135</v>
      </c>
      <c r="L86" t="s">
        <v>137</v>
      </c>
      <c r="M86" t="s">
        <v>136</v>
      </c>
      <c r="N86">
        <v>0</v>
      </c>
      <c r="O86">
        <v>0</v>
      </c>
      <c r="P86">
        <v>0</v>
      </c>
      <c r="Q86">
        <v>0</v>
      </c>
      <c r="R86">
        <f>SUMIF(AT!B:B,AF!F86,AT!L:L)</f>
        <v>52000</v>
      </c>
      <c r="S86" s="4"/>
    </row>
    <row r="87" spans="2:19">
      <c r="B87">
        <v>9012767301</v>
      </c>
      <c r="C87" t="s">
        <v>132</v>
      </c>
      <c r="D87" t="s">
        <v>18</v>
      </c>
      <c r="E87">
        <v>9012767301</v>
      </c>
      <c r="F87" t="s">
        <v>2335</v>
      </c>
      <c r="G87" s="5">
        <f>VLOOKUP(F87,DATOS!U:V,2,FALSE)</f>
        <v>45492</v>
      </c>
      <c r="H87" s="5">
        <f>VLOOKUP(F87,AT!B:O,14,FALSE)</f>
        <v>45434</v>
      </c>
      <c r="I87" s="5">
        <f t="shared" si="1"/>
        <v>45443</v>
      </c>
      <c r="J87" t="s">
        <v>134</v>
      </c>
      <c r="K87" t="s">
        <v>135</v>
      </c>
      <c r="L87" t="s">
        <v>137</v>
      </c>
      <c r="M87" t="s">
        <v>136</v>
      </c>
      <c r="N87">
        <v>0</v>
      </c>
      <c r="O87">
        <v>0</v>
      </c>
      <c r="P87">
        <v>0</v>
      </c>
      <c r="Q87">
        <v>0</v>
      </c>
      <c r="R87">
        <f>SUMIF(AT!B:B,AF!F87,AT!L:L)</f>
        <v>90480</v>
      </c>
      <c r="S87" s="4"/>
    </row>
    <row r="88" spans="2:19">
      <c r="B88">
        <v>9012767301</v>
      </c>
      <c r="C88" t="s">
        <v>132</v>
      </c>
      <c r="D88" t="s">
        <v>18</v>
      </c>
      <c r="E88">
        <v>9012767301</v>
      </c>
      <c r="F88" t="s">
        <v>2336</v>
      </c>
      <c r="G88" s="5">
        <f>VLOOKUP(F88,DATOS!U:V,2,FALSE)</f>
        <v>45492</v>
      </c>
      <c r="H88" s="5">
        <f>VLOOKUP(F88,AT!B:O,14,FALSE)</f>
        <v>45423</v>
      </c>
      <c r="I88" s="5">
        <f t="shared" si="1"/>
        <v>45443</v>
      </c>
      <c r="J88" t="s">
        <v>134</v>
      </c>
      <c r="K88" t="s">
        <v>135</v>
      </c>
      <c r="L88" t="s">
        <v>137</v>
      </c>
      <c r="M88" t="s">
        <v>136</v>
      </c>
      <c r="N88">
        <v>0</v>
      </c>
      <c r="O88">
        <v>0</v>
      </c>
      <c r="P88">
        <v>0</v>
      </c>
      <c r="Q88">
        <v>0</v>
      </c>
      <c r="R88">
        <f>SUMIF(AT!B:B,AF!F88,AT!L:L)</f>
        <v>26520</v>
      </c>
      <c r="S88" s="4"/>
    </row>
    <row r="89" spans="2:19">
      <c r="B89">
        <v>9012767301</v>
      </c>
      <c r="C89" t="s">
        <v>132</v>
      </c>
      <c r="D89" t="s">
        <v>18</v>
      </c>
      <c r="E89">
        <v>9012767301</v>
      </c>
      <c r="F89" t="s">
        <v>2337</v>
      </c>
      <c r="G89" s="5">
        <f>VLOOKUP(F89,DATOS!U:V,2,FALSE)</f>
        <v>45492</v>
      </c>
      <c r="H89" s="5">
        <f>VLOOKUP(F89,AT!B:O,14,FALSE)</f>
        <v>45441</v>
      </c>
      <c r="I89" s="5">
        <f t="shared" si="1"/>
        <v>45443</v>
      </c>
      <c r="J89" t="s">
        <v>134</v>
      </c>
      <c r="K89" t="s">
        <v>135</v>
      </c>
      <c r="L89" t="s">
        <v>137</v>
      </c>
      <c r="M89" t="s">
        <v>136</v>
      </c>
      <c r="N89">
        <v>0</v>
      </c>
      <c r="O89">
        <v>0</v>
      </c>
      <c r="P89">
        <v>0</v>
      </c>
      <c r="Q89">
        <v>0</v>
      </c>
      <c r="R89">
        <f>SUMIF(AT!B:B,AF!F89,AT!L:L)</f>
        <v>80080</v>
      </c>
      <c r="S89" s="4"/>
    </row>
    <row r="90" spans="2:19">
      <c r="B90">
        <v>9012767301</v>
      </c>
      <c r="C90" t="s">
        <v>132</v>
      </c>
      <c r="D90" t="s">
        <v>18</v>
      </c>
      <c r="E90">
        <v>9012767301</v>
      </c>
      <c r="F90" t="s">
        <v>2338</v>
      </c>
      <c r="G90" s="5">
        <f>VLOOKUP(F90,DATOS!U:V,2,FALSE)</f>
        <v>45492</v>
      </c>
      <c r="H90" s="5">
        <f>VLOOKUP(F90,AT!B:O,14,FALSE)</f>
        <v>45422</v>
      </c>
      <c r="I90" s="5">
        <f t="shared" si="1"/>
        <v>45443</v>
      </c>
      <c r="J90" t="s">
        <v>134</v>
      </c>
      <c r="K90" t="s">
        <v>135</v>
      </c>
      <c r="L90" t="s">
        <v>137</v>
      </c>
      <c r="M90" t="s">
        <v>136</v>
      </c>
      <c r="N90">
        <v>0</v>
      </c>
      <c r="O90">
        <v>0</v>
      </c>
      <c r="P90">
        <v>0</v>
      </c>
      <c r="Q90">
        <v>0</v>
      </c>
      <c r="R90">
        <f>SUMIF(AT!B:B,AF!F90,AT!L:L)</f>
        <v>67600</v>
      </c>
      <c r="S90" s="4"/>
    </row>
    <row r="91" spans="2:19">
      <c r="B91">
        <v>9012767301</v>
      </c>
      <c r="C91" t="s">
        <v>132</v>
      </c>
      <c r="D91" t="s">
        <v>18</v>
      </c>
      <c r="E91">
        <v>9012767301</v>
      </c>
      <c r="F91" t="s">
        <v>2339</v>
      </c>
      <c r="G91" s="5">
        <f>VLOOKUP(F91,DATOS!U:V,2,FALSE)</f>
        <v>45492</v>
      </c>
      <c r="H91" s="5">
        <f>VLOOKUP(F91,AT!B:O,14,FALSE)</f>
        <v>45414</v>
      </c>
      <c r="I91" s="5">
        <f t="shared" si="1"/>
        <v>45443</v>
      </c>
      <c r="J91" t="s">
        <v>134</v>
      </c>
      <c r="K91" t="s">
        <v>135</v>
      </c>
      <c r="L91" t="s">
        <v>137</v>
      </c>
      <c r="M91" t="s">
        <v>136</v>
      </c>
      <c r="N91">
        <v>0</v>
      </c>
      <c r="O91">
        <v>0</v>
      </c>
      <c r="P91">
        <v>0</v>
      </c>
      <c r="Q91">
        <v>0</v>
      </c>
      <c r="R91">
        <f>SUMIF(AT!B:B,AF!F91,AT!L:L)</f>
        <v>400524</v>
      </c>
      <c r="S91" s="4"/>
    </row>
    <row r="92" spans="2:19">
      <c r="B92">
        <v>9012767301</v>
      </c>
      <c r="C92" t="s">
        <v>132</v>
      </c>
      <c r="D92" t="s">
        <v>18</v>
      </c>
      <c r="E92">
        <v>9012767301</v>
      </c>
      <c r="F92" t="s">
        <v>2340</v>
      </c>
      <c r="G92" s="5">
        <f>VLOOKUP(F92,DATOS!U:V,2,FALSE)</f>
        <v>45492</v>
      </c>
      <c r="H92" s="5">
        <f>VLOOKUP(F92,AT!B:O,14,FALSE)</f>
        <v>45439</v>
      </c>
      <c r="I92" s="5">
        <f t="shared" si="1"/>
        <v>45443</v>
      </c>
      <c r="J92" t="s">
        <v>134</v>
      </c>
      <c r="K92" t="s">
        <v>135</v>
      </c>
      <c r="L92" t="s">
        <v>137</v>
      </c>
      <c r="M92" t="s">
        <v>136</v>
      </c>
      <c r="N92">
        <v>0</v>
      </c>
      <c r="O92">
        <v>0</v>
      </c>
      <c r="P92">
        <v>0</v>
      </c>
      <c r="Q92">
        <v>0</v>
      </c>
      <c r="R92">
        <f>SUMIF(AT!B:B,AF!F92,AT!L:L)</f>
        <v>53040</v>
      </c>
      <c r="S92" s="4"/>
    </row>
    <row r="93" spans="2:19">
      <c r="B93">
        <v>9012767301</v>
      </c>
      <c r="C93" t="s">
        <v>132</v>
      </c>
      <c r="D93" t="s">
        <v>18</v>
      </c>
      <c r="E93">
        <v>9012767301</v>
      </c>
      <c r="F93" t="s">
        <v>2341</v>
      </c>
      <c r="G93" s="5">
        <f>VLOOKUP(F93,DATOS!U:V,2,FALSE)</f>
        <v>45492</v>
      </c>
      <c r="H93" s="5">
        <f>VLOOKUP(F93,AT!B:O,14,FALSE)</f>
        <v>45440</v>
      </c>
      <c r="I93" s="5">
        <f t="shared" si="1"/>
        <v>45443</v>
      </c>
      <c r="J93" t="s">
        <v>134</v>
      </c>
      <c r="K93" t="s">
        <v>135</v>
      </c>
      <c r="L93" t="s">
        <v>137</v>
      </c>
      <c r="M93" t="s">
        <v>136</v>
      </c>
      <c r="N93">
        <v>0</v>
      </c>
      <c r="O93">
        <v>0</v>
      </c>
      <c r="P93">
        <v>0</v>
      </c>
      <c r="Q93">
        <v>0</v>
      </c>
      <c r="R93">
        <f>SUMIF(AT!B:B,AF!F93,AT!L:L)</f>
        <v>177840</v>
      </c>
      <c r="S93" s="4"/>
    </row>
    <row r="94" spans="2:19">
      <c r="B94">
        <v>9012767301</v>
      </c>
      <c r="C94" t="s">
        <v>132</v>
      </c>
      <c r="D94" t="s">
        <v>18</v>
      </c>
      <c r="E94">
        <v>9012767301</v>
      </c>
      <c r="F94" t="s">
        <v>2342</v>
      </c>
      <c r="G94" s="5">
        <f>VLOOKUP(F94,DATOS!U:V,2,FALSE)</f>
        <v>45492</v>
      </c>
      <c r="H94" s="5">
        <f>VLOOKUP(F94,AT!B:O,14,FALSE)</f>
        <v>45427</v>
      </c>
      <c r="I94" s="5">
        <f t="shared" si="1"/>
        <v>45443</v>
      </c>
      <c r="J94" t="s">
        <v>134</v>
      </c>
      <c r="K94" t="s">
        <v>135</v>
      </c>
      <c r="L94" t="s">
        <v>137</v>
      </c>
      <c r="M94" t="s">
        <v>136</v>
      </c>
      <c r="N94">
        <v>0</v>
      </c>
      <c r="O94">
        <v>0</v>
      </c>
      <c r="P94">
        <v>0</v>
      </c>
      <c r="Q94">
        <v>0</v>
      </c>
      <c r="R94">
        <f>SUMIF(AT!B:B,AF!F94,AT!L:L)</f>
        <v>218400</v>
      </c>
      <c r="S94" s="4"/>
    </row>
    <row r="95" spans="2:19">
      <c r="B95">
        <v>9012767301</v>
      </c>
      <c r="C95" t="s">
        <v>132</v>
      </c>
      <c r="D95" t="s">
        <v>18</v>
      </c>
      <c r="E95">
        <v>9012767301</v>
      </c>
      <c r="F95" t="s">
        <v>2343</v>
      </c>
      <c r="G95" s="5">
        <f>VLOOKUP(F95,DATOS!U:V,2,FALSE)</f>
        <v>45492</v>
      </c>
      <c r="H95" s="5">
        <f>VLOOKUP(F95,AT!B:O,14,FALSE)</f>
        <v>45414</v>
      </c>
      <c r="I95" s="5">
        <f t="shared" si="1"/>
        <v>45443</v>
      </c>
      <c r="J95" t="s">
        <v>134</v>
      </c>
      <c r="K95" t="s">
        <v>135</v>
      </c>
      <c r="L95" t="s">
        <v>137</v>
      </c>
      <c r="M95" t="s">
        <v>136</v>
      </c>
      <c r="N95">
        <v>0</v>
      </c>
      <c r="O95">
        <v>0</v>
      </c>
      <c r="P95">
        <v>0</v>
      </c>
      <c r="Q95">
        <v>0</v>
      </c>
      <c r="R95">
        <f>SUMIF(AT!B:B,AF!F95,AT!L:L)</f>
        <v>59280</v>
      </c>
      <c r="S95" s="4"/>
    </row>
    <row r="96" spans="2:19">
      <c r="B96">
        <v>9012767301</v>
      </c>
      <c r="C96" t="s">
        <v>132</v>
      </c>
      <c r="D96" t="s">
        <v>18</v>
      </c>
      <c r="E96">
        <v>9012767301</v>
      </c>
      <c r="F96" t="s">
        <v>2344</v>
      </c>
      <c r="G96" s="5">
        <f>VLOOKUP(F96,DATOS!U:V,2,FALSE)</f>
        <v>45492</v>
      </c>
      <c r="H96" s="5">
        <f>VLOOKUP(F96,AT!B:O,14,FALSE)</f>
        <v>45432</v>
      </c>
      <c r="I96" s="5">
        <f t="shared" si="1"/>
        <v>45443</v>
      </c>
      <c r="J96" t="s">
        <v>134</v>
      </c>
      <c r="K96" t="s">
        <v>135</v>
      </c>
      <c r="L96" t="s">
        <v>137</v>
      </c>
      <c r="M96" t="s">
        <v>136</v>
      </c>
      <c r="N96">
        <v>0</v>
      </c>
      <c r="O96">
        <v>0</v>
      </c>
      <c r="P96">
        <v>0</v>
      </c>
      <c r="Q96">
        <v>0</v>
      </c>
      <c r="R96">
        <f>SUMIF(AT!B:B,AF!F96,AT!L:L)</f>
        <v>423488</v>
      </c>
      <c r="S96" s="4"/>
    </row>
    <row r="97" spans="2:19">
      <c r="B97">
        <v>9012767301</v>
      </c>
      <c r="C97" t="s">
        <v>132</v>
      </c>
      <c r="D97" t="s">
        <v>18</v>
      </c>
      <c r="E97">
        <v>9012767301</v>
      </c>
      <c r="F97" t="s">
        <v>2345</v>
      </c>
      <c r="G97" s="5">
        <f>VLOOKUP(F97,DATOS!U:V,2,FALSE)</f>
        <v>45492</v>
      </c>
      <c r="H97" s="5">
        <f>VLOOKUP(F97,AT!B:O,14,FALSE)</f>
        <v>45440</v>
      </c>
      <c r="I97" s="5">
        <f t="shared" si="1"/>
        <v>45443</v>
      </c>
      <c r="J97" t="s">
        <v>134</v>
      </c>
      <c r="K97" t="s">
        <v>135</v>
      </c>
      <c r="L97" t="s">
        <v>137</v>
      </c>
      <c r="M97" t="s">
        <v>136</v>
      </c>
      <c r="N97">
        <v>0</v>
      </c>
      <c r="O97">
        <v>0</v>
      </c>
      <c r="P97">
        <v>0</v>
      </c>
      <c r="Q97">
        <v>0</v>
      </c>
      <c r="R97">
        <f>SUMIF(AT!B:B,AF!F97,AT!L:L)</f>
        <v>93600</v>
      </c>
      <c r="S97" s="4"/>
    </row>
    <row r="98" spans="2:19">
      <c r="B98">
        <v>9012767301</v>
      </c>
      <c r="C98" t="s">
        <v>132</v>
      </c>
      <c r="D98" t="s">
        <v>18</v>
      </c>
      <c r="E98">
        <v>9012767301</v>
      </c>
      <c r="F98" t="s">
        <v>2346</v>
      </c>
      <c r="G98" s="5">
        <f>VLOOKUP(F98,DATOS!U:V,2,FALSE)</f>
        <v>45492</v>
      </c>
      <c r="H98" s="5">
        <f>VLOOKUP(F98,AT!B:O,14,FALSE)</f>
        <v>45422</v>
      </c>
      <c r="I98" s="5">
        <f t="shared" si="1"/>
        <v>45443</v>
      </c>
      <c r="J98" t="s">
        <v>134</v>
      </c>
      <c r="K98" t="s">
        <v>135</v>
      </c>
      <c r="L98" t="s">
        <v>137</v>
      </c>
      <c r="M98" t="s">
        <v>136</v>
      </c>
      <c r="N98">
        <v>0</v>
      </c>
      <c r="O98">
        <v>0</v>
      </c>
      <c r="P98">
        <v>0</v>
      </c>
      <c r="Q98">
        <v>0</v>
      </c>
      <c r="R98">
        <f>SUMIF(AT!B:B,AF!F98,AT!L:L)</f>
        <v>207480</v>
      </c>
      <c r="S98" s="4"/>
    </row>
    <row r="99" spans="2:19">
      <c r="B99">
        <v>9012767301</v>
      </c>
      <c r="C99" t="s">
        <v>132</v>
      </c>
      <c r="D99" t="s">
        <v>18</v>
      </c>
      <c r="E99">
        <v>9012767301</v>
      </c>
      <c r="F99" t="s">
        <v>2347</v>
      </c>
      <c r="G99" s="5">
        <f>VLOOKUP(F99,DATOS!U:V,2,FALSE)</f>
        <v>45492</v>
      </c>
      <c r="H99" s="5">
        <f>VLOOKUP(F99,AT!B:O,14,FALSE)</f>
        <v>45422</v>
      </c>
      <c r="I99" s="5">
        <f t="shared" si="1"/>
        <v>45443</v>
      </c>
      <c r="J99" t="s">
        <v>134</v>
      </c>
      <c r="K99" t="s">
        <v>135</v>
      </c>
      <c r="L99" t="s">
        <v>137</v>
      </c>
      <c r="M99" t="s">
        <v>136</v>
      </c>
      <c r="N99">
        <v>0</v>
      </c>
      <c r="O99">
        <v>0</v>
      </c>
      <c r="P99">
        <v>0</v>
      </c>
      <c r="Q99">
        <v>0</v>
      </c>
      <c r="R99">
        <f>SUMIF(AT!B:B,AF!F99,AT!L:L)</f>
        <v>26520</v>
      </c>
      <c r="S99" s="4"/>
    </row>
    <row r="100" spans="2:19">
      <c r="B100">
        <v>9012767301</v>
      </c>
      <c r="C100" t="s">
        <v>132</v>
      </c>
      <c r="D100" t="s">
        <v>18</v>
      </c>
      <c r="E100">
        <v>9012767301</v>
      </c>
      <c r="F100" t="s">
        <v>2348</v>
      </c>
      <c r="G100" s="5">
        <f>VLOOKUP(F100,DATOS!U:V,2,FALSE)</f>
        <v>45492</v>
      </c>
      <c r="H100" s="5">
        <f>VLOOKUP(F100,AT!B:O,14,FALSE)</f>
        <v>45431</v>
      </c>
      <c r="I100" s="5">
        <f t="shared" si="1"/>
        <v>45443</v>
      </c>
      <c r="J100" t="s">
        <v>134</v>
      </c>
      <c r="K100" t="s">
        <v>135</v>
      </c>
      <c r="L100" t="s">
        <v>137</v>
      </c>
      <c r="M100" t="s">
        <v>136</v>
      </c>
      <c r="N100">
        <v>0</v>
      </c>
      <c r="O100">
        <v>0</v>
      </c>
      <c r="P100">
        <v>0</v>
      </c>
      <c r="Q100">
        <v>0</v>
      </c>
      <c r="R100">
        <f>SUMIF(AT!B:B,AF!F100,AT!L:L)</f>
        <v>135200</v>
      </c>
      <c r="S100" s="4"/>
    </row>
    <row r="101" spans="2:19">
      <c r="B101">
        <v>9012767301</v>
      </c>
      <c r="C101" t="s">
        <v>132</v>
      </c>
      <c r="D101" t="s">
        <v>18</v>
      </c>
      <c r="E101">
        <v>9012767301</v>
      </c>
      <c r="F101" t="s">
        <v>2349</v>
      </c>
      <c r="G101" s="5">
        <f>VLOOKUP(F101,DATOS!U:V,2,FALSE)</f>
        <v>45492</v>
      </c>
      <c r="H101" s="5">
        <f>VLOOKUP(F101,AT!B:O,14,FALSE)</f>
        <v>45441</v>
      </c>
      <c r="I101" s="5">
        <f t="shared" si="1"/>
        <v>45443</v>
      </c>
      <c r="J101" t="s">
        <v>134</v>
      </c>
      <c r="K101" t="s">
        <v>135</v>
      </c>
      <c r="L101" t="s">
        <v>137</v>
      </c>
      <c r="M101" t="s">
        <v>136</v>
      </c>
      <c r="N101">
        <v>0</v>
      </c>
      <c r="O101">
        <v>0</v>
      </c>
      <c r="P101">
        <v>0</v>
      </c>
      <c r="Q101">
        <v>0</v>
      </c>
      <c r="R101">
        <f>SUMIF(AT!B:B,AF!F101,AT!L:L)</f>
        <v>56701</v>
      </c>
      <c r="S101" s="4"/>
    </row>
    <row r="102" spans="2:19">
      <c r="B102">
        <v>9012767301</v>
      </c>
      <c r="C102" t="s">
        <v>132</v>
      </c>
      <c r="D102" t="s">
        <v>18</v>
      </c>
      <c r="E102">
        <v>9012767301</v>
      </c>
      <c r="F102" t="s">
        <v>2350</v>
      </c>
      <c r="G102" s="5">
        <f>VLOOKUP(F102,DATOS!U:V,2,FALSE)</f>
        <v>45492</v>
      </c>
      <c r="H102" s="5">
        <f>VLOOKUP(F102,AT!B:O,14,FALSE)</f>
        <v>45432</v>
      </c>
      <c r="I102" s="5">
        <f t="shared" si="1"/>
        <v>45443</v>
      </c>
      <c r="J102" t="s">
        <v>134</v>
      </c>
      <c r="K102" t="s">
        <v>135</v>
      </c>
      <c r="L102" t="s">
        <v>137</v>
      </c>
      <c r="M102" t="s">
        <v>136</v>
      </c>
      <c r="N102">
        <v>0</v>
      </c>
      <c r="O102">
        <v>0</v>
      </c>
      <c r="P102">
        <v>0</v>
      </c>
      <c r="Q102">
        <v>0</v>
      </c>
      <c r="R102">
        <f>SUMIF(AT!B:B,AF!F102,AT!L:L)</f>
        <v>52000</v>
      </c>
      <c r="S102" s="4"/>
    </row>
    <row r="103" spans="2:19">
      <c r="B103">
        <v>9012767301</v>
      </c>
      <c r="C103" t="s">
        <v>132</v>
      </c>
      <c r="D103" t="s">
        <v>18</v>
      </c>
      <c r="E103">
        <v>9012767301</v>
      </c>
      <c r="F103" t="s">
        <v>2351</v>
      </c>
      <c r="G103" s="5">
        <f>VLOOKUP(F103,DATOS!U:V,2,FALSE)</f>
        <v>45492</v>
      </c>
      <c r="H103" s="5">
        <f>VLOOKUP(F103,AT!B:O,14,FALSE)</f>
        <v>45415</v>
      </c>
      <c r="I103" s="5">
        <f t="shared" si="1"/>
        <v>45443</v>
      </c>
      <c r="J103" t="s">
        <v>134</v>
      </c>
      <c r="K103" t="s">
        <v>135</v>
      </c>
      <c r="L103" t="s">
        <v>137</v>
      </c>
      <c r="M103" t="s">
        <v>136</v>
      </c>
      <c r="N103">
        <v>0</v>
      </c>
      <c r="O103">
        <v>0</v>
      </c>
      <c r="P103">
        <v>0</v>
      </c>
      <c r="Q103">
        <v>0</v>
      </c>
      <c r="R103">
        <f>SUMIF(AT!B:B,AF!F103,AT!L:L)</f>
        <v>67600</v>
      </c>
      <c r="S103" s="4"/>
    </row>
    <row r="104" spans="2:19">
      <c r="B104">
        <v>9012767301</v>
      </c>
      <c r="C104" t="s">
        <v>132</v>
      </c>
      <c r="D104" t="s">
        <v>18</v>
      </c>
      <c r="E104">
        <v>9012767301</v>
      </c>
      <c r="F104" t="s">
        <v>2352</v>
      </c>
      <c r="G104" s="5">
        <f>VLOOKUP(F104,DATOS!U:V,2,FALSE)</f>
        <v>45492</v>
      </c>
      <c r="H104" s="5">
        <f>VLOOKUP(F104,AT!B:O,14,FALSE)</f>
        <v>45428</v>
      </c>
      <c r="I104" s="5">
        <f t="shared" si="1"/>
        <v>45443</v>
      </c>
      <c r="J104" t="s">
        <v>134</v>
      </c>
      <c r="K104" t="s">
        <v>135</v>
      </c>
      <c r="L104" t="s">
        <v>137</v>
      </c>
      <c r="M104" t="s">
        <v>136</v>
      </c>
      <c r="N104">
        <v>0</v>
      </c>
      <c r="O104">
        <v>0</v>
      </c>
      <c r="P104">
        <v>0</v>
      </c>
      <c r="Q104">
        <v>0</v>
      </c>
      <c r="R104">
        <f>SUMIF(AT!B:B,AF!F104,AT!L:L)</f>
        <v>255840</v>
      </c>
      <c r="S104" s="4"/>
    </row>
    <row r="105" spans="2:19">
      <c r="B105">
        <v>9012767301</v>
      </c>
      <c r="C105" t="s">
        <v>132</v>
      </c>
      <c r="D105" t="s">
        <v>18</v>
      </c>
      <c r="E105">
        <v>9012767301</v>
      </c>
      <c r="F105" t="s">
        <v>2353</v>
      </c>
      <c r="G105" s="5">
        <f>VLOOKUP(F105,DATOS!U:V,2,FALSE)</f>
        <v>45492</v>
      </c>
      <c r="H105" s="5">
        <f>VLOOKUP(F105,AT!B:O,14,FALSE)</f>
        <v>45419</v>
      </c>
      <c r="I105" s="5">
        <f t="shared" si="1"/>
        <v>45443</v>
      </c>
      <c r="J105" t="s">
        <v>134</v>
      </c>
      <c r="K105" t="s">
        <v>135</v>
      </c>
      <c r="L105" t="s">
        <v>137</v>
      </c>
      <c r="M105" t="s">
        <v>136</v>
      </c>
      <c r="N105">
        <v>0</v>
      </c>
      <c r="O105">
        <v>0</v>
      </c>
      <c r="P105">
        <v>0</v>
      </c>
      <c r="Q105">
        <v>0</v>
      </c>
      <c r="R105">
        <f>SUMIF(AT!B:B,AF!F105,AT!L:L)</f>
        <v>218400</v>
      </c>
      <c r="S105" s="4"/>
    </row>
    <row r="106" spans="2:19">
      <c r="B106">
        <v>9012767301</v>
      </c>
      <c r="C106" t="s">
        <v>132</v>
      </c>
      <c r="D106" t="s">
        <v>18</v>
      </c>
      <c r="E106">
        <v>9012767301</v>
      </c>
      <c r="F106" t="s">
        <v>2354</v>
      </c>
      <c r="G106" s="5">
        <f>VLOOKUP(F106,DATOS!U:V,2,FALSE)</f>
        <v>45492</v>
      </c>
      <c r="H106" s="5">
        <f>VLOOKUP(F106,AT!B:O,14,FALSE)</f>
        <v>45420</v>
      </c>
      <c r="I106" s="5">
        <f t="shared" si="1"/>
        <v>45443</v>
      </c>
      <c r="J106" t="s">
        <v>134</v>
      </c>
      <c r="K106" t="s">
        <v>135</v>
      </c>
      <c r="L106" t="s">
        <v>137</v>
      </c>
      <c r="M106" t="s">
        <v>136</v>
      </c>
      <c r="N106">
        <v>0</v>
      </c>
      <c r="O106">
        <v>0</v>
      </c>
      <c r="P106">
        <v>0</v>
      </c>
      <c r="Q106">
        <v>0</v>
      </c>
      <c r="R106">
        <f>SUMIF(AT!B:B,AF!F106,AT!L:L)</f>
        <v>204464</v>
      </c>
      <c r="S106" s="4"/>
    </row>
    <row r="107" spans="2:19">
      <c r="B107">
        <v>9012767301</v>
      </c>
      <c r="C107" t="s">
        <v>132</v>
      </c>
      <c r="D107" t="s">
        <v>18</v>
      </c>
      <c r="E107">
        <v>9012767301</v>
      </c>
      <c r="F107" t="s">
        <v>2355</v>
      </c>
      <c r="G107" s="5">
        <f>VLOOKUP(F107,DATOS!U:V,2,FALSE)</f>
        <v>45492</v>
      </c>
      <c r="H107" s="5">
        <f>VLOOKUP(F107,AT!B:O,14,FALSE)</f>
        <v>45422</v>
      </c>
      <c r="I107" s="5">
        <f t="shared" si="1"/>
        <v>45443</v>
      </c>
      <c r="J107" t="s">
        <v>134</v>
      </c>
      <c r="K107" t="s">
        <v>135</v>
      </c>
      <c r="L107" t="s">
        <v>137</v>
      </c>
      <c r="M107" t="s">
        <v>136</v>
      </c>
      <c r="N107">
        <v>0</v>
      </c>
      <c r="O107">
        <v>0</v>
      </c>
      <c r="P107">
        <v>0</v>
      </c>
      <c r="Q107">
        <v>0</v>
      </c>
      <c r="R107">
        <f>SUMIF(AT!B:B,AF!F107,AT!L:L)</f>
        <v>29640</v>
      </c>
      <c r="S107" s="4"/>
    </row>
    <row r="108" spans="2:19">
      <c r="B108">
        <v>9012767301</v>
      </c>
      <c r="C108" t="s">
        <v>132</v>
      </c>
      <c r="D108" t="s">
        <v>18</v>
      </c>
      <c r="E108">
        <v>9012767301</v>
      </c>
      <c r="F108" t="s">
        <v>2356</v>
      </c>
      <c r="G108" s="5">
        <f>VLOOKUP(F108,DATOS!U:V,2,FALSE)</f>
        <v>45492</v>
      </c>
      <c r="H108" s="5">
        <f>VLOOKUP(F108,AT!B:O,14,FALSE)</f>
        <v>45422</v>
      </c>
      <c r="I108" s="5">
        <f t="shared" si="1"/>
        <v>45443</v>
      </c>
      <c r="J108" t="s">
        <v>134</v>
      </c>
      <c r="K108" t="s">
        <v>135</v>
      </c>
      <c r="L108" t="s">
        <v>137</v>
      </c>
      <c r="M108" t="s">
        <v>136</v>
      </c>
      <c r="N108">
        <v>0</v>
      </c>
      <c r="O108">
        <v>0</v>
      </c>
      <c r="P108">
        <v>0</v>
      </c>
      <c r="Q108">
        <v>0</v>
      </c>
      <c r="R108">
        <f>SUMIF(AT!B:B,AF!F108,AT!L:L)</f>
        <v>79560</v>
      </c>
      <c r="S108" s="4"/>
    </row>
    <row r="109" spans="2:19">
      <c r="B109">
        <v>9012767301</v>
      </c>
      <c r="C109" t="s">
        <v>132</v>
      </c>
      <c r="D109" t="s">
        <v>18</v>
      </c>
      <c r="E109">
        <v>9012767301</v>
      </c>
      <c r="F109" t="s">
        <v>2357</v>
      </c>
      <c r="G109" s="5">
        <f>VLOOKUP(F109,DATOS!U:V,2,FALSE)</f>
        <v>45492</v>
      </c>
      <c r="H109" s="5">
        <f>VLOOKUP(F109,AT!B:O,14,FALSE)</f>
        <v>45431</v>
      </c>
      <c r="I109" s="5">
        <f t="shared" si="1"/>
        <v>45443</v>
      </c>
      <c r="J109" t="s">
        <v>134</v>
      </c>
      <c r="K109" t="s">
        <v>135</v>
      </c>
      <c r="L109" t="s">
        <v>137</v>
      </c>
      <c r="M109" t="s">
        <v>136</v>
      </c>
      <c r="N109">
        <v>0</v>
      </c>
      <c r="O109">
        <v>0</v>
      </c>
      <c r="P109">
        <v>0</v>
      </c>
      <c r="Q109">
        <v>0</v>
      </c>
      <c r="R109">
        <f>SUMIF(AT!B:B,AF!F109,AT!L:L)</f>
        <v>135200</v>
      </c>
      <c r="S109" s="4"/>
    </row>
    <row r="110" spans="2:19">
      <c r="B110">
        <v>9012767301</v>
      </c>
      <c r="C110" t="s">
        <v>132</v>
      </c>
      <c r="D110" t="s">
        <v>18</v>
      </c>
      <c r="E110">
        <v>9012767301</v>
      </c>
      <c r="F110" t="s">
        <v>2358</v>
      </c>
      <c r="G110" s="5">
        <f>VLOOKUP(F110,DATOS!U:V,2,FALSE)</f>
        <v>45492</v>
      </c>
      <c r="H110" s="5">
        <f>VLOOKUP(F110,AT!B:O,14,FALSE)</f>
        <v>45414</v>
      </c>
      <c r="I110" s="5">
        <f t="shared" si="1"/>
        <v>45443</v>
      </c>
      <c r="J110" t="s">
        <v>134</v>
      </c>
      <c r="K110" t="s">
        <v>135</v>
      </c>
      <c r="L110" t="s">
        <v>137</v>
      </c>
      <c r="M110" t="s">
        <v>136</v>
      </c>
      <c r="N110">
        <v>0</v>
      </c>
      <c r="O110">
        <v>0</v>
      </c>
      <c r="P110">
        <v>0</v>
      </c>
      <c r="Q110">
        <v>0</v>
      </c>
      <c r="R110">
        <f>SUMIF(AT!B:B,AF!F110,AT!L:L)</f>
        <v>101338</v>
      </c>
      <c r="S110" s="4"/>
    </row>
    <row r="111" spans="2:19">
      <c r="B111">
        <v>9012767301</v>
      </c>
      <c r="C111" t="s">
        <v>132</v>
      </c>
      <c r="D111" t="s">
        <v>18</v>
      </c>
      <c r="E111">
        <v>9012767301</v>
      </c>
      <c r="F111" t="s">
        <v>2359</v>
      </c>
      <c r="G111" s="5">
        <f>VLOOKUP(F111,DATOS!U:V,2,FALSE)</f>
        <v>45492</v>
      </c>
      <c r="H111" s="5">
        <f>VLOOKUP(F111,AT!B:O,14,FALSE)</f>
        <v>45432</v>
      </c>
      <c r="I111" s="5">
        <f t="shared" si="1"/>
        <v>45443</v>
      </c>
      <c r="J111" t="s">
        <v>134</v>
      </c>
      <c r="K111" t="s">
        <v>135</v>
      </c>
      <c r="L111" t="s">
        <v>137</v>
      </c>
      <c r="M111" t="s">
        <v>136</v>
      </c>
      <c r="N111">
        <v>0</v>
      </c>
      <c r="O111">
        <v>0</v>
      </c>
      <c r="P111">
        <v>0</v>
      </c>
      <c r="Q111">
        <v>0</v>
      </c>
      <c r="R111">
        <f>SUMIF(AT!B:B,AF!F111,AT!L:L)</f>
        <v>270400</v>
      </c>
      <c r="S111" s="4"/>
    </row>
    <row r="112" spans="2:19">
      <c r="B112">
        <v>9012767301</v>
      </c>
      <c r="C112" t="s">
        <v>132</v>
      </c>
      <c r="D112" t="s">
        <v>18</v>
      </c>
      <c r="E112">
        <v>9012767301</v>
      </c>
      <c r="F112" t="s">
        <v>2360</v>
      </c>
      <c r="G112" s="5">
        <f>VLOOKUP(F112,DATOS!U:V,2,FALSE)</f>
        <v>45492</v>
      </c>
      <c r="H112" s="5">
        <f>VLOOKUP(F112,AT!B:O,14,FALSE)</f>
        <v>45431</v>
      </c>
      <c r="I112" s="5">
        <f t="shared" si="1"/>
        <v>45443</v>
      </c>
      <c r="J112" t="s">
        <v>134</v>
      </c>
      <c r="K112" t="s">
        <v>135</v>
      </c>
      <c r="L112" t="s">
        <v>137</v>
      </c>
      <c r="M112" t="s">
        <v>136</v>
      </c>
      <c r="N112">
        <v>0</v>
      </c>
      <c r="O112">
        <v>0</v>
      </c>
      <c r="P112">
        <v>0</v>
      </c>
      <c r="Q112">
        <v>0</v>
      </c>
      <c r="R112">
        <f>SUMIF(AT!B:B,AF!F112,AT!L:L)</f>
        <v>135200</v>
      </c>
      <c r="S112" s="4"/>
    </row>
    <row r="113" spans="2:19">
      <c r="B113">
        <v>9012767301</v>
      </c>
      <c r="C113" t="s">
        <v>132</v>
      </c>
      <c r="D113" t="s">
        <v>18</v>
      </c>
      <c r="E113">
        <v>9012767301</v>
      </c>
      <c r="F113" t="s">
        <v>2361</v>
      </c>
      <c r="G113" s="5">
        <f>VLOOKUP(F113,DATOS!U:V,2,FALSE)</f>
        <v>45492</v>
      </c>
      <c r="H113" s="5">
        <f>VLOOKUP(F113,AT!B:O,14,FALSE)</f>
        <v>45429</v>
      </c>
      <c r="I113" s="5">
        <f t="shared" si="1"/>
        <v>45443</v>
      </c>
      <c r="J113" t="s">
        <v>134</v>
      </c>
      <c r="K113" t="s">
        <v>135</v>
      </c>
      <c r="L113" t="s">
        <v>137</v>
      </c>
      <c r="M113" t="s">
        <v>136</v>
      </c>
      <c r="N113">
        <v>0</v>
      </c>
      <c r="O113">
        <v>0</v>
      </c>
      <c r="P113">
        <v>0</v>
      </c>
      <c r="Q113">
        <v>0</v>
      </c>
      <c r="R113">
        <f>SUMIF(AT!B:B,AF!F113,AT!L:L)</f>
        <v>113402</v>
      </c>
      <c r="S113" s="4"/>
    </row>
    <row r="114" spans="2:19">
      <c r="B114">
        <v>9012767301</v>
      </c>
      <c r="C114" t="s">
        <v>132</v>
      </c>
      <c r="D114" t="s">
        <v>18</v>
      </c>
      <c r="E114">
        <v>9012767301</v>
      </c>
      <c r="F114" t="s">
        <v>2362</v>
      </c>
      <c r="G114" s="5">
        <f>VLOOKUP(F114,DATOS!U:V,2,FALSE)</f>
        <v>45492</v>
      </c>
      <c r="H114" s="5">
        <f>VLOOKUP(F114,AT!B:O,14,FALSE)</f>
        <v>45427</v>
      </c>
      <c r="I114" s="5">
        <f t="shared" si="1"/>
        <v>45443</v>
      </c>
      <c r="J114" t="s">
        <v>134</v>
      </c>
      <c r="K114" t="s">
        <v>135</v>
      </c>
      <c r="L114" t="s">
        <v>137</v>
      </c>
      <c r="M114" t="s">
        <v>136</v>
      </c>
      <c r="N114">
        <v>0</v>
      </c>
      <c r="O114">
        <v>0</v>
      </c>
      <c r="P114">
        <v>0</v>
      </c>
      <c r="Q114">
        <v>0</v>
      </c>
      <c r="R114">
        <f>SUMIF(AT!B:B,AF!F114,AT!L:L)</f>
        <v>102544</v>
      </c>
      <c r="S114" s="4"/>
    </row>
    <row r="115" spans="2:19">
      <c r="B115">
        <v>9012767301</v>
      </c>
      <c r="C115" t="s">
        <v>132</v>
      </c>
      <c r="D115" t="s">
        <v>18</v>
      </c>
      <c r="E115">
        <v>9012767301</v>
      </c>
      <c r="F115" t="s">
        <v>2363</v>
      </c>
      <c r="G115" s="5">
        <f>VLOOKUP(F115,DATOS!U:V,2,FALSE)</f>
        <v>45492</v>
      </c>
      <c r="H115" s="5">
        <f>VLOOKUP(F115,AT!B:O,14,FALSE)</f>
        <v>45433</v>
      </c>
      <c r="I115" s="5">
        <f t="shared" si="1"/>
        <v>45443</v>
      </c>
      <c r="J115" t="s">
        <v>134</v>
      </c>
      <c r="K115" t="s">
        <v>135</v>
      </c>
      <c r="L115" t="s">
        <v>137</v>
      </c>
      <c r="M115" t="s">
        <v>136</v>
      </c>
      <c r="N115">
        <v>0</v>
      </c>
      <c r="O115">
        <v>0</v>
      </c>
      <c r="P115">
        <v>0</v>
      </c>
      <c r="Q115">
        <v>0</v>
      </c>
      <c r="R115">
        <f>SUMIF(AT!B:B,AF!F115,AT!L:L)</f>
        <v>52000</v>
      </c>
      <c r="S115" s="4"/>
    </row>
    <row r="116" spans="2:19">
      <c r="B116">
        <v>9012767301</v>
      </c>
      <c r="C116" t="s">
        <v>132</v>
      </c>
      <c r="D116" t="s">
        <v>18</v>
      </c>
      <c r="E116">
        <v>9012767301</v>
      </c>
      <c r="F116" t="s">
        <v>2364</v>
      </c>
      <c r="G116" s="5">
        <f>VLOOKUP(F116,DATOS!U:V,2,FALSE)</f>
        <v>45492</v>
      </c>
      <c r="H116" s="5">
        <f>VLOOKUP(F116,AT!B:O,14,FALSE)</f>
        <v>45428</v>
      </c>
      <c r="I116" s="5">
        <f t="shared" si="1"/>
        <v>45443</v>
      </c>
      <c r="J116" t="s">
        <v>134</v>
      </c>
      <c r="K116" t="s">
        <v>135</v>
      </c>
      <c r="L116" t="s">
        <v>137</v>
      </c>
      <c r="M116" t="s">
        <v>136</v>
      </c>
      <c r="N116">
        <v>0</v>
      </c>
      <c r="O116">
        <v>0</v>
      </c>
      <c r="P116">
        <v>0</v>
      </c>
      <c r="Q116">
        <v>0</v>
      </c>
      <c r="R116">
        <f>SUMIF(AT!B:B,AF!F116,AT!L:L)</f>
        <v>100672</v>
      </c>
      <c r="S116" s="4"/>
    </row>
    <row r="117" spans="2:19">
      <c r="B117">
        <v>9012767301</v>
      </c>
      <c r="C117" t="s">
        <v>132</v>
      </c>
      <c r="D117" t="s">
        <v>18</v>
      </c>
      <c r="E117">
        <v>9012767301</v>
      </c>
      <c r="F117" t="s">
        <v>2365</v>
      </c>
      <c r="G117" s="5">
        <f>VLOOKUP(F117,DATOS!U:V,2,FALSE)</f>
        <v>45492</v>
      </c>
      <c r="H117" s="5">
        <f>VLOOKUP(F117,AT!B:O,14,FALSE)</f>
        <v>45436</v>
      </c>
      <c r="I117" s="5">
        <f t="shared" si="1"/>
        <v>45443</v>
      </c>
      <c r="J117" t="s">
        <v>134</v>
      </c>
      <c r="K117" t="s">
        <v>135</v>
      </c>
      <c r="L117" t="s">
        <v>137</v>
      </c>
      <c r="M117" t="s">
        <v>136</v>
      </c>
      <c r="N117">
        <v>0</v>
      </c>
      <c r="O117">
        <v>0</v>
      </c>
      <c r="P117">
        <v>0</v>
      </c>
      <c r="Q117">
        <v>0</v>
      </c>
      <c r="R117">
        <f>SUMIF(AT!B:B,AF!F117,AT!L:L)</f>
        <v>45760</v>
      </c>
      <c r="S117" s="4"/>
    </row>
    <row r="118" spans="2:19">
      <c r="B118">
        <v>9012767301</v>
      </c>
      <c r="C118" t="s">
        <v>132</v>
      </c>
      <c r="D118" t="s">
        <v>18</v>
      </c>
      <c r="E118">
        <v>9012767301</v>
      </c>
      <c r="F118" t="s">
        <v>2367</v>
      </c>
      <c r="G118" s="5">
        <f>VLOOKUP(F118,DATOS!U:V,2,FALSE)</f>
        <v>45492</v>
      </c>
      <c r="H118" s="5">
        <f>VLOOKUP(F118,AT!B:O,14,FALSE)</f>
        <v>45416</v>
      </c>
      <c r="I118" s="5">
        <f t="shared" si="1"/>
        <v>45443</v>
      </c>
      <c r="J118" t="s">
        <v>134</v>
      </c>
      <c r="K118" t="s">
        <v>135</v>
      </c>
      <c r="L118" t="s">
        <v>137</v>
      </c>
      <c r="M118" t="s">
        <v>136</v>
      </c>
      <c r="N118">
        <v>0</v>
      </c>
      <c r="O118">
        <v>0</v>
      </c>
      <c r="P118">
        <v>0</v>
      </c>
      <c r="Q118">
        <v>0</v>
      </c>
      <c r="R118">
        <f>SUMIF(AT!B:B,AF!F118,AT!L:L)</f>
        <v>63440</v>
      </c>
      <c r="S118" s="4"/>
    </row>
    <row r="119" spans="2:19">
      <c r="B119">
        <v>9012767301</v>
      </c>
      <c r="C119" t="s">
        <v>132</v>
      </c>
      <c r="D119" t="s">
        <v>18</v>
      </c>
      <c r="E119">
        <v>9012767301</v>
      </c>
      <c r="F119" t="s">
        <v>2368</v>
      </c>
      <c r="G119" s="5">
        <f>VLOOKUP(F119,DATOS!U:V,2,FALSE)</f>
        <v>45492</v>
      </c>
      <c r="H119" s="5">
        <f>VLOOKUP(F119,AT!B:O,14,FALSE)</f>
        <v>45435</v>
      </c>
      <c r="I119" s="5">
        <f t="shared" si="1"/>
        <v>45443</v>
      </c>
      <c r="J119" t="s">
        <v>134</v>
      </c>
      <c r="K119" t="s">
        <v>135</v>
      </c>
      <c r="L119" t="s">
        <v>137</v>
      </c>
      <c r="M119" t="s">
        <v>136</v>
      </c>
      <c r="N119">
        <v>0</v>
      </c>
      <c r="O119">
        <v>0</v>
      </c>
      <c r="P119">
        <v>0</v>
      </c>
      <c r="Q119">
        <v>0</v>
      </c>
      <c r="R119">
        <f>SUMIF(AT!B:B,AF!F119,AT!L:L)</f>
        <v>45760</v>
      </c>
      <c r="S119" s="4"/>
    </row>
    <row r="120" spans="2:19">
      <c r="B120">
        <v>9012767301</v>
      </c>
      <c r="C120" t="s">
        <v>132</v>
      </c>
      <c r="D120" t="s">
        <v>18</v>
      </c>
      <c r="E120">
        <v>9012767301</v>
      </c>
      <c r="F120" t="s">
        <v>2369</v>
      </c>
      <c r="G120" s="5">
        <f>VLOOKUP(F120,DATOS!U:V,2,FALSE)</f>
        <v>45492</v>
      </c>
      <c r="H120" s="5">
        <f>VLOOKUP(F120,AT!B:O,14,FALSE)</f>
        <v>45435</v>
      </c>
      <c r="I120" s="5">
        <f t="shared" si="1"/>
        <v>45443</v>
      </c>
      <c r="J120" t="s">
        <v>134</v>
      </c>
      <c r="K120" t="s">
        <v>135</v>
      </c>
      <c r="L120" t="s">
        <v>137</v>
      </c>
      <c r="M120" t="s">
        <v>136</v>
      </c>
      <c r="N120">
        <v>0</v>
      </c>
      <c r="O120">
        <v>0</v>
      </c>
      <c r="P120">
        <v>0</v>
      </c>
      <c r="Q120">
        <v>0</v>
      </c>
      <c r="R120">
        <f>SUMIF(AT!B:B,AF!F120,AT!L:L)</f>
        <v>33800</v>
      </c>
      <c r="S120" s="4"/>
    </row>
    <row r="121" spans="2:19">
      <c r="B121">
        <v>9012767301</v>
      </c>
      <c r="C121" t="s">
        <v>132</v>
      </c>
      <c r="D121" t="s">
        <v>18</v>
      </c>
      <c r="E121">
        <v>9012767301</v>
      </c>
      <c r="F121" t="s">
        <v>2370</v>
      </c>
      <c r="G121" s="5">
        <f>VLOOKUP(F121,DATOS!U:V,2,FALSE)</f>
        <v>45492</v>
      </c>
      <c r="H121" s="5">
        <f>VLOOKUP(F121,AT!B:O,14,FALSE)</f>
        <v>45441</v>
      </c>
      <c r="I121" s="5">
        <f t="shared" si="1"/>
        <v>45443</v>
      </c>
      <c r="J121" t="s">
        <v>134</v>
      </c>
      <c r="K121" t="s">
        <v>135</v>
      </c>
      <c r="L121" t="s">
        <v>137</v>
      </c>
      <c r="M121" t="s">
        <v>136</v>
      </c>
      <c r="N121">
        <v>0</v>
      </c>
      <c r="O121">
        <v>0</v>
      </c>
      <c r="P121">
        <v>0</v>
      </c>
      <c r="Q121">
        <v>0</v>
      </c>
      <c r="R121">
        <f>SUMIF(AT!B:B,AF!F121,AT!L:L)</f>
        <v>22880</v>
      </c>
      <c r="S121" s="4"/>
    </row>
    <row r="122" spans="2:19">
      <c r="B122">
        <v>9012767301</v>
      </c>
      <c r="C122" t="s">
        <v>132</v>
      </c>
      <c r="D122" t="s">
        <v>18</v>
      </c>
      <c r="E122">
        <v>9012767301</v>
      </c>
      <c r="F122" t="s">
        <v>2371</v>
      </c>
      <c r="G122" s="5">
        <f>VLOOKUP(F122,DATOS!U:V,2,FALSE)</f>
        <v>45492</v>
      </c>
      <c r="H122" s="5">
        <f>VLOOKUP(F122,AT!B:O,14,FALSE)</f>
        <v>45442</v>
      </c>
      <c r="I122" s="5">
        <f t="shared" si="1"/>
        <v>45443</v>
      </c>
      <c r="J122" t="s">
        <v>134</v>
      </c>
      <c r="K122" t="s">
        <v>135</v>
      </c>
      <c r="L122" t="s">
        <v>137</v>
      </c>
      <c r="M122" t="s">
        <v>136</v>
      </c>
      <c r="N122">
        <v>0</v>
      </c>
      <c r="O122">
        <v>0</v>
      </c>
      <c r="P122">
        <v>0</v>
      </c>
      <c r="Q122">
        <v>0</v>
      </c>
      <c r="R122">
        <f>SUMIF(AT!B:B,AF!F122,AT!L:L)</f>
        <v>22880</v>
      </c>
      <c r="S122" s="4"/>
    </row>
    <row r="123" spans="2:19">
      <c r="B123">
        <v>9012767301</v>
      </c>
      <c r="C123" t="s">
        <v>132</v>
      </c>
      <c r="D123" t="s">
        <v>18</v>
      </c>
      <c r="E123">
        <v>9012767301</v>
      </c>
      <c r="F123" t="s">
        <v>2372</v>
      </c>
      <c r="G123" s="5">
        <f>VLOOKUP(F123,DATOS!U:V,2,FALSE)</f>
        <v>45495</v>
      </c>
      <c r="H123" s="5">
        <f>VLOOKUP(F123,AT!B:O,14,FALSE)</f>
        <v>45443</v>
      </c>
      <c r="I123" s="5">
        <f t="shared" si="1"/>
        <v>45443</v>
      </c>
      <c r="J123" t="s">
        <v>134</v>
      </c>
      <c r="K123" t="s">
        <v>135</v>
      </c>
      <c r="L123" t="s">
        <v>137</v>
      </c>
      <c r="M123" t="s">
        <v>136</v>
      </c>
      <c r="N123">
        <v>0</v>
      </c>
      <c r="O123">
        <v>0</v>
      </c>
      <c r="P123">
        <v>0</v>
      </c>
      <c r="Q123">
        <v>0</v>
      </c>
      <c r="R123">
        <f>SUMIF(AT!B:B,AF!F123,AT!L:L)</f>
        <v>53040</v>
      </c>
      <c r="S123" s="4"/>
    </row>
    <row r="124" spans="2:19">
      <c r="B124">
        <v>9012767301</v>
      </c>
      <c r="C124" t="s">
        <v>132</v>
      </c>
      <c r="D124" t="s">
        <v>18</v>
      </c>
      <c r="E124">
        <v>9012767301</v>
      </c>
      <c r="F124" t="s">
        <v>2373</v>
      </c>
      <c r="G124" s="5">
        <f>VLOOKUP(F124,DATOS!U:V,2,FALSE)</f>
        <v>45495</v>
      </c>
      <c r="H124" s="5">
        <f>VLOOKUP(F124,AT!B:O,14,FALSE)</f>
        <v>45443</v>
      </c>
      <c r="I124" s="5">
        <f t="shared" si="1"/>
        <v>45443</v>
      </c>
      <c r="J124" t="s">
        <v>134</v>
      </c>
      <c r="K124" t="s">
        <v>135</v>
      </c>
      <c r="L124" t="s">
        <v>137</v>
      </c>
      <c r="M124" t="s">
        <v>136</v>
      </c>
      <c r="N124">
        <v>0</v>
      </c>
      <c r="O124">
        <v>0</v>
      </c>
      <c r="P124">
        <v>0</v>
      </c>
      <c r="Q124">
        <v>0</v>
      </c>
      <c r="R124">
        <f>SUMIF(AT!B:B,AF!F124,AT!L:L)</f>
        <v>52000</v>
      </c>
      <c r="S124" s="4"/>
    </row>
    <row r="125" spans="2:19">
      <c r="B125">
        <v>9012767301</v>
      </c>
      <c r="C125" t="s">
        <v>132</v>
      </c>
      <c r="D125" t="s">
        <v>18</v>
      </c>
      <c r="E125">
        <v>9012767301</v>
      </c>
      <c r="F125" t="s">
        <v>2374</v>
      </c>
      <c r="G125" s="5">
        <f>VLOOKUP(F125,DATOS!U:V,2,FALSE)</f>
        <v>45495</v>
      </c>
      <c r="H125" s="5">
        <f>VLOOKUP(F125,AT!B:O,14,FALSE)</f>
        <v>45421</v>
      </c>
      <c r="I125" s="5">
        <f t="shared" si="1"/>
        <v>45443</v>
      </c>
      <c r="J125" t="s">
        <v>134</v>
      </c>
      <c r="K125" t="s">
        <v>135</v>
      </c>
      <c r="L125" t="s">
        <v>137</v>
      </c>
      <c r="M125" t="s">
        <v>136</v>
      </c>
      <c r="N125">
        <v>0</v>
      </c>
      <c r="O125">
        <v>0</v>
      </c>
      <c r="P125">
        <v>0</v>
      </c>
      <c r="Q125">
        <v>0</v>
      </c>
      <c r="R125">
        <f>SUMIF(AT!B:B,AF!F125,AT!L:L)</f>
        <v>102544</v>
      </c>
      <c r="S125" s="4"/>
    </row>
    <row r="126" spans="2:19">
      <c r="B126">
        <v>9012767301</v>
      </c>
      <c r="C126" t="s">
        <v>132</v>
      </c>
      <c r="D126" t="s">
        <v>18</v>
      </c>
      <c r="E126">
        <v>9012767301</v>
      </c>
      <c r="F126" t="s">
        <v>2375</v>
      </c>
      <c r="G126" s="5">
        <f>VLOOKUP(F126,DATOS!U:V,2,FALSE)</f>
        <v>45495</v>
      </c>
      <c r="H126" s="5">
        <f>VLOOKUP(F126,AT!B:O,14,FALSE)</f>
        <v>45441</v>
      </c>
      <c r="I126" s="5">
        <f t="shared" si="1"/>
        <v>45443</v>
      </c>
      <c r="J126" t="s">
        <v>134</v>
      </c>
      <c r="K126" t="s">
        <v>135</v>
      </c>
      <c r="L126" t="s">
        <v>137</v>
      </c>
      <c r="M126" t="s">
        <v>136</v>
      </c>
      <c r="N126">
        <v>0</v>
      </c>
      <c r="O126">
        <v>0</v>
      </c>
      <c r="P126">
        <v>0</v>
      </c>
      <c r="Q126">
        <v>0</v>
      </c>
      <c r="R126">
        <f>SUMIF(AT!B:B,AF!F126,AT!L:L)</f>
        <v>58240</v>
      </c>
      <c r="S126" s="4"/>
    </row>
    <row r="127" spans="2:19">
      <c r="B127">
        <v>9012767301</v>
      </c>
      <c r="C127" t="s">
        <v>132</v>
      </c>
      <c r="D127" t="s">
        <v>18</v>
      </c>
      <c r="E127">
        <v>9012767301</v>
      </c>
      <c r="F127" t="s">
        <v>2376</v>
      </c>
      <c r="G127" s="5">
        <f>VLOOKUP(F127,DATOS!U:V,2,FALSE)</f>
        <v>45495</v>
      </c>
      <c r="H127" s="5">
        <f>VLOOKUP(F127,AT!B:O,14,FALSE)</f>
        <v>45433</v>
      </c>
      <c r="I127" s="5">
        <f t="shared" si="1"/>
        <v>45443</v>
      </c>
      <c r="J127" t="s">
        <v>134</v>
      </c>
      <c r="K127" t="s">
        <v>135</v>
      </c>
      <c r="L127" t="s">
        <v>137</v>
      </c>
      <c r="M127" t="s">
        <v>136</v>
      </c>
      <c r="N127">
        <v>0</v>
      </c>
      <c r="O127">
        <v>0</v>
      </c>
      <c r="P127">
        <v>0</v>
      </c>
      <c r="Q127">
        <v>0</v>
      </c>
      <c r="R127">
        <f>SUMIF(AT!B:B,AF!F127,AT!L:L)</f>
        <v>187200</v>
      </c>
      <c r="S127" s="4"/>
    </row>
    <row r="128" spans="2:19">
      <c r="B128">
        <v>9012767301</v>
      </c>
      <c r="C128" t="s">
        <v>132</v>
      </c>
      <c r="D128" t="s">
        <v>18</v>
      </c>
      <c r="E128">
        <v>9012767301</v>
      </c>
      <c r="F128" t="s">
        <v>2377</v>
      </c>
      <c r="G128" s="5">
        <f>VLOOKUP(F128,DATOS!U:V,2,FALSE)</f>
        <v>45495</v>
      </c>
      <c r="H128" s="5">
        <f>VLOOKUP(F128,AT!B:O,14,FALSE)</f>
        <v>45441</v>
      </c>
      <c r="I128" s="5">
        <f t="shared" si="1"/>
        <v>45443</v>
      </c>
      <c r="J128" t="s">
        <v>134</v>
      </c>
      <c r="K128" t="s">
        <v>135</v>
      </c>
      <c r="L128" t="s">
        <v>137</v>
      </c>
      <c r="M128" t="s">
        <v>136</v>
      </c>
      <c r="N128">
        <v>0</v>
      </c>
      <c r="O128">
        <v>0</v>
      </c>
      <c r="P128">
        <v>0</v>
      </c>
      <c r="Q128">
        <v>0</v>
      </c>
      <c r="R128">
        <f>SUMIF(AT!B:B,AF!F128,AT!L:L)</f>
        <v>58240</v>
      </c>
      <c r="S128" s="4"/>
    </row>
    <row r="129" spans="2:19">
      <c r="B129">
        <v>9012767301</v>
      </c>
      <c r="C129" t="s">
        <v>132</v>
      </c>
      <c r="D129" t="s">
        <v>18</v>
      </c>
      <c r="E129">
        <v>9012767301</v>
      </c>
      <c r="F129" t="s">
        <v>2378</v>
      </c>
      <c r="G129" s="5">
        <f>VLOOKUP(F129,DATOS!U:V,2,FALSE)</f>
        <v>45495</v>
      </c>
      <c r="H129" s="5">
        <f>VLOOKUP(F129,AT!B:O,14,FALSE)</f>
        <v>45443</v>
      </c>
      <c r="I129" s="5">
        <f t="shared" si="1"/>
        <v>45443</v>
      </c>
      <c r="J129" t="s">
        <v>134</v>
      </c>
      <c r="K129" t="s">
        <v>135</v>
      </c>
      <c r="L129" t="s">
        <v>137</v>
      </c>
      <c r="M129" t="s">
        <v>136</v>
      </c>
      <c r="N129">
        <v>0</v>
      </c>
      <c r="O129">
        <v>0</v>
      </c>
      <c r="P129">
        <v>0</v>
      </c>
      <c r="Q129">
        <v>0</v>
      </c>
      <c r="R129">
        <f>SUMIF(AT!B:B,AF!F129,AT!L:L)</f>
        <v>26000</v>
      </c>
      <c r="S129" s="4"/>
    </row>
    <row r="130" spans="2:19">
      <c r="B130">
        <v>9012767301</v>
      </c>
      <c r="C130" t="s">
        <v>132</v>
      </c>
      <c r="D130" t="s">
        <v>18</v>
      </c>
      <c r="E130">
        <v>9012767301</v>
      </c>
      <c r="F130" t="s">
        <v>2379</v>
      </c>
      <c r="G130" s="5">
        <f>VLOOKUP(F130,DATOS!U:V,2,FALSE)</f>
        <v>45495</v>
      </c>
      <c r="H130" s="5">
        <f>VLOOKUP(F130,AT!B:O,14,FALSE)</f>
        <v>45441</v>
      </c>
      <c r="I130" s="5">
        <f t="shared" ref="I130:I191" si="2">EOMONTH(H130,0)</f>
        <v>45443</v>
      </c>
      <c r="J130" t="s">
        <v>134</v>
      </c>
      <c r="K130" t="s">
        <v>135</v>
      </c>
      <c r="L130" t="s">
        <v>137</v>
      </c>
      <c r="M130" t="s">
        <v>136</v>
      </c>
      <c r="N130">
        <v>0</v>
      </c>
      <c r="O130">
        <v>0</v>
      </c>
      <c r="P130">
        <v>0</v>
      </c>
      <c r="Q130">
        <v>0</v>
      </c>
      <c r="R130">
        <f>SUMIF(AT!B:B,AF!F130,AT!L:L)</f>
        <v>58240</v>
      </c>
      <c r="S130" s="4"/>
    </row>
    <row r="131" spans="2:19">
      <c r="B131">
        <v>9012767301</v>
      </c>
      <c r="C131" t="s">
        <v>132</v>
      </c>
      <c r="D131" t="s">
        <v>18</v>
      </c>
      <c r="E131">
        <v>9012767301</v>
      </c>
      <c r="F131" t="s">
        <v>2380</v>
      </c>
      <c r="G131" s="5">
        <f>VLOOKUP(F131,DATOS!U:V,2,FALSE)</f>
        <v>45495</v>
      </c>
      <c r="H131" s="5">
        <f>VLOOKUP(F131,AT!B:O,14,FALSE)</f>
        <v>45439</v>
      </c>
      <c r="I131" s="5">
        <f t="shared" si="2"/>
        <v>45443</v>
      </c>
      <c r="J131" t="s">
        <v>134</v>
      </c>
      <c r="K131" t="s">
        <v>135</v>
      </c>
      <c r="L131" t="s">
        <v>137</v>
      </c>
      <c r="M131" t="s">
        <v>136</v>
      </c>
      <c r="N131">
        <v>0</v>
      </c>
      <c r="O131">
        <v>0</v>
      </c>
      <c r="P131">
        <v>0</v>
      </c>
      <c r="Q131">
        <v>0</v>
      </c>
      <c r="R131">
        <f>SUMIF(AT!B:B,AF!F131,AT!L:L)</f>
        <v>135200</v>
      </c>
      <c r="S131" s="4"/>
    </row>
    <row r="132" spans="2:19">
      <c r="B132">
        <v>9012767301</v>
      </c>
      <c r="C132" t="s">
        <v>132</v>
      </c>
      <c r="D132" t="s">
        <v>18</v>
      </c>
      <c r="E132">
        <v>9012767301</v>
      </c>
      <c r="F132" t="s">
        <v>2381</v>
      </c>
      <c r="G132" s="5">
        <f>VLOOKUP(F132,DATOS!U:V,2,FALSE)</f>
        <v>45495</v>
      </c>
      <c r="H132" s="5">
        <f>VLOOKUP(F132,AT!B:O,14,FALSE)</f>
        <v>45426</v>
      </c>
      <c r="I132" s="5">
        <f t="shared" si="2"/>
        <v>45443</v>
      </c>
      <c r="J132" t="s">
        <v>134</v>
      </c>
      <c r="K132" t="s">
        <v>135</v>
      </c>
      <c r="L132" t="s">
        <v>137</v>
      </c>
      <c r="M132" t="s">
        <v>136</v>
      </c>
      <c r="N132">
        <v>0</v>
      </c>
      <c r="O132">
        <v>0</v>
      </c>
      <c r="P132">
        <v>0</v>
      </c>
      <c r="Q132">
        <v>0</v>
      </c>
      <c r="R132">
        <f>SUMIF(AT!B:B,AF!F132,AT!L:L)</f>
        <v>135200</v>
      </c>
      <c r="S132" s="4"/>
    </row>
    <row r="133" spans="2:19">
      <c r="B133">
        <v>9012767301</v>
      </c>
      <c r="C133" t="s">
        <v>132</v>
      </c>
      <c r="D133" t="s">
        <v>18</v>
      </c>
      <c r="E133">
        <v>9012767301</v>
      </c>
      <c r="F133" t="s">
        <v>2382</v>
      </c>
      <c r="G133" s="5">
        <f>VLOOKUP(F133,DATOS!U:V,2,FALSE)</f>
        <v>45495</v>
      </c>
      <c r="H133" s="5">
        <f>VLOOKUP(F133,AT!B:O,14,FALSE)</f>
        <v>45434</v>
      </c>
      <c r="I133" s="5">
        <f t="shared" si="2"/>
        <v>45443</v>
      </c>
      <c r="J133" t="s">
        <v>134</v>
      </c>
      <c r="K133" t="s">
        <v>135</v>
      </c>
      <c r="L133" t="s">
        <v>137</v>
      </c>
      <c r="M133" t="s">
        <v>136</v>
      </c>
      <c r="N133">
        <v>0</v>
      </c>
      <c r="O133">
        <v>0</v>
      </c>
      <c r="P133">
        <v>0</v>
      </c>
      <c r="Q133">
        <v>0</v>
      </c>
      <c r="R133">
        <f>SUMIF(AT!B:B,AF!F133,AT!L:L)</f>
        <v>26000</v>
      </c>
      <c r="S133" s="4"/>
    </row>
    <row r="134" spans="2:19">
      <c r="B134">
        <v>9012767301</v>
      </c>
      <c r="C134" t="s">
        <v>132</v>
      </c>
      <c r="D134" t="s">
        <v>18</v>
      </c>
      <c r="E134">
        <v>9012767301</v>
      </c>
      <c r="F134" t="s">
        <v>2383</v>
      </c>
      <c r="G134" s="5">
        <f>VLOOKUP(F134,DATOS!U:V,2,FALSE)</f>
        <v>45495</v>
      </c>
      <c r="H134" s="5">
        <f>VLOOKUP(F134,AT!B:O,14,FALSE)</f>
        <v>45428</v>
      </c>
      <c r="I134" s="5">
        <f t="shared" si="2"/>
        <v>45443</v>
      </c>
      <c r="J134" t="s">
        <v>134</v>
      </c>
      <c r="K134" t="s">
        <v>135</v>
      </c>
      <c r="L134" t="s">
        <v>137</v>
      </c>
      <c r="M134" t="s">
        <v>136</v>
      </c>
      <c r="N134">
        <v>0</v>
      </c>
      <c r="O134">
        <v>0</v>
      </c>
      <c r="P134">
        <v>0</v>
      </c>
      <c r="Q134">
        <v>0</v>
      </c>
      <c r="R134">
        <f>SUMIF(AT!B:B,AF!F134,AT!L:L)</f>
        <v>45760</v>
      </c>
      <c r="S134" s="4"/>
    </row>
    <row r="135" spans="2:19">
      <c r="B135">
        <v>9012767301</v>
      </c>
      <c r="C135" t="s">
        <v>132</v>
      </c>
      <c r="D135" t="s">
        <v>18</v>
      </c>
      <c r="E135">
        <v>9012767301</v>
      </c>
      <c r="F135" t="s">
        <v>2384</v>
      </c>
      <c r="G135" s="5">
        <f>VLOOKUP(F135,DATOS!U:V,2,FALSE)</f>
        <v>45495</v>
      </c>
      <c r="H135" s="5">
        <f>VLOOKUP(F135,AT!B:O,14,FALSE)</f>
        <v>45443</v>
      </c>
      <c r="I135" s="5">
        <f t="shared" si="2"/>
        <v>45443</v>
      </c>
      <c r="J135" t="s">
        <v>134</v>
      </c>
      <c r="K135" t="s">
        <v>135</v>
      </c>
      <c r="L135" t="s">
        <v>137</v>
      </c>
      <c r="M135" t="s">
        <v>136</v>
      </c>
      <c r="N135">
        <v>0</v>
      </c>
      <c r="O135">
        <v>0</v>
      </c>
      <c r="P135">
        <v>0</v>
      </c>
      <c r="Q135">
        <v>0</v>
      </c>
      <c r="R135">
        <f>SUMIF(AT!B:B,AF!F135,AT!L:L)</f>
        <v>26000</v>
      </c>
      <c r="S135" s="4"/>
    </row>
    <row r="136" spans="2:19">
      <c r="B136">
        <v>9012767301</v>
      </c>
      <c r="C136" t="s">
        <v>132</v>
      </c>
      <c r="D136" t="s">
        <v>18</v>
      </c>
      <c r="E136">
        <v>9012767301</v>
      </c>
      <c r="F136" t="s">
        <v>2385</v>
      </c>
      <c r="G136" s="5">
        <f>VLOOKUP(F136,DATOS!U:V,2,FALSE)</f>
        <v>45495</v>
      </c>
      <c r="H136" s="5">
        <f>VLOOKUP(F136,AT!B:O,14,FALSE)</f>
        <v>45414</v>
      </c>
      <c r="I136" s="5">
        <f t="shared" si="2"/>
        <v>45443</v>
      </c>
      <c r="J136" t="s">
        <v>134</v>
      </c>
      <c r="K136" t="s">
        <v>135</v>
      </c>
      <c r="L136" t="s">
        <v>137</v>
      </c>
      <c r="M136" t="s">
        <v>136</v>
      </c>
      <c r="N136">
        <v>0</v>
      </c>
      <c r="O136">
        <v>0</v>
      </c>
      <c r="P136">
        <v>0</v>
      </c>
      <c r="Q136">
        <v>0</v>
      </c>
      <c r="R136">
        <f>SUMIF(AT!B:B,AF!F136,AT!L:L)</f>
        <v>270400</v>
      </c>
      <c r="S136" s="4"/>
    </row>
    <row r="137" spans="2:19">
      <c r="B137">
        <v>9012767301</v>
      </c>
      <c r="C137" t="s">
        <v>132</v>
      </c>
      <c r="D137" t="s">
        <v>18</v>
      </c>
      <c r="E137">
        <v>9012767301</v>
      </c>
      <c r="F137" t="s">
        <v>2386</v>
      </c>
      <c r="G137" s="5">
        <f>VLOOKUP(F137,DATOS!U:V,2,FALSE)</f>
        <v>45495</v>
      </c>
      <c r="H137" s="5">
        <f>VLOOKUP(F137,AT!B:O,14,FALSE)</f>
        <v>45432</v>
      </c>
      <c r="I137" s="5">
        <f t="shared" si="2"/>
        <v>45443</v>
      </c>
      <c r="J137" t="s">
        <v>134</v>
      </c>
      <c r="K137" t="s">
        <v>135</v>
      </c>
      <c r="L137" t="s">
        <v>137</v>
      </c>
      <c r="M137" t="s">
        <v>136</v>
      </c>
      <c r="N137">
        <v>0</v>
      </c>
      <c r="O137">
        <v>0</v>
      </c>
      <c r="P137">
        <v>0</v>
      </c>
      <c r="Q137">
        <v>0</v>
      </c>
      <c r="R137">
        <f>SUMIF(AT!B:B,AF!F137,AT!L:L)</f>
        <v>26000</v>
      </c>
      <c r="S137" s="4"/>
    </row>
    <row r="138" spans="2:19">
      <c r="B138">
        <v>9012767301</v>
      </c>
      <c r="C138" t="s">
        <v>132</v>
      </c>
      <c r="D138" t="s">
        <v>18</v>
      </c>
      <c r="E138">
        <v>9012767301</v>
      </c>
      <c r="F138" t="s">
        <v>2387</v>
      </c>
      <c r="G138" s="5">
        <f>VLOOKUP(F138,DATOS!U:V,2,FALSE)</f>
        <v>45495</v>
      </c>
      <c r="H138" s="5">
        <f>VLOOKUP(F138,AT!B:O,14,FALSE)</f>
        <v>45427</v>
      </c>
      <c r="I138" s="5">
        <f t="shared" si="2"/>
        <v>45443</v>
      </c>
      <c r="J138" t="s">
        <v>134</v>
      </c>
      <c r="K138" t="s">
        <v>135</v>
      </c>
      <c r="L138" t="s">
        <v>137</v>
      </c>
      <c r="M138" t="s">
        <v>136</v>
      </c>
      <c r="N138">
        <v>0</v>
      </c>
      <c r="O138">
        <v>0</v>
      </c>
      <c r="P138">
        <v>0</v>
      </c>
      <c r="Q138">
        <v>0</v>
      </c>
      <c r="R138">
        <f>SUMIF(AT!B:B,AF!F138,AT!L:L)</f>
        <v>80080</v>
      </c>
      <c r="S138" s="4"/>
    </row>
    <row r="139" spans="2:19">
      <c r="B139">
        <v>9012767301</v>
      </c>
      <c r="C139" t="s">
        <v>132</v>
      </c>
      <c r="D139" t="s">
        <v>18</v>
      </c>
      <c r="E139">
        <v>9012767301</v>
      </c>
      <c r="F139" t="s">
        <v>2388</v>
      </c>
      <c r="G139" s="5">
        <f>VLOOKUP(F139,DATOS!U:V,2,FALSE)</f>
        <v>45495</v>
      </c>
      <c r="H139" s="5">
        <f>VLOOKUP(F139,AT!B:O,14,FALSE)</f>
        <v>45418</v>
      </c>
      <c r="I139" s="5">
        <f t="shared" si="2"/>
        <v>45443</v>
      </c>
      <c r="J139" t="s">
        <v>134</v>
      </c>
      <c r="K139" t="s">
        <v>135</v>
      </c>
      <c r="L139" t="s">
        <v>137</v>
      </c>
      <c r="M139" t="s">
        <v>136</v>
      </c>
      <c r="N139">
        <v>0</v>
      </c>
      <c r="O139">
        <v>0</v>
      </c>
      <c r="P139">
        <v>0</v>
      </c>
      <c r="Q139">
        <v>0</v>
      </c>
      <c r="R139">
        <f>SUMIF(AT!B:B,AF!F139,AT!L:L)</f>
        <v>63440</v>
      </c>
      <c r="S139" s="4"/>
    </row>
    <row r="140" spans="2:19">
      <c r="B140">
        <v>9012767301</v>
      </c>
      <c r="C140" t="s">
        <v>132</v>
      </c>
      <c r="D140" t="s">
        <v>18</v>
      </c>
      <c r="E140">
        <v>9012767301</v>
      </c>
      <c r="F140" t="s">
        <v>2389</v>
      </c>
      <c r="G140" s="5">
        <f>VLOOKUP(F140,DATOS!U:V,2,FALSE)</f>
        <v>45495</v>
      </c>
      <c r="H140" s="5">
        <f>VLOOKUP(F140,AT!B:O,14,FALSE)</f>
        <v>45435</v>
      </c>
      <c r="I140" s="5">
        <f t="shared" si="2"/>
        <v>45443</v>
      </c>
      <c r="J140" t="s">
        <v>134</v>
      </c>
      <c r="K140" t="s">
        <v>135</v>
      </c>
      <c r="L140" t="s">
        <v>137</v>
      </c>
      <c r="M140" t="s">
        <v>136</v>
      </c>
      <c r="N140">
        <v>0</v>
      </c>
      <c r="O140">
        <v>0</v>
      </c>
      <c r="P140">
        <v>0</v>
      </c>
      <c r="Q140">
        <v>0</v>
      </c>
      <c r="R140">
        <f>SUMIF(AT!B:B,AF!F140,AT!L:L)</f>
        <v>53040</v>
      </c>
      <c r="S140" s="4"/>
    </row>
    <row r="141" spans="2:19">
      <c r="B141">
        <v>9012767301</v>
      </c>
      <c r="C141" t="s">
        <v>132</v>
      </c>
      <c r="D141" t="s">
        <v>18</v>
      </c>
      <c r="E141">
        <v>9012767301</v>
      </c>
      <c r="F141" t="s">
        <v>2390</v>
      </c>
      <c r="G141" s="5">
        <f>VLOOKUP(F141,DATOS!U:V,2,FALSE)</f>
        <v>45495</v>
      </c>
      <c r="H141" s="5">
        <f>VLOOKUP(F141,AT!B:O,14,FALSE)</f>
        <v>45433</v>
      </c>
      <c r="I141" s="5">
        <f t="shared" si="2"/>
        <v>45443</v>
      </c>
      <c r="J141" t="s">
        <v>134</v>
      </c>
      <c r="K141" t="s">
        <v>135</v>
      </c>
      <c r="L141" t="s">
        <v>137</v>
      </c>
      <c r="M141" t="s">
        <v>136</v>
      </c>
      <c r="N141">
        <v>0</v>
      </c>
      <c r="O141">
        <v>0</v>
      </c>
      <c r="P141">
        <v>0</v>
      </c>
      <c r="Q141">
        <v>0</v>
      </c>
      <c r="R141">
        <f>SUMIF(AT!B:B,AF!F141,AT!L:L)</f>
        <v>205088</v>
      </c>
      <c r="S141" s="4"/>
    </row>
    <row r="142" spans="2:19">
      <c r="B142">
        <v>9012767301</v>
      </c>
      <c r="C142" t="s">
        <v>132</v>
      </c>
      <c r="D142" t="s">
        <v>18</v>
      </c>
      <c r="E142">
        <v>9012767301</v>
      </c>
      <c r="F142" t="s">
        <v>2391</v>
      </c>
      <c r="G142" s="5">
        <f>VLOOKUP(F142,DATOS!U:V,2,FALSE)</f>
        <v>45495</v>
      </c>
      <c r="H142" s="5">
        <f>VLOOKUP(F142,AT!B:O,14,FALSE)</f>
        <v>45438</v>
      </c>
      <c r="I142" s="5">
        <f t="shared" si="2"/>
        <v>45443</v>
      </c>
      <c r="J142" t="s">
        <v>134</v>
      </c>
      <c r="K142" t="s">
        <v>135</v>
      </c>
      <c r="L142" t="s">
        <v>137</v>
      </c>
      <c r="M142" t="s">
        <v>136</v>
      </c>
      <c r="N142">
        <v>0</v>
      </c>
      <c r="O142">
        <v>0</v>
      </c>
      <c r="P142">
        <v>0</v>
      </c>
      <c r="Q142">
        <v>0</v>
      </c>
      <c r="R142">
        <f>SUMIF(AT!B:B,AF!F142,AT!L:L)</f>
        <v>371072</v>
      </c>
      <c r="S142" s="4"/>
    </row>
    <row r="143" spans="2:19">
      <c r="B143">
        <v>9012767301</v>
      </c>
      <c r="C143" t="s">
        <v>132</v>
      </c>
      <c r="D143" t="s">
        <v>18</v>
      </c>
      <c r="E143">
        <v>9012767301</v>
      </c>
      <c r="F143" t="s">
        <v>2392</v>
      </c>
      <c r="G143" s="5">
        <f>VLOOKUP(F143,DATOS!U:V,2,FALSE)</f>
        <v>45495</v>
      </c>
      <c r="H143" s="5">
        <f>VLOOKUP(F143,AT!B:O,14,FALSE)</f>
        <v>45429</v>
      </c>
      <c r="I143" s="5">
        <f t="shared" si="2"/>
        <v>45443</v>
      </c>
      <c r="J143" t="s">
        <v>134</v>
      </c>
      <c r="K143" t="s">
        <v>135</v>
      </c>
      <c r="L143" t="s">
        <v>137</v>
      </c>
      <c r="M143" t="s">
        <v>136</v>
      </c>
      <c r="N143">
        <v>0</v>
      </c>
      <c r="O143">
        <v>0</v>
      </c>
      <c r="P143">
        <v>0</v>
      </c>
      <c r="Q143">
        <v>0</v>
      </c>
      <c r="R143">
        <f>SUMIF(AT!B:B,AF!F143,AT!L:L)</f>
        <v>80080</v>
      </c>
      <c r="S143" s="4"/>
    </row>
    <row r="144" spans="2:19">
      <c r="B144">
        <v>9012767301</v>
      </c>
      <c r="C144" t="s">
        <v>132</v>
      </c>
      <c r="D144" t="s">
        <v>18</v>
      </c>
      <c r="E144">
        <v>9012767301</v>
      </c>
      <c r="F144" t="s">
        <v>2393</v>
      </c>
      <c r="G144" s="5">
        <f>VLOOKUP(F144,DATOS!U:V,2,FALSE)</f>
        <v>45495</v>
      </c>
      <c r="H144" s="5">
        <f>VLOOKUP(F144,AT!B:O,14,FALSE)</f>
        <v>45440</v>
      </c>
      <c r="I144" s="5">
        <f t="shared" si="2"/>
        <v>45443</v>
      </c>
      <c r="J144" t="s">
        <v>134</v>
      </c>
      <c r="K144" t="s">
        <v>135</v>
      </c>
      <c r="L144" t="s">
        <v>137</v>
      </c>
      <c r="M144" t="s">
        <v>136</v>
      </c>
      <c r="N144">
        <v>0</v>
      </c>
      <c r="O144">
        <v>0</v>
      </c>
      <c r="P144">
        <v>0</v>
      </c>
      <c r="Q144">
        <v>0</v>
      </c>
      <c r="R144">
        <f>SUMIF(AT!B:B,AF!F144,AT!L:L)</f>
        <v>145184</v>
      </c>
      <c r="S144" s="4"/>
    </row>
    <row r="145" spans="2:19">
      <c r="B145">
        <v>9012767301</v>
      </c>
      <c r="C145" t="s">
        <v>132</v>
      </c>
      <c r="D145" t="s">
        <v>18</v>
      </c>
      <c r="E145">
        <v>9012767301</v>
      </c>
      <c r="F145" t="s">
        <v>2394</v>
      </c>
      <c r="G145" s="5">
        <f>VLOOKUP(F145,DATOS!U:V,2,FALSE)</f>
        <v>45495</v>
      </c>
      <c r="H145" s="5">
        <f>VLOOKUP(F145,AT!B:O,14,FALSE)</f>
        <v>45418</v>
      </c>
      <c r="I145" s="5">
        <f t="shared" si="2"/>
        <v>45443</v>
      </c>
      <c r="J145" t="s">
        <v>134</v>
      </c>
      <c r="K145" t="s">
        <v>135</v>
      </c>
      <c r="L145" t="s">
        <v>137</v>
      </c>
      <c r="M145" t="s">
        <v>136</v>
      </c>
      <c r="N145">
        <v>0</v>
      </c>
      <c r="O145">
        <v>0</v>
      </c>
      <c r="P145">
        <v>0</v>
      </c>
      <c r="Q145">
        <v>0</v>
      </c>
      <c r="R145">
        <f>SUMIF(AT!B:B,AF!F145,AT!L:L)</f>
        <v>272646</v>
      </c>
      <c r="S145" s="4"/>
    </row>
    <row r="146" spans="2:19">
      <c r="B146">
        <v>9012767301</v>
      </c>
      <c r="C146" t="s">
        <v>132</v>
      </c>
      <c r="D146" t="s">
        <v>18</v>
      </c>
      <c r="E146">
        <v>9012767301</v>
      </c>
      <c r="F146" t="s">
        <v>2395</v>
      </c>
      <c r="G146" s="5">
        <f>VLOOKUP(F146,DATOS!U:V,2,FALSE)</f>
        <v>45495</v>
      </c>
      <c r="H146" s="5">
        <f>VLOOKUP(F146,AT!B:O,14,FALSE)</f>
        <v>45436</v>
      </c>
      <c r="I146" s="5">
        <f t="shared" si="2"/>
        <v>45443</v>
      </c>
      <c r="J146" t="s">
        <v>134</v>
      </c>
      <c r="K146" t="s">
        <v>135</v>
      </c>
      <c r="L146" t="s">
        <v>137</v>
      </c>
      <c r="M146" t="s">
        <v>136</v>
      </c>
      <c r="N146">
        <v>0</v>
      </c>
      <c r="O146">
        <v>0</v>
      </c>
      <c r="P146">
        <v>0</v>
      </c>
      <c r="Q146">
        <v>0</v>
      </c>
      <c r="R146">
        <f>SUMIF(AT!B:B,AF!F146,AT!L:L)</f>
        <v>90480</v>
      </c>
      <c r="S146" s="4"/>
    </row>
    <row r="147" spans="2:19">
      <c r="B147">
        <v>9012767301</v>
      </c>
      <c r="C147" t="s">
        <v>132</v>
      </c>
      <c r="D147" t="s">
        <v>18</v>
      </c>
      <c r="E147">
        <v>9012767301</v>
      </c>
      <c r="F147" t="s">
        <v>2396</v>
      </c>
      <c r="G147" s="5">
        <f>VLOOKUP(F147,DATOS!U:V,2,FALSE)</f>
        <v>45495</v>
      </c>
      <c r="H147" s="5">
        <f>VLOOKUP(F147,AT!B:O,14,FALSE)</f>
        <v>45415</v>
      </c>
      <c r="I147" s="5">
        <f t="shared" si="2"/>
        <v>45443</v>
      </c>
      <c r="J147" t="s">
        <v>134</v>
      </c>
      <c r="K147" t="s">
        <v>135</v>
      </c>
      <c r="L147" t="s">
        <v>137</v>
      </c>
      <c r="M147" t="s">
        <v>136</v>
      </c>
      <c r="N147">
        <v>0</v>
      </c>
      <c r="O147">
        <v>0</v>
      </c>
      <c r="P147">
        <v>0</v>
      </c>
      <c r="Q147">
        <v>0</v>
      </c>
      <c r="R147">
        <f>SUMIF(AT!B:B,AF!F147,AT!L:L)</f>
        <v>135200</v>
      </c>
      <c r="S147" s="4"/>
    </row>
    <row r="148" spans="2:19">
      <c r="B148">
        <v>9012767301</v>
      </c>
      <c r="C148" t="s">
        <v>132</v>
      </c>
      <c r="D148" t="s">
        <v>18</v>
      </c>
      <c r="E148">
        <v>9012767301</v>
      </c>
      <c r="F148" t="s">
        <v>2397</v>
      </c>
      <c r="G148" s="5">
        <f>VLOOKUP(F148,DATOS!U:V,2,FALSE)</f>
        <v>45495</v>
      </c>
      <c r="H148" s="5">
        <f>VLOOKUP(F148,AT!B:O,14,FALSE)</f>
        <v>45435</v>
      </c>
      <c r="I148" s="5">
        <f t="shared" si="2"/>
        <v>45443</v>
      </c>
      <c r="J148" t="s">
        <v>134</v>
      </c>
      <c r="K148" t="s">
        <v>135</v>
      </c>
      <c r="L148" t="s">
        <v>137</v>
      </c>
      <c r="M148" t="s">
        <v>136</v>
      </c>
      <c r="N148">
        <v>0</v>
      </c>
      <c r="O148">
        <v>0</v>
      </c>
      <c r="P148">
        <v>0</v>
      </c>
      <c r="Q148">
        <v>0</v>
      </c>
      <c r="R148">
        <f>SUMIF(AT!B:B,AF!F148,AT!L:L)</f>
        <v>218400</v>
      </c>
      <c r="S148" s="4"/>
    </row>
    <row r="149" spans="2:19">
      <c r="B149">
        <v>9012767301</v>
      </c>
      <c r="C149" t="s">
        <v>132</v>
      </c>
      <c r="D149" t="s">
        <v>18</v>
      </c>
      <c r="E149">
        <v>9012767301</v>
      </c>
      <c r="F149" t="s">
        <v>2398</v>
      </c>
      <c r="G149" s="5">
        <f>VLOOKUP(F149,DATOS!U:V,2,FALSE)</f>
        <v>45495</v>
      </c>
      <c r="H149" s="5">
        <f>VLOOKUP(F149,AT!B:O,14,FALSE)</f>
        <v>45429</v>
      </c>
      <c r="I149" s="5">
        <f t="shared" si="2"/>
        <v>45443</v>
      </c>
      <c r="J149" t="s">
        <v>134</v>
      </c>
      <c r="K149" t="s">
        <v>135</v>
      </c>
      <c r="L149" t="s">
        <v>137</v>
      </c>
      <c r="M149" t="s">
        <v>136</v>
      </c>
      <c r="N149">
        <v>0</v>
      </c>
      <c r="O149">
        <v>0</v>
      </c>
      <c r="P149">
        <v>0</v>
      </c>
      <c r="Q149">
        <v>0</v>
      </c>
      <c r="R149">
        <f>SUMIF(AT!B:B,AF!F149,AT!L:L)</f>
        <v>30680</v>
      </c>
      <c r="S149" s="4"/>
    </row>
    <row r="150" spans="2:19">
      <c r="B150">
        <v>9012767301</v>
      </c>
      <c r="C150" t="s">
        <v>132</v>
      </c>
      <c r="D150" t="s">
        <v>18</v>
      </c>
      <c r="E150">
        <v>9012767301</v>
      </c>
      <c r="F150" t="s">
        <v>2399</v>
      </c>
      <c r="G150" s="5">
        <f>VLOOKUP(F150,DATOS!U:V,2,FALSE)</f>
        <v>45495</v>
      </c>
      <c r="H150" s="5">
        <f>VLOOKUP(F150,AT!B:O,14,FALSE)</f>
        <v>45417</v>
      </c>
      <c r="I150" s="5">
        <f t="shared" si="2"/>
        <v>45443</v>
      </c>
      <c r="J150" t="s">
        <v>134</v>
      </c>
      <c r="K150" t="s">
        <v>135</v>
      </c>
      <c r="L150" t="s">
        <v>137</v>
      </c>
      <c r="M150" t="s">
        <v>136</v>
      </c>
      <c r="N150">
        <v>0</v>
      </c>
      <c r="O150">
        <v>0</v>
      </c>
      <c r="P150">
        <v>0</v>
      </c>
      <c r="Q150">
        <v>0</v>
      </c>
      <c r="R150">
        <f>SUMIF(AT!B:B,AF!F150,AT!L:L)</f>
        <v>90480</v>
      </c>
      <c r="S150" s="4"/>
    </row>
    <row r="151" spans="2:19">
      <c r="B151">
        <v>9012767301</v>
      </c>
      <c r="C151" t="s">
        <v>132</v>
      </c>
      <c r="D151" t="s">
        <v>18</v>
      </c>
      <c r="E151">
        <v>9012767301</v>
      </c>
      <c r="F151" t="s">
        <v>2400</v>
      </c>
      <c r="G151" s="5">
        <f>VLOOKUP(F151,DATOS!U:V,2,FALSE)</f>
        <v>45495</v>
      </c>
      <c r="H151" s="5">
        <f>VLOOKUP(F151,AT!B:O,14,FALSE)</f>
        <v>45429</v>
      </c>
      <c r="I151" s="5">
        <f t="shared" si="2"/>
        <v>45443</v>
      </c>
      <c r="J151" t="s">
        <v>134</v>
      </c>
      <c r="K151" t="s">
        <v>135</v>
      </c>
      <c r="L151" t="s">
        <v>137</v>
      </c>
      <c r="M151" t="s">
        <v>136</v>
      </c>
      <c r="N151">
        <v>0</v>
      </c>
      <c r="O151">
        <v>0</v>
      </c>
      <c r="P151">
        <v>0</v>
      </c>
      <c r="Q151">
        <v>0</v>
      </c>
      <c r="R151">
        <f>SUMIF(AT!B:B,AF!F151,AT!L:L)</f>
        <v>80080</v>
      </c>
      <c r="S151" s="4"/>
    </row>
    <row r="152" spans="2:19">
      <c r="B152">
        <v>9012767301</v>
      </c>
      <c r="C152" t="s">
        <v>132</v>
      </c>
      <c r="D152" t="s">
        <v>18</v>
      </c>
      <c r="E152">
        <v>9012767301</v>
      </c>
      <c r="F152" t="s">
        <v>2401</v>
      </c>
      <c r="G152" s="5">
        <f>VLOOKUP(F152,DATOS!U:V,2,FALSE)</f>
        <v>45495</v>
      </c>
      <c r="H152" s="5">
        <f>VLOOKUP(F152,AT!B:O,14,FALSE)</f>
        <v>45415</v>
      </c>
      <c r="I152" s="5">
        <f t="shared" si="2"/>
        <v>45443</v>
      </c>
      <c r="J152" t="s">
        <v>134</v>
      </c>
      <c r="K152" t="s">
        <v>135</v>
      </c>
      <c r="L152" t="s">
        <v>137</v>
      </c>
      <c r="M152" t="s">
        <v>136</v>
      </c>
      <c r="N152">
        <v>0</v>
      </c>
      <c r="O152">
        <v>0</v>
      </c>
      <c r="P152">
        <v>0</v>
      </c>
      <c r="Q152">
        <v>0</v>
      </c>
      <c r="R152">
        <f>SUMIF(AT!B:B,AF!F152,AT!L:L)</f>
        <v>485680</v>
      </c>
      <c r="S152" s="4"/>
    </row>
    <row r="153" spans="2:19">
      <c r="B153">
        <v>9012767301</v>
      </c>
      <c r="C153" t="s">
        <v>132</v>
      </c>
      <c r="D153" t="s">
        <v>18</v>
      </c>
      <c r="E153">
        <v>9012767301</v>
      </c>
      <c r="F153" t="s">
        <v>2402</v>
      </c>
      <c r="G153" s="5">
        <f>VLOOKUP(F153,DATOS!U:V,2,FALSE)</f>
        <v>45495</v>
      </c>
      <c r="H153" s="5">
        <f>VLOOKUP(F153,AT!B:O,14,FALSE)</f>
        <v>45441</v>
      </c>
      <c r="I153" s="5">
        <f t="shared" si="2"/>
        <v>45443</v>
      </c>
      <c r="J153" t="s">
        <v>134</v>
      </c>
      <c r="K153" t="s">
        <v>135</v>
      </c>
      <c r="L153" t="s">
        <v>137</v>
      </c>
      <c r="M153" t="s">
        <v>136</v>
      </c>
      <c r="N153">
        <v>0</v>
      </c>
      <c r="O153">
        <v>0</v>
      </c>
      <c r="P153">
        <v>0</v>
      </c>
      <c r="Q153">
        <v>0</v>
      </c>
      <c r="R153">
        <f>SUMIF(AT!B:B,AF!F153,AT!L:L)</f>
        <v>100672</v>
      </c>
      <c r="S153" s="4"/>
    </row>
    <row r="154" spans="2:19">
      <c r="B154">
        <v>9012767301</v>
      </c>
      <c r="C154" t="s">
        <v>132</v>
      </c>
      <c r="D154" t="s">
        <v>18</v>
      </c>
      <c r="E154">
        <v>9012767301</v>
      </c>
      <c r="F154" t="s">
        <v>2403</v>
      </c>
      <c r="G154" s="5">
        <f>VLOOKUP(F154,DATOS!U:V,2,FALSE)</f>
        <v>45495</v>
      </c>
      <c r="H154" s="5">
        <f>VLOOKUP(F154,AT!B:O,14,FALSE)</f>
        <v>45440</v>
      </c>
      <c r="I154" s="5">
        <f t="shared" si="2"/>
        <v>45443</v>
      </c>
      <c r="J154" t="s">
        <v>134</v>
      </c>
      <c r="K154" t="s">
        <v>135</v>
      </c>
      <c r="L154" t="s">
        <v>137</v>
      </c>
      <c r="M154" t="s">
        <v>136</v>
      </c>
      <c r="N154">
        <v>0</v>
      </c>
      <c r="O154">
        <v>0</v>
      </c>
      <c r="P154">
        <v>0</v>
      </c>
      <c r="Q154">
        <v>0</v>
      </c>
      <c r="R154">
        <f>SUMIF(AT!B:B,AF!F154,AT!L:L)</f>
        <v>63440</v>
      </c>
      <c r="S154" s="4"/>
    </row>
    <row r="155" spans="2:19">
      <c r="B155">
        <v>9012767301</v>
      </c>
      <c r="C155" t="s">
        <v>132</v>
      </c>
      <c r="D155" t="s">
        <v>18</v>
      </c>
      <c r="E155">
        <v>9012767301</v>
      </c>
      <c r="F155" t="s">
        <v>2404</v>
      </c>
      <c r="G155" s="5">
        <f>VLOOKUP(F155,DATOS!U:V,2,FALSE)</f>
        <v>45495</v>
      </c>
      <c r="H155" s="5">
        <f>VLOOKUP(F155,AT!B:O,14,FALSE)</f>
        <v>45426</v>
      </c>
      <c r="I155" s="5">
        <f t="shared" si="2"/>
        <v>45443</v>
      </c>
      <c r="J155" t="s">
        <v>134</v>
      </c>
      <c r="K155" t="s">
        <v>135</v>
      </c>
      <c r="L155" t="s">
        <v>137</v>
      </c>
      <c r="M155" t="s">
        <v>136</v>
      </c>
      <c r="N155">
        <v>0</v>
      </c>
      <c r="O155">
        <v>0</v>
      </c>
      <c r="P155">
        <v>0</v>
      </c>
      <c r="Q155">
        <v>0</v>
      </c>
      <c r="R155">
        <f>SUMIF(AT!B:B,AF!F155,AT!L:L)</f>
        <v>100672</v>
      </c>
      <c r="S155" s="4"/>
    </row>
    <row r="156" spans="2:19">
      <c r="B156">
        <v>9012767301</v>
      </c>
      <c r="C156" t="s">
        <v>132</v>
      </c>
      <c r="D156" t="s">
        <v>18</v>
      </c>
      <c r="E156">
        <v>9012767301</v>
      </c>
      <c r="F156" t="s">
        <v>2405</v>
      </c>
      <c r="G156" s="5">
        <f>VLOOKUP(F156,DATOS!U:V,2,FALSE)</f>
        <v>45495</v>
      </c>
      <c r="H156" s="5">
        <f>VLOOKUP(F156,AT!B:O,14,FALSE)</f>
        <v>45427</v>
      </c>
      <c r="I156" s="5">
        <f t="shared" si="2"/>
        <v>45443</v>
      </c>
      <c r="J156" t="s">
        <v>134</v>
      </c>
      <c r="K156" t="s">
        <v>135</v>
      </c>
      <c r="L156" t="s">
        <v>137</v>
      </c>
      <c r="M156" t="s">
        <v>136</v>
      </c>
      <c r="N156">
        <v>0</v>
      </c>
      <c r="O156">
        <v>0</v>
      </c>
      <c r="P156">
        <v>0</v>
      </c>
      <c r="Q156">
        <v>0</v>
      </c>
      <c r="R156">
        <f>SUMIF(AT!B:B,AF!F156,AT!L:L)</f>
        <v>145184</v>
      </c>
      <c r="S156" s="4"/>
    </row>
    <row r="157" spans="2:19">
      <c r="B157">
        <v>9012767301</v>
      </c>
      <c r="C157" t="s">
        <v>132</v>
      </c>
      <c r="D157" t="s">
        <v>18</v>
      </c>
      <c r="E157">
        <v>9012767301</v>
      </c>
      <c r="F157" t="s">
        <v>2407</v>
      </c>
      <c r="G157" s="5">
        <f>VLOOKUP(F157,DATOS!U:V,2,FALSE)</f>
        <v>45495</v>
      </c>
      <c r="H157" s="5">
        <f>VLOOKUP(F157,AT!B:O,14,FALSE)</f>
        <v>45442</v>
      </c>
      <c r="I157" s="5">
        <f t="shared" si="2"/>
        <v>45443</v>
      </c>
      <c r="J157" t="s">
        <v>134</v>
      </c>
      <c r="K157" t="s">
        <v>135</v>
      </c>
      <c r="L157" t="s">
        <v>137</v>
      </c>
      <c r="M157" t="s">
        <v>136</v>
      </c>
      <c r="N157">
        <v>0</v>
      </c>
      <c r="O157">
        <v>0</v>
      </c>
      <c r="P157">
        <v>0</v>
      </c>
      <c r="Q157">
        <v>0</v>
      </c>
      <c r="R157">
        <f>SUMIF(AT!B:B,AF!F157,AT!L:L)</f>
        <v>52000</v>
      </c>
      <c r="S157" s="4"/>
    </row>
    <row r="158" spans="2:19">
      <c r="B158">
        <v>9012767301</v>
      </c>
      <c r="C158" t="s">
        <v>132</v>
      </c>
      <c r="D158" t="s">
        <v>18</v>
      </c>
      <c r="E158">
        <v>9012767301</v>
      </c>
      <c r="F158" t="s">
        <v>2408</v>
      </c>
      <c r="G158" s="5">
        <f>VLOOKUP(F158,DATOS!U:V,2,FALSE)</f>
        <v>45495</v>
      </c>
      <c r="H158" s="5">
        <f>VLOOKUP(F158,AT!B:O,14,FALSE)</f>
        <v>45429</v>
      </c>
      <c r="I158" s="5">
        <f t="shared" si="2"/>
        <v>45443</v>
      </c>
      <c r="J158" t="s">
        <v>134</v>
      </c>
      <c r="K158" t="s">
        <v>135</v>
      </c>
      <c r="L158" t="s">
        <v>137</v>
      </c>
      <c r="M158" t="s">
        <v>136</v>
      </c>
      <c r="N158">
        <v>0</v>
      </c>
      <c r="O158">
        <v>0</v>
      </c>
      <c r="P158">
        <v>0</v>
      </c>
      <c r="Q158">
        <v>0</v>
      </c>
      <c r="R158">
        <f>SUMIF(AT!B:B,AF!F158,AT!L:L)</f>
        <v>113360</v>
      </c>
      <c r="S158" s="4"/>
    </row>
    <row r="159" spans="2:19">
      <c r="B159">
        <v>9012767301</v>
      </c>
      <c r="C159" t="s">
        <v>132</v>
      </c>
      <c r="D159" t="s">
        <v>18</v>
      </c>
      <c r="E159">
        <v>9012767301</v>
      </c>
      <c r="F159" t="s">
        <v>2409</v>
      </c>
      <c r="G159" s="5">
        <f>VLOOKUP(F159,DATOS!U:V,2,FALSE)</f>
        <v>45495</v>
      </c>
      <c r="H159" s="5">
        <f>VLOOKUP(F159,AT!B:O,14,FALSE)</f>
        <v>45421</v>
      </c>
      <c r="I159" s="5">
        <f t="shared" si="2"/>
        <v>45443</v>
      </c>
      <c r="J159" t="s">
        <v>134</v>
      </c>
      <c r="K159" t="s">
        <v>135</v>
      </c>
      <c r="L159" t="s">
        <v>137</v>
      </c>
      <c r="M159" t="s">
        <v>136</v>
      </c>
      <c r="N159">
        <v>0</v>
      </c>
      <c r="O159">
        <v>0</v>
      </c>
      <c r="P159">
        <v>0</v>
      </c>
      <c r="Q159">
        <v>0</v>
      </c>
      <c r="R159">
        <f>SUMIF(AT!B:B,AF!F159,AT!L:L)</f>
        <v>26000</v>
      </c>
      <c r="S159" s="4"/>
    </row>
    <row r="160" spans="2:19">
      <c r="B160">
        <v>9012767301</v>
      </c>
      <c r="C160" t="s">
        <v>132</v>
      </c>
      <c r="D160" t="s">
        <v>18</v>
      </c>
      <c r="E160">
        <v>9012767301</v>
      </c>
      <c r="F160" t="s">
        <v>2410</v>
      </c>
      <c r="G160" s="5">
        <f>VLOOKUP(F160,DATOS!U:V,2,FALSE)</f>
        <v>45495</v>
      </c>
      <c r="H160" s="5">
        <f>VLOOKUP(F160,AT!B:O,14,FALSE)</f>
        <v>45422</v>
      </c>
      <c r="I160" s="5">
        <f t="shared" si="2"/>
        <v>45443</v>
      </c>
      <c r="J160" t="s">
        <v>134</v>
      </c>
      <c r="K160" t="s">
        <v>135</v>
      </c>
      <c r="L160" t="s">
        <v>137</v>
      </c>
      <c r="M160" t="s">
        <v>136</v>
      </c>
      <c r="N160">
        <v>0</v>
      </c>
      <c r="O160">
        <v>0</v>
      </c>
      <c r="P160">
        <v>0</v>
      </c>
      <c r="Q160">
        <v>0</v>
      </c>
      <c r="R160">
        <f>SUMIF(AT!B:B,AF!F160,AT!L:L)</f>
        <v>52000</v>
      </c>
      <c r="S160" s="4"/>
    </row>
    <row r="161" spans="2:19">
      <c r="B161">
        <v>9012767301</v>
      </c>
      <c r="C161" t="s">
        <v>132</v>
      </c>
      <c r="D161" t="s">
        <v>18</v>
      </c>
      <c r="E161">
        <v>9012767301</v>
      </c>
      <c r="F161" t="s">
        <v>2411</v>
      </c>
      <c r="G161" s="5">
        <f>VLOOKUP(F161,DATOS!U:V,2,FALSE)</f>
        <v>45495</v>
      </c>
      <c r="H161" s="5">
        <f>VLOOKUP(F161,AT!B:O,14,FALSE)</f>
        <v>45442</v>
      </c>
      <c r="I161" s="5">
        <f t="shared" si="2"/>
        <v>45443</v>
      </c>
      <c r="J161" t="s">
        <v>134</v>
      </c>
      <c r="K161" t="s">
        <v>135</v>
      </c>
      <c r="L161" t="s">
        <v>137</v>
      </c>
      <c r="M161" t="s">
        <v>136</v>
      </c>
      <c r="N161">
        <v>0</v>
      </c>
      <c r="O161">
        <v>0</v>
      </c>
      <c r="P161">
        <v>0</v>
      </c>
      <c r="Q161">
        <v>0</v>
      </c>
      <c r="R161">
        <f>SUMIF(AT!B:B,AF!F161,AT!L:L)</f>
        <v>80080</v>
      </c>
      <c r="S161" s="4"/>
    </row>
    <row r="162" spans="2:19">
      <c r="B162">
        <v>9012767301</v>
      </c>
      <c r="C162" t="s">
        <v>132</v>
      </c>
      <c r="D162" t="s">
        <v>18</v>
      </c>
      <c r="E162">
        <v>9012767301</v>
      </c>
      <c r="F162" t="s">
        <v>2412</v>
      </c>
      <c r="G162" s="5">
        <f>VLOOKUP(F162,DATOS!U:V,2,FALSE)</f>
        <v>45495</v>
      </c>
      <c r="H162" s="5">
        <f>VLOOKUP(F162,AT!B:O,14,FALSE)</f>
        <v>45429</v>
      </c>
      <c r="I162" s="5">
        <f t="shared" si="2"/>
        <v>45443</v>
      </c>
      <c r="J162" t="s">
        <v>134</v>
      </c>
      <c r="K162" t="s">
        <v>135</v>
      </c>
      <c r="L162" t="s">
        <v>137</v>
      </c>
      <c r="M162" t="s">
        <v>136</v>
      </c>
      <c r="N162">
        <v>0</v>
      </c>
      <c r="O162">
        <v>0</v>
      </c>
      <c r="P162">
        <v>0</v>
      </c>
      <c r="Q162">
        <v>0</v>
      </c>
      <c r="R162">
        <f>SUMIF(AT!B:B,AF!F162,AT!L:L)</f>
        <v>59280</v>
      </c>
      <c r="S162" s="4"/>
    </row>
    <row r="163" spans="2:19">
      <c r="B163">
        <v>9012767301</v>
      </c>
      <c r="C163" t="s">
        <v>132</v>
      </c>
      <c r="D163" t="s">
        <v>18</v>
      </c>
      <c r="E163">
        <v>9012767301</v>
      </c>
      <c r="F163" t="s">
        <v>2413</v>
      </c>
      <c r="G163" s="5">
        <f>VLOOKUP(F163,DATOS!U:V,2,FALSE)</f>
        <v>45495</v>
      </c>
      <c r="H163" s="5">
        <f>VLOOKUP(F163,AT!B:O,14,FALSE)</f>
        <v>45415</v>
      </c>
      <c r="I163" s="5">
        <f t="shared" si="2"/>
        <v>45443</v>
      </c>
      <c r="J163" t="s">
        <v>134</v>
      </c>
      <c r="K163" t="s">
        <v>135</v>
      </c>
      <c r="L163" t="s">
        <v>137</v>
      </c>
      <c r="M163" t="s">
        <v>136</v>
      </c>
      <c r="N163">
        <v>0</v>
      </c>
      <c r="O163">
        <v>0</v>
      </c>
      <c r="P163">
        <v>0</v>
      </c>
      <c r="Q163">
        <v>0</v>
      </c>
      <c r="R163">
        <f>SUMIF(AT!B:B,AF!F163,AT!L:L)</f>
        <v>118560</v>
      </c>
      <c r="S163" s="4"/>
    </row>
    <row r="164" spans="2:19">
      <c r="B164">
        <v>9012767301</v>
      </c>
      <c r="C164" t="s">
        <v>132</v>
      </c>
      <c r="D164" t="s">
        <v>18</v>
      </c>
      <c r="E164">
        <v>9012767301</v>
      </c>
      <c r="F164" t="s">
        <v>2414</v>
      </c>
      <c r="G164" s="5">
        <f>VLOOKUP(F164,DATOS!U:V,2,FALSE)</f>
        <v>45495</v>
      </c>
      <c r="H164" s="5">
        <f>VLOOKUP(F164,AT!B:O,14,FALSE)</f>
        <v>45439</v>
      </c>
      <c r="I164" s="5">
        <f t="shared" si="2"/>
        <v>45443</v>
      </c>
      <c r="J164" t="s">
        <v>134</v>
      </c>
      <c r="K164" t="s">
        <v>135</v>
      </c>
      <c r="L164" t="s">
        <v>137</v>
      </c>
      <c r="M164" t="s">
        <v>136</v>
      </c>
      <c r="N164">
        <v>0</v>
      </c>
      <c r="O164">
        <v>0</v>
      </c>
      <c r="P164">
        <v>0</v>
      </c>
      <c r="Q164">
        <v>0</v>
      </c>
      <c r="R164">
        <f>SUMIF(AT!B:B,AF!F164,AT!L:L)</f>
        <v>29640</v>
      </c>
      <c r="S164" s="4"/>
    </row>
    <row r="165" spans="2:19">
      <c r="B165">
        <v>9012767301</v>
      </c>
      <c r="C165" t="s">
        <v>132</v>
      </c>
      <c r="D165" t="s">
        <v>18</v>
      </c>
      <c r="E165">
        <v>9012767301</v>
      </c>
      <c r="F165" t="s">
        <v>2415</v>
      </c>
      <c r="G165" s="5">
        <f>VLOOKUP(F165,DATOS!U:V,2,FALSE)</f>
        <v>45495</v>
      </c>
      <c r="H165" s="5">
        <f>VLOOKUP(F165,AT!B:O,14,FALSE)</f>
        <v>45428</v>
      </c>
      <c r="I165" s="5">
        <f t="shared" si="2"/>
        <v>45443</v>
      </c>
      <c r="J165" t="s">
        <v>134</v>
      </c>
      <c r="K165" t="s">
        <v>135</v>
      </c>
      <c r="L165" t="s">
        <v>137</v>
      </c>
      <c r="M165" t="s">
        <v>136</v>
      </c>
      <c r="N165">
        <v>0</v>
      </c>
      <c r="O165">
        <v>0</v>
      </c>
      <c r="P165">
        <v>0</v>
      </c>
      <c r="Q165">
        <v>0</v>
      </c>
      <c r="R165">
        <f>SUMIF(AT!B:B,AF!F165,AT!L:L)</f>
        <v>30680</v>
      </c>
      <c r="S165" s="4"/>
    </row>
    <row r="166" spans="2:19">
      <c r="B166">
        <v>9012767301</v>
      </c>
      <c r="C166" t="s">
        <v>132</v>
      </c>
      <c r="D166" t="s">
        <v>18</v>
      </c>
      <c r="E166">
        <v>9012767301</v>
      </c>
      <c r="F166" t="s">
        <v>2416</v>
      </c>
      <c r="G166" s="5">
        <f>VLOOKUP(F166,DATOS!U:V,2,FALSE)</f>
        <v>45495</v>
      </c>
      <c r="H166" s="5">
        <f>VLOOKUP(F166,AT!B:O,14,FALSE)</f>
        <v>45440</v>
      </c>
      <c r="I166" s="5">
        <f t="shared" si="2"/>
        <v>45443</v>
      </c>
      <c r="J166" t="s">
        <v>134</v>
      </c>
      <c r="K166" t="s">
        <v>135</v>
      </c>
      <c r="L166" t="s">
        <v>137</v>
      </c>
      <c r="M166" t="s">
        <v>136</v>
      </c>
      <c r="N166">
        <v>0</v>
      </c>
      <c r="O166">
        <v>0</v>
      </c>
      <c r="P166">
        <v>0</v>
      </c>
      <c r="Q166">
        <v>0</v>
      </c>
      <c r="R166">
        <f>SUMIF(AT!B:B,AF!F166,AT!L:L)</f>
        <v>59280</v>
      </c>
      <c r="S166" s="4"/>
    </row>
    <row r="167" spans="2:19">
      <c r="B167">
        <v>9012767301</v>
      </c>
      <c r="C167" t="s">
        <v>132</v>
      </c>
      <c r="D167" t="s">
        <v>18</v>
      </c>
      <c r="E167">
        <v>9012767301</v>
      </c>
      <c r="F167" t="s">
        <v>2417</v>
      </c>
      <c r="G167" s="5">
        <f>VLOOKUP(F167,DATOS!U:V,2,FALSE)</f>
        <v>45495</v>
      </c>
      <c r="H167" s="5">
        <f>VLOOKUP(F167,AT!B:O,14,FALSE)</f>
        <v>45415</v>
      </c>
      <c r="I167" s="5">
        <f t="shared" si="2"/>
        <v>45443</v>
      </c>
      <c r="J167" t="s">
        <v>134</v>
      </c>
      <c r="K167" t="s">
        <v>135</v>
      </c>
      <c r="L167" t="s">
        <v>137</v>
      </c>
      <c r="M167" t="s">
        <v>136</v>
      </c>
      <c r="N167">
        <v>0</v>
      </c>
      <c r="O167">
        <v>0</v>
      </c>
      <c r="P167">
        <v>0</v>
      </c>
      <c r="Q167">
        <v>0</v>
      </c>
      <c r="R167">
        <f>SUMIF(AT!B:B,AF!F167,AT!L:L)</f>
        <v>263640</v>
      </c>
      <c r="S167" s="4"/>
    </row>
    <row r="168" spans="2:19">
      <c r="B168">
        <v>9012767301</v>
      </c>
      <c r="C168" t="s">
        <v>132</v>
      </c>
      <c r="D168" t="s">
        <v>18</v>
      </c>
      <c r="E168">
        <v>9012767301</v>
      </c>
      <c r="F168" t="s">
        <v>2418</v>
      </c>
      <c r="G168" s="5">
        <f>VLOOKUP(F168,DATOS!U:V,2,FALSE)</f>
        <v>45495</v>
      </c>
      <c r="H168" s="5">
        <f>VLOOKUP(F168,AT!B:O,14,FALSE)</f>
        <v>45421</v>
      </c>
      <c r="I168" s="5">
        <f t="shared" si="2"/>
        <v>45443</v>
      </c>
      <c r="J168" t="s">
        <v>134</v>
      </c>
      <c r="K168" t="s">
        <v>135</v>
      </c>
      <c r="L168" t="s">
        <v>137</v>
      </c>
      <c r="M168" t="s">
        <v>136</v>
      </c>
      <c r="N168">
        <v>0</v>
      </c>
      <c r="O168">
        <v>0</v>
      </c>
      <c r="P168">
        <v>0</v>
      </c>
      <c r="Q168">
        <v>0</v>
      </c>
      <c r="R168">
        <f>SUMIF(AT!B:B,AF!F168,AT!L:L)</f>
        <v>200262</v>
      </c>
      <c r="S168" s="4"/>
    </row>
    <row r="169" spans="2:19">
      <c r="B169">
        <v>9012767301</v>
      </c>
      <c r="C169" t="s">
        <v>132</v>
      </c>
      <c r="D169" t="s">
        <v>18</v>
      </c>
      <c r="E169">
        <v>9012767301</v>
      </c>
      <c r="F169" t="s">
        <v>2419</v>
      </c>
      <c r="G169" s="5">
        <f>VLOOKUP(F169,DATOS!U:V,2,FALSE)</f>
        <v>45495</v>
      </c>
      <c r="H169" s="5">
        <f>VLOOKUP(F169,AT!B:O,14,FALSE)</f>
        <v>45440</v>
      </c>
      <c r="I169" s="5">
        <f t="shared" si="2"/>
        <v>45443</v>
      </c>
      <c r="J169" t="s">
        <v>134</v>
      </c>
      <c r="K169" t="s">
        <v>135</v>
      </c>
      <c r="L169" t="s">
        <v>137</v>
      </c>
      <c r="M169" t="s">
        <v>136</v>
      </c>
      <c r="N169">
        <v>0</v>
      </c>
      <c r="O169">
        <v>0</v>
      </c>
      <c r="P169">
        <v>0</v>
      </c>
      <c r="Q169">
        <v>0</v>
      </c>
      <c r="R169">
        <f>SUMIF(AT!B:B,AF!F169,AT!L:L)</f>
        <v>26000</v>
      </c>
      <c r="S169" s="4"/>
    </row>
    <row r="170" spans="2:19">
      <c r="B170">
        <v>9012767301</v>
      </c>
      <c r="C170" t="s">
        <v>132</v>
      </c>
      <c r="D170" t="s">
        <v>18</v>
      </c>
      <c r="E170">
        <v>9012767301</v>
      </c>
      <c r="F170" t="s">
        <v>2420</v>
      </c>
      <c r="G170" s="5">
        <f>VLOOKUP(F170,DATOS!U:V,2,FALSE)</f>
        <v>45495</v>
      </c>
      <c r="H170" s="5">
        <f>VLOOKUP(F170,AT!B:O,14,FALSE)</f>
        <v>45434</v>
      </c>
      <c r="I170" s="5">
        <f t="shared" si="2"/>
        <v>45443</v>
      </c>
      <c r="J170" t="s">
        <v>134</v>
      </c>
      <c r="K170" t="s">
        <v>135</v>
      </c>
      <c r="L170" t="s">
        <v>137</v>
      </c>
      <c r="M170" t="s">
        <v>136</v>
      </c>
      <c r="N170">
        <v>0</v>
      </c>
      <c r="O170">
        <v>0</v>
      </c>
      <c r="P170">
        <v>0</v>
      </c>
      <c r="Q170">
        <v>0</v>
      </c>
      <c r="R170">
        <f>SUMIF(AT!B:B,AF!F170,AT!L:L)</f>
        <v>90480</v>
      </c>
      <c r="S170" s="4"/>
    </row>
    <row r="171" spans="2:19">
      <c r="B171">
        <v>9012767301</v>
      </c>
      <c r="C171" t="s">
        <v>132</v>
      </c>
      <c r="D171" t="s">
        <v>18</v>
      </c>
      <c r="E171">
        <v>9012767301</v>
      </c>
      <c r="F171" t="s">
        <v>2421</v>
      </c>
      <c r="G171" s="5">
        <f>VLOOKUP(F171,DATOS!U:V,2,FALSE)</f>
        <v>45495</v>
      </c>
      <c r="H171" s="5">
        <f>VLOOKUP(F171,AT!B:O,14,FALSE)</f>
        <v>45414</v>
      </c>
      <c r="I171" s="5">
        <f t="shared" si="2"/>
        <v>45443</v>
      </c>
      <c r="J171" t="s">
        <v>134</v>
      </c>
      <c r="K171" t="s">
        <v>135</v>
      </c>
      <c r="L171" t="s">
        <v>137</v>
      </c>
      <c r="M171" t="s">
        <v>136</v>
      </c>
      <c r="N171">
        <v>0</v>
      </c>
      <c r="O171">
        <v>0</v>
      </c>
      <c r="P171">
        <v>0</v>
      </c>
      <c r="Q171">
        <v>0</v>
      </c>
      <c r="R171">
        <f>SUMIF(AT!B:B,AF!F171,AT!L:L)</f>
        <v>145184</v>
      </c>
      <c r="S171" s="4"/>
    </row>
    <row r="172" spans="2:19">
      <c r="B172">
        <v>9012767301</v>
      </c>
      <c r="C172" t="s">
        <v>132</v>
      </c>
      <c r="D172" t="s">
        <v>18</v>
      </c>
      <c r="E172">
        <v>9012767301</v>
      </c>
      <c r="F172" t="s">
        <v>2422</v>
      </c>
      <c r="G172" s="5">
        <f>VLOOKUP(F172,DATOS!U:V,2,FALSE)</f>
        <v>45495</v>
      </c>
      <c r="H172" s="5">
        <f>VLOOKUP(F172,AT!B:O,14,FALSE)</f>
        <v>45439</v>
      </c>
      <c r="I172" s="5">
        <f t="shared" si="2"/>
        <v>45443</v>
      </c>
      <c r="J172" t="s">
        <v>134</v>
      </c>
      <c r="K172" t="s">
        <v>135</v>
      </c>
      <c r="L172" t="s">
        <v>137</v>
      </c>
      <c r="M172" t="s">
        <v>136</v>
      </c>
      <c r="N172">
        <v>0</v>
      </c>
      <c r="O172">
        <v>0</v>
      </c>
      <c r="P172">
        <v>0</v>
      </c>
      <c r="Q172">
        <v>0</v>
      </c>
      <c r="R172">
        <f>SUMIF(AT!B:B,AF!F172,AT!L:L)</f>
        <v>52000</v>
      </c>
      <c r="S172" s="4"/>
    </row>
    <row r="173" spans="2:19">
      <c r="B173">
        <v>9012767301</v>
      </c>
      <c r="C173" t="s">
        <v>132</v>
      </c>
      <c r="D173" t="s">
        <v>18</v>
      </c>
      <c r="E173">
        <v>9012767301</v>
      </c>
      <c r="F173" t="s">
        <v>2423</v>
      </c>
      <c r="G173" s="5">
        <f>VLOOKUP(F173,DATOS!U:V,2,FALSE)</f>
        <v>45495</v>
      </c>
      <c r="H173" s="5">
        <f>VLOOKUP(F173,AT!B:O,14,FALSE)</f>
        <v>45429</v>
      </c>
      <c r="I173" s="5">
        <f t="shared" si="2"/>
        <v>45443</v>
      </c>
      <c r="J173" t="s">
        <v>134</v>
      </c>
      <c r="K173" t="s">
        <v>135</v>
      </c>
      <c r="L173" t="s">
        <v>137</v>
      </c>
      <c r="M173" t="s">
        <v>136</v>
      </c>
      <c r="N173">
        <v>0</v>
      </c>
      <c r="O173">
        <v>0</v>
      </c>
      <c r="P173">
        <v>0</v>
      </c>
      <c r="Q173">
        <v>0</v>
      </c>
      <c r="R173">
        <f>SUMIF(AT!B:B,AF!F173,AT!L:L)</f>
        <v>160160</v>
      </c>
      <c r="S173" s="4"/>
    </row>
    <row r="174" spans="2:19">
      <c r="B174">
        <v>9012767301</v>
      </c>
      <c r="C174" t="s">
        <v>132</v>
      </c>
      <c r="D174" t="s">
        <v>18</v>
      </c>
      <c r="E174">
        <v>9012767301</v>
      </c>
      <c r="F174" t="s">
        <v>2424</v>
      </c>
      <c r="G174" s="5">
        <f>VLOOKUP(F174,DATOS!U:V,2,FALSE)</f>
        <v>45495</v>
      </c>
      <c r="H174" s="5">
        <f>VLOOKUP(F174,AT!B:O,14,FALSE)</f>
        <v>45440</v>
      </c>
      <c r="I174" s="5">
        <f t="shared" si="2"/>
        <v>45443</v>
      </c>
      <c r="J174" t="s">
        <v>134</v>
      </c>
      <c r="K174" t="s">
        <v>135</v>
      </c>
      <c r="L174" t="s">
        <v>137</v>
      </c>
      <c r="M174" t="s">
        <v>136</v>
      </c>
      <c r="N174">
        <v>0</v>
      </c>
      <c r="O174">
        <v>0</v>
      </c>
      <c r="P174">
        <v>0</v>
      </c>
      <c r="Q174">
        <v>0</v>
      </c>
      <c r="R174">
        <f>SUMIF(AT!B:B,AF!F174,AT!L:L)</f>
        <v>22880</v>
      </c>
      <c r="S174" s="4"/>
    </row>
    <row r="175" spans="2:19">
      <c r="B175">
        <v>9012767301</v>
      </c>
      <c r="C175" t="s">
        <v>132</v>
      </c>
      <c r="D175" t="s">
        <v>18</v>
      </c>
      <c r="E175">
        <v>9012767301</v>
      </c>
      <c r="F175" t="s">
        <v>2425</v>
      </c>
      <c r="G175" s="5">
        <f>VLOOKUP(F175,DATOS!U:V,2,FALSE)</f>
        <v>45495</v>
      </c>
      <c r="H175" s="5">
        <f>VLOOKUP(F175,AT!B:O,14,FALSE)</f>
        <v>45425</v>
      </c>
      <c r="I175" s="5">
        <f t="shared" si="2"/>
        <v>45443</v>
      </c>
      <c r="J175" t="s">
        <v>134</v>
      </c>
      <c r="K175" t="s">
        <v>135</v>
      </c>
      <c r="L175" t="s">
        <v>137</v>
      </c>
      <c r="M175" t="s">
        <v>136</v>
      </c>
      <c r="N175">
        <v>0</v>
      </c>
      <c r="O175">
        <v>0</v>
      </c>
      <c r="P175">
        <v>0</v>
      </c>
      <c r="Q175">
        <v>0</v>
      </c>
      <c r="R175">
        <f>SUMIF(AT!B:B,AF!F175,AT!L:L)</f>
        <v>175240</v>
      </c>
      <c r="S175" s="4"/>
    </row>
    <row r="176" spans="2:19">
      <c r="B176">
        <v>9012767301</v>
      </c>
      <c r="C176" t="s">
        <v>132</v>
      </c>
      <c r="D176" t="s">
        <v>18</v>
      </c>
      <c r="E176">
        <v>9012767301</v>
      </c>
      <c r="F176" t="s">
        <v>2426</v>
      </c>
      <c r="G176" s="5">
        <f>VLOOKUP(F176,DATOS!U:V,2,FALSE)</f>
        <v>45495</v>
      </c>
      <c r="H176" s="5">
        <f>VLOOKUP(F176,AT!B:O,14,FALSE)</f>
        <v>45424</v>
      </c>
      <c r="I176" s="5">
        <f t="shared" si="2"/>
        <v>45443</v>
      </c>
      <c r="J176" t="s">
        <v>134</v>
      </c>
      <c r="K176" t="s">
        <v>135</v>
      </c>
      <c r="L176" t="s">
        <v>137</v>
      </c>
      <c r="M176" t="s">
        <v>136</v>
      </c>
      <c r="N176">
        <v>0</v>
      </c>
      <c r="O176">
        <v>0</v>
      </c>
      <c r="P176">
        <v>0</v>
      </c>
      <c r="Q176">
        <v>0</v>
      </c>
      <c r="R176">
        <f>SUMIF(AT!B:B,AF!F176,AT!L:L)</f>
        <v>1081600</v>
      </c>
      <c r="S176" s="4"/>
    </row>
    <row r="177" spans="2:19">
      <c r="B177">
        <v>9012767301</v>
      </c>
      <c r="C177" t="s">
        <v>132</v>
      </c>
      <c r="D177" t="s">
        <v>18</v>
      </c>
      <c r="E177">
        <v>9012767301</v>
      </c>
      <c r="F177" t="s">
        <v>2427</v>
      </c>
      <c r="G177" s="5">
        <f>VLOOKUP(F177,DATOS!U:V,2,FALSE)</f>
        <v>45495</v>
      </c>
      <c r="H177" s="5">
        <f>VLOOKUP(F177,AT!B:O,14,FALSE)</f>
        <v>45442</v>
      </c>
      <c r="I177" s="5">
        <f t="shared" si="2"/>
        <v>45443</v>
      </c>
      <c r="J177" t="s">
        <v>134</v>
      </c>
      <c r="K177" t="s">
        <v>135</v>
      </c>
      <c r="L177" t="s">
        <v>137</v>
      </c>
      <c r="M177" t="s">
        <v>136</v>
      </c>
      <c r="N177">
        <v>0</v>
      </c>
      <c r="O177">
        <v>0</v>
      </c>
      <c r="P177">
        <v>0</v>
      </c>
      <c r="Q177">
        <v>0</v>
      </c>
      <c r="R177">
        <f>SUMIF(AT!B:B,AF!F177,AT!L:L)</f>
        <v>90480</v>
      </c>
      <c r="S177" s="4"/>
    </row>
    <row r="178" spans="2:19">
      <c r="B178">
        <v>9012767301</v>
      </c>
      <c r="C178" t="s">
        <v>132</v>
      </c>
      <c r="D178" t="s">
        <v>18</v>
      </c>
      <c r="E178">
        <v>9012767301</v>
      </c>
      <c r="F178" t="s">
        <v>2428</v>
      </c>
      <c r="G178" s="5">
        <f>VLOOKUP(F178,DATOS!U:V,2,FALSE)</f>
        <v>45495</v>
      </c>
      <c r="H178" s="5">
        <f>VLOOKUP(F178,AT!B:O,14,FALSE)</f>
        <v>45433</v>
      </c>
      <c r="I178" s="5">
        <f t="shared" si="2"/>
        <v>45443</v>
      </c>
      <c r="J178" t="s">
        <v>134</v>
      </c>
      <c r="K178" t="s">
        <v>135</v>
      </c>
      <c r="L178" t="s">
        <v>137</v>
      </c>
      <c r="M178" t="s">
        <v>136</v>
      </c>
      <c r="N178">
        <v>0</v>
      </c>
      <c r="O178">
        <v>0</v>
      </c>
      <c r="P178">
        <v>0</v>
      </c>
      <c r="Q178">
        <v>0</v>
      </c>
      <c r="R178">
        <f>SUMIF(AT!B:B,AF!F178,AT!L:L)</f>
        <v>118560</v>
      </c>
      <c r="S178" s="4"/>
    </row>
    <row r="179" spans="2:19">
      <c r="B179">
        <v>9012767301</v>
      </c>
      <c r="C179" t="s">
        <v>132</v>
      </c>
      <c r="D179" t="s">
        <v>18</v>
      </c>
      <c r="E179">
        <v>9012767301</v>
      </c>
      <c r="F179" t="s">
        <v>2429</v>
      </c>
      <c r="G179" s="5">
        <f>VLOOKUP(F179,DATOS!U:V,2,FALSE)</f>
        <v>45495</v>
      </c>
      <c r="H179" s="5">
        <f>VLOOKUP(F179,AT!B:O,14,FALSE)</f>
        <v>45427</v>
      </c>
      <c r="I179" s="5">
        <f t="shared" si="2"/>
        <v>45443</v>
      </c>
      <c r="J179" t="s">
        <v>134</v>
      </c>
      <c r="K179" t="s">
        <v>135</v>
      </c>
      <c r="L179" t="s">
        <v>137</v>
      </c>
      <c r="M179" t="s">
        <v>136</v>
      </c>
      <c r="N179">
        <v>0</v>
      </c>
      <c r="O179">
        <v>0</v>
      </c>
      <c r="P179">
        <v>0</v>
      </c>
      <c r="Q179">
        <v>0</v>
      </c>
      <c r="R179">
        <f>SUMIF(AT!B:B,AF!F179,AT!L:L)</f>
        <v>205088</v>
      </c>
      <c r="S179" s="4"/>
    </row>
    <row r="180" spans="2:19">
      <c r="B180">
        <v>9012767301</v>
      </c>
      <c r="C180" t="s">
        <v>132</v>
      </c>
      <c r="D180" t="s">
        <v>18</v>
      </c>
      <c r="E180">
        <v>9012767301</v>
      </c>
      <c r="F180" t="s">
        <v>2430</v>
      </c>
      <c r="G180" s="5">
        <f>VLOOKUP(F180,DATOS!U:V,2,FALSE)</f>
        <v>45495</v>
      </c>
      <c r="H180" s="5">
        <f>VLOOKUP(F180,AT!B:O,14,FALSE)</f>
        <v>45422</v>
      </c>
      <c r="I180" s="5">
        <f t="shared" si="2"/>
        <v>45443</v>
      </c>
      <c r="J180" t="s">
        <v>134</v>
      </c>
      <c r="K180" t="s">
        <v>135</v>
      </c>
      <c r="L180" t="s">
        <v>137</v>
      </c>
      <c r="M180" t="s">
        <v>136</v>
      </c>
      <c r="N180">
        <v>0</v>
      </c>
      <c r="O180">
        <v>0</v>
      </c>
      <c r="P180">
        <v>0</v>
      </c>
      <c r="Q180">
        <v>0</v>
      </c>
      <c r="R180">
        <f>SUMIF(AT!B:B,AF!F180,AT!L:L)</f>
        <v>52000</v>
      </c>
      <c r="S180" s="4"/>
    </row>
    <row r="181" spans="2:19">
      <c r="B181">
        <v>9012767301</v>
      </c>
      <c r="C181" t="s">
        <v>132</v>
      </c>
      <c r="D181" t="s">
        <v>18</v>
      </c>
      <c r="E181">
        <v>9012767301</v>
      </c>
      <c r="F181" t="s">
        <v>2431</v>
      </c>
      <c r="G181" s="5">
        <f>VLOOKUP(F181,DATOS!U:V,2,FALSE)</f>
        <v>45495</v>
      </c>
      <c r="H181" s="5">
        <f>VLOOKUP(F181,AT!B:O,14,FALSE)</f>
        <v>45437</v>
      </c>
      <c r="I181" s="5">
        <f t="shared" si="2"/>
        <v>45443</v>
      </c>
      <c r="J181" t="s">
        <v>134</v>
      </c>
      <c r="K181" t="s">
        <v>135</v>
      </c>
      <c r="L181" t="s">
        <v>137</v>
      </c>
      <c r="M181" t="s">
        <v>136</v>
      </c>
      <c r="N181">
        <v>0</v>
      </c>
      <c r="O181">
        <v>0</v>
      </c>
      <c r="P181">
        <v>0</v>
      </c>
      <c r="Q181">
        <v>0</v>
      </c>
      <c r="R181">
        <f>SUMIF(AT!B:B,AF!F181,AT!L:L)</f>
        <v>52000</v>
      </c>
      <c r="S181" s="4"/>
    </row>
    <row r="182" spans="2:19">
      <c r="B182">
        <v>9012767301</v>
      </c>
      <c r="C182" t="s">
        <v>132</v>
      </c>
      <c r="D182" t="s">
        <v>18</v>
      </c>
      <c r="E182">
        <v>9012767301</v>
      </c>
      <c r="F182" t="s">
        <v>2432</v>
      </c>
      <c r="G182" s="5">
        <f>VLOOKUP(F182,DATOS!U:V,2,FALSE)</f>
        <v>45495</v>
      </c>
      <c r="H182" s="5">
        <f>VLOOKUP(F182,AT!B:O,14,FALSE)</f>
        <v>45441</v>
      </c>
      <c r="I182" s="5">
        <f t="shared" si="2"/>
        <v>45443</v>
      </c>
      <c r="J182" t="s">
        <v>134</v>
      </c>
      <c r="K182" t="s">
        <v>135</v>
      </c>
      <c r="L182" t="s">
        <v>137</v>
      </c>
      <c r="M182" t="s">
        <v>136</v>
      </c>
      <c r="N182">
        <v>0</v>
      </c>
      <c r="O182">
        <v>0</v>
      </c>
      <c r="P182">
        <v>0</v>
      </c>
      <c r="Q182">
        <v>0</v>
      </c>
      <c r="R182">
        <f>SUMIF(AT!B:B,AF!F182,AT!L:L)</f>
        <v>294840</v>
      </c>
      <c r="S182" s="4"/>
    </row>
    <row r="183" spans="2:19">
      <c r="B183">
        <v>9012767301</v>
      </c>
      <c r="C183" t="s">
        <v>132</v>
      </c>
      <c r="D183" t="s">
        <v>18</v>
      </c>
      <c r="E183">
        <v>9012767301</v>
      </c>
      <c r="F183" t="s">
        <v>2433</v>
      </c>
      <c r="G183" s="5">
        <f>VLOOKUP(F183,DATOS!U:V,2,FALSE)</f>
        <v>45495</v>
      </c>
      <c r="H183" s="5">
        <f>VLOOKUP(F183,AT!B:O,14,FALSE)</f>
        <v>45443</v>
      </c>
      <c r="I183" s="5">
        <f t="shared" si="2"/>
        <v>45443</v>
      </c>
      <c r="J183" t="s">
        <v>134</v>
      </c>
      <c r="K183" t="s">
        <v>135</v>
      </c>
      <c r="L183" t="s">
        <v>137</v>
      </c>
      <c r="M183" t="s">
        <v>136</v>
      </c>
      <c r="N183">
        <v>0</v>
      </c>
      <c r="O183">
        <v>0</v>
      </c>
      <c r="P183">
        <v>0</v>
      </c>
      <c r="Q183">
        <v>0</v>
      </c>
      <c r="R183">
        <f>SUMIF(AT!B:B,AF!F183,AT!L:L)</f>
        <v>272646</v>
      </c>
      <c r="S183" s="4"/>
    </row>
    <row r="184" spans="2:19">
      <c r="B184">
        <v>9012767301</v>
      </c>
      <c r="C184" t="s">
        <v>132</v>
      </c>
      <c r="D184" t="s">
        <v>18</v>
      </c>
      <c r="E184">
        <v>9012767301</v>
      </c>
      <c r="F184" t="s">
        <v>2434</v>
      </c>
      <c r="G184" s="5">
        <f>VLOOKUP(F184,DATOS!U:V,2,FALSE)</f>
        <v>45495</v>
      </c>
      <c r="H184" s="5">
        <f>VLOOKUP(F184,AT!B:O,14,FALSE)</f>
        <v>45429</v>
      </c>
      <c r="I184" s="5">
        <f t="shared" si="2"/>
        <v>45443</v>
      </c>
      <c r="J184" t="s">
        <v>134</v>
      </c>
      <c r="K184" t="s">
        <v>135</v>
      </c>
      <c r="L184" t="s">
        <v>137</v>
      </c>
      <c r="M184" t="s">
        <v>136</v>
      </c>
      <c r="N184">
        <v>0</v>
      </c>
      <c r="O184">
        <v>0</v>
      </c>
      <c r="P184">
        <v>0</v>
      </c>
      <c r="Q184">
        <v>0</v>
      </c>
      <c r="R184">
        <f>SUMIF(AT!B:B,AF!F184,AT!L:L)</f>
        <v>80080</v>
      </c>
      <c r="S184" s="4"/>
    </row>
    <row r="185" spans="2:19">
      <c r="B185">
        <v>9012767301</v>
      </c>
      <c r="C185" t="s">
        <v>132</v>
      </c>
      <c r="D185" t="s">
        <v>18</v>
      </c>
      <c r="E185">
        <v>9012767301</v>
      </c>
      <c r="F185" t="s">
        <v>2435</v>
      </c>
      <c r="G185" s="5">
        <f>VLOOKUP(F185,DATOS!U:V,2,FALSE)</f>
        <v>45495</v>
      </c>
      <c r="H185" s="5">
        <f>VLOOKUP(F185,AT!B:O,14,FALSE)</f>
        <v>45422</v>
      </c>
      <c r="I185" s="5">
        <f t="shared" si="2"/>
        <v>45443</v>
      </c>
      <c r="J185" t="s">
        <v>134</v>
      </c>
      <c r="K185" t="s">
        <v>135</v>
      </c>
      <c r="L185" t="s">
        <v>137</v>
      </c>
      <c r="M185" t="s">
        <v>136</v>
      </c>
      <c r="N185">
        <v>0</v>
      </c>
      <c r="O185">
        <v>0</v>
      </c>
      <c r="P185">
        <v>0</v>
      </c>
      <c r="Q185">
        <v>0</v>
      </c>
      <c r="R185">
        <f>SUMIF(AT!B:B,AF!F185,AT!L:L)</f>
        <v>202800</v>
      </c>
      <c r="S185" s="4"/>
    </row>
    <row r="186" spans="2:19">
      <c r="B186">
        <v>9012767301</v>
      </c>
      <c r="C186" t="s">
        <v>132</v>
      </c>
      <c r="D186" t="s">
        <v>18</v>
      </c>
      <c r="E186">
        <v>9012767301</v>
      </c>
      <c r="F186" t="s">
        <v>2436</v>
      </c>
      <c r="G186" s="5">
        <f>VLOOKUP(F186,DATOS!U:V,2,FALSE)</f>
        <v>45495</v>
      </c>
      <c r="H186" s="5">
        <f>VLOOKUP(F186,AT!B:O,14,FALSE)</f>
        <v>45439</v>
      </c>
      <c r="I186" s="5">
        <f t="shared" si="2"/>
        <v>45443</v>
      </c>
      <c r="J186" t="s">
        <v>134</v>
      </c>
      <c r="K186" t="s">
        <v>135</v>
      </c>
      <c r="L186" t="s">
        <v>137</v>
      </c>
      <c r="M186" t="s">
        <v>136</v>
      </c>
      <c r="N186">
        <v>0</v>
      </c>
      <c r="O186">
        <v>0</v>
      </c>
      <c r="P186">
        <v>0</v>
      </c>
      <c r="Q186">
        <v>0</v>
      </c>
      <c r="R186">
        <f>SUMIF(AT!B:B,AF!F186,AT!L:L)</f>
        <v>270400</v>
      </c>
      <c r="S186" s="4"/>
    </row>
    <row r="187" spans="2:19">
      <c r="B187">
        <v>9012767301</v>
      </c>
      <c r="C187" t="s">
        <v>132</v>
      </c>
      <c r="D187" t="s">
        <v>18</v>
      </c>
      <c r="E187">
        <v>9012767301</v>
      </c>
      <c r="F187" t="s">
        <v>2437</v>
      </c>
      <c r="G187" s="5">
        <f>VLOOKUP(F187,DATOS!U:V,2,FALSE)</f>
        <v>45495</v>
      </c>
      <c r="H187" s="5">
        <f>VLOOKUP(F187,AT!B:O,14,FALSE)</f>
        <v>45430</v>
      </c>
      <c r="I187" s="5">
        <f t="shared" si="2"/>
        <v>45443</v>
      </c>
      <c r="J187" t="s">
        <v>134</v>
      </c>
      <c r="K187" t="s">
        <v>135</v>
      </c>
      <c r="L187" t="s">
        <v>137</v>
      </c>
      <c r="M187" t="s">
        <v>136</v>
      </c>
      <c r="N187">
        <v>0</v>
      </c>
      <c r="O187">
        <v>0</v>
      </c>
      <c r="P187">
        <v>0</v>
      </c>
      <c r="Q187">
        <v>0</v>
      </c>
      <c r="R187">
        <f>SUMIF(AT!B:B,AF!F187,AT!L:L)</f>
        <v>26000</v>
      </c>
      <c r="S187" s="4"/>
    </row>
    <row r="188" spans="2:19">
      <c r="B188">
        <v>9012767301</v>
      </c>
      <c r="C188" t="s">
        <v>132</v>
      </c>
      <c r="D188" t="s">
        <v>18</v>
      </c>
      <c r="E188">
        <v>9012767301</v>
      </c>
      <c r="F188" t="s">
        <v>2439</v>
      </c>
      <c r="G188" s="5">
        <f>VLOOKUP(F188,DATOS!U:V,2,FALSE)</f>
        <v>45495</v>
      </c>
      <c r="H188" s="5">
        <f>VLOOKUP(F188,AT!B:O,14,FALSE)</f>
        <v>45426</v>
      </c>
      <c r="I188" s="5">
        <f t="shared" si="2"/>
        <v>45443</v>
      </c>
      <c r="J188" t="s">
        <v>134</v>
      </c>
      <c r="K188" t="s">
        <v>135</v>
      </c>
      <c r="L188" t="s">
        <v>137</v>
      </c>
      <c r="M188" t="s">
        <v>136</v>
      </c>
      <c r="N188">
        <v>0</v>
      </c>
      <c r="O188">
        <v>0</v>
      </c>
      <c r="P188">
        <v>0</v>
      </c>
      <c r="Q188">
        <v>0</v>
      </c>
      <c r="R188">
        <f>SUMIF(AT!B:B,AF!F188,AT!L:L)</f>
        <v>162240</v>
      </c>
      <c r="S188" s="4"/>
    </row>
    <row r="189" spans="2:19">
      <c r="B189">
        <v>9012767301</v>
      </c>
      <c r="C189" t="s">
        <v>132</v>
      </c>
      <c r="D189" t="s">
        <v>18</v>
      </c>
      <c r="E189">
        <v>9012767301</v>
      </c>
      <c r="F189" t="s">
        <v>2440</v>
      </c>
      <c r="G189" s="5">
        <f>VLOOKUP(F189,DATOS!U:V,2,FALSE)</f>
        <v>45495</v>
      </c>
      <c r="H189" s="5">
        <f>VLOOKUP(F189,AT!B:O,14,FALSE)</f>
        <v>45426</v>
      </c>
      <c r="I189" s="5">
        <f t="shared" si="2"/>
        <v>45443</v>
      </c>
      <c r="J189" t="s">
        <v>134</v>
      </c>
      <c r="K189" t="s">
        <v>135</v>
      </c>
      <c r="L189" t="s">
        <v>137</v>
      </c>
      <c r="M189" t="s">
        <v>136</v>
      </c>
      <c r="N189">
        <v>0</v>
      </c>
      <c r="O189">
        <v>0</v>
      </c>
      <c r="P189">
        <v>0</v>
      </c>
      <c r="Q189">
        <v>0</v>
      </c>
      <c r="R189">
        <f>SUMIF(AT!B:B,AF!F189,AT!L:L)</f>
        <v>282880</v>
      </c>
      <c r="S189" s="4"/>
    </row>
    <row r="190" spans="2:19">
      <c r="B190">
        <v>9012767301</v>
      </c>
      <c r="C190" t="s">
        <v>132</v>
      </c>
      <c r="D190" t="s">
        <v>18</v>
      </c>
      <c r="E190">
        <v>9012767301</v>
      </c>
      <c r="F190" t="s">
        <v>2441</v>
      </c>
      <c r="G190" s="5">
        <f>VLOOKUP(F190,DATOS!U:V,2,FALSE)</f>
        <v>45495</v>
      </c>
      <c r="H190" s="5">
        <f>VLOOKUP(F190,AT!B:O,14,FALSE)</f>
        <v>45422</v>
      </c>
      <c r="I190" s="5">
        <f t="shared" si="2"/>
        <v>45443</v>
      </c>
      <c r="J190" t="s">
        <v>134</v>
      </c>
      <c r="K190" t="s">
        <v>135</v>
      </c>
      <c r="L190" t="s">
        <v>137</v>
      </c>
      <c r="M190" t="s">
        <v>136</v>
      </c>
      <c r="N190">
        <v>0</v>
      </c>
      <c r="O190">
        <v>0</v>
      </c>
      <c r="P190">
        <v>0</v>
      </c>
      <c r="Q190">
        <v>0</v>
      </c>
      <c r="R190">
        <f>SUMIF(AT!B:B,AF!F190,AT!L:L)</f>
        <v>58240</v>
      </c>
      <c r="S190" s="4"/>
    </row>
    <row r="191" spans="2:19">
      <c r="B191">
        <v>9012767301</v>
      </c>
      <c r="C191" t="s">
        <v>132</v>
      </c>
      <c r="D191" t="s">
        <v>18</v>
      </c>
      <c r="E191">
        <v>9012767301</v>
      </c>
      <c r="F191" t="s">
        <v>2442</v>
      </c>
      <c r="G191" s="5">
        <f>VLOOKUP(F191,DATOS!U:V,2,FALSE)</f>
        <v>45495</v>
      </c>
      <c r="H191" s="5">
        <f>VLOOKUP(F191,AT!B:O,14,FALSE)</f>
        <v>45414</v>
      </c>
      <c r="I191" s="5">
        <f t="shared" si="2"/>
        <v>45443</v>
      </c>
      <c r="J191" t="s">
        <v>134</v>
      </c>
      <c r="K191" t="s">
        <v>135</v>
      </c>
      <c r="L191" t="s">
        <v>137</v>
      </c>
      <c r="M191" t="s">
        <v>136</v>
      </c>
      <c r="N191">
        <v>0</v>
      </c>
      <c r="O191">
        <v>0</v>
      </c>
      <c r="P191">
        <v>0</v>
      </c>
      <c r="Q191">
        <v>0</v>
      </c>
      <c r="R191">
        <f>SUMIF(AT!B:B,AF!F191,AT!L:L)</f>
        <v>45240</v>
      </c>
      <c r="S191" s="4"/>
    </row>
    <row r="192" spans="2:19">
      <c r="B192">
        <v>9012767301</v>
      </c>
      <c r="C192" t="s">
        <v>132</v>
      </c>
      <c r="D192" t="s">
        <v>18</v>
      </c>
      <c r="E192">
        <v>9012767301</v>
      </c>
      <c r="F192" t="s">
        <v>2443</v>
      </c>
      <c r="G192" s="5">
        <f>VLOOKUP(F192,DATOS!U:V,2,FALSE)</f>
        <v>45495</v>
      </c>
      <c r="H192" s="5">
        <f>VLOOKUP(F192,AT!B:O,14,FALSE)</f>
        <v>45422</v>
      </c>
      <c r="I192" s="5">
        <f t="shared" ref="I192:I254" si="3">EOMONTH(H192,0)</f>
        <v>45443</v>
      </c>
      <c r="J192" t="s">
        <v>134</v>
      </c>
      <c r="K192" t="s">
        <v>135</v>
      </c>
      <c r="L192" t="s">
        <v>137</v>
      </c>
      <c r="M192" t="s">
        <v>136</v>
      </c>
      <c r="N192">
        <v>0</v>
      </c>
      <c r="O192">
        <v>0</v>
      </c>
      <c r="P192">
        <v>0</v>
      </c>
      <c r="Q192">
        <v>0</v>
      </c>
      <c r="R192">
        <f>SUMIF(AT!B:B,AF!F192,AT!L:L)</f>
        <v>58240</v>
      </c>
      <c r="S192" s="4"/>
    </row>
    <row r="193" spans="2:19">
      <c r="B193">
        <v>9012767301</v>
      </c>
      <c r="C193" t="s">
        <v>132</v>
      </c>
      <c r="D193" t="s">
        <v>18</v>
      </c>
      <c r="E193">
        <v>9012767301</v>
      </c>
      <c r="F193" t="s">
        <v>2444</v>
      </c>
      <c r="G193" s="5">
        <f>VLOOKUP(F193,DATOS!U:V,2,FALSE)</f>
        <v>45495</v>
      </c>
      <c r="H193" s="5">
        <f>VLOOKUP(F193,AT!B:O,14,FALSE)</f>
        <v>45439</v>
      </c>
      <c r="I193" s="5">
        <f t="shared" si="3"/>
        <v>45443</v>
      </c>
      <c r="J193" t="s">
        <v>134</v>
      </c>
      <c r="K193" t="s">
        <v>135</v>
      </c>
      <c r="L193" t="s">
        <v>137</v>
      </c>
      <c r="M193" t="s">
        <v>136</v>
      </c>
      <c r="N193">
        <v>0</v>
      </c>
      <c r="O193">
        <v>0</v>
      </c>
      <c r="P193">
        <v>0</v>
      </c>
      <c r="Q193">
        <v>0</v>
      </c>
      <c r="R193">
        <f>SUMIF(AT!B:B,AF!F193,AT!L:L)</f>
        <v>215280</v>
      </c>
      <c r="S193" s="4"/>
    </row>
    <row r="194" spans="2:19">
      <c r="B194">
        <v>9012767301</v>
      </c>
      <c r="C194" t="s">
        <v>132</v>
      </c>
      <c r="D194" t="s">
        <v>18</v>
      </c>
      <c r="E194">
        <v>9012767301</v>
      </c>
      <c r="F194" t="s">
        <v>2445</v>
      </c>
      <c r="G194" s="5">
        <f>VLOOKUP(F194,DATOS!U:V,2,FALSE)</f>
        <v>45495</v>
      </c>
      <c r="H194" s="5">
        <f>VLOOKUP(F194,AT!B:O,14,FALSE)</f>
        <v>45418</v>
      </c>
      <c r="I194" s="5">
        <f t="shared" si="3"/>
        <v>45443</v>
      </c>
      <c r="J194" t="s">
        <v>134</v>
      </c>
      <c r="K194" t="s">
        <v>135</v>
      </c>
      <c r="L194" t="s">
        <v>137</v>
      </c>
      <c r="M194" t="s">
        <v>136</v>
      </c>
      <c r="N194">
        <v>0</v>
      </c>
      <c r="O194">
        <v>0</v>
      </c>
      <c r="P194">
        <v>0</v>
      </c>
      <c r="Q194">
        <v>0</v>
      </c>
      <c r="R194">
        <f>SUMIF(AT!B:B,AF!F194,AT!L:L)</f>
        <v>58240</v>
      </c>
      <c r="S194" s="4"/>
    </row>
    <row r="195" spans="2:19">
      <c r="B195">
        <v>9012767301</v>
      </c>
      <c r="C195" t="s">
        <v>132</v>
      </c>
      <c r="D195" t="s">
        <v>18</v>
      </c>
      <c r="E195">
        <v>9012767301</v>
      </c>
      <c r="F195" t="s">
        <v>2446</v>
      </c>
      <c r="G195" s="5">
        <f>VLOOKUP(F195,DATOS!U:V,2,FALSE)</f>
        <v>45495</v>
      </c>
      <c r="H195" s="5">
        <f>VLOOKUP(F195,AT!B:O,14,FALSE)</f>
        <v>45428</v>
      </c>
      <c r="I195" s="5">
        <f t="shared" si="3"/>
        <v>45443</v>
      </c>
      <c r="J195" t="s">
        <v>134</v>
      </c>
      <c r="K195" t="s">
        <v>135</v>
      </c>
      <c r="L195" t="s">
        <v>137</v>
      </c>
      <c r="M195" t="s">
        <v>136</v>
      </c>
      <c r="N195">
        <v>0</v>
      </c>
      <c r="O195">
        <v>0</v>
      </c>
      <c r="P195">
        <v>0</v>
      </c>
      <c r="Q195">
        <v>0</v>
      </c>
      <c r="R195">
        <f>SUMIF(AT!B:B,AF!F195,AT!L:L)</f>
        <v>26000</v>
      </c>
      <c r="S195" s="4"/>
    </row>
    <row r="196" spans="2:19">
      <c r="B196">
        <v>9012767301</v>
      </c>
      <c r="C196" t="s">
        <v>132</v>
      </c>
      <c r="D196" t="s">
        <v>18</v>
      </c>
      <c r="E196">
        <v>9012767301</v>
      </c>
      <c r="F196" t="s">
        <v>2447</v>
      </c>
      <c r="G196" s="5">
        <f>VLOOKUP(F196,DATOS!U:V,2,FALSE)</f>
        <v>45495</v>
      </c>
      <c r="H196" s="5">
        <f>VLOOKUP(F196,AT!B:O,14,FALSE)</f>
        <v>45420</v>
      </c>
      <c r="I196" s="5">
        <f t="shared" si="3"/>
        <v>45443</v>
      </c>
      <c r="J196" t="s">
        <v>134</v>
      </c>
      <c r="K196" t="s">
        <v>135</v>
      </c>
      <c r="L196" t="s">
        <v>137</v>
      </c>
      <c r="M196" t="s">
        <v>136</v>
      </c>
      <c r="N196">
        <v>0</v>
      </c>
      <c r="O196">
        <v>0</v>
      </c>
      <c r="P196">
        <v>0</v>
      </c>
      <c r="Q196">
        <v>0</v>
      </c>
      <c r="R196">
        <f>SUMIF(AT!B:B,AF!F196,AT!L:L)</f>
        <v>26000</v>
      </c>
      <c r="S196" s="4"/>
    </row>
    <row r="197" spans="2:19">
      <c r="B197">
        <v>9012767301</v>
      </c>
      <c r="C197" t="s">
        <v>132</v>
      </c>
      <c r="D197" t="s">
        <v>18</v>
      </c>
      <c r="E197">
        <v>9012767301</v>
      </c>
      <c r="F197" t="s">
        <v>2448</v>
      </c>
      <c r="G197" s="5">
        <f>VLOOKUP(F197,DATOS!U:V,2,FALSE)</f>
        <v>45495</v>
      </c>
      <c r="H197" s="5">
        <f>VLOOKUP(F197,AT!B:O,14,FALSE)</f>
        <v>45435</v>
      </c>
      <c r="I197" s="5">
        <f t="shared" si="3"/>
        <v>45443</v>
      </c>
      <c r="J197" t="s">
        <v>134</v>
      </c>
      <c r="K197" t="s">
        <v>135</v>
      </c>
      <c r="L197" t="s">
        <v>137</v>
      </c>
      <c r="M197" t="s">
        <v>136</v>
      </c>
      <c r="N197">
        <v>0</v>
      </c>
      <c r="O197">
        <v>0</v>
      </c>
      <c r="P197">
        <v>0</v>
      </c>
      <c r="Q197">
        <v>0</v>
      </c>
      <c r="R197">
        <f>SUMIF(AT!B:B,AF!F197,AT!L:L)</f>
        <v>67600</v>
      </c>
      <c r="S197" s="4"/>
    </row>
    <row r="198" spans="2:19">
      <c r="B198">
        <v>9012767301</v>
      </c>
      <c r="C198" t="s">
        <v>132</v>
      </c>
      <c r="D198" t="s">
        <v>18</v>
      </c>
      <c r="E198">
        <v>9012767301</v>
      </c>
      <c r="F198" t="s">
        <v>2449</v>
      </c>
      <c r="G198" s="5">
        <f>VLOOKUP(F198,DATOS!U:V,2,FALSE)</f>
        <v>45495</v>
      </c>
      <c r="H198" s="5">
        <f>VLOOKUP(F198,AT!B:O,14,FALSE)</f>
        <v>45434</v>
      </c>
      <c r="I198" s="5">
        <f t="shared" si="3"/>
        <v>45443</v>
      </c>
      <c r="J198" t="s">
        <v>134</v>
      </c>
      <c r="K198" t="s">
        <v>135</v>
      </c>
      <c r="L198" t="s">
        <v>137</v>
      </c>
      <c r="M198" t="s">
        <v>136</v>
      </c>
      <c r="N198">
        <v>0</v>
      </c>
      <c r="O198">
        <v>0</v>
      </c>
      <c r="P198">
        <v>0</v>
      </c>
      <c r="Q198">
        <v>0</v>
      </c>
      <c r="R198">
        <f>SUMIF(AT!B:B,AF!F198,AT!L:L)</f>
        <v>58240</v>
      </c>
      <c r="S198" s="4"/>
    </row>
    <row r="199" spans="2:19">
      <c r="B199">
        <v>9012767301</v>
      </c>
      <c r="C199" t="s">
        <v>132</v>
      </c>
      <c r="D199" t="s">
        <v>18</v>
      </c>
      <c r="E199">
        <v>9012767301</v>
      </c>
      <c r="F199" t="s">
        <v>2450</v>
      </c>
      <c r="G199" s="5">
        <f>VLOOKUP(F199,DATOS!U:V,2,FALSE)</f>
        <v>45495</v>
      </c>
      <c r="H199" s="5">
        <f>VLOOKUP(F199,AT!B:O,14,FALSE)</f>
        <v>45432</v>
      </c>
      <c r="I199" s="5">
        <f t="shared" si="3"/>
        <v>45443</v>
      </c>
      <c r="J199" t="s">
        <v>134</v>
      </c>
      <c r="K199" t="s">
        <v>135</v>
      </c>
      <c r="L199" t="s">
        <v>137</v>
      </c>
      <c r="M199" t="s">
        <v>136</v>
      </c>
      <c r="N199">
        <v>0</v>
      </c>
      <c r="O199">
        <v>0</v>
      </c>
      <c r="P199">
        <v>0</v>
      </c>
      <c r="Q199">
        <v>0</v>
      </c>
      <c r="R199">
        <f>SUMIF(AT!B:B,AF!F199,AT!L:L)</f>
        <v>249600</v>
      </c>
      <c r="S199" s="4"/>
    </row>
    <row r="200" spans="2:19">
      <c r="B200">
        <v>9012767301</v>
      </c>
      <c r="C200" t="s">
        <v>132</v>
      </c>
      <c r="D200" t="s">
        <v>18</v>
      </c>
      <c r="E200">
        <v>9012767301</v>
      </c>
      <c r="F200" t="s">
        <v>2451</v>
      </c>
      <c r="G200" s="5">
        <f>VLOOKUP(F200,DATOS!U:V,2,FALSE)</f>
        <v>45495</v>
      </c>
      <c r="H200" s="5">
        <f>VLOOKUP(F200,AT!B:O,14,FALSE)</f>
        <v>45428</v>
      </c>
      <c r="I200" s="5">
        <f t="shared" si="3"/>
        <v>45443</v>
      </c>
      <c r="J200" t="s">
        <v>134</v>
      </c>
      <c r="K200" t="s">
        <v>135</v>
      </c>
      <c r="L200" t="s">
        <v>137</v>
      </c>
      <c r="M200" t="s">
        <v>136</v>
      </c>
      <c r="N200">
        <v>0</v>
      </c>
      <c r="O200">
        <v>0</v>
      </c>
      <c r="P200">
        <v>0</v>
      </c>
      <c r="Q200">
        <v>0</v>
      </c>
      <c r="R200">
        <f>SUMIF(AT!B:B,AF!F200,AT!L:L)</f>
        <v>45240</v>
      </c>
      <c r="S200" s="4"/>
    </row>
    <row r="201" spans="2:19">
      <c r="B201">
        <v>9012767301</v>
      </c>
      <c r="C201" t="s">
        <v>132</v>
      </c>
      <c r="D201" t="s">
        <v>18</v>
      </c>
      <c r="E201">
        <v>9012767301</v>
      </c>
      <c r="F201" t="s">
        <v>2452</v>
      </c>
      <c r="G201" s="5">
        <f>VLOOKUP(F201,DATOS!U:V,2,FALSE)</f>
        <v>45495</v>
      </c>
      <c r="H201" s="5">
        <f>VLOOKUP(F201,AT!B:O,14,FALSE)</f>
        <v>45417</v>
      </c>
      <c r="I201" s="5">
        <f t="shared" si="3"/>
        <v>45443</v>
      </c>
      <c r="J201" t="s">
        <v>134</v>
      </c>
      <c r="K201" t="s">
        <v>135</v>
      </c>
      <c r="L201" t="s">
        <v>137</v>
      </c>
      <c r="M201" t="s">
        <v>136</v>
      </c>
      <c r="N201">
        <v>0</v>
      </c>
      <c r="O201">
        <v>0</v>
      </c>
      <c r="P201">
        <v>0</v>
      </c>
      <c r="Q201">
        <v>0</v>
      </c>
      <c r="R201">
        <f>SUMIF(AT!B:B,AF!F201,AT!L:L)</f>
        <v>271440</v>
      </c>
      <c r="S201" s="4"/>
    </row>
    <row r="202" spans="2:19">
      <c r="B202">
        <v>9012767301</v>
      </c>
      <c r="C202" t="s">
        <v>132</v>
      </c>
      <c r="D202" t="s">
        <v>18</v>
      </c>
      <c r="E202">
        <v>9012767301</v>
      </c>
      <c r="F202" t="s">
        <v>2453</v>
      </c>
      <c r="G202" s="5">
        <f>VLOOKUP(F202,DATOS!U:V,2,FALSE)</f>
        <v>45495</v>
      </c>
      <c r="H202" s="5">
        <f>VLOOKUP(F202,AT!B:O,14,FALSE)</f>
        <v>45434</v>
      </c>
      <c r="I202" s="5">
        <f t="shared" si="3"/>
        <v>45443</v>
      </c>
      <c r="J202" t="s">
        <v>134</v>
      </c>
      <c r="K202" t="s">
        <v>135</v>
      </c>
      <c r="L202" t="s">
        <v>137</v>
      </c>
      <c r="M202" t="s">
        <v>136</v>
      </c>
      <c r="N202">
        <v>0</v>
      </c>
      <c r="O202">
        <v>0</v>
      </c>
      <c r="P202">
        <v>0</v>
      </c>
      <c r="Q202">
        <v>0</v>
      </c>
      <c r="R202">
        <f>SUMIF(AT!B:B,AF!F202,AT!L:L)</f>
        <v>135200</v>
      </c>
      <c r="S202" s="4"/>
    </row>
    <row r="203" spans="2:19">
      <c r="B203">
        <v>9012767301</v>
      </c>
      <c r="C203" t="s">
        <v>132</v>
      </c>
      <c r="D203" t="s">
        <v>18</v>
      </c>
      <c r="E203">
        <v>9012767301</v>
      </c>
      <c r="F203" t="s">
        <v>2454</v>
      </c>
      <c r="G203" s="5">
        <f>VLOOKUP(F203,DATOS!U:V,2,FALSE)</f>
        <v>45495</v>
      </c>
      <c r="H203" s="5">
        <f>VLOOKUP(F203,AT!B:O,14,FALSE)</f>
        <v>45439</v>
      </c>
      <c r="I203" s="5">
        <f t="shared" si="3"/>
        <v>45443</v>
      </c>
      <c r="J203" t="s">
        <v>134</v>
      </c>
      <c r="K203" t="s">
        <v>135</v>
      </c>
      <c r="L203" t="s">
        <v>137</v>
      </c>
      <c r="M203" t="s">
        <v>136</v>
      </c>
      <c r="N203">
        <v>0</v>
      </c>
      <c r="O203">
        <v>0</v>
      </c>
      <c r="P203">
        <v>0</v>
      </c>
      <c r="Q203">
        <v>0</v>
      </c>
      <c r="R203">
        <f>SUMIF(AT!B:B,AF!F203,AT!L:L)</f>
        <v>26520</v>
      </c>
      <c r="S203" s="4"/>
    </row>
    <row r="204" spans="2:19">
      <c r="B204">
        <v>9012767301</v>
      </c>
      <c r="C204" t="s">
        <v>132</v>
      </c>
      <c r="D204" t="s">
        <v>18</v>
      </c>
      <c r="E204">
        <v>9012767301</v>
      </c>
      <c r="F204" t="s">
        <v>2455</v>
      </c>
      <c r="G204" s="5">
        <f>VLOOKUP(F204,DATOS!U:V,2,FALSE)</f>
        <v>45495</v>
      </c>
      <c r="H204" s="5">
        <f>VLOOKUP(F204,AT!B:O,14,FALSE)</f>
        <v>45418</v>
      </c>
      <c r="I204" s="5">
        <f t="shared" si="3"/>
        <v>45443</v>
      </c>
      <c r="J204" t="s">
        <v>134</v>
      </c>
      <c r="K204" t="s">
        <v>135</v>
      </c>
      <c r="L204" t="s">
        <v>137</v>
      </c>
      <c r="M204" t="s">
        <v>136</v>
      </c>
      <c r="N204">
        <v>0</v>
      </c>
      <c r="O204">
        <v>0</v>
      </c>
      <c r="P204">
        <v>0</v>
      </c>
      <c r="Q204">
        <v>0</v>
      </c>
      <c r="R204">
        <f>SUMIF(AT!B:B,AF!F204,AT!L:L)</f>
        <v>135200</v>
      </c>
      <c r="S204" s="4"/>
    </row>
    <row r="205" spans="2:19">
      <c r="B205">
        <v>9012767301</v>
      </c>
      <c r="C205" t="s">
        <v>132</v>
      </c>
      <c r="D205" t="s">
        <v>18</v>
      </c>
      <c r="E205">
        <v>9012767301</v>
      </c>
      <c r="F205" t="s">
        <v>2456</v>
      </c>
      <c r="G205" s="5">
        <f>VLOOKUP(F205,DATOS!U:V,2,FALSE)</f>
        <v>45495</v>
      </c>
      <c r="H205" s="5">
        <f>VLOOKUP(F205,AT!B:O,14,FALSE)</f>
        <v>45421</v>
      </c>
      <c r="I205" s="5">
        <f t="shared" si="3"/>
        <v>45443</v>
      </c>
      <c r="J205" t="s">
        <v>134</v>
      </c>
      <c r="K205" t="s">
        <v>135</v>
      </c>
      <c r="L205" t="s">
        <v>137</v>
      </c>
      <c r="M205" t="s">
        <v>136</v>
      </c>
      <c r="N205">
        <v>0</v>
      </c>
      <c r="O205">
        <v>0</v>
      </c>
      <c r="P205">
        <v>0</v>
      </c>
      <c r="Q205">
        <v>0</v>
      </c>
      <c r="R205">
        <f>SUMIF(AT!B:B,AF!F205,AT!L:L)</f>
        <v>90480</v>
      </c>
      <c r="S205" s="4"/>
    </row>
    <row r="206" spans="2:19">
      <c r="B206">
        <v>9012767301</v>
      </c>
      <c r="C206" t="s">
        <v>132</v>
      </c>
      <c r="D206" t="s">
        <v>18</v>
      </c>
      <c r="E206">
        <v>9012767301</v>
      </c>
      <c r="F206" t="s">
        <v>2457</v>
      </c>
      <c r="G206" s="5">
        <f>VLOOKUP(F206,DATOS!U:V,2,FALSE)</f>
        <v>45495</v>
      </c>
      <c r="H206" s="5">
        <f>VLOOKUP(F206,AT!B:O,14,FALSE)</f>
        <v>45430</v>
      </c>
      <c r="I206" s="5">
        <f t="shared" si="3"/>
        <v>45443</v>
      </c>
      <c r="J206" t="s">
        <v>134</v>
      </c>
      <c r="K206" t="s">
        <v>135</v>
      </c>
      <c r="L206" t="s">
        <v>137</v>
      </c>
      <c r="M206" t="s">
        <v>136</v>
      </c>
      <c r="N206">
        <v>0</v>
      </c>
      <c r="O206">
        <v>0</v>
      </c>
      <c r="P206">
        <v>0</v>
      </c>
      <c r="Q206">
        <v>0</v>
      </c>
      <c r="R206">
        <f>SUMIF(AT!B:B,AF!F206,AT!L:L)</f>
        <v>26520</v>
      </c>
      <c r="S206" s="4"/>
    </row>
    <row r="207" spans="2:19">
      <c r="B207">
        <v>9012767301</v>
      </c>
      <c r="C207" t="s">
        <v>132</v>
      </c>
      <c r="D207" t="s">
        <v>18</v>
      </c>
      <c r="E207">
        <v>9012767301</v>
      </c>
      <c r="F207" t="s">
        <v>2458</v>
      </c>
      <c r="G207" s="5">
        <f>VLOOKUP(F207,DATOS!U:V,2,FALSE)</f>
        <v>45495</v>
      </c>
      <c r="H207" s="5">
        <f>VLOOKUP(F207,AT!B:O,14,FALSE)</f>
        <v>45424</v>
      </c>
      <c r="I207" s="5">
        <f t="shared" si="3"/>
        <v>45443</v>
      </c>
      <c r="J207" t="s">
        <v>134</v>
      </c>
      <c r="K207" t="s">
        <v>135</v>
      </c>
      <c r="L207" t="s">
        <v>137</v>
      </c>
      <c r="M207" t="s">
        <v>136</v>
      </c>
      <c r="N207">
        <v>0</v>
      </c>
      <c r="O207">
        <v>0</v>
      </c>
      <c r="P207">
        <v>0</v>
      </c>
      <c r="Q207">
        <v>0</v>
      </c>
      <c r="R207">
        <f>SUMIF(AT!B:B,AF!F207,AT!L:L)</f>
        <v>315120</v>
      </c>
      <c r="S207" s="4"/>
    </row>
    <row r="208" spans="2:19">
      <c r="B208">
        <v>9012767301</v>
      </c>
      <c r="C208" t="s">
        <v>132</v>
      </c>
      <c r="D208" t="s">
        <v>18</v>
      </c>
      <c r="E208">
        <v>9012767301</v>
      </c>
      <c r="F208" t="s">
        <v>2459</v>
      </c>
      <c r="G208" s="5">
        <f>VLOOKUP(F208,DATOS!U:V,2,FALSE)</f>
        <v>45495</v>
      </c>
      <c r="H208" s="5">
        <f>VLOOKUP(F208,AT!B:O,14,FALSE)</f>
        <v>45414</v>
      </c>
      <c r="I208" s="5">
        <f t="shared" si="3"/>
        <v>45443</v>
      </c>
      <c r="J208" t="s">
        <v>134</v>
      </c>
      <c r="K208" t="s">
        <v>135</v>
      </c>
      <c r="L208" t="s">
        <v>137</v>
      </c>
      <c r="M208" t="s">
        <v>136</v>
      </c>
      <c r="N208">
        <v>0</v>
      </c>
      <c r="O208">
        <v>0</v>
      </c>
      <c r="P208">
        <v>0</v>
      </c>
      <c r="Q208">
        <v>0</v>
      </c>
      <c r="R208">
        <f>SUMIF(AT!B:B,AF!F208,AT!L:L)</f>
        <v>91000</v>
      </c>
      <c r="S208" s="4"/>
    </row>
    <row r="209" spans="2:19">
      <c r="B209">
        <v>9012767301</v>
      </c>
      <c r="C209" t="s">
        <v>132</v>
      </c>
      <c r="D209" t="s">
        <v>18</v>
      </c>
      <c r="E209">
        <v>9012767301</v>
      </c>
      <c r="F209" t="s">
        <v>2460</v>
      </c>
      <c r="G209" s="5">
        <f>VLOOKUP(F209,DATOS!U:V,2,FALSE)</f>
        <v>45495</v>
      </c>
      <c r="H209" s="5">
        <f>VLOOKUP(F209,AT!B:O,14,FALSE)</f>
        <v>45435</v>
      </c>
      <c r="I209" s="5">
        <f t="shared" si="3"/>
        <v>45443</v>
      </c>
      <c r="J209" t="s">
        <v>134</v>
      </c>
      <c r="K209" t="s">
        <v>135</v>
      </c>
      <c r="L209" t="s">
        <v>137</v>
      </c>
      <c r="M209" t="s">
        <v>136</v>
      </c>
      <c r="N209">
        <v>0</v>
      </c>
      <c r="O209">
        <v>0</v>
      </c>
      <c r="P209">
        <v>0</v>
      </c>
      <c r="Q209">
        <v>0</v>
      </c>
      <c r="R209">
        <f>SUMIF(AT!B:B,AF!F209,AT!L:L)</f>
        <v>59280</v>
      </c>
      <c r="S209" s="4"/>
    </row>
    <row r="210" spans="2:19">
      <c r="B210">
        <v>9012767301</v>
      </c>
      <c r="C210" t="s">
        <v>132</v>
      </c>
      <c r="D210" t="s">
        <v>18</v>
      </c>
      <c r="E210">
        <v>9012767301</v>
      </c>
      <c r="F210" t="s">
        <v>2461</v>
      </c>
      <c r="G210" s="5">
        <f>VLOOKUP(F210,DATOS!U:V,2,FALSE)</f>
        <v>45495</v>
      </c>
      <c r="H210" s="5">
        <f>VLOOKUP(F210,AT!B:O,14,FALSE)</f>
        <v>45440</v>
      </c>
      <c r="I210" s="5">
        <f t="shared" si="3"/>
        <v>45443</v>
      </c>
      <c r="J210" t="s">
        <v>134</v>
      </c>
      <c r="K210" t="s">
        <v>135</v>
      </c>
      <c r="L210" t="s">
        <v>137</v>
      </c>
      <c r="M210" t="s">
        <v>136</v>
      </c>
      <c r="N210">
        <v>0</v>
      </c>
      <c r="O210">
        <v>0</v>
      </c>
      <c r="P210">
        <v>0</v>
      </c>
      <c r="Q210">
        <v>0</v>
      </c>
      <c r="R210">
        <f>SUMIF(AT!B:B,AF!F210,AT!L:L)</f>
        <v>175240</v>
      </c>
      <c r="S210" s="4"/>
    </row>
    <row r="211" spans="2:19">
      <c r="B211">
        <v>9012767301</v>
      </c>
      <c r="C211" t="s">
        <v>132</v>
      </c>
      <c r="D211" t="s">
        <v>18</v>
      </c>
      <c r="E211">
        <v>9012767301</v>
      </c>
      <c r="F211" t="s">
        <v>2462</v>
      </c>
      <c r="G211" s="5">
        <f>VLOOKUP(F211,DATOS!U:V,2,FALSE)</f>
        <v>45495</v>
      </c>
      <c r="H211" s="5">
        <f>VLOOKUP(F211,AT!B:O,14,FALSE)</f>
        <v>45440</v>
      </c>
      <c r="I211" s="5">
        <f t="shared" si="3"/>
        <v>45443</v>
      </c>
      <c r="J211" t="s">
        <v>134</v>
      </c>
      <c r="K211" t="s">
        <v>135</v>
      </c>
      <c r="L211" t="s">
        <v>137</v>
      </c>
      <c r="M211" t="s">
        <v>136</v>
      </c>
      <c r="N211">
        <v>0</v>
      </c>
      <c r="O211">
        <v>0</v>
      </c>
      <c r="P211">
        <v>0</v>
      </c>
      <c r="Q211">
        <v>0</v>
      </c>
      <c r="R211">
        <f>SUMIF(AT!B:B,AF!F211,AT!L:L)</f>
        <v>175240</v>
      </c>
      <c r="S211" s="4"/>
    </row>
    <row r="212" spans="2:19">
      <c r="B212">
        <v>9012767301</v>
      </c>
      <c r="C212" t="s">
        <v>132</v>
      </c>
      <c r="D212" t="s">
        <v>18</v>
      </c>
      <c r="E212">
        <v>9012767301</v>
      </c>
      <c r="F212" t="s">
        <v>2463</v>
      </c>
      <c r="G212" s="5">
        <f>VLOOKUP(F212,DATOS!U:V,2,FALSE)</f>
        <v>45495</v>
      </c>
      <c r="H212" s="5">
        <f>VLOOKUP(F212,AT!B:O,14,FALSE)</f>
        <v>45430</v>
      </c>
      <c r="I212" s="5">
        <f t="shared" si="3"/>
        <v>45443</v>
      </c>
      <c r="J212" t="s">
        <v>134</v>
      </c>
      <c r="K212" t="s">
        <v>135</v>
      </c>
      <c r="L212" t="s">
        <v>137</v>
      </c>
      <c r="M212" t="s">
        <v>136</v>
      </c>
      <c r="N212">
        <v>0</v>
      </c>
      <c r="O212">
        <v>0</v>
      </c>
      <c r="P212">
        <v>0</v>
      </c>
      <c r="Q212">
        <v>0</v>
      </c>
      <c r="R212">
        <f>SUMIF(AT!B:B,AF!F212,AT!L:L)</f>
        <v>92040</v>
      </c>
      <c r="S212" s="4"/>
    </row>
    <row r="213" spans="2:19">
      <c r="B213">
        <v>9012767301</v>
      </c>
      <c r="C213" t="s">
        <v>132</v>
      </c>
      <c r="D213" t="s">
        <v>18</v>
      </c>
      <c r="E213">
        <v>9012767301</v>
      </c>
      <c r="F213" t="s">
        <v>2464</v>
      </c>
      <c r="G213" s="5">
        <f>VLOOKUP(F213,DATOS!U:V,2,FALSE)</f>
        <v>45495</v>
      </c>
      <c r="H213" s="5">
        <f>VLOOKUP(F213,AT!B:O,14,FALSE)</f>
        <v>45413</v>
      </c>
      <c r="I213" s="5">
        <f t="shared" si="3"/>
        <v>45443</v>
      </c>
      <c r="J213" t="s">
        <v>134</v>
      </c>
      <c r="K213" t="s">
        <v>135</v>
      </c>
      <c r="L213" t="s">
        <v>137</v>
      </c>
      <c r="M213" t="s">
        <v>136</v>
      </c>
      <c r="N213">
        <v>0</v>
      </c>
      <c r="O213">
        <v>0</v>
      </c>
      <c r="P213">
        <v>0</v>
      </c>
      <c r="Q213">
        <v>0</v>
      </c>
      <c r="R213">
        <f>SUMIF(AT!B:B,AF!F213,AT!L:L)</f>
        <v>135200</v>
      </c>
      <c r="S213" s="4"/>
    </row>
    <row r="214" spans="2:19">
      <c r="B214">
        <v>9012767301</v>
      </c>
      <c r="C214" t="s">
        <v>132</v>
      </c>
      <c r="D214" t="s">
        <v>18</v>
      </c>
      <c r="E214">
        <v>9012767301</v>
      </c>
      <c r="F214" t="s">
        <v>2465</v>
      </c>
      <c r="G214" s="5">
        <f>VLOOKUP(F214,DATOS!U:V,2,FALSE)</f>
        <v>45495</v>
      </c>
      <c r="H214" s="5">
        <f>VLOOKUP(F214,AT!B:O,14,FALSE)</f>
        <v>45425</v>
      </c>
      <c r="I214" s="5">
        <f t="shared" si="3"/>
        <v>45443</v>
      </c>
      <c r="J214" t="s">
        <v>134</v>
      </c>
      <c r="K214" t="s">
        <v>135</v>
      </c>
      <c r="L214" t="s">
        <v>137</v>
      </c>
      <c r="M214" t="s">
        <v>136</v>
      </c>
      <c r="N214">
        <v>0</v>
      </c>
      <c r="O214">
        <v>0</v>
      </c>
      <c r="P214">
        <v>0</v>
      </c>
      <c r="Q214">
        <v>0</v>
      </c>
      <c r="R214">
        <f>SUMIF(AT!B:B,AF!F214,AT!L:L)</f>
        <v>135200</v>
      </c>
      <c r="S214" s="4"/>
    </row>
    <row r="215" spans="2:19">
      <c r="B215">
        <v>9012767301</v>
      </c>
      <c r="C215" t="s">
        <v>132</v>
      </c>
      <c r="D215" t="s">
        <v>18</v>
      </c>
      <c r="E215">
        <v>9012767301</v>
      </c>
      <c r="F215" t="s">
        <v>2466</v>
      </c>
      <c r="G215" s="5">
        <f>VLOOKUP(F215,DATOS!U:V,2,FALSE)</f>
        <v>45495</v>
      </c>
      <c r="H215" s="5">
        <f>VLOOKUP(F215,AT!B:O,14,FALSE)</f>
        <v>45416</v>
      </c>
      <c r="I215" s="5">
        <f t="shared" si="3"/>
        <v>45443</v>
      </c>
      <c r="J215" t="s">
        <v>134</v>
      </c>
      <c r="K215" t="s">
        <v>135</v>
      </c>
      <c r="L215" t="s">
        <v>137</v>
      </c>
      <c r="M215" t="s">
        <v>136</v>
      </c>
      <c r="N215">
        <v>0</v>
      </c>
      <c r="O215">
        <v>0</v>
      </c>
      <c r="P215">
        <v>0</v>
      </c>
      <c r="Q215">
        <v>0</v>
      </c>
      <c r="R215">
        <f>SUMIF(AT!B:B,AF!F215,AT!L:L)</f>
        <v>48360</v>
      </c>
      <c r="S215" s="4"/>
    </row>
    <row r="216" spans="2:19">
      <c r="B216">
        <v>9012767301</v>
      </c>
      <c r="C216" t="s">
        <v>132</v>
      </c>
      <c r="D216" t="s">
        <v>18</v>
      </c>
      <c r="E216">
        <v>9012767301</v>
      </c>
      <c r="F216" t="s">
        <v>2467</v>
      </c>
      <c r="G216" s="5">
        <f>VLOOKUP(F216,DATOS!U:V,2,FALSE)</f>
        <v>45495</v>
      </c>
      <c r="H216" s="5">
        <f>VLOOKUP(F216,AT!B:O,14,FALSE)</f>
        <v>45442</v>
      </c>
      <c r="I216" s="5">
        <f t="shared" si="3"/>
        <v>45443</v>
      </c>
      <c r="J216" t="s">
        <v>134</v>
      </c>
      <c r="K216" t="s">
        <v>135</v>
      </c>
      <c r="L216" t="s">
        <v>137</v>
      </c>
      <c r="M216" t="s">
        <v>136</v>
      </c>
      <c r="N216">
        <v>0</v>
      </c>
      <c r="O216">
        <v>0</v>
      </c>
      <c r="P216">
        <v>0</v>
      </c>
      <c r="Q216">
        <v>0</v>
      </c>
      <c r="R216">
        <f>SUMIF(AT!B:B,AF!F216,AT!L:L)</f>
        <v>45240</v>
      </c>
      <c r="S216" s="4"/>
    </row>
    <row r="217" spans="2:19">
      <c r="B217">
        <v>9012767301</v>
      </c>
      <c r="C217" t="s">
        <v>132</v>
      </c>
      <c r="D217" t="s">
        <v>18</v>
      </c>
      <c r="E217">
        <v>9012767301</v>
      </c>
      <c r="F217" t="s">
        <v>2468</v>
      </c>
      <c r="G217" s="5">
        <f>VLOOKUP(F217,DATOS!U:V,2,FALSE)</f>
        <v>45495</v>
      </c>
      <c r="H217" s="5">
        <f>VLOOKUP(F217,AT!B:O,14,FALSE)</f>
        <v>45421</v>
      </c>
      <c r="I217" s="5">
        <f t="shared" si="3"/>
        <v>45443</v>
      </c>
      <c r="J217" t="s">
        <v>134</v>
      </c>
      <c r="K217" t="s">
        <v>135</v>
      </c>
      <c r="L217" t="s">
        <v>137</v>
      </c>
      <c r="M217" t="s">
        <v>136</v>
      </c>
      <c r="N217">
        <v>0</v>
      </c>
      <c r="O217">
        <v>0</v>
      </c>
      <c r="P217">
        <v>0</v>
      </c>
      <c r="Q217">
        <v>0</v>
      </c>
      <c r="R217">
        <f>SUMIF(AT!B:B,AF!F217,AT!L:L)</f>
        <v>101338</v>
      </c>
      <c r="S217" s="4"/>
    </row>
    <row r="218" spans="2:19">
      <c r="B218">
        <v>9012767301</v>
      </c>
      <c r="C218" t="s">
        <v>132</v>
      </c>
      <c r="D218" t="s">
        <v>18</v>
      </c>
      <c r="E218">
        <v>9012767301</v>
      </c>
      <c r="F218" t="s">
        <v>2469</v>
      </c>
      <c r="G218" s="5">
        <f>VLOOKUP(F218,DATOS!U:V,2,FALSE)</f>
        <v>45495</v>
      </c>
      <c r="H218" s="5">
        <f>VLOOKUP(F218,AT!B:O,14,FALSE)</f>
        <v>45419</v>
      </c>
      <c r="I218" s="5">
        <f t="shared" si="3"/>
        <v>45443</v>
      </c>
      <c r="J218" t="s">
        <v>134</v>
      </c>
      <c r="K218" t="s">
        <v>135</v>
      </c>
      <c r="L218" t="s">
        <v>137</v>
      </c>
      <c r="M218" t="s">
        <v>136</v>
      </c>
      <c r="N218">
        <v>0</v>
      </c>
      <c r="O218">
        <v>0</v>
      </c>
      <c r="P218">
        <v>0</v>
      </c>
      <c r="Q218">
        <v>0</v>
      </c>
      <c r="R218">
        <f>SUMIF(AT!B:B,AF!F218,AT!L:L)</f>
        <v>90480</v>
      </c>
      <c r="S218" s="4"/>
    </row>
    <row r="219" spans="2:19">
      <c r="B219">
        <v>9012767301</v>
      </c>
      <c r="C219" t="s">
        <v>132</v>
      </c>
      <c r="D219" t="s">
        <v>18</v>
      </c>
      <c r="E219">
        <v>9012767301</v>
      </c>
      <c r="F219" t="s">
        <v>2470</v>
      </c>
      <c r="G219" s="5">
        <f>VLOOKUP(F219,DATOS!U:V,2,FALSE)</f>
        <v>45495</v>
      </c>
      <c r="H219" s="5">
        <f>VLOOKUP(F219,AT!B:O,14,FALSE)</f>
        <v>45413</v>
      </c>
      <c r="I219" s="5">
        <f t="shared" si="3"/>
        <v>45443</v>
      </c>
      <c r="J219" t="s">
        <v>134</v>
      </c>
      <c r="K219" t="s">
        <v>135</v>
      </c>
      <c r="L219" t="s">
        <v>137</v>
      </c>
      <c r="M219" t="s">
        <v>136</v>
      </c>
      <c r="N219">
        <v>0</v>
      </c>
      <c r="O219">
        <v>0</v>
      </c>
      <c r="P219">
        <v>0</v>
      </c>
      <c r="Q219">
        <v>0</v>
      </c>
      <c r="R219">
        <f>SUMIF(AT!B:B,AF!F219,AT!L:L)</f>
        <v>90480</v>
      </c>
      <c r="S219" s="4"/>
    </row>
    <row r="220" spans="2:19">
      <c r="B220">
        <v>9012767301</v>
      </c>
      <c r="C220" t="s">
        <v>132</v>
      </c>
      <c r="D220" t="s">
        <v>18</v>
      </c>
      <c r="E220">
        <v>9012767301</v>
      </c>
      <c r="F220" t="s">
        <v>2471</v>
      </c>
      <c r="G220" s="5">
        <f>VLOOKUP(F220,DATOS!U:V,2,FALSE)</f>
        <v>45495</v>
      </c>
      <c r="H220" s="5">
        <f>VLOOKUP(F220,AT!B:O,14,FALSE)</f>
        <v>45418</v>
      </c>
      <c r="I220" s="5">
        <f t="shared" si="3"/>
        <v>45443</v>
      </c>
      <c r="J220" t="s">
        <v>134</v>
      </c>
      <c r="K220" t="s">
        <v>135</v>
      </c>
      <c r="L220" t="s">
        <v>137</v>
      </c>
      <c r="M220" t="s">
        <v>136</v>
      </c>
      <c r="N220">
        <v>0</v>
      </c>
      <c r="O220">
        <v>0</v>
      </c>
      <c r="P220">
        <v>0</v>
      </c>
      <c r="Q220">
        <v>0</v>
      </c>
      <c r="R220">
        <f>SUMIF(AT!B:B,AF!F220,AT!L:L)</f>
        <v>218400</v>
      </c>
      <c r="S220" s="4"/>
    </row>
    <row r="221" spans="2:19">
      <c r="B221">
        <v>9012767301</v>
      </c>
      <c r="C221" t="s">
        <v>132</v>
      </c>
      <c r="D221" t="s">
        <v>18</v>
      </c>
      <c r="E221">
        <v>9012767301</v>
      </c>
      <c r="F221" t="s">
        <v>2472</v>
      </c>
      <c r="G221" s="5">
        <f>VLOOKUP(F221,DATOS!U:V,2,FALSE)</f>
        <v>45495</v>
      </c>
      <c r="H221" s="5">
        <f>VLOOKUP(F221,AT!B:O,14,FALSE)</f>
        <v>45419</v>
      </c>
      <c r="I221" s="5">
        <f t="shared" si="3"/>
        <v>45443</v>
      </c>
      <c r="J221" t="s">
        <v>134</v>
      </c>
      <c r="K221" t="s">
        <v>135</v>
      </c>
      <c r="L221" t="s">
        <v>137</v>
      </c>
      <c r="M221" t="s">
        <v>136</v>
      </c>
      <c r="N221">
        <v>0</v>
      </c>
      <c r="O221">
        <v>0</v>
      </c>
      <c r="P221">
        <v>0</v>
      </c>
      <c r="Q221">
        <v>0</v>
      </c>
      <c r="R221">
        <f>SUMIF(AT!B:B,AF!F221,AT!L:L)</f>
        <v>61360</v>
      </c>
      <c r="S221" s="4"/>
    </row>
    <row r="222" spans="2:19">
      <c r="B222">
        <v>9012767301</v>
      </c>
      <c r="C222" t="s">
        <v>132</v>
      </c>
      <c r="D222" t="s">
        <v>18</v>
      </c>
      <c r="E222">
        <v>9012767301</v>
      </c>
      <c r="F222" t="s">
        <v>2473</v>
      </c>
      <c r="G222" s="5">
        <f>VLOOKUP(F222,DATOS!U:V,2,FALSE)</f>
        <v>45495</v>
      </c>
      <c r="H222" s="5">
        <f>VLOOKUP(F222,AT!B:O,14,FALSE)</f>
        <v>45415</v>
      </c>
      <c r="I222" s="5">
        <f t="shared" si="3"/>
        <v>45443</v>
      </c>
      <c r="J222" t="s">
        <v>134</v>
      </c>
      <c r="K222" t="s">
        <v>135</v>
      </c>
      <c r="L222" t="s">
        <v>137</v>
      </c>
      <c r="M222" t="s">
        <v>136</v>
      </c>
      <c r="N222">
        <v>0</v>
      </c>
      <c r="O222">
        <v>0</v>
      </c>
      <c r="P222">
        <v>0</v>
      </c>
      <c r="Q222">
        <v>0</v>
      </c>
      <c r="R222">
        <f>SUMIF(AT!B:B,AF!F222,AT!L:L)</f>
        <v>218400</v>
      </c>
      <c r="S222" s="4"/>
    </row>
    <row r="223" spans="2:19">
      <c r="B223">
        <v>9012767301</v>
      </c>
      <c r="C223" t="s">
        <v>132</v>
      </c>
      <c r="D223" t="s">
        <v>18</v>
      </c>
      <c r="E223">
        <v>9012767301</v>
      </c>
      <c r="F223" t="s">
        <v>2475</v>
      </c>
      <c r="G223" s="5">
        <f>VLOOKUP(F223,DATOS!U:V,2,FALSE)</f>
        <v>45495</v>
      </c>
      <c r="H223" s="5">
        <f>VLOOKUP(F223,AT!B:O,14,FALSE)</f>
        <v>45425</v>
      </c>
      <c r="I223" s="5">
        <f t="shared" si="3"/>
        <v>45443</v>
      </c>
      <c r="J223" t="s">
        <v>134</v>
      </c>
      <c r="K223" t="s">
        <v>135</v>
      </c>
      <c r="L223" t="s">
        <v>137</v>
      </c>
      <c r="M223" t="s">
        <v>136</v>
      </c>
      <c r="N223">
        <v>0</v>
      </c>
      <c r="O223">
        <v>0</v>
      </c>
      <c r="P223">
        <v>0</v>
      </c>
      <c r="Q223">
        <v>0</v>
      </c>
      <c r="R223">
        <f>SUMIF(AT!B:B,AF!F223,AT!L:L)</f>
        <v>45760</v>
      </c>
      <c r="S223" s="4"/>
    </row>
    <row r="224" spans="2:19">
      <c r="B224">
        <v>9012767301</v>
      </c>
      <c r="C224" t="s">
        <v>132</v>
      </c>
      <c r="D224" t="s">
        <v>18</v>
      </c>
      <c r="E224">
        <v>9012767301</v>
      </c>
      <c r="F224" t="s">
        <v>2476</v>
      </c>
      <c r="G224" s="5">
        <f>VLOOKUP(F224,DATOS!U:V,2,FALSE)</f>
        <v>45495</v>
      </c>
      <c r="H224" s="5">
        <f>VLOOKUP(F224,AT!B:O,14,FALSE)</f>
        <v>45414</v>
      </c>
      <c r="I224" s="5">
        <f t="shared" si="3"/>
        <v>45443</v>
      </c>
      <c r="J224" t="s">
        <v>134</v>
      </c>
      <c r="K224" t="s">
        <v>135</v>
      </c>
      <c r="L224" t="s">
        <v>137</v>
      </c>
      <c r="M224" t="s">
        <v>136</v>
      </c>
      <c r="N224">
        <v>0</v>
      </c>
      <c r="O224">
        <v>0</v>
      </c>
      <c r="P224">
        <v>0</v>
      </c>
      <c r="Q224">
        <v>0</v>
      </c>
      <c r="R224">
        <f>SUMIF(AT!B:B,AF!F224,AT!L:L)</f>
        <v>204464</v>
      </c>
      <c r="S224" s="4"/>
    </row>
    <row r="225" spans="2:19">
      <c r="B225">
        <v>9012767301</v>
      </c>
      <c r="C225" t="s">
        <v>132</v>
      </c>
      <c r="D225" t="s">
        <v>18</v>
      </c>
      <c r="E225">
        <v>9012767301</v>
      </c>
      <c r="F225" t="s">
        <v>2477</v>
      </c>
      <c r="G225" s="5">
        <f>VLOOKUP(F225,DATOS!U:V,2,FALSE)</f>
        <v>45495</v>
      </c>
      <c r="H225" s="5">
        <f>VLOOKUP(F225,AT!B:O,14,FALSE)</f>
        <v>45427</v>
      </c>
      <c r="I225" s="5">
        <f t="shared" si="3"/>
        <v>45443</v>
      </c>
      <c r="J225" t="s">
        <v>134</v>
      </c>
      <c r="K225" t="s">
        <v>135</v>
      </c>
      <c r="L225" t="s">
        <v>137</v>
      </c>
      <c r="M225" t="s">
        <v>136</v>
      </c>
      <c r="N225">
        <v>0</v>
      </c>
      <c r="O225">
        <v>0</v>
      </c>
      <c r="P225">
        <v>0</v>
      </c>
      <c r="Q225">
        <v>0</v>
      </c>
      <c r="R225">
        <f>SUMIF(AT!B:B,AF!F225,AT!L:L)</f>
        <v>102544</v>
      </c>
      <c r="S225" s="4"/>
    </row>
    <row r="226" spans="2:19">
      <c r="B226">
        <v>9012767301</v>
      </c>
      <c r="C226" t="s">
        <v>132</v>
      </c>
      <c r="D226" t="s">
        <v>18</v>
      </c>
      <c r="E226">
        <v>9012767301</v>
      </c>
      <c r="F226" t="s">
        <v>2478</v>
      </c>
      <c r="G226" s="5">
        <f>VLOOKUP(F226,DATOS!U:V,2,FALSE)</f>
        <v>45495</v>
      </c>
      <c r="H226" s="5">
        <f>VLOOKUP(F226,AT!B:O,14,FALSE)</f>
        <v>45414</v>
      </c>
      <c r="I226" s="5">
        <f t="shared" si="3"/>
        <v>45443</v>
      </c>
      <c r="J226" t="s">
        <v>134</v>
      </c>
      <c r="K226" t="s">
        <v>135</v>
      </c>
      <c r="L226" t="s">
        <v>137</v>
      </c>
      <c r="M226" t="s">
        <v>136</v>
      </c>
      <c r="N226">
        <v>0</v>
      </c>
      <c r="O226">
        <v>0</v>
      </c>
      <c r="P226">
        <v>0</v>
      </c>
      <c r="Q226">
        <v>0</v>
      </c>
      <c r="R226">
        <f>SUMIF(AT!B:B,AF!F226,AT!L:L)</f>
        <v>100672</v>
      </c>
      <c r="S226" s="4"/>
    </row>
    <row r="227" spans="2:19">
      <c r="B227">
        <v>9012767301</v>
      </c>
      <c r="C227" t="s">
        <v>132</v>
      </c>
      <c r="D227" t="s">
        <v>18</v>
      </c>
      <c r="E227">
        <v>9012767301</v>
      </c>
      <c r="F227" t="s">
        <v>2479</v>
      </c>
      <c r="G227" s="5">
        <f>VLOOKUP(F227,DATOS!U:V,2,FALSE)</f>
        <v>45495</v>
      </c>
      <c r="H227" s="5">
        <f>VLOOKUP(F227,AT!B:O,14,FALSE)</f>
        <v>45442</v>
      </c>
      <c r="I227" s="5">
        <f t="shared" si="3"/>
        <v>45443</v>
      </c>
      <c r="J227" t="s">
        <v>134</v>
      </c>
      <c r="K227" t="s">
        <v>135</v>
      </c>
      <c r="L227" t="s">
        <v>137</v>
      </c>
      <c r="M227" t="s">
        <v>136</v>
      </c>
      <c r="N227">
        <v>0</v>
      </c>
      <c r="O227">
        <v>0</v>
      </c>
      <c r="P227">
        <v>0</v>
      </c>
      <c r="Q227">
        <v>0</v>
      </c>
      <c r="R227">
        <f>SUMIF(AT!B:B,AF!F227,AT!L:L)</f>
        <v>132184</v>
      </c>
      <c r="S227" s="4"/>
    </row>
    <row r="228" spans="2:19">
      <c r="B228">
        <v>9012767301</v>
      </c>
      <c r="C228" t="s">
        <v>132</v>
      </c>
      <c r="D228" t="s">
        <v>18</v>
      </c>
      <c r="E228">
        <v>9012767301</v>
      </c>
      <c r="F228" t="s">
        <v>2480</v>
      </c>
      <c r="G228" s="5">
        <f>VLOOKUP(F228,DATOS!U:V,2,FALSE)</f>
        <v>45495</v>
      </c>
      <c r="H228" s="5">
        <f>VLOOKUP(F228,AT!B:O,14,FALSE)</f>
        <v>45439</v>
      </c>
      <c r="I228" s="5">
        <f t="shared" si="3"/>
        <v>45443</v>
      </c>
      <c r="J228" t="s">
        <v>134</v>
      </c>
      <c r="K228" t="s">
        <v>135</v>
      </c>
      <c r="L228" t="s">
        <v>137</v>
      </c>
      <c r="M228" t="s">
        <v>136</v>
      </c>
      <c r="N228">
        <v>0</v>
      </c>
      <c r="O228">
        <v>0</v>
      </c>
      <c r="P228">
        <v>0</v>
      </c>
      <c r="Q228">
        <v>0</v>
      </c>
      <c r="R228">
        <f>SUMIF(AT!B:B,AF!F228,AT!L:L)</f>
        <v>116480</v>
      </c>
      <c r="S228" s="4"/>
    </row>
    <row r="229" spans="2:19">
      <c r="B229">
        <v>9012767301</v>
      </c>
      <c r="C229" t="s">
        <v>132</v>
      </c>
      <c r="D229" t="s">
        <v>18</v>
      </c>
      <c r="E229">
        <v>9012767301</v>
      </c>
      <c r="F229" t="s">
        <v>2481</v>
      </c>
      <c r="G229" s="5">
        <f>VLOOKUP(F229,DATOS!U:V,2,FALSE)</f>
        <v>45495</v>
      </c>
      <c r="H229" s="5">
        <f>VLOOKUP(F229,AT!B:O,14,FALSE)</f>
        <v>45417</v>
      </c>
      <c r="I229" s="5">
        <f t="shared" si="3"/>
        <v>45443</v>
      </c>
      <c r="J229" t="s">
        <v>134</v>
      </c>
      <c r="K229" t="s">
        <v>135</v>
      </c>
      <c r="L229" t="s">
        <v>137</v>
      </c>
      <c r="M229" t="s">
        <v>136</v>
      </c>
      <c r="N229">
        <v>0</v>
      </c>
      <c r="O229">
        <v>0</v>
      </c>
      <c r="P229">
        <v>0</v>
      </c>
      <c r="Q229">
        <v>0</v>
      </c>
      <c r="R229">
        <f>SUMIF(AT!B:B,AF!F229,AT!L:L)</f>
        <v>436800</v>
      </c>
      <c r="S229" s="4"/>
    </row>
    <row r="230" spans="2:19">
      <c r="B230">
        <v>9012767301</v>
      </c>
      <c r="C230" t="s">
        <v>132</v>
      </c>
      <c r="D230" t="s">
        <v>18</v>
      </c>
      <c r="E230">
        <v>9012767301</v>
      </c>
      <c r="F230" t="s">
        <v>2482</v>
      </c>
      <c r="G230" s="5">
        <f>VLOOKUP(F230,DATOS!U:V,2,FALSE)</f>
        <v>45495</v>
      </c>
      <c r="H230" s="5">
        <f>VLOOKUP(F230,AT!B:O,14,FALSE)</f>
        <v>45415</v>
      </c>
      <c r="I230" s="5">
        <f t="shared" si="3"/>
        <v>45443</v>
      </c>
      <c r="J230" t="s">
        <v>134</v>
      </c>
      <c r="K230" t="s">
        <v>135</v>
      </c>
      <c r="L230" t="s">
        <v>137</v>
      </c>
      <c r="M230" t="s">
        <v>136</v>
      </c>
      <c r="N230">
        <v>0</v>
      </c>
      <c r="O230">
        <v>0</v>
      </c>
      <c r="P230">
        <v>0</v>
      </c>
      <c r="Q230">
        <v>0</v>
      </c>
      <c r="R230">
        <f>SUMIF(AT!B:B,AF!F230,AT!L:L)</f>
        <v>100672</v>
      </c>
      <c r="S230" s="4"/>
    </row>
    <row r="231" spans="2:19">
      <c r="B231">
        <v>9012767301</v>
      </c>
      <c r="C231" t="s">
        <v>132</v>
      </c>
      <c r="D231" t="s">
        <v>18</v>
      </c>
      <c r="E231">
        <v>9012767301</v>
      </c>
      <c r="F231" t="s">
        <v>2483</v>
      </c>
      <c r="G231" s="5">
        <f>VLOOKUP(F231,DATOS!U:V,2,FALSE)</f>
        <v>45495</v>
      </c>
      <c r="H231" s="5">
        <f>VLOOKUP(F231,AT!B:O,14,FALSE)</f>
        <v>45431</v>
      </c>
      <c r="I231" s="5">
        <f t="shared" si="3"/>
        <v>45443</v>
      </c>
      <c r="J231" t="s">
        <v>134</v>
      </c>
      <c r="K231" t="s">
        <v>135</v>
      </c>
      <c r="L231" t="s">
        <v>137</v>
      </c>
      <c r="M231" t="s">
        <v>136</v>
      </c>
      <c r="N231">
        <v>0</v>
      </c>
      <c r="O231">
        <v>0</v>
      </c>
      <c r="P231">
        <v>0</v>
      </c>
      <c r="Q231">
        <v>0</v>
      </c>
      <c r="R231">
        <f>SUMIF(AT!B:B,AF!F231,AT!L:L)</f>
        <v>93600</v>
      </c>
      <c r="S231" s="4"/>
    </row>
    <row r="232" spans="2:19">
      <c r="B232">
        <v>9012767301</v>
      </c>
      <c r="C232" t="s">
        <v>132</v>
      </c>
      <c r="D232" t="s">
        <v>18</v>
      </c>
      <c r="E232">
        <v>9012767301</v>
      </c>
      <c r="F232" t="s">
        <v>2484</v>
      </c>
      <c r="G232" s="5">
        <f>VLOOKUP(F232,DATOS!U:V,2,FALSE)</f>
        <v>45495</v>
      </c>
      <c r="H232" s="5">
        <f>VLOOKUP(F232,AT!B:O,14,FALSE)</f>
        <v>45438</v>
      </c>
      <c r="I232" s="5">
        <f t="shared" si="3"/>
        <v>45443</v>
      </c>
      <c r="J232" t="s">
        <v>134</v>
      </c>
      <c r="K232" t="s">
        <v>135</v>
      </c>
      <c r="L232" t="s">
        <v>137</v>
      </c>
      <c r="M232" t="s">
        <v>136</v>
      </c>
      <c r="N232">
        <v>0</v>
      </c>
      <c r="O232">
        <v>0</v>
      </c>
      <c r="P232">
        <v>0</v>
      </c>
      <c r="Q232">
        <v>0</v>
      </c>
      <c r="R232">
        <f>SUMIF(AT!B:B,AF!F232,AT!L:L)</f>
        <v>205088</v>
      </c>
      <c r="S232" s="4"/>
    </row>
    <row r="233" spans="2:19">
      <c r="B233">
        <v>9012767301</v>
      </c>
      <c r="C233" t="s">
        <v>132</v>
      </c>
      <c r="D233" t="s">
        <v>18</v>
      </c>
      <c r="E233">
        <v>9012767301</v>
      </c>
      <c r="F233" t="s">
        <v>2485</v>
      </c>
      <c r="G233" s="5">
        <f>VLOOKUP(F233,DATOS!U:V,2,FALSE)</f>
        <v>45495</v>
      </c>
      <c r="H233" s="5">
        <f>VLOOKUP(F233,AT!B:O,14,FALSE)</f>
        <v>45440</v>
      </c>
      <c r="I233" s="5">
        <f t="shared" si="3"/>
        <v>45443</v>
      </c>
      <c r="J233" t="s">
        <v>134</v>
      </c>
      <c r="K233" t="s">
        <v>135</v>
      </c>
      <c r="L233" t="s">
        <v>137</v>
      </c>
      <c r="M233" t="s">
        <v>136</v>
      </c>
      <c r="N233">
        <v>0</v>
      </c>
      <c r="O233">
        <v>0</v>
      </c>
      <c r="P233">
        <v>0</v>
      </c>
      <c r="Q233">
        <v>0</v>
      </c>
      <c r="R233">
        <f>SUMIF(AT!B:B,AF!F233,AT!L:L)</f>
        <v>80080</v>
      </c>
      <c r="S233" s="4"/>
    </row>
    <row r="234" spans="2:19">
      <c r="B234">
        <v>9012767301</v>
      </c>
      <c r="C234" t="s">
        <v>132</v>
      </c>
      <c r="D234" t="s">
        <v>18</v>
      </c>
      <c r="E234">
        <v>9012767301</v>
      </c>
      <c r="F234" t="s">
        <v>2486</v>
      </c>
      <c r="G234" s="5">
        <f>VLOOKUP(F234,DATOS!U:V,2,FALSE)</f>
        <v>45495</v>
      </c>
      <c r="H234" s="5">
        <f>VLOOKUP(F234,AT!B:O,14,FALSE)</f>
        <v>45434</v>
      </c>
      <c r="I234" s="5">
        <f t="shared" si="3"/>
        <v>45443</v>
      </c>
      <c r="J234" t="s">
        <v>134</v>
      </c>
      <c r="K234" t="s">
        <v>135</v>
      </c>
      <c r="L234" t="s">
        <v>137</v>
      </c>
      <c r="M234" t="s">
        <v>136</v>
      </c>
      <c r="N234">
        <v>0</v>
      </c>
      <c r="O234">
        <v>0</v>
      </c>
      <c r="P234">
        <v>0</v>
      </c>
      <c r="Q234">
        <v>0</v>
      </c>
      <c r="R234">
        <f>SUMIF(AT!B:B,AF!F234,AT!L:L)</f>
        <v>135200</v>
      </c>
      <c r="S234" s="4"/>
    </row>
    <row r="235" spans="2:19">
      <c r="B235">
        <v>9012767301</v>
      </c>
      <c r="C235" t="s">
        <v>132</v>
      </c>
      <c r="D235" t="s">
        <v>18</v>
      </c>
      <c r="E235">
        <v>9012767301</v>
      </c>
      <c r="F235" t="s">
        <v>2487</v>
      </c>
      <c r="G235" s="5">
        <f>VLOOKUP(F235,DATOS!U:V,2,FALSE)</f>
        <v>45495</v>
      </c>
      <c r="H235" s="5">
        <f>VLOOKUP(F235,AT!B:O,14,FALSE)</f>
        <v>45425</v>
      </c>
      <c r="I235" s="5">
        <f t="shared" si="3"/>
        <v>45443</v>
      </c>
      <c r="J235" t="s">
        <v>134</v>
      </c>
      <c r="K235" t="s">
        <v>135</v>
      </c>
      <c r="L235" t="s">
        <v>137</v>
      </c>
      <c r="M235" t="s">
        <v>136</v>
      </c>
      <c r="N235">
        <v>0</v>
      </c>
      <c r="O235">
        <v>0</v>
      </c>
      <c r="P235">
        <v>0</v>
      </c>
      <c r="Q235">
        <v>0</v>
      </c>
      <c r="R235">
        <f>SUMIF(AT!B:B,AF!F235,AT!L:L)</f>
        <v>180960</v>
      </c>
      <c r="S235" s="4"/>
    </row>
    <row r="236" spans="2:19">
      <c r="B236">
        <v>9012767301</v>
      </c>
      <c r="C236" t="s">
        <v>132</v>
      </c>
      <c r="D236" t="s">
        <v>18</v>
      </c>
      <c r="E236">
        <v>9012767301</v>
      </c>
      <c r="F236" t="s">
        <v>2488</v>
      </c>
      <c r="G236" s="5">
        <f>VLOOKUP(F236,DATOS!U:V,2,FALSE)</f>
        <v>45496</v>
      </c>
      <c r="H236" s="5">
        <f>VLOOKUP(F236,AT!B:O,14,FALSE)</f>
        <v>45440</v>
      </c>
      <c r="I236" s="5">
        <f t="shared" si="3"/>
        <v>45443</v>
      </c>
      <c r="J236" t="s">
        <v>134</v>
      </c>
      <c r="K236" t="s">
        <v>135</v>
      </c>
      <c r="L236" t="s">
        <v>137</v>
      </c>
      <c r="M236" t="s">
        <v>136</v>
      </c>
      <c r="N236">
        <v>0</v>
      </c>
      <c r="O236">
        <v>0</v>
      </c>
      <c r="P236">
        <v>0</v>
      </c>
      <c r="Q236">
        <v>0</v>
      </c>
      <c r="R236">
        <f>SUMIF(AT!B:B,AF!F236,AT!L:L)</f>
        <v>136323</v>
      </c>
      <c r="S236" s="4"/>
    </row>
    <row r="237" spans="2:19">
      <c r="B237">
        <v>9012767301</v>
      </c>
      <c r="C237" t="s">
        <v>132</v>
      </c>
      <c r="D237" t="s">
        <v>18</v>
      </c>
      <c r="E237">
        <v>9012767301</v>
      </c>
      <c r="F237" t="s">
        <v>2489</v>
      </c>
      <c r="G237" s="5">
        <f>VLOOKUP(F237,DATOS!U:V,2,FALSE)</f>
        <v>45496</v>
      </c>
      <c r="H237" s="5">
        <f>VLOOKUP(F237,AT!B:O,14,FALSE)</f>
        <v>45433</v>
      </c>
      <c r="I237" s="5">
        <f t="shared" si="3"/>
        <v>45443</v>
      </c>
      <c r="J237" t="s">
        <v>134</v>
      </c>
      <c r="K237" t="s">
        <v>135</v>
      </c>
      <c r="L237" t="s">
        <v>137</v>
      </c>
      <c r="M237" t="s">
        <v>136</v>
      </c>
      <c r="N237">
        <v>0</v>
      </c>
      <c r="O237">
        <v>0</v>
      </c>
      <c r="P237">
        <v>0</v>
      </c>
      <c r="Q237">
        <v>0</v>
      </c>
      <c r="R237">
        <f>SUMIF(AT!B:B,AF!F237,AT!L:L)</f>
        <v>52000</v>
      </c>
      <c r="S237" s="4"/>
    </row>
    <row r="238" spans="2:19">
      <c r="B238">
        <v>9012767301</v>
      </c>
      <c r="C238" t="s">
        <v>132</v>
      </c>
      <c r="D238" t="s">
        <v>18</v>
      </c>
      <c r="E238">
        <v>9012767301</v>
      </c>
      <c r="F238" t="s">
        <v>2490</v>
      </c>
      <c r="G238" s="5">
        <f>VLOOKUP(F238,DATOS!U:V,2,FALSE)</f>
        <v>45496</v>
      </c>
      <c r="H238" s="5">
        <f>VLOOKUP(F238,AT!B:O,14,FALSE)</f>
        <v>45425</v>
      </c>
      <c r="I238" s="5">
        <f t="shared" si="3"/>
        <v>45443</v>
      </c>
      <c r="J238" t="s">
        <v>134</v>
      </c>
      <c r="K238" t="s">
        <v>135</v>
      </c>
      <c r="L238" t="s">
        <v>137</v>
      </c>
      <c r="M238" t="s">
        <v>136</v>
      </c>
      <c r="N238">
        <v>0</v>
      </c>
      <c r="O238">
        <v>0</v>
      </c>
      <c r="P238">
        <v>0</v>
      </c>
      <c r="Q238">
        <v>0</v>
      </c>
      <c r="R238">
        <f>SUMIF(AT!B:B,AF!F238,AT!L:L)</f>
        <v>350480</v>
      </c>
      <c r="S238" s="4"/>
    </row>
    <row r="239" spans="2:19">
      <c r="B239">
        <v>9012767301</v>
      </c>
      <c r="C239" t="s">
        <v>132</v>
      </c>
      <c r="D239" t="s">
        <v>18</v>
      </c>
      <c r="E239">
        <v>9012767301</v>
      </c>
      <c r="F239" t="s">
        <v>2491</v>
      </c>
      <c r="G239" s="5">
        <f>VLOOKUP(F239,DATOS!U:V,2,FALSE)</f>
        <v>45496</v>
      </c>
      <c r="H239" s="5">
        <f>VLOOKUP(F239,AT!B:O,14,FALSE)</f>
        <v>45428</v>
      </c>
      <c r="I239" s="5">
        <f t="shared" si="3"/>
        <v>45443</v>
      </c>
      <c r="J239" t="s">
        <v>134</v>
      </c>
      <c r="K239" t="s">
        <v>135</v>
      </c>
      <c r="L239" t="s">
        <v>137</v>
      </c>
      <c r="M239" t="s">
        <v>136</v>
      </c>
      <c r="N239">
        <v>0</v>
      </c>
      <c r="O239">
        <v>0</v>
      </c>
      <c r="P239">
        <v>0</v>
      </c>
      <c r="Q239">
        <v>0</v>
      </c>
      <c r="R239">
        <f>SUMIF(AT!B:B,AF!F239,AT!L:L)</f>
        <v>100672</v>
      </c>
      <c r="S239" s="4"/>
    </row>
    <row r="240" spans="2:19">
      <c r="B240">
        <v>9012767301</v>
      </c>
      <c r="C240" t="s">
        <v>132</v>
      </c>
      <c r="D240" t="s">
        <v>18</v>
      </c>
      <c r="E240">
        <v>9012767301</v>
      </c>
      <c r="F240" t="s">
        <v>2492</v>
      </c>
      <c r="G240" s="5">
        <f>VLOOKUP(F240,DATOS!U:V,2,FALSE)</f>
        <v>45496</v>
      </c>
      <c r="H240" s="5">
        <f>VLOOKUP(F240,AT!B:O,14,FALSE)</f>
        <v>45422</v>
      </c>
      <c r="I240" s="5">
        <f t="shared" si="3"/>
        <v>45443</v>
      </c>
      <c r="J240" t="s">
        <v>134</v>
      </c>
      <c r="K240" t="s">
        <v>135</v>
      </c>
      <c r="L240" t="s">
        <v>137</v>
      </c>
      <c r="M240" t="s">
        <v>136</v>
      </c>
      <c r="N240">
        <v>0</v>
      </c>
      <c r="O240">
        <v>0</v>
      </c>
      <c r="P240">
        <v>0</v>
      </c>
      <c r="Q240">
        <v>0</v>
      </c>
      <c r="R240">
        <f>SUMIF(AT!B:B,AF!F240,AT!L:L)</f>
        <v>90480</v>
      </c>
      <c r="S240" s="4"/>
    </row>
    <row r="241" spans="2:19">
      <c r="B241">
        <v>9012767301</v>
      </c>
      <c r="C241" t="s">
        <v>132</v>
      </c>
      <c r="D241" t="s">
        <v>18</v>
      </c>
      <c r="E241">
        <v>9012767301</v>
      </c>
      <c r="F241" t="s">
        <v>2493</v>
      </c>
      <c r="G241" s="5">
        <f>VLOOKUP(F241,DATOS!U:V,2,FALSE)</f>
        <v>45496</v>
      </c>
      <c r="H241" s="5">
        <f>VLOOKUP(F241,AT!B:O,14,FALSE)</f>
        <v>45432</v>
      </c>
      <c r="I241" s="5">
        <f t="shared" si="3"/>
        <v>45443</v>
      </c>
      <c r="J241" t="s">
        <v>134</v>
      </c>
      <c r="K241" t="s">
        <v>135</v>
      </c>
      <c r="L241" t="s">
        <v>137</v>
      </c>
      <c r="M241" t="s">
        <v>136</v>
      </c>
      <c r="N241">
        <v>0</v>
      </c>
      <c r="O241">
        <v>0</v>
      </c>
      <c r="P241">
        <v>0</v>
      </c>
      <c r="Q241">
        <v>0</v>
      </c>
      <c r="R241">
        <f>SUMIF(AT!B:B,AF!F241,AT!L:L)</f>
        <v>120120</v>
      </c>
      <c r="S241" s="4"/>
    </row>
    <row r="242" spans="2:19">
      <c r="B242">
        <v>9012767301</v>
      </c>
      <c r="C242" t="s">
        <v>132</v>
      </c>
      <c r="D242" t="s">
        <v>18</v>
      </c>
      <c r="E242">
        <v>9012767301</v>
      </c>
      <c r="F242" t="s">
        <v>2494</v>
      </c>
      <c r="G242" s="5">
        <f>VLOOKUP(F242,DATOS!U:V,2,FALSE)</f>
        <v>45496</v>
      </c>
      <c r="H242" s="5">
        <f>VLOOKUP(F242,AT!B:O,14,FALSE)</f>
        <v>45422</v>
      </c>
      <c r="I242" s="5">
        <f t="shared" si="3"/>
        <v>45443</v>
      </c>
      <c r="J242" t="s">
        <v>134</v>
      </c>
      <c r="K242" t="s">
        <v>135</v>
      </c>
      <c r="L242" t="s">
        <v>137</v>
      </c>
      <c r="M242" t="s">
        <v>136</v>
      </c>
      <c r="N242">
        <v>0</v>
      </c>
      <c r="O242">
        <v>0</v>
      </c>
      <c r="P242">
        <v>0</v>
      </c>
      <c r="Q242">
        <v>0</v>
      </c>
      <c r="R242">
        <f>SUMIF(AT!B:B,AF!F242,AT!L:L)</f>
        <v>33800</v>
      </c>
      <c r="S242" s="4"/>
    </row>
    <row r="243" spans="2:19">
      <c r="B243">
        <v>9012767301</v>
      </c>
      <c r="C243" t="s">
        <v>132</v>
      </c>
      <c r="D243" t="s">
        <v>18</v>
      </c>
      <c r="E243">
        <v>9012767301</v>
      </c>
      <c r="F243" t="s">
        <v>2495</v>
      </c>
      <c r="G243" s="5">
        <f>VLOOKUP(F243,DATOS!U:V,2,FALSE)</f>
        <v>45496</v>
      </c>
      <c r="H243" s="5">
        <f>VLOOKUP(F243,AT!B:O,14,FALSE)</f>
        <v>45432</v>
      </c>
      <c r="I243" s="5">
        <f t="shared" si="3"/>
        <v>45443</v>
      </c>
      <c r="J243" t="s">
        <v>134</v>
      </c>
      <c r="K243" t="s">
        <v>135</v>
      </c>
      <c r="L243" t="s">
        <v>137</v>
      </c>
      <c r="M243" t="s">
        <v>136</v>
      </c>
      <c r="N243">
        <v>0</v>
      </c>
      <c r="O243">
        <v>0</v>
      </c>
      <c r="P243">
        <v>0</v>
      </c>
      <c r="Q243">
        <v>0</v>
      </c>
      <c r="R243">
        <f>SUMIF(AT!B:B,AF!F243,AT!L:L)</f>
        <v>67600</v>
      </c>
      <c r="S243" s="4"/>
    </row>
    <row r="244" spans="2:19">
      <c r="B244">
        <v>9012767301</v>
      </c>
      <c r="C244" t="s">
        <v>132</v>
      </c>
      <c r="D244" t="s">
        <v>18</v>
      </c>
      <c r="E244">
        <v>9012767301</v>
      </c>
      <c r="F244" t="s">
        <v>2496</v>
      </c>
      <c r="G244" s="5">
        <f>VLOOKUP(F244,DATOS!U:V,2,FALSE)</f>
        <v>45496</v>
      </c>
      <c r="H244" s="5">
        <f>VLOOKUP(F244,AT!B:O,14,FALSE)</f>
        <v>45432</v>
      </c>
      <c r="I244" s="5">
        <f t="shared" si="3"/>
        <v>45443</v>
      </c>
      <c r="J244" t="s">
        <v>134</v>
      </c>
      <c r="K244" t="s">
        <v>135</v>
      </c>
      <c r="L244" t="s">
        <v>137</v>
      </c>
      <c r="M244" t="s">
        <v>136</v>
      </c>
      <c r="N244">
        <v>0</v>
      </c>
      <c r="O244">
        <v>0</v>
      </c>
      <c r="P244">
        <v>0</v>
      </c>
      <c r="Q244">
        <v>0</v>
      </c>
      <c r="R244">
        <f>SUMIF(AT!B:B,AF!F244,AT!L:L)</f>
        <v>52000</v>
      </c>
      <c r="S244" s="4"/>
    </row>
    <row r="245" spans="2:19">
      <c r="B245">
        <v>9012767301</v>
      </c>
      <c r="C245" t="s">
        <v>132</v>
      </c>
      <c r="D245" t="s">
        <v>18</v>
      </c>
      <c r="E245">
        <v>9012767301</v>
      </c>
      <c r="F245" t="s">
        <v>2497</v>
      </c>
      <c r="G245" s="5">
        <f>VLOOKUP(F245,DATOS!U:V,2,FALSE)</f>
        <v>45496</v>
      </c>
      <c r="H245" s="5">
        <f>VLOOKUP(F245,AT!B:O,14,FALSE)</f>
        <v>45431</v>
      </c>
      <c r="I245" s="5">
        <f t="shared" si="3"/>
        <v>45443</v>
      </c>
      <c r="J245" t="s">
        <v>134</v>
      </c>
      <c r="K245" t="s">
        <v>135</v>
      </c>
      <c r="L245" t="s">
        <v>137</v>
      </c>
      <c r="M245" t="s">
        <v>136</v>
      </c>
      <c r="N245">
        <v>0</v>
      </c>
      <c r="O245">
        <v>0</v>
      </c>
      <c r="P245">
        <v>0</v>
      </c>
      <c r="Q245">
        <v>0</v>
      </c>
      <c r="R245">
        <f>SUMIF(AT!B:B,AF!F245,AT!L:L)</f>
        <v>193024</v>
      </c>
      <c r="S245" s="4"/>
    </row>
    <row r="246" spans="2:19">
      <c r="B246">
        <v>9012767301</v>
      </c>
      <c r="C246" t="s">
        <v>132</v>
      </c>
      <c r="D246" t="s">
        <v>18</v>
      </c>
      <c r="E246">
        <v>9012767301</v>
      </c>
      <c r="F246" t="s">
        <v>2498</v>
      </c>
      <c r="G246" s="5">
        <f>VLOOKUP(F246,DATOS!U:V,2,FALSE)</f>
        <v>45496</v>
      </c>
      <c r="H246" s="5">
        <f>VLOOKUP(F246,AT!B:O,14,FALSE)</f>
        <v>45433</v>
      </c>
      <c r="I246" s="5">
        <f t="shared" si="3"/>
        <v>45443</v>
      </c>
      <c r="J246" t="s">
        <v>134</v>
      </c>
      <c r="K246" t="s">
        <v>135</v>
      </c>
      <c r="L246" t="s">
        <v>137</v>
      </c>
      <c r="M246" t="s">
        <v>136</v>
      </c>
      <c r="N246">
        <v>0</v>
      </c>
      <c r="O246">
        <v>0</v>
      </c>
      <c r="P246">
        <v>0</v>
      </c>
      <c r="Q246">
        <v>0</v>
      </c>
      <c r="R246">
        <f>SUMIF(AT!B:B,AF!F246,AT!L:L)</f>
        <v>187200</v>
      </c>
      <c r="S246" s="4"/>
    </row>
    <row r="247" spans="2:19">
      <c r="B247">
        <v>9012767301</v>
      </c>
      <c r="C247" t="s">
        <v>132</v>
      </c>
      <c r="D247" t="s">
        <v>18</v>
      </c>
      <c r="E247">
        <v>9012767301</v>
      </c>
      <c r="F247" t="s">
        <v>2499</v>
      </c>
      <c r="G247" s="5">
        <f>VLOOKUP(F247,DATOS!U:V,2,FALSE)</f>
        <v>45496</v>
      </c>
      <c r="H247" s="5">
        <f>VLOOKUP(F247,AT!B:O,14,FALSE)</f>
        <v>45441</v>
      </c>
      <c r="I247" s="5">
        <f t="shared" si="3"/>
        <v>45443</v>
      </c>
      <c r="J247" t="s">
        <v>134</v>
      </c>
      <c r="K247" t="s">
        <v>135</v>
      </c>
      <c r="L247" t="s">
        <v>137</v>
      </c>
      <c r="M247" t="s">
        <v>136</v>
      </c>
      <c r="N247">
        <v>0</v>
      </c>
      <c r="O247">
        <v>0</v>
      </c>
      <c r="P247">
        <v>0</v>
      </c>
      <c r="Q247">
        <v>0</v>
      </c>
      <c r="R247">
        <f>SUMIF(AT!B:B,AF!F247,AT!L:L)</f>
        <v>202800</v>
      </c>
      <c r="S247" s="4"/>
    </row>
    <row r="248" spans="2:19">
      <c r="B248">
        <v>9012767301</v>
      </c>
      <c r="C248" t="s">
        <v>132</v>
      </c>
      <c r="D248" t="s">
        <v>18</v>
      </c>
      <c r="E248">
        <v>9012767301</v>
      </c>
      <c r="F248" t="s">
        <v>2500</v>
      </c>
      <c r="G248" s="5">
        <f>VLOOKUP(F248,DATOS!U:V,2,FALSE)</f>
        <v>45496</v>
      </c>
      <c r="H248" s="5">
        <f>VLOOKUP(F248,AT!B:O,14,FALSE)</f>
        <v>45413</v>
      </c>
      <c r="I248" s="5">
        <f t="shared" si="3"/>
        <v>45443</v>
      </c>
      <c r="J248" t="s">
        <v>134</v>
      </c>
      <c r="K248" t="s">
        <v>135</v>
      </c>
      <c r="L248" t="s">
        <v>137</v>
      </c>
      <c r="M248" t="s">
        <v>136</v>
      </c>
      <c r="N248">
        <v>0</v>
      </c>
      <c r="O248">
        <v>0</v>
      </c>
      <c r="P248">
        <v>0</v>
      </c>
      <c r="Q248">
        <v>0</v>
      </c>
      <c r="R248">
        <f>SUMIF(AT!B:B,AF!F248,AT!L:L)</f>
        <v>205088</v>
      </c>
      <c r="S248" s="4"/>
    </row>
    <row r="249" spans="2:19">
      <c r="B249">
        <v>9012767301</v>
      </c>
      <c r="C249" t="s">
        <v>132</v>
      </c>
      <c r="D249" t="s">
        <v>18</v>
      </c>
      <c r="E249">
        <v>9012767301</v>
      </c>
      <c r="F249" t="s">
        <v>2501</v>
      </c>
      <c r="G249" s="5">
        <f>VLOOKUP(F249,DATOS!U:V,2,FALSE)</f>
        <v>45496</v>
      </c>
      <c r="H249" s="5">
        <f>VLOOKUP(F249,AT!B:O,14,FALSE)</f>
        <v>45425</v>
      </c>
      <c r="I249" s="5">
        <f t="shared" si="3"/>
        <v>45443</v>
      </c>
      <c r="J249" t="s">
        <v>134</v>
      </c>
      <c r="K249" t="s">
        <v>135</v>
      </c>
      <c r="L249" t="s">
        <v>137</v>
      </c>
      <c r="M249" t="s">
        <v>136</v>
      </c>
      <c r="N249">
        <v>0</v>
      </c>
      <c r="O249">
        <v>0</v>
      </c>
      <c r="P249">
        <v>0</v>
      </c>
      <c r="Q249">
        <v>0</v>
      </c>
      <c r="R249">
        <f>SUMIF(AT!B:B,AF!F249,AT!L:L)</f>
        <v>218400</v>
      </c>
      <c r="S249" s="4"/>
    </row>
    <row r="250" spans="2:19">
      <c r="B250">
        <v>9012767301</v>
      </c>
      <c r="C250" t="s">
        <v>132</v>
      </c>
      <c r="D250" t="s">
        <v>18</v>
      </c>
      <c r="E250">
        <v>9012767301</v>
      </c>
      <c r="F250" t="s">
        <v>2502</v>
      </c>
      <c r="G250" s="5">
        <f>VLOOKUP(F250,DATOS!U:V,2,FALSE)</f>
        <v>45496</v>
      </c>
      <c r="H250" s="5">
        <f>VLOOKUP(F250,AT!B:O,14,FALSE)</f>
        <v>45414</v>
      </c>
      <c r="I250" s="5">
        <f t="shared" si="3"/>
        <v>45443</v>
      </c>
      <c r="J250" t="s">
        <v>134</v>
      </c>
      <c r="K250" t="s">
        <v>135</v>
      </c>
      <c r="L250" t="s">
        <v>137</v>
      </c>
      <c r="M250" t="s">
        <v>136</v>
      </c>
      <c r="N250">
        <v>0</v>
      </c>
      <c r="O250">
        <v>0</v>
      </c>
      <c r="P250">
        <v>0</v>
      </c>
      <c r="Q250">
        <v>0</v>
      </c>
      <c r="R250">
        <f>SUMIF(AT!B:B,AF!F250,AT!L:L)</f>
        <v>318760</v>
      </c>
      <c r="S250" s="4"/>
    </row>
    <row r="251" spans="2:19">
      <c r="B251">
        <v>9012767301</v>
      </c>
      <c r="C251" t="s">
        <v>132</v>
      </c>
      <c r="D251" t="s">
        <v>18</v>
      </c>
      <c r="E251">
        <v>9012767301</v>
      </c>
      <c r="F251" t="s">
        <v>2503</v>
      </c>
      <c r="G251" s="5">
        <f>VLOOKUP(F251,DATOS!U:V,2,FALSE)</f>
        <v>45496</v>
      </c>
      <c r="H251" s="5">
        <f>VLOOKUP(F251,AT!B:O,14,FALSE)</f>
        <v>45431</v>
      </c>
      <c r="I251" s="5">
        <f t="shared" si="3"/>
        <v>45443</v>
      </c>
      <c r="J251" t="s">
        <v>134</v>
      </c>
      <c r="K251" t="s">
        <v>135</v>
      </c>
      <c r="L251" t="s">
        <v>137</v>
      </c>
      <c r="M251" t="s">
        <v>136</v>
      </c>
      <c r="N251">
        <v>0</v>
      </c>
      <c r="O251">
        <v>0</v>
      </c>
      <c r="P251">
        <v>0</v>
      </c>
      <c r="Q251">
        <v>0</v>
      </c>
      <c r="R251">
        <f>SUMIF(AT!B:B,AF!F251,AT!L:L)</f>
        <v>92040</v>
      </c>
      <c r="S251" s="4"/>
    </row>
    <row r="252" spans="2:19">
      <c r="B252">
        <v>9012767301</v>
      </c>
      <c r="C252" t="s">
        <v>132</v>
      </c>
      <c r="D252" t="s">
        <v>18</v>
      </c>
      <c r="E252">
        <v>9012767301</v>
      </c>
      <c r="F252" t="s">
        <v>2504</v>
      </c>
      <c r="G252" s="5">
        <f>VLOOKUP(F252,DATOS!U:V,2,FALSE)</f>
        <v>45496</v>
      </c>
      <c r="H252" s="5">
        <f>VLOOKUP(F252,AT!B:O,14,FALSE)</f>
        <v>45425</v>
      </c>
      <c r="I252" s="5">
        <f t="shared" si="3"/>
        <v>45443</v>
      </c>
      <c r="J252" t="s">
        <v>134</v>
      </c>
      <c r="K252" t="s">
        <v>135</v>
      </c>
      <c r="L252" t="s">
        <v>137</v>
      </c>
      <c r="M252" t="s">
        <v>136</v>
      </c>
      <c r="N252">
        <v>0</v>
      </c>
      <c r="O252">
        <v>0</v>
      </c>
      <c r="P252">
        <v>0</v>
      </c>
      <c r="Q252">
        <v>0</v>
      </c>
      <c r="R252">
        <f>SUMIF(AT!B:B,AF!F252,AT!L:L)</f>
        <v>200262</v>
      </c>
      <c r="S252" s="4"/>
    </row>
    <row r="253" spans="2:19">
      <c r="B253">
        <v>9012767301</v>
      </c>
      <c r="C253" t="s">
        <v>132</v>
      </c>
      <c r="D253" t="s">
        <v>18</v>
      </c>
      <c r="E253">
        <v>9012767301</v>
      </c>
      <c r="F253" t="s">
        <v>2505</v>
      </c>
      <c r="G253" s="5">
        <f>VLOOKUP(F253,DATOS!U:V,2,FALSE)</f>
        <v>45496</v>
      </c>
      <c r="H253" s="5">
        <f>VLOOKUP(F253,AT!B:O,14,FALSE)</f>
        <v>45425</v>
      </c>
      <c r="I253" s="5">
        <f t="shared" si="3"/>
        <v>45443</v>
      </c>
      <c r="J253" t="s">
        <v>134</v>
      </c>
      <c r="K253" t="s">
        <v>135</v>
      </c>
      <c r="L253" t="s">
        <v>137</v>
      </c>
      <c r="M253" t="s">
        <v>136</v>
      </c>
      <c r="N253">
        <v>0</v>
      </c>
      <c r="O253">
        <v>0</v>
      </c>
      <c r="P253">
        <v>0</v>
      </c>
      <c r="Q253">
        <v>0</v>
      </c>
      <c r="R253">
        <f>SUMIF(AT!B:B,AF!F253,AT!L:L)</f>
        <v>193024</v>
      </c>
      <c r="S253" s="4"/>
    </row>
    <row r="254" spans="2:19">
      <c r="B254">
        <v>9012767301</v>
      </c>
      <c r="C254" t="s">
        <v>132</v>
      </c>
      <c r="D254" t="s">
        <v>18</v>
      </c>
      <c r="E254">
        <v>9012767301</v>
      </c>
      <c r="F254" t="s">
        <v>2506</v>
      </c>
      <c r="G254" s="5">
        <f>VLOOKUP(F254,DATOS!U:V,2,FALSE)</f>
        <v>45496</v>
      </c>
      <c r="H254" s="5">
        <f>VLOOKUP(F254,AT!B:O,14,FALSE)</f>
        <v>45441</v>
      </c>
      <c r="I254" s="5">
        <f t="shared" si="3"/>
        <v>45443</v>
      </c>
      <c r="J254" t="s">
        <v>134</v>
      </c>
      <c r="K254" t="s">
        <v>135</v>
      </c>
      <c r="L254" t="s">
        <v>137</v>
      </c>
      <c r="M254" t="s">
        <v>136</v>
      </c>
      <c r="N254">
        <v>0</v>
      </c>
      <c r="O254">
        <v>0</v>
      </c>
      <c r="P254">
        <v>0</v>
      </c>
      <c r="Q254">
        <v>0</v>
      </c>
      <c r="R254">
        <f>SUMIF(AT!B:B,AF!F254,AT!L:L)</f>
        <v>100672</v>
      </c>
      <c r="S254" s="4"/>
    </row>
    <row r="255" spans="2:19">
      <c r="B255">
        <v>9012767301</v>
      </c>
      <c r="C255" t="s">
        <v>132</v>
      </c>
      <c r="D255" t="s">
        <v>18</v>
      </c>
      <c r="E255">
        <v>9012767301</v>
      </c>
      <c r="F255" t="s">
        <v>2507</v>
      </c>
      <c r="G255" s="5">
        <f>VLOOKUP(F255,DATOS!U:V,2,FALSE)</f>
        <v>45496</v>
      </c>
      <c r="H255" s="5">
        <f>VLOOKUP(F255,AT!B:O,14,FALSE)</f>
        <v>45426</v>
      </c>
      <c r="I255" s="5">
        <f t="shared" ref="I255:I318" si="4">EOMONTH(H255,0)</f>
        <v>45443</v>
      </c>
      <c r="J255" t="s">
        <v>134</v>
      </c>
      <c r="K255" t="s">
        <v>135</v>
      </c>
      <c r="L255" t="s">
        <v>137</v>
      </c>
      <c r="M255" t="s">
        <v>136</v>
      </c>
      <c r="N255">
        <v>0</v>
      </c>
      <c r="O255">
        <v>0</v>
      </c>
      <c r="P255">
        <v>0</v>
      </c>
      <c r="Q255">
        <v>0</v>
      </c>
      <c r="R255">
        <f>SUMIF(AT!B:B,AF!F255,AT!L:L)</f>
        <v>58240</v>
      </c>
      <c r="S255" s="4"/>
    </row>
    <row r="256" spans="2:19">
      <c r="B256">
        <v>9012767301</v>
      </c>
      <c r="C256" t="s">
        <v>132</v>
      </c>
      <c r="D256" t="s">
        <v>18</v>
      </c>
      <c r="E256">
        <v>9012767301</v>
      </c>
      <c r="F256" t="s">
        <v>2508</v>
      </c>
      <c r="G256" s="5">
        <f>VLOOKUP(F256,DATOS!U:V,2,FALSE)</f>
        <v>45496</v>
      </c>
      <c r="H256" s="5">
        <f>VLOOKUP(F256,AT!B:O,14,FALSE)</f>
        <v>45415</v>
      </c>
      <c r="I256" s="5">
        <f t="shared" si="4"/>
        <v>45443</v>
      </c>
      <c r="J256" t="s">
        <v>134</v>
      </c>
      <c r="K256" t="s">
        <v>135</v>
      </c>
      <c r="L256" t="s">
        <v>137</v>
      </c>
      <c r="M256" t="s">
        <v>136</v>
      </c>
      <c r="N256">
        <v>0</v>
      </c>
      <c r="O256">
        <v>0</v>
      </c>
      <c r="P256">
        <v>0</v>
      </c>
      <c r="Q256">
        <v>0</v>
      </c>
      <c r="R256">
        <f>SUMIF(AT!B:B,AF!F256,AT!L:L)</f>
        <v>676000</v>
      </c>
      <c r="S256" s="4"/>
    </row>
    <row r="257" spans="2:19">
      <c r="B257">
        <v>9012767301</v>
      </c>
      <c r="C257" t="s">
        <v>132</v>
      </c>
      <c r="D257" t="s">
        <v>18</v>
      </c>
      <c r="E257">
        <v>9012767301</v>
      </c>
      <c r="F257" t="s">
        <v>2509</v>
      </c>
      <c r="G257" s="5">
        <f>VLOOKUP(F257,DATOS!U:V,2,FALSE)</f>
        <v>45496</v>
      </c>
      <c r="H257" s="5">
        <f>VLOOKUP(F257,AT!B:O,14,FALSE)</f>
        <v>45426</v>
      </c>
      <c r="I257" s="5">
        <f t="shared" si="4"/>
        <v>45443</v>
      </c>
      <c r="J257" t="s">
        <v>134</v>
      </c>
      <c r="K257" t="s">
        <v>135</v>
      </c>
      <c r="L257" t="s">
        <v>137</v>
      </c>
      <c r="M257" t="s">
        <v>136</v>
      </c>
      <c r="N257">
        <v>0</v>
      </c>
      <c r="O257">
        <v>0</v>
      </c>
      <c r="P257">
        <v>0</v>
      </c>
      <c r="Q257">
        <v>0</v>
      </c>
      <c r="R257">
        <f>SUMIF(AT!B:B,AF!F257,AT!L:L)</f>
        <v>205088</v>
      </c>
      <c r="S257" s="4"/>
    </row>
    <row r="258" spans="2:19">
      <c r="B258">
        <v>9012767301</v>
      </c>
      <c r="C258" t="s">
        <v>132</v>
      </c>
      <c r="D258" t="s">
        <v>18</v>
      </c>
      <c r="E258">
        <v>9012767301</v>
      </c>
      <c r="F258" t="s">
        <v>2510</v>
      </c>
      <c r="G258" s="5">
        <f>VLOOKUP(F258,DATOS!U:V,2,FALSE)</f>
        <v>45496</v>
      </c>
      <c r="H258" s="5">
        <f>VLOOKUP(F258,AT!B:O,14,FALSE)</f>
        <v>45415</v>
      </c>
      <c r="I258" s="5">
        <f t="shared" si="4"/>
        <v>45443</v>
      </c>
      <c r="J258" t="s">
        <v>134</v>
      </c>
      <c r="K258" t="s">
        <v>135</v>
      </c>
      <c r="L258" t="s">
        <v>137</v>
      </c>
      <c r="M258" t="s">
        <v>136</v>
      </c>
      <c r="N258">
        <v>0</v>
      </c>
      <c r="O258">
        <v>0</v>
      </c>
      <c r="P258">
        <v>0</v>
      </c>
      <c r="Q258">
        <v>0</v>
      </c>
      <c r="R258">
        <f>SUMIF(AT!B:B,AF!F258,AT!L:L)</f>
        <v>193024</v>
      </c>
      <c r="S258" s="4"/>
    </row>
    <row r="259" spans="2:19">
      <c r="B259">
        <v>9012767301</v>
      </c>
      <c r="C259" t="s">
        <v>132</v>
      </c>
      <c r="D259" t="s">
        <v>18</v>
      </c>
      <c r="E259">
        <v>9012767301</v>
      </c>
      <c r="F259" t="s">
        <v>2511</v>
      </c>
      <c r="G259" s="5">
        <f>VLOOKUP(F259,DATOS!U:V,2,FALSE)</f>
        <v>45496</v>
      </c>
      <c r="H259" s="5">
        <f>VLOOKUP(F259,AT!B:O,14,FALSE)</f>
        <v>45423</v>
      </c>
      <c r="I259" s="5">
        <f t="shared" si="4"/>
        <v>45443</v>
      </c>
      <c r="J259" t="s">
        <v>134</v>
      </c>
      <c r="K259" t="s">
        <v>135</v>
      </c>
      <c r="L259" t="s">
        <v>137</v>
      </c>
      <c r="M259" t="s">
        <v>136</v>
      </c>
      <c r="N259">
        <v>0</v>
      </c>
      <c r="O259">
        <v>0</v>
      </c>
      <c r="P259">
        <v>0</v>
      </c>
      <c r="Q259">
        <v>0</v>
      </c>
      <c r="R259">
        <f>SUMIF(AT!B:B,AF!F259,AT!L:L)</f>
        <v>53040</v>
      </c>
      <c r="S259" s="4"/>
    </row>
    <row r="260" spans="2:19">
      <c r="B260">
        <v>9012767301</v>
      </c>
      <c r="C260" t="s">
        <v>132</v>
      </c>
      <c r="D260" t="s">
        <v>18</v>
      </c>
      <c r="E260">
        <v>9012767301</v>
      </c>
      <c r="F260" t="s">
        <v>2512</v>
      </c>
      <c r="G260" s="5">
        <f>VLOOKUP(F260,DATOS!U:V,2,FALSE)</f>
        <v>45496</v>
      </c>
      <c r="H260" s="5">
        <f>VLOOKUP(F260,AT!B:O,14,FALSE)</f>
        <v>45431</v>
      </c>
      <c r="I260" s="5">
        <f t="shared" si="4"/>
        <v>45443</v>
      </c>
      <c r="J260" t="s">
        <v>134</v>
      </c>
      <c r="K260" t="s">
        <v>135</v>
      </c>
      <c r="L260" t="s">
        <v>137</v>
      </c>
      <c r="M260" t="s">
        <v>136</v>
      </c>
      <c r="N260">
        <v>0</v>
      </c>
      <c r="O260">
        <v>0</v>
      </c>
      <c r="P260">
        <v>0</v>
      </c>
      <c r="Q260">
        <v>0</v>
      </c>
      <c r="R260">
        <f>SUMIF(AT!B:B,AF!F260,AT!L:L)</f>
        <v>126672</v>
      </c>
      <c r="S260" s="4"/>
    </row>
    <row r="261" spans="2:19">
      <c r="B261">
        <v>9012767301</v>
      </c>
      <c r="C261" t="s">
        <v>132</v>
      </c>
      <c r="D261" t="s">
        <v>18</v>
      </c>
      <c r="E261">
        <v>9012767301</v>
      </c>
      <c r="F261" t="s">
        <v>2513</v>
      </c>
      <c r="G261" s="5">
        <f>VLOOKUP(F261,DATOS!U:V,2,FALSE)</f>
        <v>45496</v>
      </c>
      <c r="H261" s="5">
        <f>VLOOKUP(F261,AT!B:O,14,FALSE)</f>
        <v>45416</v>
      </c>
      <c r="I261" s="5">
        <f t="shared" si="4"/>
        <v>45443</v>
      </c>
      <c r="J261" t="s">
        <v>134</v>
      </c>
      <c r="K261" t="s">
        <v>135</v>
      </c>
      <c r="L261" t="s">
        <v>137</v>
      </c>
      <c r="M261" t="s">
        <v>136</v>
      </c>
      <c r="N261">
        <v>0</v>
      </c>
      <c r="O261">
        <v>0</v>
      </c>
      <c r="P261">
        <v>0</v>
      </c>
      <c r="Q261">
        <v>0</v>
      </c>
      <c r="R261">
        <f>SUMIF(AT!B:B,AF!F261,AT!L:L)</f>
        <v>30680</v>
      </c>
      <c r="S261" s="4"/>
    </row>
    <row r="262" spans="2:19">
      <c r="B262">
        <v>9012767301</v>
      </c>
      <c r="C262" t="s">
        <v>132</v>
      </c>
      <c r="D262" t="s">
        <v>18</v>
      </c>
      <c r="E262">
        <v>9012767301</v>
      </c>
      <c r="F262" t="s">
        <v>2514</v>
      </c>
      <c r="G262" s="5">
        <f>VLOOKUP(F262,DATOS!U:V,2,FALSE)</f>
        <v>45496</v>
      </c>
      <c r="H262" s="5">
        <f>VLOOKUP(F262,AT!B:O,14,FALSE)</f>
        <v>45436</v>
      </c>
      <c r="I262" s="5">
        <f t="shared" si="4"/>
        <v>45443</v>
      </c>
      <c r="J262" t="s">
        <v>134</v>
      </c>
      <c r="K262" t="s">
        <v>135</v>
      </c>
      <c r="L262" t="s">
        <v>137</v>
      </c>
      <c r="M262" t="s">
        <v>136</v>
      </c>
      <c r="N262">
        <v>0</v>
      </c>
      <c r="O262">
        <v>0</v>
      </c>
      <c r="P262">
        <v>0</v>
      </c>
      <c r="Q262">
        <v>0</v>
      </c>
      <c r="R262">
        <f>SUMIF(AT!B:B,AF!F262,AT!L:L)</f>
        <v>52000</v>
      </c>
      <c r="S262" s="4"/>
    </row>
    <row r="263" spans="2:19">
      <c r="B263">
        <v>9012767301</v>
      </c>
      <c r="C263" t="s">
        <v>132</v>
      </c>
      <c r="D263" t="s">
        <v>18</v>
      </c>
      <c r="E263">
        <v>9012767301</v>
      </c>
      <c r="F263" t="s">
        <v>2515</v>
      </c>
      <c r="G263" s="5">
        <f>VLOOKUP(F263,DATOS!U:V,2,FALSE)</f>
        <v>45496</v>
      </c>
      <c r="H263" s="5">
        <f>VLOOKUP(F263,AT!B:O,14,FALSE)</f>
        <v>45431</v>
      </c>
      <c r="I263" s="5">
        <f t="shared" si="4"/>
        <v>45443</v>
      </c>
      <c r="J263" t="s">
        <v>134</v>
      </c>
      <c r="K263" t="s">
        <v>135</v>
      </c>
      <c r="L263" t="s">
        <v>137</v>
      </c>
      <c r="M263" t="s">
        <v>136</v>
      </c>
      <c r="N263">
        <v>0</v>
      </c>
      <c r="O263">
        <v>0</v>
      </c>
      <c r="P263">
        <v>0</v>
      </c>
      <c r="Q263">
        <v>0</v>
      </c>
      <c r="R263">
        <f>SUMIF(AT!B:B,AF!F263,AT!L:L)</f>
        <v>187200</v>
      </c>
      <c r="S263" s="4"/>
    </row>
    <row r="264" spans="2:19">
      <c r="B264">
        <v>9012767301</v>
      </c>
      <c r="C264" t="s">
        <v>132</v>
      </c>
      <c r="D264" t="s">
        <v>18</v>
      </c>
      <c r="E264">
        <v>9012767301</v>
      </c>
      <c r="F264" t="s">
        <v>2516</v>
      </c>
      <c r="G264" s="5">
        <f>VLOOKUP(F264,DATOS!U:V,2,FALSE)</f>
        <v>45496</v>
      </c>
      <c r="H264" s="5">
        <f>VLOOKUP(F264,AT!B:O,14,FALSE)</f>
        <v>45414</v>
      </c>
      <c r="I264" s="5">
        <f t="shared" si="4"/>
        <v>45443</v>
      </c>
      <c r="J264" t="s">
        <v>134</v>
      </c>
      <c r="K264" t="s">
        <v>135</v>
      </c>
      <c r="L264" t="s">
        <v>137</v>
      </c>
      <c r="M264" t="s">
        <v>136</v>
      </c>
      <c r="N264">
        <v>0</v>
      </c>
      <c r="O264">
        <v>0</v>
      </c>
      <c r="P264">
        <v>0</v>
      </c>
      <c r="Q264">
        <v>0</v>
      </c>
      <c r="R264">
        <f>SUMIF(AT!B:B,AF!F264,AT!L:L)</f>
        <v>29120</v>
      </c>
      <c r="S264" s="4"/>
    </row>
    <row r="265" spans="2:19">
      <c r="B265">
        <v>9012767301</v>
      </c>
      <c r="C265" t="s">
        <v>132</v>
      </c>
      <c r="D265" t="s">
        <v>18</v>
      </c>
      <c r="E265">
        <v>9012767301</v>
      </c>
      <c r="F265" t="s">
        <v>2517</v>
      </c>
      <c r="G265" s="5">
        <f>VLOOKUP(F265,DATOS!U:V,2,FALSE)</f>
        <v>45496</v>
      </c>
      <c r="H265" s="5">
        <f>VLOOKUP(F265,AT!B:O,14,FALSE)</f>
        <v>45433</v>
      </c>
      <c r="I265" s="5">
        <f t="shared" si="4"/>
        <v>45443</v>
      </c>
      <c r="J265" t="s">
        <v>134</v>
      </c>
      <c r="K265" t="s">
        <v>135</v>
      </c>
      <c r="L265" t="s">
        <v>137</v>
      </c>
      <c r="M265" t="s">
        <v>136</v>
      </c>
      <c r="N265">
        <v>0</v>
      </c>
      <c r="O265">
        <v>0</v>
      </c>
      <c r="P265">
        <v>0</v>
      </c>
      <c r="Q265">
        <v>0</v>
      </c>
      <c r="R265">
        <f>SUMIF(AT!B:B,AF!F265,AT!L:L)</f>
        <v>205088</v>
      </c>
      <c r="S265" s="4"/>
    </row>
    <row r="266" spans="2:19">
      <c r="B266">
        <v>9012767301</v>
      </c>
      <c r="C266" t="s">
        <v>132</v>
      </c>
      <c r="D266" t="s">
        <v>18</v>
      </c>
      <c r="E266">
        <v>9012767301</v>
      </c>
      <c r="F266" t="s">
        <v>2518</v>
      </c>
      <c r="G266" s="5">
        <f>VLOOKUP(F266,DATOS!U:V,2,FALSE)</f>
        <v>45496</v>
      </c>
      <c r="H266" s="5">
        <f>VLOOKUP(F266,AT!B:O,14,FALSE)</f>
        <v>45415</v>
      </c>
      <c r="I266" s="5">
        <f t="shared" si="4"/>
        <v>45443</v>
      </c>
      <c r="J266" t="s">
        <v>134</v>
      </c>
      <c r="K266" t="s">
        <v>135</v>
      </c>
      <c r="L266" t="s">
        <v>137</v>
      </c>
      <c r="M266" t="s">
        <v>136</v>
      </c>
      <c r="N266">
        <v>0</v>
      </c>
      <c r="O266">
        <v>0</v>
      </c>
      <c r="P266">
        <v>0</v>
      </c>
      <c r="Q266">
        <v>0</v>
      </c>
      <c r="R266">
        <f>SUMIF(AT!B:B,AF!F266,AT!L:L)</f>
        <v>120640</v>
      </c>
      <c r="S266" s="4"/>
    </row>
    <row r="267" spans="2:19">
      <c r="B267">
        <v>9012767301</v>
      </c>
      <c r="C267" t="s">
        <v>132</v>
      </c>
      <c r="D267" t="s">
        <v>18</v>
      </c>
      <c r="E267">
        <v>9012767301</v>
      </c>
      <c r="F267" t="s">
        <v>2519</v>
      </c>
      <c r="G267" s="5">
        <f>VLOOKUP(F267,DATOS!U:V,2,FALSE)</f>
        <v>45496</v>
      </c>
      <c r="H267" s="5">
        <f>VLOOKUP(F267,AT!B:O,14,FALSE)</f>
        <v>45428</v>
      </c>
      <c r="I267" s="5">
        <f t="shared" si="4"/>
        <v>45443</v>
      </c>
      <c r="J267" t="s">
        <v>134</v>
      </c>
      <c r="K267" t="s">
        <v>135</v>
      </c>
      <c r="L267" t="s">
        <v>137</v>
      </c>
      <c r="M267" t="s">
        <v>136</v>
      </c>
      <c r="N267">
        <v>0</v>
      </c>
      <c r="O267">
        <v>0</v>
      </c>
      <c r="P267">
        <v>0</v>
      </c>
      <c r="Q267">
        <v>0</v>
      </c>
      <c r="R267">
        <f>SUMIF(AT!B:B,AF!F267,AT!L:L)</f>
        <v>56701</v>
      </c>
      <c r="S267" s="4"/>
    </row>
    <row r="268" spans="2:19">
      <c r="B268">
        <v>9012767301</v>
      </c>
      <c r="C268" t="s">
        <v>132</v>
      </c>
      <c r="D268" t="s">
        <v>18</v>
      </c>
      <c r="E268">
        <v>9012767301</v>
      </c>
      <c r="F268" t="s">
        <v>2520</v>
      </c>
      <c r="G268" s="5">
        <f>VLOOKUP(F268,DATOS!U:V,2,FALSE)</f>
        <v>45496</v>
      </c>
      <c r="H268" s="5">
        <f>VLOOKUP(F268,AT!B:O,14,FALSE)</f>
        <v>45417</v>
      </c>
      <c r="I268" s="5">
        <f t="shared" si="4"/>
        <v>45443</v>
      </c>
      <c r="J268" t="s">
        <v>134</v>
      </c>
      <c r="K268" t="s">
        <v>135</v>
      </c>
      <c r="L268" t="s">
        <v>137</v>
      </c>
      <c r="M268" t="s">
        <v>136</v>
      </c>
      <c r="N268">
        <v>0</v>
      </c>
      <c r="O268">
        <v>0</v>
      </c>
      <c r="P268">
        <v>0</v>
      </c>
      <c r="Q268">
        <v>0</v>
      </c>
      <c r="R268">
        <f>SUMIF(AT!B:B,AF!F268,AT!L:L)</f>
        <v>135200</v>
      </c>
      <c r="S268" s="4"/>
    </row>
    <row r="269" spans="2:19">
      <c r="B269">
        <v>9012767301</v>
      </c>
      <c r="C269" t="s">
        <v>132</v>
      </c>
      <c r="D269" t="s">
        <v>18</v>
      </c>
      <c r="E269">
        <v>9012767301</v>
      </c>
      <c r="F269" t="s">
        <v>2521</v>
      </c>
      <c r="G269" s="5">
        <f>VLOOKUP(F269,DATOS!U:V,2,FALSE)</f>
        <v>45496</v>
      </c>
      <c r="H269" s="5">
        <f>VLOOKUP(F269,AT!B:O,14,FALSE)</f>
        <v>45436</v>
      </c>
      <c r="I269" s="5">
        <f t="shared" si="4"/>
        <v>45443</v>
      </c>
      <c r="J269" t="s">
        <v>134</v>
      </c>
      <c r="K269" t="s">
        <v>135</v>
      </c>
      <c r="L269" t="s">
        <v>137</v>
      </c>
      <c r="M269" t="s">
        <v>136</v>
      </c>
      <c r="N269">
        <v>0</v>
      </c>
      <c r="O269">
        <v>0</v>
      </c>
      <c r="P269">
        <v>0</v>
      </c>
      <c r="Q269">
        <v>0</v>
      </c>
      <c r="R269">
        <f>SUMIF(AT!B:B,AF!F269,AT!L:L)</f>
        <v>96720</v>
      </c>
      <c r="S269" s="4"/>
    </row>
    <row r="270" spans="2:19">
      <c r="B270">
        <v>9012767301</v>
      </c>
      <c r="C270" t="s">
        <v>132</v>
      </c>
      <c r="D270" t="s">
        <v>18</v>
      </c>
      <c r="E270">
        <v>9012767301</v>
      </c>
      <c r="F270" t="s">
        <v>2522</v>
      </c>
      <c r="G270" s="5">
        <f>VLOOKUP(F270,DATOS!U:V,2,FALSE)</f>
        <v>45496</v>
      </c>
      <c r="H270" s="5">
        <f>VLOOKUP(F270,AT!B:O,14,FALSE)</f>
        <v>45436</v>
      </c>
      <c r="I270" s="5">
        <f t="shared" si="4"/>
        <v>45443</v>
      </c>
      <c r="J270" t="s">
        <v>134</v>
      </c>
      <c r="K270" t="s">
        <v>135</v>
      </c>
      <c r="L270" t="s">
        <v>137</v>
      </c>
      <c r="M270" t="s">
        <v>136</v>
      </c>
      <c r="N270">
        <v>0</v>
      </c>
      <c r="O270">
        <v>0</v>
      </c>
      <c r="P270">
        <v>0</v>
      </c>
      <c r="Q270">
        <v>0</v>
      </c>
      <c r="R270">
        <f>SUMIF(AT!B:B,AF!F270,AT!L:L)</f>
        <v>45240</v>
      </c>
      <c r="S270" s="4"/>
    </row>
    <row r="271" spans="2:19">
      <c r="B271">
        <v>9012767301</v>
      </c>
      <c r="C271" t="s">
        <v>132</v>
      </c>
      <c r="D271" t="s">
        <v>18</v>
      </c>
      <c r="E271">
        <v>9012767301</v>
      </c>
      <c r="F271" t="s">
        <v>2523</v>
      </c>
      <c r="G271" s="5">
        <f>VLOOKUP(F271,DATOS!U:V,2,FALSE)</f>
        <v>45496</v>
      </c>
      <c r="H271" s="5">
        <f>VLOOKUP(F271,AT!B:O,14,FALSE)</f>
        <v>45415</v>
      </c>
      <c r="I271" s="5">
        <f t="shared" si="4"/>
        <v>45443</v>
      </c>
      <c r="J271" t="s">
        <v>134</v>
      </c>
      <c r="K271" t="s">
        <v>135</v>
      </c>
      <c r="L271" t="s">
        <v>137</v>
      </c>
      <c r="M271" t="s">
        <v>136</v>
      </c>
      <c r="N271">
        <v>0</v>
      </c>
      <c r="O271">
        <v>0</v>
      </c>
      <c r="P271">
        <v>0</v>
      </c>
      <c r="Q271">
        <v>0</v>
      </c>
      <c r="R271">
        <f>SUMIF(AT!B:B,AF!F271,AT!L:L)</f>
        <v>238680</v>
      </c>
      <c r="S271" s="4"/>
    </row>
    <row r="272" spans="2:19">
      <c r="B272">
        <v>9012767301</v>
      </c>
      <c r="C272" t="s">
        <v>132</v>
      </c>
      <c r="D272" t="s">
        <v>18</v>
      </c>
      <c r="E272">
        <v>9012767301</v>
      </c>
      <c r="F272" t="s">
        <v>2524</v>
      </c>
      <c r="G272" s="5">
        <f>VLOOKUP(F272,DATOS!U:V,2,FALSE)</f>
        <v>45496</v>
      </c>
      <c r="H272" s="5">
        <f>VLOOKUP(F272,AT!B:O,14,FALSE)</f>
        <v>45429</v>
      </c>
      <c r="I272" s="5">
        <f t="shared" si="4"/>
        <v>45443</v>
      </c>
      <c r="J272" t="s">
        <v>134</v>
      </c>
      <c r="K272" t="s">
        <v>135</v>
      </c>
      <c r="L272" t="s">
        <v>137</v>
      </c>
      <c r="M272" t="s">
        <v>136</v>
      </c>
      <c r="N272">
        <v>0</v>
      </c>
      <c r="O272">
        <v>0</v>
      </c>
      <c r="P272">
        <v>0</v>
      </c>
      <c r="Q272">
        <v>0</v>
      </c>
      <c r="R272">
        <f>SUMIF(AT!B:B,AF!F272,AT!L:L)</f>
        <v>101338</v>
      </c>
      <c r="S272" s="4"/>
    </row>
    <row r="273" spans="2:19">
      <c r="B273">
        <v>9012767301</v>
      </c>
      <c r="C273" t="s">
        <v>132</v>
      </c>
      <c r="D273" t="s">
        <v>18</v>
      </c>
      <c r="E273">
        <v>9012767301</v>
      </c>
      <c r="F273" t="s">
        <v>2525</v>
      </c>
      <c r="G273" s="5">
        <f>VLOOKUP(F273,DATOS!U:V,2,FALSE)</f>
        <v>45496</v>
      </c>
      <c r="H273" s="5">
        <f>VLOOKUP(F273,AT!B:O,14,FALSE)</f>
        <v>45443</v>
      </c>
      <c r="I273" s="5">
        <f t="shared" si="4"/>
        <v>45443</v>
      </c>
      <c r="J273" t="s">
        <v>134</v>
      </c>
      <c r="K273" t="s">
        <v>135</v>
      </c>
      <c r="L273" t="s">
        <v>137</v>
      </c>
      <c r="M273" t="s">
        <v>136</v>
      </c>
      <c r="N273">
        <v>0</v>
      </c>
      <c r="O273">
        <v>0</v>
      </c>
      <c r="P273">
        <v>0</v>
      </c>
      <c r="Q273">
        <v>0</v>
      </c>
      <c r="R273">
        <f>SUMIF(AT!B:B,AF!F273,AT!L:L)</f>
        <v>67600</v>
      </c>
      <c r="S273" s="4"/>
    </row>
    <row r="274" spans="2:19">
      <c r="B274">
        <v>9012767301</v>
      </c>
      <c r="C274" t="s">
        <v>132</v>
      </c>
      <c r="D274" t="s">
        <v>18</v>
      </c>
      <c r="E274">
        <v>9012767301</v>
      </c>
      <c r="F274" t="s">
        <v>2526</v>
      </c>
      <c r="G274" s="5">
        <f>VLOOKUP(F274,DATOS!U:V,2,FALSE)</f>
        <v>45496</v>
      </c>
      <c r="H274" s="5">
        <f>VLOOKUP(F274,AT!B:O,14,FALSE)</f>
        <v>45415</v>
      </c>
      <c r="I274" s="5">
        <f t="shared" si="4"/>
        <v>45443</v>
      </c>
      <c r="J274" t="s">
        <v>134</v>
      </c>
      <c r="K274" t="s">
        <v>135</v>
      </c>
      <c r="L274" t="s">
        <v>137</v>
      </c>
      <c r="M274" t="s">
        <v>136</v>
      </c>
      <c r="N274">
        <v>0</v>
      </c>
      <c r="O274">
        <v>0</v>
      </c>
      <c r="P274">
        <v>0</v>
      </c>
      <c r="Q274">
        <v>0</v>
      </c>
      <c r="R274">
        <f>SUMIF(AT!B:B,AF!F274,AT!L:L)</f>
        <v>218400</v>
      </c>
      <c r="S274" s="4"/>
    </row>
    <row r="275" spans="2:19">
      <c r="B275">
        <v>9012767301</v>
      </c>
      <c r="C275" t="s">
        <v>132</v>
      </c>
      <c r="D275" t="s">
        <v>18</v>
      </c>
      <c r="E275">
        <v>9012767301</v>
      </c>
      <c r="F275" t="s">
        <v>2527</v>
      </c>
      <c r="G275" s="5">
        <f>VLOOKUP(F275,DATOS!U:V,2,FALSE)</f>
        <v>45496</v>
      </c>
      <c r="H275" s="5">
        <f>VLOOKUP(F275,AT!B:O,14,FALSE)</f>
        <v>45418</v>
      </c>
      <c r="I275" s="5">
        <f t="shared" si="4"/>
        <v>45443</v>
      </c>
      <c r="J275" t="s">
        <v>134</v>
      </c>
      <c r="K275" t="s">
        <v>135</v>
      </c>
      <c r="L275" t="s">
        <v>137</v>
      </c>
      <c r="M275" t="s">
        <v>136</v>
      </c>
      <c r="N275">
        <v>0</v>
      </c>
      <c r="O275">
        <v>0</v>
      </c>
      <c r="P275">
        <v>0</v>
      </c>
      <c r="Q275">
        <v>0</v>
      </c>
      <c r="R275">
        <f>SUMIF(AT!B:B,AF!F275,AT!L:L)</f>
        <v>145184</v>
      </c>
      <c r="S275" s="4"/>
    </row>
    <row r="276" spans="2:19">
      <c r="B276">
        <v>9012767301</v>
      </c>
      <c r="C276" t="s">
        <v>132</v>
      </c>
      <c r="D276" t="s">
        <v>18</v>
      </c>
      <c r="E276">
        <v>9012767301</v>
      </c>
      <c r="F276" t="s">
        <v>2528</v>
      </c>
      <c r="G276" s="5">
        <f>VLOOKUP(F276,DATOS!U:V,2,FALSE)</f>
        <v>45496</v>
      </c>
      <c r="H276" s="5">
        <f>VLOOKUP(F276,AT!B:O,14,FALSE)</f>
        <v>45420</v>
      </c>
      <c r="I276" s="5">
        <f t="shared" si="4"/>
        <v>45443</v>
      </c>
      <c r="J276" t="s">
        <v>134</v>
      </c>
      <c r="K276" t="s">
        <v>135</v>
      </c>
      <c r="L276" t="s">
        <v>137</v>
      </c>
      <c r="M276" t="s">
        <v>136</v>
      </c>
      <c r="N276">
        <v>0</v>
      </c>
      <c r="O276">
        <v>0</v>
      </c>
      <c r="P276">
        <v>0</v>
      </c>
      <c r="Q276">
        <v>0</v>
      </c>
      <c r="R276">
        <f>SUMIF(AT!B:B,AF!F276,AT!L:L)</f>
        <v>217152</v>
      </c>
      <c r="S276" s="4"/>
    </row>
    <row r="277" spans="2:19">
      <c r="B277">
        <v>9012767301</v>
      </c>
      <c r="C277" t="s">
        <v>132</v>
      </c>
      <c r="D277" t="s">
        <v>18</v>
      </c>
      <c r="E277">
        <v>9012767301</v>
      </c>
      <c r="F277" t="s">
        <v>2529</v>
      </c>
      <c r="G277" s="5">
        <f>VLOOKUP(F277,DATOS!U:V,2,FALSE)</f>
        <v>45496</v>
      </c>
      <c r="H277" s="5">
        <f>VLOOKUP(F277,AT!B:O,14,FALSE)</f>
        <v>45440</v>
      </c>
      <c r="I277" s="5">
        <f t="shared" si="4"/>
        <v>45443</v>
      </c>
      <c r="J277" t="s">
        <v>134</v>
      </c>
      <c r="K277" t="s">
        <v>135</v>
      </c>
      <c r="L277" t="s">
        <v>137</v>
      </c>
      <c r="M277" t="s">
        <v>136</v>
      </c>
      <c r="N277">
        <v>0</v>
      </c>
      <c r="O277">
        <v>0</v>
      </c>
      <c r="P277">
        <v>0</v>
      </c>
      <c r="Q277">
        <v>0</v>
      </c>
      <c r="R277">
        <f>SUMIF(AT!B:B,AF!F277,AT!L:L)</f>
        <v>249080</v>
      </c>
      <c r="S277" s="4"/>
    </row>
    <row r="278" spans="2:19">
      <c r="B278">
        <v>9012767301</v>
      </c>
      <c r="C278" t="s">
        <v>132</v>
      </c>
      <c r="D278" t="s">
        <v>18</v>
      </c>
      <c r="E278">
        <v>9012767301</v>
      </c>
      <c r="F278" t="s">
        <v>2530</v>
      </c>
      <c r="G278" s="5">
        <f>VLOOKUP(F278,DATOS!U:V,2,FALSE)</f>
        <v>45496</v>
      </c>
      <c r="H278" s="5">
        <f>VLOOKUP(F278,AT!B:O,14,FALSE)</f>
        <v>45436</v>
      </c>
      <c r="I278" s="5">
        <f t="shared" si="4"/>
        <v>45443</v>
      </c>
      <c r="J278" t="s">
        <v>134</v>
      </c>
      <c r="K278" t="s">
        <v>135</v>
      </c>
      <c r="L278" t="s">
        <v>137</v>
      </c>
      <c r="M278" t="s">
        <v>136</v>
      </c>
      <c r="N278">
        <v>0</v>
      </c>
      <c r="O278">
        <v>0</v>
      </c>
      <c r="P278">
        <v>0</v>
      </c>
      <c r="Q278">
        <v>0</v>
      </c>
      <c r="R278">
        <f>SUMIF(AT!B:B,AF!F278,AT!L:L)</f>
        <v>45760</v>
      </c>
      <c r="S278" s="4"/>
    </row>
    <row r="279" spans="2:19">
      <c r="B279">
        <v>9012767301</v>
      </c>
      <c r="C279" t="s">
        <v>132</v>
      </c>
      <c r="D279" t="s">
        <v>18</v>
      </c>
      <c r="E279">
        <v>9012767301</v>
      </c>
      <c r="F279" t="s">
        <v>2531</v>
      </c>
      <c r="G279" s="5">
        <f>VLOOKUP(F279,DATOS!U:V,2,FALSE)</f>
        <v>45496</v>
      </c>
      <c r="H279" s="5">
        <f>VLOOKUP(F279,AT!B:O,14,FALSE)</f>
        <v>45439</v>
      </c>
      <c r="I279" s="5">
        <f t="shared" si="4"/>
        <v>45443</v>
      </c>
      <c r="J279" t="s">
        <v>134</v>
      </c>
      <c r="K279" t="s">
        <v>135</v>
      </c>
      <c r="L279" t="s">
        <v>137</v>
      </c>
      <c r="M279" t="s">
        <v>136</v>
      </c>
      <c r="N279">
        <v>0</v>
      </c>
      <c r="O279">
        <v>0</v>
      </c>
      <c r="P279">
        <v>0</v>
      </c>
      <c r="Q279">
        <v>0</v>
      </c>
      <c r="R279">
        <f>SUMIF(AT!B:B,AF!F279,AT!L:L)</f>
        <v>67600</v>
      </c>
      <c r="S279" s="4"/>
    </row>
    <row r="280" spans="2:19">
      <c r="B280">
        <v>9012767301</v>
      </c>
      <c r="C280" t="s">
        <v>132</v>
      </c>
      <c r="D280" t="s">
        <v>18</v>
      </c>
      <c r="E280">
        <v>9012767301</v>
      </c>
      <c r="F280" t="s">
        <v>2532</v>
      </c>
      <c r="G280" s="5">
        <f>VLOOKUP(F280,DATOS!U:V,2,FALSE)</f>
        <v>45496</v>
      </c>
      <c r="H280" s="5">
        <f>VLOOKUP(F280,AT!B:O,14,FALSE)</f>
        <v>45414</v>
      </c>
      <c r="I280" s="5">
        <f t="shared" si="4"/>
        <v>45443</v>
      </c>
      <c r="J280" t="s">
        <v>134</v>
      </c>
      <c r="K280" t="s">
        <v>135</v>
      </c>
      <c r="L280" t="s">
        <v>137</v>
      </c>
      <c r="M280" t="s">
        <v>136</v>
      </c>
      <c r="N280">
        <v>0</v>
      </c>
      <c r="O280">
        <v>0</v>
      </c>
      <c r="P280">
        <v>0</v>
      </c>
      <c r="Q280">
        <v>0</v>
      </c>
      <c r="R280">
        <f>SUMIF(AT!B:B,AF!F280,AT!L:L)</f>
        <v>676000</v>
      </c>
      <c r="S280" s="4"/>
    </row>
    <row r="281" spans="2:19">
      <c r="B281">
        <v>9012767301</v>
      </c>
      <c r="C281" t="s">
        <v>132</v>
      </c>
      <c r="D281" t="s">
        <v>18</v>
      </c>
      <c r="E281">
        <v>9012767301</v>
      </c>
      <c r="F281" t="s">
        <v>2533</v>
      </c>
      <c r="G281" s="5">
        <f>VLOOKUP(F281,DATOS!U:V,2,FALSE)</f>
        <v>45496</v>
      </c>
      <c r="H281" s="5">
        <f>VLOOKUP(F281,AT!B:O,14,FALSE)</f>
        <v>45414</v>
      </c>
      <c r="I281" s="5">
        <f t="shared" si="4"/>
        <v>45443</v>
      </c>
      <c r="J281" t="s">
        <v>134</v>
      </c>
      <c r="K281" t="s">
        <v>135</v>
      </c>
      <c r="L281" t="s">
        <v>137</v>
      </c>
      <c r="M281" t="s">
        <v>136</v>
      </c>
      <c r="N281">
        <v>0</v>
      </c>
      <c r="O281">
        <v>0</v>
      </c>
      <c r="P281">
        <v>0</v>
      </c>
      <c r="Q281">
        <v>0</v>
      </c>
      <c r="R281">
        <f>SUMIF(AT!B:B,AF!F281,AT!L:L)</f>
        <v>26000</v>
      </c>
      <c r="S281" s="4"/>
    </row>
    <row r="282" spans="2:19">
      <c r="B282">
        <v>9012767301</v>
      </c>
      <c r="C282" t="s">
        <v>132</v>
      </c>
      <c r="D282" t="s">
        <v>18</v>
      </c>
      <c r="E282">
        <v>9012767301</v>
      </c>
      <c r="F282" t="s">
        <v>2534</v>
      </c>
      <c r="G282" s="5">
        <f>VLOOKUP(F282,DATOS!U:V,2,FALSE)</f>
        <v>45496</v>
      </c>
      <c r="H282" s="5">
        <f>VLOOKUP(F282,AT!B:O,14,FALSE)</f>
        <v>45419</v>
      </c>
      <c r="I282" s="5">
        <f t="shared" si="4"/>
        <v>45443</v>
      </c>
      <c r="J282" t="s">
        <v>134</v>
      </c>
      <c r="K282" t="s">
        <v>135</v>
      </c>
      <c r="L282" t="s">
        <v>137</v>
      </c>
      <c r="M282" t="s">
        <v>136</v>
      </c>
      <c r="N282">
        <v>0</v>
      </c>
      <c r="O282">
        <v>0</v>
      </c>
      <c r="P282">
        <v>0</v>
      </c>
      <c r="Q282">
        <v>0</v>
      </c>
      <c r="R282">
        <f>SUMIF(AT!B:B,AF!F282,AT!L:L)</f>
        <v>52000</v>
      </c>
      <c r="S282" s="4"/>
    </row>
    <row r="283" spans="2:19">
      <c r="B283">
        <v>9012767301</v>
      </c>
      <c r="C283" t="s">
        <v>132</v>
      </c>
      <c r="D283" t="s">
        <v>18</v>
      </c>
      <c r="E283">
        <v>9012767301</v>
      </c>
      <c r="F283" t="s">
        <v>2535</v>
      </c>
      <c r="G283" s="5">
        <f>VLOOKUP(F283,DATOS!U:V,2,FALSE)</f>
        <v>45496</v>
      </c>
      <c r="H283" s="5">
        <f>VLOOKUP(F283,AT!B:O,14,FALSE)</f>
        <v>45435</v>
      </c>
      <c r="I283" s="5">
        <f t="shared" si="4"/>
        <v>45443</v>
      </c>
      <c r="J283" t="s">
        <v>134</v>
      </c>
      <c r="K283" t="s">
        <v>135</v>
      </c>
      <c r="L283" t="s">
        <v>137</v>
      </c>
      <c r="M283" t="s">
        <v>136</v>
      </c>
      <c r="N283">
        <v>0</v>
      </c>
      <c r="O283">
        <v>0</v>
      </c>
      <c r="P283">
        <v>0</v>
      </c>
      <c r="Q283">
        <v>0</v>
      </c>
      <c r="R283">
        <f>SUMIF(AT!B:B,AF!F283,AT!L:L)</f>
        <v>26000</v>
      </c>
      <c r="S283" s="4"/>
    </row>
    <row r="284" spans="2:19">
      <c r="B284">
        <v>9012767301</v>
      </c>
      <c r="C284" t="s">
        <v>132</v>
      </c>
      <c r="D284" t="s">
        <v>18</v>
      </c>
      <c r="E284">
        <v>9012767301</v>
      </c>
      <c r="F284" t="s">
        <v>2536</v>
      </c>
      <c r="G284" s="5">
        <f>VLOOKUP(F284,DATOS!U:V,2,FALSE)</f>
        <v>45496</v>
      </c>
      <c r="H284" s="5">
        <f>VLOOKUP(F284,AT!B:O,14,FALSE)</f>
        <v>45416</v>
      </c>
      <c r="I284" s="5">
        <f t="shared" si="4"/>
        <v>45443</v>
      </c>
      <c r="J284" t="s">
        <v>134</v>
      </c>
      <c r="K284" t="s">
        <v>135</v>
      </c>
      <c r="L284" t="s">
        <v>137</v>
      </c>
      <c r="M284" t="s">
        <v>136</v>
      </c>
      <c r="N284">
        <v>0</v>
      </c>
      <c r="O284">
        <v>0</v>
      </c>
      <c r="P284">
        <v>0</v>
      </c>
      <c r="Q284">
        <v>0</v>
      </c>
      <c r="R284">
        <f>SUMIF(AT!B:B,AF!F284,AT!L:L)</f>
        <v>50669</v>
      </c>
      <c r="S284" s="4"/>
    </row>
    <row r="285" spans="2:19">
      <c r="B285">
        <v>9012767301</v>
      </c>
      <c r="C285" t="s">
        <v>132</v>
      </c>
      <c r="D285" t="s">
        <v>18</v>
      </c>
      <c r="E285">
        <v>9012767301</v>
      </c>
      <c r="F285" t="s">
        <v>2537</v>
      </c>
      <c r="G285" s="5">
        <f>VLOOKUP(F285,DATOS!U:V,2,FALSE)</f>
        <v>45496</v>
      </c>
      <c r="H285" s="5">
        <f>VLOOKUP(F285,AT!B:O,14,FALSE)</f>
        <v>45429</v>
      </c>
      <c r="I285" s="5">
        <f t="shared" si="4"/>
        <v>45443</v>
      </c>
      <c r="J285" t="s">
        <v>134</v>
      </c>
      <c r="K285" t="s">
        <v>135</v>
      </c>
      <c r="L285" t="s">
        <v>137</v>
      </c>
      <c r="M285" t="s">
        <v>136</v>
      </c>
      <c r="N285">
        <v>0</v>
      </c>
      <c r="O285">
        <v>0</v>
      </c>
      <c r="P285">
        <v>0</v>
      </c>
      <c r="Q285">
        <v>0</v>
      </c>
      <c r="R285">
        <f>SUMIF(AT!B:B,AF!F285,AT!L:L)</f>
        <v>67600</v>
      </c>
      <c r="S285" s="4"/>
    </row>
    <row r="286" spans="2:19">
      <c r="B286">
        <v>9012767301</v>
      </c>
      <c r="C286" t="s">
        <v>132</v>
      </c>
      <c r="D286" t="s">
        <v>18</v>
      </c>
      <c r="E286">
        <v>9012767301</v>
      </c>
      <c r="F286" t="s">
        <v>2538</v>
      </c>
      <c r="G286" s="5">
        <f>VLOOKUP(F286,DATOS!U:V,2,FALSE)</f>
        <v>45496</v>
      </c>
      <c r="H286" s="5">
        <f>VLOOKUP(F286,AT!B:O,14,FALSE)</f>
        <v>45421</v>
      </c>
      <c r="I286" s="5">
        <f t="shared" si="4"/>
        <v>45443</v>
      </c>
      <c r="J286" t="s">
        <v>134</v>
      </c>
      <c r="K286" t="s">
        <v>135</v>
      </c>
      <c r="L286" t="s">
        <v>137</v>
      </c>
      <c r="M286" t="s">
        <v>136</v>
      </c>
      <c r="N286">
        <v>0</v>
      </c>
      <c r="O286">
        <v>0</v>
      </c>
      <c r="P286">
        <v>0</v>
      </c>
      <c r="Q286">
        <v>0</v>
      </c>
      <c r="R286">
        <f>SUMIF(AT!B:B,AF!F286,AT!L:L)</f>
        <v>91520</v>
      </c>
      <c r="S286" s="4"/>
    </row>
    <row r="287" spans="2:19">
      <c r="B287">
        <v>9012767301</v>
      </c>
      <c r="C287" t="s">
        <v>132</v>
      </c>
      <c r="D287" t="s">
        <v>18</v>
      </c>
      <c r="E287">
        <v>9012767301</v>
      </c>
      <c r="F287" t="s">
        <v>2539</v>
      </c>
      <c r="G287" s="5">
        <f>VLOOKUP(F287,DATOS!U:V,2,FALSE)</f>
        <v>45496</v>
      </c>
      <c r="H287" s="5">
        <f>VLOOKUP(F287,AT!B:O,14,FALSE)</f>
        <v>45434</v>
      </c>
      <c r="I287" s="5">
        <f t="shared" si="4"/>
        <v>45443</v>
      </c>
      <c r="J287" t="s">
        <v>134</v>
      </c>
      <c r="K287" t="s">
        <v>135</v>
      </c>
      <c r="L287" t="s">
        <v>137</v>
      </c>
      <c r="M287" t="s">
        <v>136</v>
      </c>
      <c r="N287">
        <v>0</v>
      </c>
      <c r="O287">
        <v>0</v>
      </c>
      <c r="P287">
        <v>0</v>
      </c>
      <c r="Q287">
        <v>0</v>
      </c>
      <c r="R287">
        <f>SUMIF(AT!B:B,AF!F287,AT!L:L)</f>
        <v>45760</v>
      </c>
      <c r="S287" s="4"/>
    </row>
    <row r="288" spans="2:19">
      <c r="B288">
        <v>9012767301</v>
      </c>
      <c r="C288" t="s">
        <v>132</v>
      </c>
      <c r="D288" t="s">
        <v>18</v>
      </c>
      <c r="E288">
        <v>9012767301</v>
      </c>
      <c r="F288" t="s">
        <v>2540</v>
      </c>
      <c r="G288" s="5">
        <f>VLOOKUP(F288,DATOS!U:V,2,FALSE)</f>
        <v>45496</v>
      </c>
      <c r="H288" s="5">
        <f>VLOOKUP(F288,AT!B:O,14,FALSE)</f>
        <v>45415</v>
      </c>
      <c r="I288" s="5">
        <f t="shared" si="4"/>
        <v>45443</v>
      </c>
      <c r="J288" t="s">
        <v>134</v>
      </c>
      <c r="K288" t="s">
        <v>135</v>
      </c>
      <c r="L288" t="s">
        <v>137</v>
      </c>
      <c r="M288" t="s">
        <v>136</v>
      </c>
      <c r="N288">
        <v>0</v>
      </c>
      <c r="O288">
        <v>0</v>
      </c>
      <c r="P288">
        <v>0</v>
      </c>
      <c r="Q288">
        <v>0</v>
      </c>
      <c r="R288">
        <f>SUMIF(AT!B:B,AF!F288,AT!L:L)</f>
        <v>22880</v>
      </c>
      <c r="S288" s="4"/>
    </row>
    <row r="289" spans="2:19">
      <c r="B289">
        <v>9012767301</v>
      </c>
      <c r="C289" t="s">
        <v>132</v>
      </c>
      <c r="D289" t="s">
        <v>18</v>
      </c>
      <c r="E289">
        <v>9012767301</v>
      </c>
      <c r="F289" t="s">
        <v>2541</v>
      </c>
      <c r="G289" s="5">
        <f>VLOOKUP(F289,DATOS!U:V,2,FALSE)</f>
        <v>45496</v>
      </c>
      <c r="H289" s="5">
        <f>VLOOKUP(F289,AT!B:O,14,FALSE)</f>
        <v>45427</v>
      </c>
      <c r="I289" s="5">
        <f t="shared" si="4"/>
        <v>45443</v>
      </c>
      <c r="J289" t="s">
        <v>134</v>
      </c>
      <c r="K289" t="s">
        <v>135</v>
      </c>
      <c r="L289" t="s">
        <v>137</v>
      </c>
      <c r="M289" t="s">
        <v>136</v>
      </c>
      <c r="N289">
        <v>0</v>
      </c>
      <c r="O289">
        <v>0</v>
      </c>
      <c r="P289">
        <v>0</v>
      </c>
      <c r="Q289">
        <v>0</v>
      </c>
      <c r="R289">
        <f>SUMIF(AT!B:B,AF!F289,AT!L:L)</f>
        <v>52000</v>
      </c>
      <c r="S289" s="4"/>
    </row>
    <row r="290" spans="2:19">
      <c r="B290">
        <v>9012767301</v>
      </c>
      <c r="C290" t="s">
        <v>132</v>
      </c>
      <c r="D290" t="s">
        <v>18</v>
      </c>
      <c r="E290">
        <v>9012767301</v>
      </c>
      <c r="F290" t="s">
        <v>2542</v>
      </c>
      <c r="G290" s="5">
        <f>VLOOKUP(F290,DATOS!U:V,2,FALSE)</f>
        <v>45496</v>
      </c>
      <c r="H290" s="5">
        <f>VLOOKUP(F290,AT!B:O,14,FALSE)</f>
        <v>45417</v>
      </c>
      <c r="I290" s="5">
        <f t="shared" si="4"/>
        <v>45443</v>
      </c>
      <c r="J290" t="s">
        <v>134</v>
      </c>
      <c r="K290" t="s">
        <v>135</v>
      </c>
      <c r="L290" t="s">
        <v>137</v>
      </c>
      <c r="M290" t="s">
        <v>136</v>
      </c>
      <c r="N290">
        <v>0</v>
      </c>
      <c r="O290">
        <v>0</v>
      </c>
      <c r="P290">
        <v>0</v>
      </c>
      <c r="Q290">
        <v>0</v>
      </c>
      <c r="R290">
        <f>SUMIF(AT!B:B,AF!F290,AT!L:L)</f>
        <v>101338</v>
      </c>
      <c r="S290" s="4"/>
    </row>
    <row r="291" spans="2:19">
      <c r="B291">
        <v>9012767301</v>
      </c>
      <c r="C291" t="s">
        <v>132</v>
      </c>
      <c r="D291" t="s">
        <v>18</v>
      </c>
      <c r="E291">
        <v>9012767301</v>
      </c>
      <c r="F291" t="s">
        <v>2543</v>
      </c>
      <c r="G291" s="5">
        <f>VLOOKUP(F291,DATOS!U:V,2,FALSE)</f>
        <v>45496</v>
      </c>
      <c r="H291" s="5">
        <f>VLOOKUP(F291,AT!B:O,14,FALSE)</f>
        <v>45414</v>
      </c>
      <c r="I291" s="5">
        <f t="shared" si="4"/>
        <v>45443</v>
      </c>
      <c r="J291" t="s">
        <v>134</v>
      </c>
      <c r="K291" t="s">
        <v>135</v>
      </c>
      <c r="L291" t="s">
        <v>137</v>
      </c>
      <c r="M291" t="s">
        <v>136</v>
      </c>
      <c r="N291">
        <v>0</v>
      </c>
      <c r="O291">
        <v>0</v>
      </c>
      <c r="P291">
        <v>0</v>
      </c>
      <c r="Q291">
        <v>0</v>
      </c>
      <c r="R291">
        <f>SUMIF(AT!B:B,AF!F291,AT!L:L)</f>
        <v>45760</v>
      </c>
      <c r="S291" s="4"/>
    </row>
    <row r="292" spans="2:19">
      <c r="B292">
        <v>9012767301</v>
      </c>
      <c r="C292" t="s">
        <v>132</v>
      </c>
      <c r="D292" t="s">
        <v>18</v>
      </c>
      <c r="E292">
        <v>9012767301</v>
      </c>
      <c r="F292" t="s">
        <v>2544</v>
      </c>
      <c r="G292" s="5">
        <f>VLOOKUP(F292,DATOS!U:V,2,FALSE)</f>
        <v>45496</v>
      </c>
      <c r="H292" s="5">
        <f>VLOOKUP(F292,AT!B:O,14,FALSE)</f>
        <v>45436</v>
      </c>
      <c r="I292" s="5">
        <f t="shared" si="4"/>
        <v>45443</v>
      </c>
      <c r="J292" t="s">
        <v>134</v>
      </c>
      <c r="K292" t="s">
        <v>135</v>
      </c>
      <c r="L292" t="s">
        <v>137</v>
      </c>
      <c r="M292" t="s">
        <v>136</v>
      </c>
      <c r="N292">
        <v>0</v>
      </c>
      <c r="O292">
        <v>0</v>
      </c>
      <c r="P292">
        <v>0</v>
      </c>
      <c r="Q292">
        <v>0</v>
      </c>
      <c r="R292">
        <f>SUMIF(AT!B:B,AF!F292,AT!L:L)</f>
        <v>90480</v>
      </c>
      <c r="S292" s="4"/>
    </row>
    <row r="293" spans="2:19">
      <c r="B293">
        <v>9012767301</v>
      </c>
      <c r="C293" t="s">
        <v>132</v>
      </c>
      <c r="D293" t="s">
        <v>18</v>
      </c>
      <c r="E293">
        <v>9012767301</v>
      </c>
      <c r="F293" t="s">
        <v>2545</v>
      </c>
      <c r="G293" s="5">
        <f>VLOOKUP(F293,DATOS!U:V,2,FALSE)</f>
        <v>45496</v>
      </c>
      <c r="H293" s="5">
        <f>VLOOKUP(F293,AT!B:O,14,FALSE)</f>
        <v>45422</v>
      </c>
      <c r="I293" s="5">
        <f t="shared" si="4"/>
        <v>45443</v>
      </c>
      <c r="J293" t="s">
        <v>134</v>
      </c>
      <c r="K293" t="s">
        <v>135</v>
      </c>
      <c r="L293" t="s">
        <v>137</v>
      </c>
      <c r="M293" t="s">
        <v>136</v>
      </c>
      <c r="N293">
        <v>0</v>
      </c>
      <c r="O293">
        <v>0</v>
      </c>
      <c r="P293">
        <v>0</v>
      </c>
      <c r="Q293">
        <v>0</v>
      </c>
      <c r="R293">
        <f>SUMIF(AT!B:B,AF!F293,AT!L:L)</f>
        <v>67600</v>
      </c>
      <c r="S293" s="4"/>
    </row>
    <row r="294" spans="2:19">
      <c r="B294">
        <v>9012767301</v>
      </c>
      <c r="C294" t="s">
        <v>132</v>
      </c>
      <c r="D294" t="s">
        <v>18</v>
      </c>
      <c r="E294">
        <v>9012767301</v>
      </c>
      <c r="F294" t="s">
        <v>2546</v>
      </c>
      <c r="G294" s="5">
        <f>VLOOKUP(F294,DATOS!U:V,2,FALSE)</f>
        <v>45496</v>
      </c>
      <c r="H294" s="5">
        <f>VLOOKUP(F294,AT!B:O,14,FALSE)</f>
        <v>45434</v>
      </c>
      <c r="I294" s="5">
        <f t="shared" si="4"/>
        <v>45443</v>
      </c>
      <c r="J294" t="s">
        <v>134</v>
      </c>
      <c r="K294" t="s">
        <v>135</v>
      </c>
      <c r="L294" t="s">
        <v>137</v>
      </c>
      <c r="M294" t="s">
        <v>136</v>
      </c>
      <c r="N294">
        <v>0</v>
      </c>
      <c r="O294">
        <v>0</v>
      </c>
      <c r="P294">
        <v>0</v>
      </c>
      <c r="Q294">
        <v>0</v>
      </c>
      <c r="R294">
        <f>SUMIF(AT!B:B,AF!F294,AT!L:L)</f>
        <v>135200</v>
      </c>
      <c r="S294" s="4"/>
    </row>
    <row r="295" spans="2:19">
      <c r="B295">
        <v>9012767301</v>
      </c>
      <c r="C295" t="s">
        <v>132</v>
      </c>
      <c r="D295" t="s">
        <v>18</v>
      </c>
      <c r="E295">
        <v>9012767301</v>
      </c>
      <c r="F295" t="s">
        <v>2547</v>
      </c>
      <c r="G295" s="5">
        <f>VLOOKUP(F295,DATOS!U:V,2,FALSE)</f>
        <v>45496</v>
      </c>
      <c r="H295" s="5">
        <f>VLOOKUP(F295,AT!B:O,14,FALSE)</f>
        <v>45422</v>
      </c>
      <c r="I295" s="5">
        <f t="shared" si="4"/>
        <v>45443</v>
      </c>
      <c r="J295" t="s">
        <v>134</v>
      </c>
      <c r="K295" t="s">
        <v>135</v>
      </c>
      <c r="L295" t="s">
        <v>137</v>
      </c>
      <c r="M295" t="s">
        <v>136</v>
      </c>
      <c r="N295">
        <v>0</v>
      </c>
      <c r="O295">
        <v>0</v>
      </c>
      <c r="P295">
        <v>0</v>
      </c>
      <c r="Q295">
        <v>0</v>
      </c>
      <c r="R295">
        <f>SUMIF(AT!B:B,AF!F295,AT!L:L)</f>
        <v>29120</v>
      </c>
      <c r="S295" s="4"/>
    </row>
    <row r="296" spans="2:19">
      <c r="B296">
        <v>9012767301</v>
      </c>
      <c r="C296" t="s">
        <v>132</v>
      </c>
      <c r="D296" t="s">
        <v>18</v>
      </c>
      <c r="E296">
        <v>9012767301</v>
      </c>
      <c r="F296" t="s">
        <v>2548</v>
      </c>
      <c r="G296" s="5">
        <f>VLOOKUP(F296,DATOS!U:V,2,FALSE)</f>
        <v>45496</v>
      </c>
      <c r="H296" s="5">
        <f>VLOOKUP(F296,AT!B:O,14,FALSE)</f>
        <v>45430</v>
      </c>
      <c r="I296" s="5">
        <f t="shared" si="4"/>
        <v>45443</v>
      </c>
      <c r="J296" t="s">
        <v>134</v>
      </c>
      <c r="K296" t="s">
        <v>135</v>
      </c>
      <c r="L296" t="s">
        <v>137</v>
      </c>
      <c r="M296" t="s">
        <v>136</v>
      </c>
      <c r="N296">
        <v>0</v>
      </c>
      <c r="O296">
        <v>0</v>
      </c>
      <c r="P296">
        <v>0</v>
      </c>
      <c r="Q296">
        <v>0</v>
      </c>
      <c r="R296">
        <f>SUMIF(AT!B:B,AF!F296,AT!L:L)</f>
        <v>52000</v>
      </c>
      <c r="S296" s="4"/>
    </row>
    <row r="297" spans="2:19">
      <c r="B297">
        <v>9012767301</v>
      </c>
      <c r="C297" t="s">
        <v>132</v>
      </c>
      <c r="D297" t="s">
        <v>18</v>
      </c>
      <c r="E297">
        <v>9012767301</v>
      </c>
      <c r="F297" t="s">
        <v>2549</v>
      </c>
      <c r="G297" s="5">
        <f>VLOOKUP(F297,DATOS!U:V,2,FALSE)</f>
        <v>45496</v>
      </c>
      <c r="H297" s="5">
        <f>VLOOKUP(F297,AT!B:O,14,FALSE)</f>
        <v>45422</v>
      </c>
      <c r="I297" s="5">
        <f t="shared" si="4"/>
        <v>45443</v>
      </c>
      <c r="J297" t="s">
        <v>134</v>
      </c>
      <c r="K297" t="s">
        <v>135</v>
      </c>
      <c r="L297" t="s">
        <v>137</v>
      </c>
      <c r="M297" t="s">
        <v>136</v>
      </c>
      <c r="N297">
        <v>0</v>
      </c>
      <c r="O297">
        <v>0</v>
      </c>
      <c r="P297">
        <v>0</v>
      </c>
      <c r="Q297">
        <v>0</v>
      </c>
      <c r="R297">
        <f>SUMIF(AT!B:B,AF!F297,AT!L:L)</f>
        <v>78000</v>
      </c>
      <c r="S297" s="4"/>
    </row>
    <row r="298" spans="2:19">
      <c r="B298">
        <v>9012767301</v>
      </c>
      <c r="C298" t="s">
        <v>132</v>
      </c>
      <c r="D298" t="s">
        <v>18</v>
      </c>
      <c r="E298">
        <v>9012767301</v>
      </c>
      <c r="F298" t="s">
        <v>2550</v>
      </c>
      <c r="G298" s="5">
        <f>VLOOKUP(F298,DATOS!U:V,2,FALSE)</f>
        <v>45496</v>
      </c>
      <c r="H298" s="5">
        <f>VLOOKUP(F298,AT!B:O,14,FALSE)</f>
        <v>45435</v>
      </c>
      <c r="I298" s="5">
        <f t="shared" si="4"/>
        <v>45443</v>
      </c>
      <c r="J298" t="s">
        <v>134</v>
      </c>
      <c r="K298" t="s">
        <v>135</v>
      </c>
      <c r="L298" t="s">
        <v>137</v>
      </c>
      <c r="M298" t="s">
        <v>136</v>
      </c>
      <c r="N298">
        <v>0</v>
      </c>
      <c r="O298">
        <v>0</v>
      </c>
      <c r="P298">
        <v>0</v>
      </c>
      <c r="Q298">
        <v>0</v>
      </c>
      <c r="R298">
        <f>SUMIF(AT!B:B,AF!F298,AT!L:L)</f>
        <v>116480</v>
      </c>
      <c r="S298" s="4"/>
    </row>
    <row r="299" spans="2:19">
      <c r="B299">
        <v>9012767301</v>
      </c>
      <c r="C299" t="s">
        <v>132</v>
      </c>
      <c r="D299" t="s">
        <v>18</v>
      </c>
      <c r="E299">
        <v>9012767301</v>
      </c>
      <c r="F299" t="s">
        <v>2551</v>
      </c>
      <c r="G299" s="5">
        <f>VLOOKUP(F299,DATOS!U:V,2,FALSE)</f>
        <v>45496</v>
      </c>
      <c r="H299" s="5">
        <f>VLOOKUP(F299,AT!B:O,14,FALSE)</f>
        <v>45421</v>
      </c>
      <c r="I299" s="5">
        <f t="shared" si="4"/>
        <v>45443</v>
      </c>
      <c r="J299" t="s">
        <v>134</v>
      </c>
      <c r="K299" t="s">
        <v>135</v>
      </c>
      <c r="L299" t="s">
        <v>137</v>
      </c>
      <c r="M299" t="s">
        <v>136</v>
      </c>
      <c r="N299">
        <v>0</v>
      </c>
      <c r="O299">
        <v>0</v>
      </c>
      <c r="P299">
        <v>0</v>
      </c>
      <c r="Q299">
        <v>0</v>
      </c>
      <c r="R299">
        <f>SUMIF(AT!B:B,AF!F299,AT!L:L)</f>
        <v>52000</v>
      </c>
      <c r="S299" s="4"/>
    </row>
    <row r="300" spans="2:19">
      <c r="B300">
        <v>9012767301</v>
      </c>
      <c r="C300" t="s">
        <v>132</v>
      </c>
      <c r="D300" t="s">
        <v>18</v>
      </c>
      <c r="E300">
        <v>9012767301</v>
      </c>
      <c r="F300" t="s">
        <v>2552</v>
      </c>
      <c r="G300" s="5">
        <f>VLOOKUP(F300,DATOS!U:V,2,FALSE)</f>
        <v>45496</v>
      </c>
      <c r="H300" s="5">
        <f>VLOOKUP(F300,AT!B:O,14,FALSE)</f>
        <v>45418</v>
      </c>
      <c r="I300" s="5">
        <f t="shared" si="4"/>
        <v>45443</v>
      </c>
      <c r="J300" t="s">
        <v>134</v>
      </c>
      <c r="K300" t="s">
        <v>135</v>
      </c>
      <c r="L300" t="s">
        <v>137</v>
      </c>
      <c r="M300" t="s">
        <v>136</v>
      </c>
      <c r="N300">
        <v>0</v>
      </c>
      <c r="O300">
        <v>0</v>
      </c>
      <c r="P300">
        <v>0</v>
      </c>
      <c r="Q300">
        <v>0</v>
      </c>
      <c r="R300">
        <f>SUMIF(AT!B:B,AF!F300,AT!L:L)</f>
        <v>52000</v>
      </c>
      <c r="S300" s="4"/>
    </row>
    <row r="301" spans="2:19">
      <c r="B301">
        <v>9012767301</v>
      </c>
      <c r="C301" t="s">
        <v>132</v>
      </c>
      <c r="D301" t="s">
        <v>18</v>
      </c>
      <c r="E301">
        <v>9012767301</v>
      </c>
      <c r="F301" t="s">
        <v>2553</v>
      </c>
      <c r="G301" s="5">
        <f>VLOOKUP(F301,DATOS!U:V,2,FALSE)</f>
        <v>45496</v>
      </c>
      <c r="H301" s="5">
        <f>VLOOKUP(F301,AT!B:O,14,FALSE)</f>
        <v>45442</v>
      </c>
      <c r="I301" s="5">
        <f t="shared" si="4"/>
        <v>45443</v>
      </c>
      <c r="J301" t="s">
        <v>134</v>
      </c>
      <c r="K301" t="s">
        <v>135</v>
      </c>
      <c r="L301" t="s">
        <v>137</v>
      </c>
      <c r="M301" t="s">
        <v>136</v>
      </c>
      <c r="N301">
        <v>0</v>
      </c>
      <c r="O301">
        <v>0</v>
      </c>
      <c r="P301">
        <v>0</v>
      </c>
      <c r="Q301">
        <v>0</v>
      </c>
      <c r="R301">
        <f>SUMIF(AT!B:B,AF!F301,AT!L:L)</f>
        <v>52000</v>
      </c>
      <c r="S301" s="4"/>
    </row>
    <row r="302" spans="2:19">
      <c r="B302">
        <v>9012767301</v>
      </c>
      <c r="C302" t="s">
        <v>132</v>
      </c>
      <c r="D302" t="s">
        <v>18</v>
      </c>
      <c r="E302">
        <v>9012767301</v>
      </c>
      <c r="F302" t="s">
        <v>2554</v>
      </c>
      <c r="G302" s="5">
        <f>VLOOKUP(F302,DATOS!U:V,2,FALSE)</f>
        <v>45496</v>
      </c>
      <c r="H302" s="5">
        <f>VLOOKUP(F302,AT!B:O,14,FALSE)</f>
        <v>45414</v>
      </c>
      <c r="I302" s="5">
        <f t="shared" si="4"/>
        <v>45443</v>
      </c>
      <c r="J302" t="s">
        <v>134</v>
      </c>
      <c r="K302" t="s">
        <v>135</v>
      </c>
      <c r="L302" t="s">
        <v>137</v>
      </c>
      <c r="M302" t="s">
        <v>136</v>
      </c>
      <c r="N302">
        <v>0</v>
      </c>
      <c r="O302">
        <v>0</v>
      </c>
      <c r="P302">
        <v>0</v>
      </c>
      <c r="Q302">
        <v>0</v>
      </c>
      <c r="R302">
        <f>SUMIF(AT!B:B,AF!F302,AT!L:L)</f>
        <v>58240</v>
      </c>
      <c r="S302" s="4"/>
    </row>
    <row r="303" spans="2:19">
      <c r="B303">
        <v>9012767301</v>
      </c>
      <c r="C303" t="s">
        <v>132</v>
      </c>
      <c r="D303" t="s">
        <v>18</v>
      </c>
      <c r="E303">
        <v>9012767301</v>
      </c>
      <c r="F303" t="s">
        <v>2555</v>
      </c>
      <c r="G303" s="5">
        <f>VLOOKUP(F303,DATOS!U:V,2,FALSE)</f>
        <v>45496</v>
      </c>
      <c r="H303" s="5">
        <f>VLOOKUP(F303,AT!B:O,14,FALSE)</f>
        <v>45420</v>
      </c>
      <c r="I303" s="5">
        <f t="shared" si="4"/>
        <v>45443</v>
      </c>
      <c r="J303" t="s">
        <v>134</v>
      </c>
      <c r="K303" t="s">
        <v>135</v>
      </c>
      <c r="L303" t="s">
        <v>137</v>
      </c>
      <c r="M303" t="s">
        <v>136</v>
      </c>
      <c r="N303">
        <v>0</v>
      </c>
      <c r="O303">
        <v>0</v>
      </c>
      <c r="P303">
        <v>0</v>
      </c>
      <c r="Q303">
        <v>0</v>
      </c>
      <c r="R303">
        <f>SUMIF(AT!B:B,AF!F303,AT!L:L)</f>
        <v>45760</v>
      </c>
      <c r="S303" s="4"/>
    </row>
    <row r="304" spans="2:19">
      <c r="B304">
        <v>9012767301</v>
      </c>
      <c r="C304" t="s">
        <v>132</v>
      </c>
      <c r="D304" t="s">
        <v>18</v>
      </c>
      <c r="E304">
        <v>9012767301</v>
      </c>
      <c r="F304" t="s">
        <v>2556</v>
      </c>
      <c r="G304" s="5">
        <f>VLOOKUP(F304,DATOS!U:V,2,FALSE)</f>
        <v>45496</v>
      </c>
      <c r="H304" s="5">
        <f>VLOOKUP(F304,AT!B:O,14,FALSE)</f>
        <v>45441</v>
      </c>
      <c r="I304" s="5">
        <f t="shared" si="4"/>
        <v>45443</v>
      </c>
      <c r="J304" t="s">
        <v>134</v>
      </c>
      <c r="K304" t="s">
        <v>135</v>
      </c>
      <c r="L304" t="s">
        <v>137</v>
      </c>
      <c r="M304" t="s">
        <v>136</v>
      </c>
      <c r="N304">
        <v>0</v>
      </c>
      <c r="O304">
        <v>0</v>
      </c>
      <c r="P304">
        <v>0</v>
      </c>
      <c r="Q304">
        <v>0</v>
      </c>
      <c r="R304">
        <f>SUMIF(AT!B:B,AF!F304,AT!L:L)</f>
        <v>50336</v>
      </c>
      <c r="S304" s="4"/>
    </row>
    <row r="305" spans="2:19">
      <c r="B305">
        <v>9012767301</v>
      </c>
      <c r="C305" t="s">
        <v>132</v>
      </c>
      <c r="D305" t="s">
        <v>18</v>
      </c>
      <c r="E305">
        <v>9012767301</v>
      </c>
      <c r="F305" t="s">
        <v>2557</v>
      </c>
      <c r="G305" s="5">
        <f>VLOOKUP(F305,DATOS!U:V,2,FALSE)</f>
        <v>45496</v>
      </c>
      <c r="H305" s="5">
        <f>VLOOKUP(F305,AT!B:O,14,FALSE)</f>
        <v>45442</v>
      </c>
      <c r="I305" s="5">
        <f t="shared" si="4"/>
        <v>45443</v>
      </c>
      <c r="J305" t="s">
        <v>134</v>
      </c>
      <c r="K305" t="s">
        <v>135</v>
      </c>
      <c r="L305" t="s">
        <v>137</v>
      </c>
      <c r="M305" t="s">
        <v>136</v>
      </c>
      <c r="N305">
        <v>0</v>
      </c>
      <c r="O305">
        <v>0</v>
      </c>
      <c r="P305">
        <v>0</v>
      </c>
      <c r="Q305">
        <v>0</v>
      </c>
      <c r="R305">
        <f>SUMIF(AT!B:B,AF!F305,AT!L:L)</f>
        <v>40040</v>
      </c>
      <c r="S305" s="4"/>
    </row>
    <row r="306" spans="2:19">
      <c r="B306">
        <v>9012767301</v>
      </c>
      <c r="C306" t="s">
        <v>132</v>
      </c>
      <c r="D306" t="s">
        <v>18</v>
      </c>
      <c r="E306">
        <v>9012767301</v>
      </c>
      <c r="F306" t="s">
        <v>2558</v>
      </c>
      <c r="G306" s="5">
        <f>VLOOKUP(F306,DATOS!U:V,2,FALSE)</f>
        <v>45496</v>
      </c>
      <c r="H306" s="5">
        <f>VLOOKUP(F306,AT!B:O,14,FALSE)</f>
        <v>45427</v>
      </c>
      <c r="I306" s="5">
        <f t="shared" si="4"/>
        <v>45443</v>
      </c>
      <c r="J306" t="s">
        <v>134</v>
      </c>
      <c r="K306" t="s">
        <v>135</v>
      </c>
      <c r="L306" t="s">
        <v>137</v>
      </c>
      <c r="M306" t="s">
        <v>136</v>
      </c>
      <c r="N306">
        <v>0</v>
      </c>
      <c r="O306">
        <v>0</v>
      </c>
      <c r="P306">
        <v>0</v>
      </c>
      <c r="Q306">
        <v>0</v>
      </c>
      <c r="R306">
        <f>SUMIF(AT!B:B,AF!F306,AT!L:L)</f>
        <v>193024</v>
      </c>
      <c r="S306" s="4"/>
    </row>
    <row r="307" spans="2:19">
      <c r="B307">
        <v>9012767301</v>
      </c>
      <c r="C307" t="s">
        <v>132</v>
      </c>
      <c r="D307" t="s">
        <v>18</v>
      </c>
      <c r="E307">
        <v>9012767301</v>
      </c>
      <c r="F307" t="s">
        <v>2559</v>
      </c>
      <c r="G307" s="5">
        <f>VLOOKUP(F307,DATOS!U:V,2,FALSE)</f>
        <v>45496</v>
      </c>
      <c r="H307" s="5">
        <f>VLOOKUP(F307,AT!B:O,14,FALSE)</f>
        <v>45418</v>
      </c>
      <c r="I307" s="5">
        <f t="shared" si="4"/>
        <v>45443</v>
      </c>
      <c r="J307" t="s">
        <v>134</v>
      </c>
      <c r="K307" t="s">
        <v>135</v>
      </c>
      <c r="L307" t="s">
        <v>137</v>
      </c>
      <c r="M307" t="s">
        <v>136</v>
      </c>
      <c r="N307">
        <v>0</v>
      </c>
      <c r="O307">
        <v>0</v>
      </c>
      <c r="P307">
        <v>0</v>
      </c>
      <c r="Q307">
        <v>0</v>
      </c>
      <c r="R307">
        <f>SUMIF(AT!B:B,AF!F307,AT!L:L)</f>
        <v>67600</v>
      </c>
      <c r="S307" s="4"/>
    </row>
    <row r="308" spans="2:19">
      <c r="B308">
        <v>9012767301</v>
      </c>
      <c r="C308" t="s">
        <v>132</v>
      </c>
      <c r="D308" t="s">
        <v>18</v>
      </c>
      <c r="E308">
        <v>9012767301</v>
      </c>
      <c r="F308" t="s">
        <v>2560</v>
      </c>
      <c r="G308" s="5">
        <f>VLOOKUP(F308,DATOS!U:V,2,FALSE)</f>
        <v>45496</v>
      </c>
      <c r="H308" s="5">
        <f>VLOOKUP(F308,AT!B:O,14,FALSE)</f>
        <v>45420</v>
      </c>
      <c r="I308" s="5">
        <f t="shared" si="4"/>
        <v>45443</v>
      </c>
      <c r="J308" t="s">
        <v>134</v>
      </c>
      <c r="K308" t="s">
        <v>135</v>
      </c>
      <c r="L308" t="s">
        <v>137</v>
      </c>
      <c r="M308" t="s">
        <v>136</v>
      </c>
      <c r="N308">
        <v>0</v>
      </c>
      <c r="O308">
        <v>0</v>
      </c>
      <c r="P308">
        <v>0</v>
      </c>
      <c r="Q308">
        <v>0</v>
      </c>
      <c r="R308">
        <f>SUMIF(AT!B:B,AF!F308,AT!L:L)</f>
        <v>135200</v>
      </c>
      <c r="S308" s="4"/>
    </row>
    <row r="309" spans="2:19">
      <c r="B309">
        <v>9012767301</v>
      </c>
      <c r="C309" t="s">
        <v>132</v>
      </c>
      <c r="D309" t="s">
        <v>18</v>
      </c>
      <c r="E309">
        <v>9012767301</v>
      </c>
      <c r="F309" t="s">
        <v>2561</v>
      </c>
      <c r="G309" s="5">
        <f>VLOOKUP(F309,DATOS!U:V,2,FALSE)</f>
        <v>45496</v>
      </c>
      <c r="H309" s="5">
        <f>VLOOKUP(F309,AT!B:O,14,FALSE)</f>
        <v>45439</v>
      </c>
      <c r="I309" s="5">
        <f t="shared" si="4"/>
        <v>45443</v>
      </c>
      <c r="J309" t="s">
        <v>134</v>
      </c>
      <c r="K309" t="s">
        <v>135</v>
      </c>
      <c r="L309" t="s">
        <v>137</v>
      </c>
      <c r="M309" t="s">
        <v>136</v>
      </c>
      <c r="N309">
        <v>0</v>
      </c>
      <c r="O309">
        <v>0</v>
      </c>
      <c r="P309">
        <v>0</v>
      </c>
      <c r="Q309">
        <v>0</v>
      </c>
      <c r="R309">
        <f>SUMIF(AT!B:B,AF!F309,AT!L:L)</f>
        <v>204464</v>
      </c>
      <c r="S309" s="4"/>
    </row>
    <row r="310" spans="2:19">
      <c r="B310">
        <v>9012767301</v>
      </c>
      <c r="C310" t="s">
        <v>132</v>
      </c>
      <c r="D310" t="s">
        <v>18</v>
      </c>
      <c r="E310">
        <v>9012767301</v>
      </c>
      <c r="F310" t="s">
        <v>2562</v>
      </c>
      <c r="G310" s="5">
        <f>VLOOKUP(F310,DATOS!U:V,2,FALSE)</f>
        <v>45496</v>
      </c>
      <c r="H310" s="5">
        <f>VLOOKUP(F310,AT!B:O,14,FALSE)</f>
        <v>45421</v>
      </c>
      <c r="I310" s="5">
        <f t="shared" si="4"/>
        <v>45443</v>
      </c>
      <c r="J310" t="s">
        <v>134</v>
      </c>
      <c r="K310" t="s">
        <v>135</v>
      </c>
      <c r="L310" t="s">
        <v>137</v>
      </c>
      <c r="M310" t="s">
        <v>136</v>
      </c>
      <c r="N310">
        <v>0</v>
      </c>
      <c r="O310">
        <v>0</v>
      </c>
      <c r="P310">
        <v>0</v>
      </c>
      <c r="Q310">
        <v>0</v>
      </c>
      <c r="R310">
        <f>SUMIF(AT!B:B,AF!F310,AT!L:L)</f>
        <v>48360</v>
      </c>
      <c r="S310" s="4"/>
    </row>
    <row r="311" spans="2:19">
      <c r="B311">
        <v>9012767301</v>
      </c>
      <c r="C311" t="s">
        <v>132</v>
      </c>
      <c r="D311" t="s">
        <v>18</v>
      </c>
      <c r="E311">
        <v>9012767301</v>
      </c>
      <c r="F311" t="s">
        <v>2563</v>
      </c>
      <c r="G311" s="5">
        <f>VLOOKUP(F311,DATOS!U:V,2,FALSE)</f>
        <v>45496</v>
      </c>
      <c r="H311" s="5">
        <f>VLOOKUP(F311,AT!B:O,14,FALSE)</f>
        <v>45418</v>
      </c>
      <c r="I311" s="5">
        <f t="shared" si="4"/>
        <v>45443</v>
      </c>
      <c r="J311" t="s">
        <v>134</v>
      </c>
      <c r="K311" t="s">
        <v>135</v>
      </c>
      <c r="L311" t="s">
        <v>137</v>
      </c>
      <c r="M311" t="s">
        <v>136</v>
      </c>
      <c r="N311">
        <v>0</v>
      </c>
      <c r="O311">
        <v>0</v>
      </c>
      <c r="P311">
        <v>0</v>
      </c>
      <c r="Q311">
        <v>0</v>
      </c>
      <c r="R311">
        <f>SUMIF(AT!B:B,AF!F311,AT!L:L)</f>
        <v>52000</v>
      </c>
      <c r="S311" s="4"/>
    </row>
    <row r="312" spans="2:19">
      <c r="B312">
        <v>9012767301</v>
      </c>
      <c r="C312" t="s">
        <v>132</v>
      </c>
      <c r="D312" t="s">
        <v>18</v>
      </c>
      <c r="E312">
        <v>9012767301</v>
      </c>
      <c r="F312" t="s">
        <v>2564</v>
      </c>
      <c r="G312" s="5">
        <f>VLOOKUP(F312,DATOS!U:V,2,FALSE)</f>
        <v>45496</v>
      </c>
      <c r="H312" s="5">
        <f>VLOOKUP(F312,AT!B:O,14,FALSE)</f>
        <v>45418</v>
      </c>
      <c r="I312" s="5">
        <f t="shared" si="4"/>
        <v>45443</v>
      </c>
      <c r="J312" t="s">
        <v>134</v>
      </c>
      <c r="K312" t="s">
        <v>135</v>
      </c>
      <c r="L312" t="s">
        <v>137</v>
      </c>
      <c r="M312" t="s">
        <v>136</v>
      </c>
      <c r="N312">
        <v>0</v>
      </c>
      <c r="O312">
        <v>0</v>
      </c>
      <c r="P312">
        <v>0</v>
      </c>
      <c r="Q312">
        <v>0</v>
      </c>
      <c r="R312">
        <f>SUMIF(AT!B:B,AF!F312,AT!L:L)</f>
        <v>52000</v>
      </c>
      <c r="S312" s="4"/>
    </row>
    <row r="313" spans="2:19">
      <c r="B313">
        <v>9012767301</v>
      </c>
      <c r="C313" t="s">
        <v>132</v>
      </c>
      <c r="D313" t="s">
        <v>18</v>
      </c>
      <c r="E313">
        <v>9012767301</v>
      </c>
      <c r="F313" t="s">
        <v>2565</v>
      </c>
      <c r="G313" s="5">
        <f>VLOOKUP(F313,DATOS!U:V,2,FALSE)</f>
        <v>45496</v>
      </c>
      <c r="H313" s="5">
        <f>VLOOKUP(F313,AT!B:O,14,FALSE)</f>
        <v>45433</v>
      </c>
      <c r="I313" s="5">
        <f t="shared" si="4"/>
        <v>45443</v>
      </c>
      <c r="J313" t="s">
        <v>134</v>
      </c>
      <c r="K313" t="s">
        <v>135</v>
      </c>
      <c r="L313" t="s">
        <v>137</v>
      </c>
      <c r="M313" t="s">
        <v>136</v>
      </c>
      <c r="N313">
        <v>0</v>
      </c>
      <c r="O313">
        <v>0</v>
      </c>
      <c r="P313">
        <v>0</v>
      </c>
      <c r="Q313">
        <v>0</v>
      </c>
      <c r="R313">
        <f>SUMIF(AT!B:B,AF!F313,AT!L:L)</f>
        <v>245440</v>
      </c>
      <c r="S313" s="4"/>
    </row>
    <row r="314" spans="2:19">
      <c r="B314">
        <v>9012767301</v>
      </c>
      <c r="C314" t="s">
        <v>132</v>
      </c>
      <c r="D314" t="s">
        <v>18</v>
      </c>
      <c r="E314">
        <v>9012767301</v>
      </c>
      <c r="F314" t="s">
        <v>2566</v>
      </c>
      <c r="G314" s="5">
        <f>VLOOKUP(F314,DATOS!U:V,2,FALSE)</f>
        <v>45496</v>
      </c>
      <c r="H314" s="5">
        <f>VLOOKUP(F314,AT!B:O,14,FALSE)</f>
        <v>45428</v>
      </c>
      <c r="I314" s="5">
        <f t="shared" si="4"/>
        <v>45443</v>
      </c>
      <c r="J314" t="s">
        <v>134</v>
      </c>
      <c r="K314" t="s">
        <v>135</v>
      </c>
      <c r="L314" t="s">
        <v>137</v>
      </c>
      <c r="M314" t="s">
        <v>136</v>
      </c>
      <c r="N314">
        <v>0</v>
      </c>
      <c r="O314">
        <v>0</v>
      </c>
      <c r="P314">
        <v>0</v>
      </c>
      <c r="Q314">
        <v>0</v>
      </c>
      <c r="R314">
        <f>SUMIF(AT!B:B,AF!F314,AT!L:L)</f>
        <v>52000</v>
      </c>
      <c r="S314" s="4"/>
    </row>
    <row r="315" spans="2:19">
      <c r="B315">
        <v>9012767301</v>
      </c>
      <c r="C315" t="s">
        <v>132</v>
      </c>
      <c r="D315" t="s">
        <v>18</v>
      </c>
      <c r="E315">
        <v>9012767301</v>
      </c>
      <c r="F315" t="s">
        <v>2567</v>
      </c>
      <c r="G315" s="5">
        <f>VLOOKUP(F315,DATOS!U:V,2,FALSE)</f>
        <v>45496</v>
      </c>
      <c r="H315" s="5">
        <f>VLOOKUP(F315,AT!B:O,14,FALSE)</f>
        <v>45413</v>
      </c>
      <c r="I315" s="5">
        <f t="shared" si="4"/>
        <v>45443</v>
      </c>
      <c r="J315" t="s">
        <v>134</v>
      </c>
      <c r="K315" t="s">
        <v>135</v>
      </c>
      <c r="L315" t="s">
        <v>137</v>
      </c>
      <c r="M315" t="s">
        <v>136</v>
      </c>
      <c r="N315">
        <v>0</v>
      </c>
      <c r="O315">
        <v>0</v>
      </c>
      <c r="P315">
        <v>0</v>
      </c>
      <c r="Q315">
        <v>0</v>
      </c>
      <c r="R315">
        <f>SUMIF(AT!B:B,AF!F315,AT!L:L)</f>
        <v>135200</v>
      </c>
      <c r="S315" s="4"/>
    </row>
    <row r="316" spans="2:19">
      <c r="B316">
        <v>9012767301</v>
      </c>
      <c r="C316" t="s">
        <v>132</v>
      </c>
      <c r="D316" t="s">
        <v>18</v>
      </c>
      <c r="E316">
        <v>9012767301</v>
      </c>
      <c r="F316" t="s">
        <v>2568</v>
      </c>
      <c r="G316" s="5">
        <f>VLOOKUP(F316,DATOS!U:V,2,FALSE)</f>
        <v>45496</v>
      </c>
      <c r="H316" s="5">
        <f>VLOOKUP(F316,AT!B:O,14,FALSE)</f>
        <v>45442</v>
      </c>
      <c r="I316" s="5">
        <f t="shared" si="4"/>
        <v>45443</v>
      </c>
      <c r="J316" t="s">
        <v>134</v>
      </c>
      <c r="K316" t="s">
        <v>135</v>
      </c>
      <c r="L316" t="s">
        <v>137</v>
      </c>
      <c r="M316" t="s">
        <v>136</v>
      </c>
      <c r="N316">
        <v>0</v>
      </c>
      <c r="O316">
        <v>0</v>
      </c>
      <c r="P316">
        <v>0</v>
      </c>
      <c r="Q316">
        <v>0</v>
      </c>
      <c r="R316">
        <f>SUMIF(AT!B:B,AF!F316,AT!L:L)</f>
        <v>52000</v>
      </c>
      <c r="S316" s="4"/>
    </row>
    <row r="317" spans="2:19">
      <c r="B317">
        <v>9012767301</v>
      </c>
      <c r="C317" t="s">
        <v>132</v>
      </c>
      <c r="D317" t="s">
        <v>18</v>
      </c>
      <c r="E317">
        <v>9012767301</v>
      </c>
      <c r="F317" t="s">
        <v>2569</v>
      </c>
      <c r="G317" s="5">
        <f>VLOOKUP(F317,DATOS!U:V,2,FALSE)</f>
        <v>45496</v>
      </c>
      <c r="H317" s="5">
        <f>VLOOKUP(F317,AT!B:O,14,FALSE)</f>
        <v>45419</v>
      </c>
      <c r="I317" s="5">
        <f t="shared" si="4"/>
        <v>45443</v>
      </c>
      <c r="J317" t="s">
        <v>134</v>
      </c>
      <c r="K317" t="s">
        <v>135</v>
      </c>
      <c r="L317" t="s">
        <v>137</v>
      </c>
      <c r="M317" t="s">
        <v>136</v>
      </c>
      <c r="N317">
        <v>0</v>
      </c>
      <c r="O317">
        <v>0</v>
      </c>
      <c r="P317">
        <v>0</v>
      </c>
      <c r="Q317">
        <v>0</v>
      </c>
      <c r="R317">
        <f>SUMIF(AT!B:B,AF!F317,AT!L:L)</f>
        <v>52000</v>
      </c>
      <c r="S317" s="4"/>
    </row>
    <row r="318" spans="2:19">
      <c r="B318">
        <v>9012767301</v>
      </c>
      <c r="C318" t="s">
        <v>132</v>
      </c>
      <c r="D318" t="s">
        <v>18</v>
      </c>
      <c r="E318">
        <v>9012767301</v>
      </c>
      <c r="F318" t="s">
        <v>2570</v>
      </c>
      <c r="G318" s="5">
        <f>VLOOKUP(F318,DATOS!U:V,2,FALSE)</f>
        <v>45496</v>
      </c>
      <c r="H318" s="5">
        <f>VLOOKUP(F318,AT!B:O,14,FALSE)</f>
        <v>45428</v>
      </c>
      <c r="I318" s="5">
        <f t="shared" si="4"/>
        <v>45443</v>
      </c>
      <c r="J318" t="s">
        <v>134</v>
      </c>
      <c r="K318" t="s">
        <v>135</v>
      </c>
      <c r="L318" t="s">
        <v>137</v>
      </c>
      <c r="M318" t="s">
        <v>136</v>
      </c>
      <c r="N318">
        <v>0</v>
      </c>
      <c r="O318">
        <v>0</v>
      </c>
      <c r="P318">
        <v>0</v>
      </c>
      <c r="Q318">
        <v>0</v>
      </c>
      <c r="R318">
        <f>SUMIF(AT!B:B,AF!F318,AT!L:L)</f>
        <v>29640</v>
      </c>
      <c r="S318" s="4"/>
    </row>
    <row r="319" spans="2:19">
      <c r="B319">
        <v>9012767301</v>
      </c>
      <c r="C319" t="s">
        <v>132</v>
      </c>
      <c r="D319" t="s">
        <v>18</v>
      </c>
      <c r="E319">
        <v>9012767301</v>
      </c>
      <c r="F319" t="s">
        <v>2571</v>
      </c>
      <c r="G319" s="5">
        <f>VLOOKUP(F319,DATOS!U:V,2,FALSE)</f>
        <v>45496</v>
      </c>
      <c r="H319" s="5">
        <f>VLOOKUP(F319,AT!B:O,14,FALSE)</f>
        <v>45443</v>
      </c>
      <c r="I319" s="5">
        <f t="shared" ref="I319:I379" si="5">EOMONTH(H319,0)</f>
        <v>45443</v>
      </c>
      <c r="J319" t="s">
        <v>134</v>
      </c>
      <c r="K319" t="s">
        <v>135</v>
      </c>
      <c r="L319" t="s">
        <v>137</v>
      </c>
      <c r="M319" t="s">
        <v>136</v>
      </c>
      <c r="N319">
        <v>0</v>
      </c>
      <c r="O319">
        <v>0</v>
      </c>
      <c r="P319">
        <v>0</v>
      </c>
      <c r="Q319">
        <v>0</v>
      </c>
      <c r="R319">
        <f>SUMIF(AT!B:B,AF!F319,AT!L:L)</f>
        <v>53040</v>
      </c>
      <c r="S319" s="4"/>
    </row>
    <row r="320" spans="2:19">
      <c r="B320">
        <v>9012767301</v>
      </c>
      <c r="C320" t="s">
        <v>132</v>
      </c>
      <c r="D320" t="s">
        <v>18</v>
      </c>
      <c r="E320">
        <v>9012767301</v>
      </c>
      <c r="F320" t="s">
        <v>2572</v>
      </c>
      <c r="G320" s="5">
        <f>VLOOKUP(F320,DATOS!U:V,2,FALSE)</f>
        <v>45496</v>
      </c>
      <c r="H320" s="5">
        <f>VLOOKUP(F320,AT!B:O,14,FALSE)</f>
        <v>45428</v>
      </c>
      <c r="I320" s="5">
        <f t="shared" si="5"/>
        <v>45443</v>
      </c>
      <c r="J320" t="s">
        <v>134</v>
      </c>
      <c r="K320" t="s">
        <v>135</v>
      </c>
      <c r="L320" t="s">
        <v>137</v>
      </c>
      <c r="M320" t="s">
        <v>136</v>
      </c>
      <c r="N320">
        <v>0</v>
      </c>
      <c r="O320">
        <v>0</v>
      </c>
      <c r="P320">
        <v>0</v>
      </c>
      <c r="Q320">
        <v>0</v>
      </c>
      <c r="R320">
        <f>SUMIF(AT!B:B,AF!F320,AT!L:L)</f>
        <v>135200</v>
      </c>
      <c r="S320" s="4"/>
    </row>
    <row r="321" spans="2:19">
      <c r="B321">
        <v>9012767301</v>
      </c>
      <c r="C321" t="s">
        <v>132</v>
      </c>
      <c r="D321" t="s">
        <v>18</v>
      </c>
      <c r="E321">
        <v>9012767301</v>
      </c>
      <c r="F321" t="s">
        <v>2573</v>
      </c>
      <c r="G321" s="5">
        <f>VLOOKUP(F321,DATOS!U:V,2,FALSE)</f>
        <v>45496</v>
      </c>
      <c r="H321" s="5">
        <f>VLOOKUP(F321,AT!B:O,14,FALSE)</f>
        <v>45433</v>
      </c>
      <c r="I321" s="5">
        <f t="shared" si="5"/>
        <v>45443</v>
      </c>
      <c r="J321" t="s">
        <v>134</v>
      </c>
      <c r="K321" t="s">
        <v>135</v>
      </c>
      <c r="L321" t="s">
        <v>137</v>
      </c>
      <c r="M321" t="s">
        <v>136</v>
      </c>
      <c r="N321">
        <v>0</v>
      </c>
      <c r="O321">
        <v>0</v>
      </c>
      <c r="P321">
        <v>0</v>
      </c>
      <c r="Q321">
        <v>0</v>
      </c>
      <c r="R321">
        <f>SUMIF(AT!B:B,AF!F321,AT!L:L)</f>
        <v>29640</v>
      </c>
      <c r="S321" s="4"/>
    </row>
    <row r="322" spans="2:19">
      <c r="B322">
        <v>9012767301</v>
      </c>
      <c r="C322" t="s">
        <v>132</v>
      </c>
      <c r="D322" t="s">
        <v>18</v>
      </c>
      <c r="E322">
        <v>9012767301</v>
      </c>
      <c r="F322" t="s">
        <v>2574</v>
      </c>
      <c r="G322" s="5">
        <f>VLOOKUP(F322,DATOS!U:V,2,FALSE)</f>
        <v>45496</v>
      </c>
      <c r="H322" s="5">
        <f>VLOOKUP(F322,AT!B:O,14,FALSE)</f>
        <v>45415</v>
      </c>
      <c r="I322" s="5">
        <f t="shared" si="5"/>
        <v>45443</v>
      </c>
      <c r="J322" t="s">
        <v>134</v>
      </c>
      <c r="K322" t="s">
        <v>135</v>
      </c>
      <c r="L322" t="s">
        <v>137</v>
      </c>
      <c r="M322" t="s">
        <v>136</v>
      </c>
      <c r="N322">
        <v>0</v>
      </c>
      <c r="O322">
        <v>0</v>
      </c>
      <c r="P322">
        <v>0</v>
      </c>
      <c r="Q322">
        <v>0</v>
      </c>
      <c r="R322">
        <f>SUMIF(AT!B:B,AF!F322,AT!L:L)</f>
        <v>63440</v>
      </c>
      <c r="S322" s="4"/>
    </row>
    <row r="323" spans="2:19">
      <c r="B323">
        <v>9012767301</v>
      </c>
      <c r="C323" t="s">
        <v>132</v>
      </c>
      <c r="D323" t="s">
        <v>18</v>
      </c>
      <c r="E323">
        <v>9012767301</v>
      </c>
      <c r="F323" t="s">
        <v>2575</v>
      </c>
      <c r="G323" s="5">
        <f>VLOOKUP(F323,DATOS!U:V,2,FALSE)</f>
        <v>45496</v>
      </c>
      <c r="H323" s="5">
        <f>VLOOKUP(F323,AT!B:O,14,FALSE)</f>
        <v>45415</v>
      </c>
      <c r="I323" s="5">
        <f t="shared" si="5"/>
        <v>45443</v>
      </c>
      <c r="J323" t="s">
        <v>134</v>
      </c>
      <c r="K323" t="s">
        <v>135</v>
      </c>
      <c r="L323" t="s">
        <v>137</v>
      </c>
      <c r="M323" t="s">
        <v>136</v>
      </c>
      <c r="N323">
        <v>0</v>
      </c>
      <c r="O323">
        <v>0</v>
      </c>
      <c r="P323">
        <v>0</v>
      </c>
      <c r="Q323">
        <v>0</v>
      </c>
      <c r="R323">
        <f>SUMIF(AT!B:B,AF!F323,AT!L:L)</f>
        <v>90480</v>
      </c>
      <c r="S323" s="4"/>
    </row>
    <row r="324" spans="2:19">
      <c r="B324">
        <v>9012767301</v>
      </c>
      <c r="C324" t="s">
        <v>132</v>
      </c>
      <c r="D324" t="s">
        <v>18</v>
      </c>
      <c r="E324">
        <v>9012767301</v>
      </c>
      <c r="F324" t="s">
        <v>2576</v>
      </c>
      <c r="G324" s="5">
        <f>VLOOKUP(F324,DATOS!U:V,2,FALSE)</f>
        <v>45496</v>
      </c>
      <c r="H324" s="5">
        <f>VLOOKUP(F324,AT!B:O,14,FALSE)</f>
        <v>45415</v>
      </c>
      <c r="I324" s="5">
        <f t="shared" si="5"/>
        <v>45443</v>
      </c>
      <c r="J324" t="s">
        <v>134</v>
      </c>
      <c r="K324" t="s">
        <v>135</v>
      </c>
      <c r="L324" t="s">
        <v>137</v>
      </c>
      <c r="M324" t="s">
        <v>136</v>
      </c>
      <c r="N324">
        <v>0</v>
      </c>
      <c r="O324">
        <v>0</v>
      </c>
      <c r="P324">
        <v>0</v>
      </c>
      <c r="Q324">
        <v>0</v>
      </c>
      <c r="R324">
        <f>SUMIF(AT!B:B,AF!F324,AT!L:L)</f>
        <v>100672</v>
      </c>
      <c r="S324" s="4"/>
    </row>
    <row r="325" spans="2:19">
      <c r="B325">
        <v>9012767301</v>
      </c>
      <c r="C325" t="s">
        <v>132</v>
      </c>
      <c r="D325" t="s">
        <v>18</v>
      </c>
      <c r="E325">
        <v>9012767301</v>
      </c>
      <c r="F325" t="s">
        <v>2577</v>
      </c>
      <c r="G325" s="5">
        <f>VLOOKUP(F325,DATOS!U:V,2,FALSE)</f>
        <v>45496</v>
      </c>
      <c r="H325" s="5">
        <f>VLOOKUP(F325,AT!B:O,14,FALSE)</f>
        <v>45426</v>
      </c>
      <c r="I325" s="5">
        <f t="shared" si="5"/>
        <v>45443</v>
      </c>
      <c r="J325" t="s">
        <v>134</v>
      </c>
      <c r="K325" t="s">
        <v>135</v>
      </c>
      <c r="L325" t="s">
        <v>137</v>
      </c>
      <c r="M325" t="s">
        <v>136</v>
      </c>
      <c r="N325">
        <v>0</v>
      </c>
      <c r="O325">
        <v>0</v>
      </c>
      <c r="P325">
        <v>0</v>
      </c>
      <c r="Q325">
        <v>0</v>
      </c>
      <c r="R325">
        <f>SUMIF(AT!B:B,AF!F325,AT!L:L)</f>
        <v>90480</v>
      </c>
      <c r="S325" s="4"/>
    </row>
    <row r="326" spans="2:19">
      <c r="B326">
        <v>9012767301</v>
      </c>
      <c r="C326" t="s">
        <v>132</v>
      </c>
      <c r="D326" t="s">
        <v>18</v>
      </c>
      <c r="E326">
        <v>9012767301</v>
      </c>
      <c r="F326" t="s">
        <v>2578</v>
      </c>
      <c r="G326" s="5">
        <f>VLOOKUP(F326,DATOS!U:V,2,FALSE)</f>
        <v>45496</v>
      </c>
      <c r="H326" s="5">
        <f>VLOOKUP(F326,AT!B:O,14,FALSE)</f>
        <v>45423</v>
      </c>
      <c r="I326" s="5">
        <f t="shared" si="5"/>
        <v>45443</v>
      </c>
      <c r="J326" t="s">
        <v>134</v>
      </c>
      <c r="K326" t="s">
        <v>135</v>
      </c>
      <c r="L326" t="s">
        <v>137</v>
      </c>
      <c r="M326" t="s">
        <v>136</v>
      </c>
      <c r="N326">
        <v>0</v>
      </c>
      <c r="O326">
        <v>0</v>
      </c>
      <c r="P326">
        <v>0</v>
      </c>
      <c r="Q326">
        <v>0</v>
      </c>
      <c r="R326">
        <f>SUMIF(AT!B:B,AF!F326,AT!L:L)</f>
        <v>45240</v>
      </c>
      <c r="S326" s="4"/>
    </row>
    <row r="327" spans="2:19">
      <c r="B327">
        <v>9012767301</v>
      </c>
      <c r="C327" t="s">
        <v>132</v>
      </c>
      <c r="D327" t="s">
        <v>18</v>
      </c>
      <c r="E327">
        <v>9012767301</v>
      </c>
      <c r="F327" t="s">
        <v>2579</v>
      </c>
      <c r="G327" s="5">
        <f>VLOOKUP(F327,DATOS!U:V,2,FALSE)</f>
        <v>45496</v>
      </c>
      <c r="H327" s="5">
        <f>VLOOKUP(F327,AT!B:O,14,FALSE)</f>
        <v>45430</v>
      </c>
      <c r="I327" s="5">
        <f t="shared" si="5"/>
        <v>45443</v>
      </c>
      <c r="J327" t="s">
        <v>134</v>
      </c>
      <c r="K327" t="s">
        <v>135</v>
      </c>
      <c r="L327" t="s">
        <v>137</v>
      </c>
      <c r="M327" t="s">
        <v>136</v>
      </c>
      <c r="N327">
        <v>0</v>
      </c>
      <c r="O327">
        <v>0</v>
      </c>
      <c r="P327">
        <v>0</v>
      </c>
      <c r="Q327">
        <v>0</v>
      </c>
      <c r="R327">
        <f>SUMIF(AT!B:B,AF!F327,AT!L:L)</f>
        <v>45240</v>
      </c>
      <c r="S327" s="4"/>
    </row>
    <row r="328" spans="2:19">
      <c r="B328">
        <v>9012767301</v>
      </c>
      <c r="C328" t="s">
        <v>132</v>
      </c>
      <c r="D328" t="s">
        <v>18</v>
      </c>
      <c r="E328">
        <v>9012767301</v>
      </c>
      <c r="F328" t="s">
        <v>2580</v>
      </c>
      <c r="G328" s="5">
        <f>VLOOKUP(F328,DATOS!U:V,2,FALSE)</f>
        <v>45496</v>
      </c>
      <c r="H328" s="5">
        <f>VLOOKUP(F328,AT!B:O,14,FALSE)</f>
        <v>45421</v>
      </c>
      <c r="I328" s="5">
        <f t="shared" si="5"/>
        <v>45443</v>
      </c>
      <c r="J328" t="s">
        <v>134</v>
      </c>
      <c r="K328" t="s">
        <v>135</v>
      </c>
      <c r="L328" t="s">
        <v>137</v>
      </c>
      <c r="M328" t="s">
        <v>136</v>
      </c>
      <c r="N328">
        <v>0</v>
      </c>
      <c r="O328">
        <v>0</v>
      </c>
      <c r="P328">
        <v>0</v>
      </c>
      <c r="Q328">
        <v>0</v>
      </c>
      <c r="R328">
        <f>SUMIF(AT!B:B,AF!F328,AT!L:L)</f>
        <v>90480</v>
      </c>
      <c r="S328" s="4"/>
    </row>
    <row r="329" spans="2:19">
      <c r="B329">
        <v>9012767301</v>
      </c>
      <c r="C329" t="s">
        <v>132</v>
      </c>
      <c r="D329" t="s">
        <v>18</v>
      </c>
      <c r="E329">
        <v>9012767301</v>
      </c>
      <c r="F329" t="s">
        <v>2581</v>
      </c>
      <c r="G329" s="5">
        <f>VLOOKUP(F329,DATOS!U:V,2,FALSE)</f>
        <v>45496</v>
      </c>
      <c r="H329" s="5">
        <f>VLOOKUP(F329,AT!B:O,14,FALSE)</f>
        <v>45415</v>
      </c>
      <c r="I329" s="5">
        <f t="shared" si="5"/>
        <v>45443</v>
      </c>
      <c r="J329" t="s">
        <v>134</v>
      </c>
      <c r="K329" t="s">
        <v>135</v>
      </c>
      <c r="L329" t="s">
        <v>137</v>
      </c>
      <c r="M329" t="s">
        <v>136</v>
      </c>
      <c r="N329">
        <v>0</v>
      </c>
      <c r="O329">
        <v>0</v>
      </c>
      <c r="P329">
        <v>0</v>
      </c>
      <c r="Q329">
        <v>0</v>
      </c>
      <c r="R329">
        <f>SUMIF(AT!B:B,AF!F329,AT!L:L)</f>
        <v>33800</v>
      </c>
      <c r="S329" s="4"/>
    </row>
    <row r="330" spans="2:19">
      <c r="B330">
        <v>9012767301</v>
      </c>
      <c r="C330" t="s">
        <v>132</v>
      </c>
      <c r="D330" t="s">
        <v>18</v>
      </c>
      <c r="E330">
        <v>9012767301</v>
      </c>
      <c r="F330" t="s">
        <v>2582</v>
      </c>
      <c r="G330" s="5">
        <f>VLOOKUP(F330,DATOS!U:V,2,FALSE)</f>
        <v>45496</v>
      </c>
      <c r="H330" s="5">
        <f>VLOOKUP(F330,AT!B:O,14,FALSE)</f>
        <v>45419</v>
      </c>
      <c r="I330" s="5">
        <f t="shared" si="5"/>
        <v>45443</v>
      </c>
      <c r="J330" t="s">
        <v>134</v>
      </c>
      <c r="K330" t="s">
        <v>135</v>
      </c>
      <c r="L330" t="s">
        <v>137</v>
      </c>
      <c r="M330" t="s">
        <v>136</v>
      </c>
      <c r="N330">
        <v>0</v>
      </c>
      <c r="O330">
        <v>0</v>
      </c>
      <c r="P330">
        <v>0</v>
      </c>
      <c r="Q330">
        <v>0</v>
      </c>
      <c r="R330">
        <f>SUMIF(AT!B:B,AF!F330,AT!L:L)</f>
        <v>80080</v>
      </c>
      <c r="S330" s="4"/>
    </row>
    <row r="331" spans="2:19">
      <c r="B331">
        <v>9012767301</v>
      </c>
      <c r="C331" t="s">
        <v>132</v>
      </c>
      <c r="D331" t="s">
        <v>18</v>
      </c>
      <c r="E331">
        <v>9012767301</v>
      </c>
      <c r="F331" t="s">
        <v>2583</v>
      </c>
      <c r="G331" s="5">
        <f>VLOOKUP(F331,DATOS!U:V,2,FALSE)</f>
        <v>45496</v>
      </c>
      <c r="H331" s="5">
        <f>VLOOKUP(F331,AT!B:O,14,FALSE)</f>
        <v>45414</v>
      </c>
      <c r="I331" s="5">
        <f t="shared" si="5"/>
        <v>45443</v>
      </c>
      <c r="J331" t="s">
        <v>134</v>
      </c>
      <c r="K331" t="s">
        <v>135</v>
      </c>
      <c r="L331" t="s">
        <v>137</v>
      </c>
      <c r="M331" t="s">
        <v>136</v>
      </c>
      <c r="N331">
        <v>0</v>
      </c>
      <c r="O331">
        <v>0</v>
      </c>
      <c r="P331">
        <v>0</v>
      </c>
      <c r="Q331">
        <v>0</v>
      </c>
      <c r="R331">
        <f>SUMIF(AT!B:B,AF!F331,AT!L:L)</f>
        <v>26520</v>
      </c>
      <c r="S331" s="4"/>
    </row>
    <row r="332" spans="2:19">
      <c r="B332">
        <v>9012767301</v>
      </c>
      <c r="C332" t="s">
        <v>132</v>
      </c>
      <c r="D332" t="s">
        <v>18</v>
      </c>
      <c r="E332">
        <v>9012767301</v>
      </c>
      <c r="F332" t="s">
        <v>2585</v>
      </c>
      <c r="G332" s="5">
        <f>VLOOKUP(F332,DATOS!U:V,2,FALSE)</f>
        <v>45496</v>
      </c>
      <c r="H332" s="5">
        <f>VLOOKUP(F332,AT!B:O,14,FALSE)</f>
        <v>45425</v>
      </c>
      <c r="I332" s="5">
        <f t="shared" si="5"/>
        <v>45443</v>
      </c>
      <c r="J332" t="s">
        <v>134</v>
      </c>
      <c r="K332" t="s">
        <v>135</v>
      </c>
      <c r="L332" t="s">
        <v>137</v>
      </c>
      <c r="M332" t="s">
        <v>136</v>
      </c>
      <c r="N332">
        <v>0</v>
      </c>
      <c r="O332">
        <v>0</v>
      </c>
      <c r="P332">
        <v>0</v>
      </c>
      <c r="Q332">
        <v>0</v>
      </c>
      <c r="R332">
        <f>SUMIF(AT!B:B,AF!F332,AT!L:L)</f>
        <v>272646</v>
      </c>
      <c r="S332" s="4"/>
    </row>
    <row r="333" spans="2:19">
      <c r="B333">
        <v>9012767301</v>
      </c>
      <c r="C333" t="s">
        <v>132</v>
      </c>
      <c r="D333" t="s">
        <v>18</v>
      </c>
      <c r="E333">
        <v>9012767301</v>
      </c>
      <c r="F333" t="s">
        <v>2586</v>
      </c>
      <c r="G333" s="5">
        <f>VLOOKUP(F333,DATOS!U:V,2,FALSE)</f>
        <v>45496</v>
      </c>
      <c r="H333" s="5">
        <f>VLOOKUP(F333,AT!B:O,14,FALSE)</f>
        <v>45428</v>
      </c>
      <c r="I333" s="5">
        <f t="shared" si="5"/>
        <v>45443</v>
      </c>
      <c r="J333" t="s">
        <v>134</v>
      </c>
      <c r="K333" t="s">
        <v>135</v>
      </c>
      <c r="L333" t="s">
        <v>137</v>
      </c>
      <c r="M333" t="s">
        <v>136</v>
      </c>
      <c r="N333">
        <v>0</v>
      </c>
      <c r="O333">
        <v>0</v>
      </c>
      <c r="P333">
        <v>0</v>
      </c>
      <c r="Q333">
        <v>0</v>
      </c>
      <c r="R333">
        <f>SUMIF(AT!B:B,AF!F333,AT!L:L)</f>
        <v>71760</v>
      </c>
      <c r="S333" s="4"/>
    </row>
    <row r="334" spans="2:19">
      <c r="B334">
        <v>9012767301</v>
      </c>
      <c r="C334" t="s">
        <v>132</v>
      </c>
      <c r="D334" t="s">
        <v>18</v>
      </c>
      <c r="E334">
        <v>9012767301</v>
      </c>
      <c r="F334" t="s">
        <v>2587</v>
      </c>
      <c r="G334" s="5">
        <f>VLOOKUP(F334,DATOS!U:V,2,FALSE)</f>
        <v>45496</v>
      </c>
      <c r="H334" s="5">
        <f>VLOOKUP(F334,AT!B:O,14,FALSE)</f>
        <v>45433</v>
      </c>
      <c r="I334" s="5">
        <f t="shared" si="5"/>
        <v>45443</v>
      </c>
      <c r="J334" t="s">
        <v>134</v>
      </c>
      <c r="K334" t="s">
        <v>135</v>
      </c>
      <c r="L334" t="s">
        <v>137</v>
      </c>
      <c r="M334" t="s">
        <v>136</v>
      </c>
      <c r="N334">
        <v>0</v>
      </c>
      <c r="O334">
        <v>0</v>
      </c>
      <c r="P334">
        <v>0</v>
      </c>
      <c r="Q334">
        <v>0</v>
      </c>
      <c r="R334">
        <f>SUMIF(AT!B:B,AF!F334,AT!L:L)</f>
        <v>26000</v>
      </c>
      <c r="S334" s="4"/>
    </row>
    <row r="335" spans="2:19">
      <c r="B335">
        <v>9012767301</v>
      </c>
      <c r="C335" t="s">
        <v>132</v>
      </c>
      <c r="D335" t="s">
        <v>18</v>
      </c>
      <c r="E335">
        <v>9012767301</v>
      </c>
      <c r="F335" t="s">
        <v>2588</v>
      </c>
      <c r="G335" s="5">
        <f>VLOOKUP(F335,DATOS!U:V,2,FALSE)</f>
        <v>45496</v>
      </c>
      <c r="H335" s="5">
        <f>VLOOKUP(F335,AT!B:O,14,FALSE)</f>
        <v>45426</v>
      </c>
      <c r="I335" s="5">
        <f t="shared" si="5"/>
        <v>45443</v>
      </c>
      <c r="J335" t="s">
        <v>134</v>
      </c>
      <c r="K335" t="s">
        <v>135</v>
      </c>
      <c r="L335" t="s">
        <v>137</v>
      </c>
      <c r="M335" t="s">
        <v>136</v>
      </c>
      <c r="N335">
        <v>0</v>
      </c>
      <c r="O335">
        <v>0</v>
      </c>
      <c r="P335">
        <v>0</v>
      </c>
      <c r="Q335">
        <v>0</v>
      </c>
      <c r="R335">
        <f>SUMIF(AT!B:B,AF!F335,AT!L:L)</f>
        <v>249600</v>
      </c>
      <c r="S335" s="4"/>
    </row>
    <row r="336" spans="2:19">
      <c r="B336">
        <v>9012767301</v>
      </c>
      <c r="C336" t="s">
        <v>132</v>
      </c>
      <c r="D336" t="s">
        <v>18</v>
      </c>
      <c r="E336">
        <v>9012767301</v>
      </c>
      <c r="F336" t="s">
        <v>2589</v>
      </c>
      <c r="G336" s="5">
        <f>VLOOKUP(F336,DATOS!U:V,2,FALSE)</f>
        <v>45496</v>
      </c>
      <c r="H336" s="5">
        <f>VLOOKUP(F336,AT!B:O,14,FALSE)</f>
        <v>45437</v>
      </c>
      <c r="I336" s="5">
        <f t="shared" si="5"/>
        <v>45443</v>
      </c>
      <c r="J336" t="s">
        <v>134</v>
      </c>
      <c r="K336" t="s">
        <v>135</v>
      </c>
      <c r="L336" t="s">
        <v>137</v>
      </c>
      <c r="M336" t="s">
        <v>136</v>
      </c>
      <c r="N336">
        <v>0</v>
      </c>
      <c r="O336">
        <v>0</v>
      </c>
      <c r="P336">
        <v>0</v>
      </c>
      <c r="Q336">
        <v>0</v>
      </c>
      <c r="R336">
        <f>SUMIF(AT!B:B,AF!F336,AT!L:L)</f>
        <v>30680</v>
      </c>
      <c r="S336" s="4"/>
    </row>
    <row r="337" spans="2:19">
      <c r="B337">
        <v>9012767301</v>
      </c>
      <c r="C337" t="s">
        <v>132</v>
      </c>
      <c r="D337" t="s">
        <v>18</v>
      </c>
      <c r="E337">
        <v>9012767301</v>
      </c>
      <c r="F337" t="s">
        <v>2590</v>
      </c>
      <c r="G337" s="5">
        <f>VLOOKUP(F337,DATOS!U:V,2,FALSE)</f>
        <v>45496</v>
      </c>
      <c r="H337" s="5">
        <f>VLOOKUP(F337,AT!B:O,14,FALSE)</f>
        <v>45432</v>
      </c>
      <c r="I337" s="5">
        <f t="shared" si="5"/>
        <v>45443</v>
      </c>
      <c r="J337" t="s">
        <v>134</v>
      </c>
      <c r="K337" t="s">
        <v>135</v>
      </c>
      <c r="L337" t="s">
        <v>137</v>
      </c>
      <c r="M337" t="s">
        <v>136</v>
      </c>
      <c r="N337">
        <v>0</v>
      </c>
      <c r="O337">
        <v>0</v>
      </c>
      <c r="P337">
        <v>0</v>
      </c>
      <c r="Q337">
        <v>0</v>
      </c>
      <c r="R337">
        <f>SUMIF(AT!B:B,AF!F337,AT!L:L)</f>
        <v>26520</v>
      </c>
      <c r="S337" s="4"/>
    </row>
    <row r="338" spans="2:19">
      <c r="B338">
        <v>9012767301</v>
      </c>
      <c r="C338" t="s">
        <v>132</v>
      </c>
      <c r="D338" t="s">
        <v>18</v>
      </c>
      <c r="E338">
        <v>9012767301</v>
      </c>
      <c r="F338" t="s">
        <v>2591</v>
      </c>
      <c r="G338" s="5">
        <f>VLOOKUP(F338,DATOS!U:V,2,FALSE)</f>
        <v>45496</v>
      </c>
      <c r="H338" s="5">
        <f>VLOOKUP(F338,AT!B:O,14,FALSE)</f>
        <v>45422</v>
      </c>
      <c r="I338" s="5">
        <f t="shared" si="5"/>
        <v>45443</v>
      </c>
      <c r="J338" t="s">
        <v>134</v>
      </c>
      <c r="K338" t="s">
        <v>135</v>
      </c>
      <c r="L338" t="s">
        <v>137</v>
      </c>
      <c r="M338" t="s">
        <v>136</v>
      </c>
      <c r="N338">
        <v>0</v>
      </c>
      <c r="O338">
        <v>0</v>
      </c>
      <c r="P338">
        <v>0</v>
      </c>
      <c r="Q338">
        <v>0</v>
      </c>
      <c r="R338">
        <f>SUMIF(AT!B:B,AF!F338,AT!L:L)</f>
        <v>31720</v>
      </c>
      <c r="S338" s="4"/>
    </row>
    <row r="339" spans="2:19">
      <c r="B339">
        <v>9012767301</v>
      </c>
      <c r="C339" t="s">
        <v>132</v>
      </c>
      <c r="D339" t="s">
        <v>18</v>
      </c>
      <c r="E339">
        <v>9012767301</v>
      </c>
      <c r="F339" t="s">
        <v>2592</v>
      </c>
      <c r="G339" s="5">
        <f>VLOOKUP(F339,DATOS!U:V,2,FALSE)</f>
        <v>45496</v>
      </c>
      <c r="H339" s="5">
        <f>VLOOKUP(F339,AT!B:O,14,FALSE)</f>
        <v>45432</v>
      </c>
      <c r="I339" s="5">
        <f t="shared" si="5"/>
        <v>45443</v>
      </c>
      <c r="J339" t="s">
        <v>134</v>
      </c>
      <c r="K339" t="s">
        <v>135</v>
      </c>
      <c r="L339" t="s">
        <v>137</v>
      </c>
      <c r="M339" t="s">
        <v>136</v>
      </c>
      <c r="N339">
        <v>0</v>
      </c>
      <c r="O339">
        <v>0</v>
      </c>
      <c r="P339">
        <v>0</v>
      </c>
      <c r="Q339">
        <v>0</v>
      </c>
      <c r="R339">
        <f>SUMIF(AT!B:B,AF!F339,AT!L:L)</f>
        <v>80080</v>
      </c>
      <c r="S339" s="4"/>
    </row>
    <row r="340" spans="2:19">
      <c r="B340">
        <v>9012767301</v>
      </c>
      <c r="C340" t="s">
        <v>132</v>
      </c>
      <c r="D340" t="s">
        <v>18</v>
      </c>
      <c r="E340">
        <v>9012767301</v>
      </c>
      <c r="F340" t="s">
        <v>2593</v>
      </c>
      <c r="G340" s="5">
        <f>VLOOKUP(F340,DATOS!U:V,2,FALSE)</f>
        <v>45496</v>
      </c>
      <c r="H340" s="5">
        <f>VLOOKUP(F340,AT!B:O,14,FALSE)</f>
        <v>45427</v>
      </c>
      <c r="I340" s="5">
        <f t="shared" si="5"/>
        <v>45443</v>
      </c>
      <c r="J340" t="s">
        <v>134</v>
      </c>
      <c r="K340" t="s">
        <v>135</v>
      </c>
      <c r="L340" t="s">
        <v>137</v>
      </c>
      <c r="M340" t="s">
        <v>136</v>
      </c>
      <c r="N340">
        <v>0</v>
      </c>
      <c r="O340">
        <v>0</v>
      </c>
      <c r="P340">
        <v>0</v>
      </c>
      <c r="Q340">
        <v>0</v>
      </c>
      <c r="R340">
        <f>SUMIF(AT!B:B,AF!F340,AT!L:L)</f>
        <v>218400</v>
      </c>
      <c r="S340" s="4"/>
    </row>
    <row r="341" spans="2:19">
      <c r="B341">
        <v>9012767301</v>
      </c>
      <c r="C341" t="s">
        <v>132</v>
      </c>
      <c r="D341" t="s">
        <v>18</v>
      </c>
      <c r="E341">
        <v>9012767301</v>
      </c>
      <c r="F341" t="s">
        <v>2594</v>
      </c>
      <c r="G341" s="5">
        <f>VLOOKUP(F341,DATOS!U:V,2,FALSE)</f>
        <v>45496</v>
      </c>
      <c r="H341" s="5">
        <f>VLOOKUP(F341,AT!B:O,14,FALSE)</f>
        <v>45439</v>
      </c>
      <c r="I341" s="5">
        <f t="shared" si="5"/>
        <v>45443</v>
      </c>
      <c r="J341" t="s">
        <v>134</v>
      </c>
      <c r="K341" t="s">
        <v>135</v>
      </c>
      <c r="L341" t="s">
        <v>137</v>
      </c>
      <c r="M341" t="s">
        <v>136</v>
      </c>
      <c r="N341">
        <v>0</v>
      </c>
      <c r="O341">
        <v>0</v>
      </c>
      <c r="P341">
        <v>0</v>
      </c>
      <c r="Q341">
        <v>0</v>
      </c>
      <c r="R341">
        <f>SUMIF(AT!B:B,AF!F341,AT!L:L)</f>
        <v>26520</v>
      </c>
      <c r="S341" s="4"/>
    </row>
    <row r="342" spans="2:19">
      <c r="B342">
        <v>9012767301</v>
      </c>
      <c r="C342" t="s">
        <v>132</v>
      </c>
      <c r="D342" t="s">
        <v>18</v>
      </c>
      <c r="E342">
        <v>9012767301</v>
      </c>
      <c r="F342" t="s">
        <v>2595</v>
      </c>
      <c r="G342" s="5">
        <f>VLOOKUP(F342,DATOS!U:V,2,FALSE)</f>
        <v>45496</v>
      </c>
      <c r="H342" s="5">
        <f>VLOOKUP(F342,AT!B:O,14,FALSE)</f>
        <v>45420</v>
      </c>
      <c r="I342" s="5">
        <f t="shared" si="5"/>
        <v>45443</v>
      </c>
      <c r="J342" t="s">
        <v>134</v>
      </c>
      <c r="K342" t="s">
        <v>135</v>
      </c>
      <c r="L342" t="s">
        <v>137</v>
      </c>
      <c r="M342" t="s">
        <v>136</v>
      </c>
      <c r="N342">
        <v>0</v>
      </c>
      <c r="O342">
        <v>0</v>
      </c>
      <c r="P342">
        <v>0</v>
      </c>
      <c r="Q342">
        <v>0</v>
      </c>
      <c r="R342">
        <f>SUMIF(AT!B:B,AF!F342,AT!L:L)</f>
        <v>135200</v>
      </c>
      <c r="S342" s="4"/>
    </row>
    <row r="343" spans="2:19">
      <c r="B343">
        <v>9012767301</v>
      </c>
      <c r="C343" t="s">
        <v>132</v>
      </c>
      <c r="D343" t="s">
        <v>18</v>
      </c>
      <c r="E343">
        <v>9012767301</v>
      </c>
      <c r="F343" t="s">
        <v>2596</v>
      </c>
      <c r="G343" s="5">
        <f>VLOOKUP(F343,DATOS!U:V,2,FALSE)</f>
        <v>45496</v>
      </c>
      <c r="H343" s="5">
        <f>VLOOKUP(F343,AT!B:O,14,FALSE)</f>
        <v>45440</v>
      </c>
      <c r="I343" s="5">
        <f t="shared" si="5"/>
        <v>45443</v>
      </c>
      <c r="J343" t="s">
        <v>134</v>
      </c>
      <c r="K343" t="s">
        <v>135</v>
      </c>
      <c r="L343" t="s">
        <v>137</v>
      </c>
      <c r="M343" t="s">
        <v>136</v>
      </c>
      <c r="N343">
        <v>0</v>
      </c>
      <c r="O343">
        <v>0</v>
      </c>
      <c r="P343">
        <v>0</v>
      </c>
      <c r="Q343">
        <v>0</v>
      </c>
      <c r="R343">
        <f>SUMIF(AT!B:B,AF!F343,AT!L:L)</f>
        <v>168896</v>
      </c>
      <c r="S343" s="4"/>
    </row>
    <row r="344" spans="2:19">
      <c r="B344">
        <v>9012767301</v>
      </c>
      <c r="C344" t="s">
        <v>132</v>
      </c>
      <c r="D344" t="s">
        <v>18</v>
      </c>
      <c r="E344">
        <v>9012767301</v>
      </c>
      <c r="F344" t="s">
        <v>2597</v>
      </c>
      <c r="G344" s="5">
        <f>VLOOKUP(F344,DATOS!U:V,2,FALSE)</f>
        <v>45496</v>
      </c>
      <c r="H344" s="5">
        <f>VLOOKUP(F344,AT!B:O,14,FALSE)</f>
        <v>45427</v>
      </c>
      <c r="I344" s="5">
        <f t="shared" si="5"/>
        <v>45443</v>
      </c>
      <c r="J344" t="s">
        <v>134</v>
      </c>
      <c r="K344" t="s">
        <v>135</v>
      </c>
      <c r="L344" t="s">
        <v>137</v>
      </c>
      <c r="M344" t="s">
        <v>136</v>
      </c>
      <c r="N344">
        <v>0</v>
      </c>
      <c r="O344">
        <v>0</v>
      </c>
      <c r="P344">
        <v>0</v>
      </c>
      <c r="Q344">
        <v>0</v>
      </c>
      <c r="R344">
        <f>SUMIF(AT!B:B,AF!F344,AT!L:L)</f>
        <v>175240</v>
      </c>
      <c r="S344" s="4"/>
    </row>
    <row r="345" spans="2:19">
      <c r="B345">
        <v>9012767301</v>
      </c>
      <c r="C345" t="s">
        <v>132</v>
      </c>
      <c r="D345" t="s">
        <v>18</v>
      </c>
      <c r="E345">
        <v>9012767301</v>
      </c>
      <c r="F345" t="s">
        <v>2598</v>
      </c>
      <c r="G345" s="5">
        <f>VLOOKUP(F345,DATOS!U:V,2,FALSE)</f>
        <v>45496</v>
      </c>
      <c r="H345" s="5">
        <f>VLOOKUP(F345,AT!B:O,14,FALSE)</f>
        <v>45425</v>
      </c>
      <c r="I345" s="5">
        <f t="shared" si="5"/>
        <v>45443</v>
      </c>
      <c r="J345" t="s">
        <v>134</v>
      </c>
      <c r="K345" t="s">
        <v>135</v>
      </c>
      <c r="L345" t="s">
        <v>137</v>
      </c>
      <c r="M345" t="s">
        <v>136</v>
      </c>
      <c r="N345">
        <v>0</v>
      </c>
      <c r="O345">
        <v>0</v>
      </c>
      <c r="P345">
        <v>0</v>
      </c>
      <c r="Q345">
        <v>0</v>
      </c>
      <c r="R345">
        <f>SUMIF(AT!B:B,AF!F345,AT!L:L)</f>
        <v>267280</v>
      </c>
      <c r="S345" s="4"/>
    </row>
    <row r="346" spans="2:19">
      <c r="B346">
        <v>9012767301</v>
      </c>
      <c r="C346" t="s">
        <v>132</v>
      </c>
      <c r="D346" t="s">
        <v>18</v>
      </c>
      <c r="E346">
        <v>9012767301</v>
      </c>
      <c r="F346" t="s">
        <v>2599</v>
      </c>
      <c r="G346" s="5">
        <f>VLOOKUP(F346,DATOS!U:V,2,FALSE)</f>
        <v>45496</v>
      </c>
      <c r="H346" s="5">
        <f>VLOOKUP(F346,AT!B:O,14,FALSE)</f>
        <v>45429</v>
      </c>
      <c r="I346" s="5">
        <f t="shared" si="5"/>
        <v>45443</v>
      </c>
      <c r="J346" t="s">
        <v>134</v>
      </c>
      <c r="K346" t="s">
        <v>135</v>
      </c>
      <c r="L346" t="s">
        <v>137</v>
      </c>
      <c r="M346" t="s">
        <v>136</v>
      </c>
      <c r="N346">
        <v>0</v>
      </c>
      <c r="O346">
        <v>0</v>
      </c>
      <c r="P346">
        <v>0</v>
      </c>
      <c r="Q346">
        <v>0</v>
      </c>
      <c r="R346">
        <f>SUMIF(AT!B:B,AF!F346,AT!L:L)</f>
        <v>50669</v>
      </c>
      <c r="S346" s="4"/>
    </row>
    <row r="347" spans="2:19">
      <c r="B347">
        <v>9012767301</v>
      </c>
      <c r="C347" t="s">
        <v>132</v>
      </c>
      <c r="D347" t="s">
        <v>18</v>
      </c>
      <c r="E347">
        <v>9012767301</v>
      </c>
      <c r="F347" t="s">
        <v>2600</v>
      </c>
      <c r="G347" s="5">
        <f>VLOOKUP(F347,DATOS!U:V,2,FALSE)</f>
        <v>45496</v>
      </c>
      <c r="H347" s="5">
        <f>VLOOKUP(F347,AT!B:O,14,FALSE)</f>
        <v>45435</v>
      </c>
      <c r="I347" s="5">
        <f t="shared" si="5"/>
        <v>45443</v>
      </c>
      <c r="J347" t="s">
        <v>134</v>
      </c>
      <c r="K347" t="s">
        <v>135</v>
      </c>
      <c r="L347" t="s">
        <v>137</v>
      </c>
      <c r="M347" t="s">
        <v>136</v>
      </c>
      <c r="N347">
        <v>0</v>
      </c>
      <c r="O347">
        <v>0</v>
      </c>
      <c r="P347">
        <v>0</v>
      </c>
      <c r="Q347">
        <v>0</v>
      </c>
      <c r="R347">
        <f>SUMIF(AT!B:B,AF!F347,AT!L:L)</f>
        <v>59280</v>
      </c>
      <c r="S347" s="4"/>
    </row>
    <row r="348" spans="2:19">
      <c r="B348">
        <v>9012767301</v>
      </c>
      <c r="C348" t="s">
        <v>132</v>
      </c>
      <c r="D348" t="s">
        <v>18</v>
      </c>
      <c r="E348">
        <v>9012767301</v>
      </c>
      <c r="F348" t="s">
        <v>2601</v>
      </c>
      <c r="G348" s="5">
        <f>VLOOKUP(F348,DATOS!U:V,2,FALSE)</f>
        <v>45496</v>
      </c>
      <c r="H348" s="5">
        <f>VLOOKUP(F348,AT!B:O,14,FALSE)</f>
        <v>45413</v>
      </c>
      <c r="I348" s="5">
        <f t="shared" si="5"/>
        <v>45443</v>
      </c>
      <c r="J348" t="s">
        <v>134</v>
      </c>
      <c r="K348" t="s">
        <v>135</v>
      </c>
      <c r="L348" t="s">
        <v>137</v>
      </c>
      <c r="M348" t="s">
        <v>136</v>
      </c>
      <c r="N348">
        <v>0</v>
      </c>
      <c r="O348">
        <v>0</v>
      </c>
      <c r="P348">
        <v>0</v>
      </c>
      <c r="Q348">
        <v>0</v>
      </c>
      <c r="R348">
        <f>SUMIF(AT!B:B,AF!F348,AT!L:L)</f>
        <v>108576</v>
      </c>
      <c r="S348" s="4"/>
    </row>
    <row r="349" spans="2:19">
      <c r="B349">
        <v>9012767301</v>
      </c>
      <c r="C349" t="s">
        <v>132</v>
      </c>
      <c r="D349" t="s">
        <v>18</v>
      </c>
      <c r="E349">
        <v>9012767301</v>
      </c>
      <c r="F349" t="s">
        <v>2602</v>
      </c>
      <c r="G349" s="5">
        <f>VLOOKUP(F349,DATOS!U:V,2,FALSE)</f>
        <v>45496</v>
      </c>
      <c r="H349" s="5">
        <f>VLOOKUP(F349,AT!B:O,14,FALSE)</f>
        <v>45435</v>
      </c>
      <c r="I349" s="5">
        <f t="shared" si="5"/>
        <v>45443</v>
      </c>
      <c r="J349" t="s">
        <v>134</v>
      </c>
      <c r="K349" t="s">
        <v>135</v>
      </c>
      <c r="L349" t="s">
        <v>137</v>
      </c>
      <c r="M349" t="s">
        <v>136</v>
      </c>
      <c r="N349">
        <v>0</v>
      </c>
      <c r="O349">
        <v>0</v>
      </c>
      <c r="P349">
        <v>0</v>
      </c>
      <c r="Q349">
        <v>0</v>
      </c>
      <c r="R349">
        <f>SUMIF(AT!B:B,AF!F349,AT!L:L)</f>
        <v>53040</v>
      </c>
      <c r="S349" s="4"/>
    </row>
    <row r="350" spans="2:19">
      <c r="B350">
        <v>9012767301</v>
      </c>
      <c r="C350" t="s">
        <v>132</v>
      </c>
      <c r="D350" t="s">
        <v>18</v>
      </c>
      <c r="E350">
        <v>9012767301</v>
      </c>
      <c r="F350" t="s">
        <v>2603</v>
      </c>
      <c r="G350" s="5">
        <f>VLOOKUP(F350,DATOS!U:V,2,FALSE)</f>
        <v>45496</v>
      </c>
      <c r="H350" s="5">
        <f>VLOOKUP(F350,AT!B:O,14,FALSE)</f>
        <v>45439</v>
      </c>
      <c r="I350" s="5">
        <f t="shared" si="5"/>
        <v>45443</v>
      </c>
      <c r="J350" t="s">
        <v>134</v>
      </c>
      <c r="K350" t="s">
        <v>135</v>
      </c>
      <c r="L350" t="s">
        <v>137</v>
      </c>
      <c r="M350" t="s">
        <v>136</v>
      </c>
      <c r="N350">
        <v>0</v>
      </c>
      <c r="O350">
        <v>0</v>
      </c>
      <c r="P350">
        <v>0</v>
      </c>
      <c r="Q350">
        <v>0</v>
      </c>
      <c r="R350">
        <f>SUMIF(AT!B:B,AF!F350,AT!L:L)</f>
        <v>143520</v>
      </c>
      <c r="S350" s="4"/>
    </row>
    <row r="351" spans="2:19">
      <c r="B351">
        <v>9012767301</v>
      </c>
      <c r="C351" t="s">
        <v>132</v>
      </c>
      <c r="D351" t="s">
        <v>18</v>
      </c>
      <c r="E351">
        <v>9012767301</v>
      </c>
      <c r="F351" t="s">
        <v>2604</v>
      </c>
      <c r="G351" s="5">
        <f>VLOOKUP(F351,DATOS!U:V,2,FALSE)</f>
        <v>45496</v>
      </c>
      <c r="H351" s="5">
        <f>VLOOKUP(F351,AT!B:O,14,FALSE)</f>
        <v>45431</v>
      </c>
      <c r="I351" s="5">
        <f t="shared" si="5"/>
        <v>45443</v>
      </c>
      <c r="J351" t="s">
        <v>134</v>
      </c>
      <c r="K351" t="s">
        <v>135</v>
      </c>
      <c r="L351" t="s">
        <v>137</v>
      </c>
      <c r="M351" t="s">
        <v>136</v>
      </c>
      <c r="N351">
        <v>0</v>
      </c>
      <c r="O351">
        <v>0</v>
      </c>
      <c r="P351">
        <v>0</v>
      </c>
      <c r="Q351">
        <v>0</v>
      </c>
      <c r="R351">
        <f>SUMIF(AT!B:B,AF!F351,AT!L:L)</f>
        <v>135200</v>
      </c>
      <c r="S351" s="4"/>
    </row>
    <row r="352" spans="2:19">
      <c r="B352">
        <v>9012767301</v>
      </c>
      <c r="C352" t="s">
        <v>132</v>
      </c>
      <c r="D352" t="s">
        <v>18</v>
      </c>
      <c r="E352">
        <v>9012767301</v>
      </c>
      <c r="F352" t="s">
        <v>2605</v>
      </c>
      <c r="G352" s="5">
        <f>VLOOKUP(F352,DATOS!U:V,2,FALSE)</f>
        <v>45496</v>
      </c>
      <c r="H352" s="5">
        <f>VLOOKUP(F352,AT!B:O,14,FALSE)</f>
        <v>45443</v>
      </c>
      <c r="I352" s="5">
        <f t="shared" si="5"/>
        <v>45443</v>
      </c>
      <c r="J352" t="s">
        <v>134</v>
      </c>
      <c r="K352" t="s">
        <v>135</v>
      </c>
      <c r="L352" t="s">
        <v>137</v>
      </c>
      <c r="M352" t="s">
        <v>136</v>
      </c>
      <c r="N352">
        <v>0</v>
      </c>
      <c r="O352">
        <v>0</v>
      </c>
      <c r="P352">
        <v>0</v>
      </c>
      <c r="Q352">
        <v>0</v>
      </c>
      <c r="R352">
        <f>SUMIF(AT!B:B,AF!F352,AT!L:L)</f>
        <v>193024</v>
      </c>
      <c r="S352" s="4"/>
    </row>
    <row r="353" spans="2:19">
      <c r="B353">
        <v>9012767301</v>
      </c>
      <c r="C353" t="s">
        <v>132</v>
      </c>
      <c r="D353" t="s">
        <v>18</v>
      </c>
      <c r="E353">
        <v>9012767301</v>
      </c>
      <c r="F353" t="s">
        <v>2607</v>
      </c>
      <c r="G353" s="5">
        <f>VLOOKUP(F353,DATOS!U:V,2,FALSE)</f>
        <v>45496</v>
      </c>
      <c r="H353" s="5">
        <f>VLOOKUP(F353,AT!B:O,14,FALSE)</f>
        <v>45415</v>
      </c>
      <c r="I353" s="5">
        <f t="shared" si="5"/>
        <v>45443</v>
      </c>
      <c r="J353" t="s">
        <v>134</v>
      </c>
      <c r="K353" t="s">
        <v>135</v>
      </c>
      <c r="L353" t="s">
        <v>137</v>
      </c>
      <c r="M353" t="s">
        <v>136</v>
      </c>
      <c r="N353">
        <v>0</v>
      </c>
      <c r="O353">
        <v>0</v>
      </c>
      <c r="P353">
        <v>0</v>
      </c>
      <c r="Q353">
        <v>0</v>
      </c>
      <c r="R353">
        <f>SUMIF(AT!B:B,AF!F353,AT!L:L)</f>
        <v>58240</v>
      </c>
      <c r="S353" s="4"/>
    </row>
    <row r="354" spans="2:19">
      <c r="B354">
        <v>9012767301</v>
      </c>
      <c r="C354" t="s">
        <v>132</v>
      </c>
      <c r="D354" t="s">
        <v>18</v>
      </c>
      <c r="E354">
        <v>9012767301</v>
      </c>
      <c r="F354" t="s">
        <v>2608</v>
      </c>
      <c r="G354" s="5">
        <f>VLOOKUP(F354,DATOS!U:V,2,FALSE)</f>
        <v>45496</v>
      </c>
      <c r="H354" s="5">
        <f>VLOOKUP(F354,AT!B:O,14,FALSE)</f>
        <v>45439</v>
      </c>
      <c r="I354" s="5">
        <f t="shared" si="5"/>
        <v>45443</v>
      </c>
      <c r="J354" t="s">
        <v>134</v>
      </c>
      <c r="K354" t="s">
        <v>135</v>
      </c>
      <c r="L354" t="s">
        <v>137</v>
      </c>
      <c r="M354" t="s">
        <v>136</v>
      </c>
      <c r="N354">
        <v>0</v>
      </c>
      <c r="O354">
        <v>0</v>
      </c>
      <c r="P354">
        <v>0</v>
      </c>
      <c r="Q354">
        <v>0</v>
      </c>
      <c r="R354">
        <f>SUMIF(AT!B:B,AF!F354,AT!L:L)</f>
        <v>217152</v>
      </c>
      <c r="S354" s="4"/>
    </row>
    <row r="355" spans="2:19">
      <c r="B355">
        <v>9012767301</v>
      </c>
      <c r="C355" t="s">
        <v>132</v>
      </c>
      <c r="D355" t="s">
        <v>18</v>
      </c>
      <c r="E355">
        <v>9012767301</v>
      </c>
      <c r="F355" t="s">
        <v>2609</v>
      </c>
      <c r="G355" s="5">
        <f>VLOOKUP(F355,DATOS!U:V,2,FALSE)</f>
        <v>45496</v>
      </c>
      <c r="H355" s="5">
        <f>VLOOKUP(F355,AT!B:O,14,FALSE)</f>
        <v>45414</v>
      </c>
      <c r="I355" s="5">
        <f t="shared" si="5"/>
        <v>45443</v>
      </c>
      <c r="J355" t="s">
        <v>134</v>
      </c>
      <c r="K355" t="s">
        <v>135</v>
      </c>
      <c r="L355" t="s">
        <v>137</v>
      </c>
      <c r="M355" t="s">
        <v>136</v>
      </c>
      <c r="N355">
        <v>0</v>
      </c>
      <c r="O355">
        <v>0</v>
      </c>
      <c r="P355">
        <v>0</v>
      </c>
      <c r="Q355">
        <v>0</v>
      </c>
      <c r="R355">
        <f>SUMIF(AT!B:B,AF!F355,AT!L:L)</f>
        <v>67600</v>
      </c>
      <c r="S355" s="4"/>
    </row>
    <row r="356" spans="2:19">
      <c r="B356">
        <v>9012767301</v>
      </c>
      <c r="C356" t="s">
        <v>132</v>
      </c>
      <c r="D356" t="s">
        <v>18</v>
      </c>
      <c r="E356">
        <v>9012767301</v>
      </c>
      <c r="F356" t="s">
        <v>2610</v>
      </c>
      <c r="G356" s="5">
        <f>VLOOKUP(F356,DATOS!U:V,2,FALSE)</f>
        <v>45496</v>
      </c>
      <c r="H356" s="5">
        <f>VLOOKUP(F356,AT!B:O,14,FALSE)</f>
        <v>45442</v>
      </c>
      <c r="I356" s="5">
        <f t="shared" si="5"/>
        <v>45443</v>
      </c>
      <c r="J356" t="s">
        <v>134</v>
      </c>
      <c r="K356" t="s">
        <v>135</v>
      </c>
      <c r="L356" t="s">
        <v>137</v>
      </c>
      <c r="M356" t="s">
        <v>136</v>
      </c>
      <c r="N356">
        <v>0</v>
      </c>
      <c r="O356">
        <v>0</v>
      </c>
      <c r="P356">
        <v>0</v>
      </c>
      <c r="Q356">
        <v>0</v>
      </c>
      <c r="R356">
        <f>SUMIF(AT!B:B,AF!F356,AT!L:L)</f>
        <v>113402</v>
      </c>
      <c r="S356" s="4"/>
    </row>
    <row r="357" spans="2:19">
      <c r="B357">
        <v>9012767301</v>
      </c>
      <c r="C357" t="s">
        <v>132</v>
      </c>
      <c r="D357" t="s">
        <v>18</v>
      </c>
      <c r="E357">
        <v>9012767301</v>
      </c>
      <c r="F357" t="s">
        <v>2612</v>
      </c>
      <c r="G357" s="5">
        <f>VLOOKUP(F357,DATOS!U:V,2,FALSE)</f>
        <v>45496</v>
      </c>
      <c r="H357" s="5">
        <f>VLOOKUP(F357,AT!B:O,14,FALSE)</f>
        <v>45429</v>
      </c>
      <c r="I357" s="5">
        <f t="shared" si="5"/>
        <v>45443</v>
      </c>
      <c r="J357" t="s">
        <v>134</v>
      </c>
      <c r="K357" t="s">
        <v>135</v>
      </c>
      <c r="L357" t="s">
        <v>137</v>
      </c>
      <c r="M357" t="s">
        <v>136</v>
      </c>
      <c r="N357">
        <v>0</v>
      </c>
      <c r="O357">
        <v>0</v>
      </c>
      <c r="P357">
        <v>0</v>
      </c>
      <c r="Q357">
        <v>0</v>
      </c>
      <c r="R357">
        <f>SUMIF(AT!B:B,AF!F357,AT!L:L)</f>
        <v>45240</v>
      </c>
      <c r="S357" s="4"/>
    </row>
    <row r="358" spans="2:19">
      <c r="B358">
        <v>9012767301</v>
      </c>
      <c r="C358" t="s">
        <v>132</v>
      </c>
      <c r="D358" t="s">
        <v>18</v>
      </c>
      <c r="E358">
        <v>9012767301</v>
      </c>
      <c r="F358" t="s">
        <v>2613</v>
      </c>
      <c r="G358" s="5">
        <f>VLOOKUP(F358,DATOS!U:V,2,FALSE)</f>
        <v>45496</v>
      </c>
      <c r="H358" s="5">
        <f>VLOOKUP(F358,AT!B:O,14,FALSE)</f>
        <v>45442</v>
      </c>
      <c r="I358" s="5">
        <f t="shared" si="5"/>
        <v>45443</v>
      </c>
      <c r="J358" t="s">
        <v>134</v>
      </c>
      <c r="K358" t="s">
        <v>135</v>
      </c>
      <c r="L358" t="s">
        <v>137</v>
      </c>
      <c r="M358" t="s">
        <v>136</v>
      </c>
      <c r="N358">
        <v>0</v>
      </c>
      <c r="O358">
        <v>0</v>
      </c>
      <c r="P358">
        <v>0</v>
      </c>
      <c r="Q358">
        <v>0</v>
      </c>
      <c r="R358">
        <f>SUMIF(AT!B:B,AF!F358,AT!L:L)</f>
        <v>52000</v>
      </c>
      <c r="S358" s="4"/>
    </row>
    <row r="359" spans="2:19">
      <c r="B359">
        <v>9012767301</v>
      </c>
      <c r="C359" t="s">
        <v>132</v>
      </c>
      <c r="D359" t="s">
        <v>18</v>
      </c>
      <c r="E359">
        <v>9012767301</v>
      </c>
      <c r="F359" t="s">
        <v>2614</v>
      </c>
      <c r="G359" s="5">
        <f>VLOOKUP(F359,DATOS!U:V,2,FALSE)</f>
        <v>45496</v>
      </c>
      <c r="H359" s="5">
        <f>VLOOKUP(F359,AT!B:O,14,FALSE)</f>
        <v>45422</v>
      </c>
      <c r="I359" s="5">
        <f t="shared" si="5"/>
        <v>45443</v>
      </c>
      <c r="J359" t="s">
        <v>134</v>
      </c>
      <c r="K359" t="s">
        <v>135</v>
      </c>
      <c r="L359" t="s">
        <v>137</v>
      </c>
      <c r="M359" t="s">
        <v>136</v>
      </c>
      <c r="N359">
        <v>0</v>
      </c>
      <c r="O359">
        <v>0</v>
      </c>
      <c r="P359">
        <v>0</v>
      </c>
      <c r="Q359">
        <v>0</v>
      </c>
      <c r="R359">
        <f>SUMIF(AT!B:B,AF!F359,AT!L:L)</f>
        <v>52000</v>
      </c>
      <c r="S359" s="4"/>
    </row>
    <row r="360" spans="2:19">
      <c r="B360">
        <v>9012767301</v>
      </c>
      <c r="C360" t="s">
        <v>132</v>
      </c>
      <c r="D360" t="s">
        <v>18</v>
      </c>
      <c r="E360">
        <v>9012767301</v>
      </c>
      <c r="F360" t="s">
        <v>2615</v>
      </c>
      <c r="G360" s="5">
        <f>VLOOKUP(F360,DATOS!U:V,2,FALSE)</f>
        <v>45496</v>
      </c>
      <c r="H360" s="5">
        <f>VLOOKUP(F360,AT!B:O,14,FALSE)</f>
        <v>45414</v>
      </c>
      <c r="I360" s="5">
        <f t="shared" si="5"/>
        <v>45443</v>
      </c>
      <c r="J360" t="s">
        <v>134</v>
      </c>
      <c r="K360" t="s">
        <v>135</v>
      </c>
      <c r="L360" t="s">
        <v>137</v>
      </c>
      <c r="M360" t="s">
        <v>136</v>
      </c>
      <c r="N360">
        <v>0</v>
      </c>
      <c r="O360">
        <v>0</v>
      </c>
      <c r="P360">
        <v>0</v>
      </c>
      <c r="Q360">
        <v>0</v>
      </c>
      <c r="R360">
        <f>SUMIF(AT!B:B,AF!F360,AT!L:L)</f>
        <v>327600</v>
      </c>
      <c r="S360" s="4"/>
    </row>
    <row r="361" spans="2:19">
      <c r="B361">
        <v>9012767301</v>
      </c>
      <c r="C361" t="s">
        <v>132</v>
      </c>
      <c r="D361" t="s">
        <v>18</v>
      </c>
      <c r="E361">
        <v>9012767301</v>
      </c>
      <c r="F361" t="s">
        <v>2616</v>
      </c>
      <c r="G361" s="5">
        <f>VLOOKUP(F361,DATOS!U:V,2,FALSE)</f>
        <v>45496</v>
      </c>
      <c r="H361" s="5">
        <f>VLOOKUP(F361,AT!B:O,14,FALSE)</f>
        <v>45438</v>
      </c>
      <c r="I361" s="5">
        <f t="shared" si="5"/>
        <v>45443</v>
      </c>
      <c r="J361" t="s">
        <v>134</v>
      </c>
      <c r="K361" t="s">
        <v>135</v>
      </c>
      <c r="L361" t="s">
        <v>137</v>
      </c>
      <c r="M361" t="s">
        <v>136</v>
      </c>
      <c r="N361">
        <v>0</v>
      </c>
      <c r="O361">
        <v>0</v>
      </c>
      <c r="P361">
        <v>0</v>
      </c>
      <c r="Q361">
        <v>0</v>
      </c>
      <c r="R361">
        <f>SUMIF(AT!B:B,AF!F361,AT!L:L)</f>
        <v>135200</v>
      </c>
      <c r="S361" s="4"/>
    </row>
    <row r="362" spans="2:19">
      <c r="B362">
        <v>9012767301</v>
      </c>
      <c r="C362" t="s">
        <v>132</v>
      </c>
      <c r="D362" t="s">
        <v>18</v>
      </c>
      <c r="E362">
        <v>9012767301</v>
      </c>
      <c r="F362" t="s">
        <v>2617</v>
      </c>
      <c r="G362" s="5">
        <f>VLOOKUP(F362,DATOS!U:V,2,FALSE)</f>
        <v>45496</v>
      </c>
      <c r="H362" s="5">
        <f>VLOOKUP(F362,AT!B:O,14,FALSE)</f>
        <v>45421</v>
      </c>
      <c r="I362" s="5">
        <f t="shared" si="5"/>
        <v>45443</v>
      </c>
      <c r="J362" t="s">
        <v>134</v>
      </c>
      <c r="K362" t="s">
        <v>135</v>
      </c>
      <c r="L362" t="s">
        <v>137</v>
      </c>
      <c r="M362" t="s">
        <v>136</v>
      </c>
      <c r="N362">
        <v>0</v>
      </c>
      <c r="O362">
        <v>0</v>
      </c>
      <c r="P362">
        <v>0</v>
      </c>
      <c r="Q362">
        <v>0</v>
      </c>
      <c r="R362">
        <f>SUMIF(AT!B:B,AF!F362,AT!L:L)</f>
        <v>205088</v>
      </c>
      <c r="S362" s="4"/>
    </row>
    <row r="363" spans="2:19">
      <c r="B363">
        <v>9012767301</v>
      </c>
      <c r="C363" t="s">
        <v>132</v>
      </c>
      <c r="D363" t="s">
        <v>18</v>
      </c>
      <c r="E363">
        <v>9012767301</v>
      </c>
      <c r="F363" t="s">
        <v>2618</v>
      </c>
      <c r="G363" s="5">
        <f>VLOOKUP(F363,DATOS!U:V,2,FALSE)</f>
        <v>45496</v>
      </c>
      <c r="H363" s="5">
        <f>VLOOKUP(F363,AT!B:O,14,FALSE)</f>
        <v>45434</v>
      </c>
      <c r="I363" s="5">
        <f t="shared" si="5"/>
        <v>45443</v>
      </c>
      <c r="J363" t="s">
        <v>134</v>
      </c>
      <c r="K363" t="s">
        <v>135</v>
      </c>
      <c r="L363" t="s">
        <v>137</v>
      </c>
      <c r="M363" t="s">
        <v>136</v>
      </c>
      <c r="N363">
        <v>0</v>
      </c>
      <c r="O363">
        <v>0</v>
      </c>
      <c r="P363">
        <v>0</v>
      </c>
      <c r="Q363">
        <v>0</v>
      </c>
      <c r="R363">
        <f>SUMIF(AT!B:B,AF!F363,AT!L:L)</f>
        <v>135200</v>
      </c>
      <c r="S363" s="4"/>
    </row>
    <row r="364" spans="2:19">
      <c r="B364">
        <v>9012767301</v>
      </c>
      <c r="C364" t="s">
        <v>132</v>
      </c>
      <c r="D364" t="s">
        <v>18</v>
      </c>
      <c r="E364">
        <v>9012767301</v>
      </c>
      <c r="F364" t="s">
        <v>2619</v>
      </c>
      <c r="G364" s="5">
        <f>VLOOKUP(F364,DATOS!U:V,2,FALSE)</f>
        <v>45496</v>
      </c>
      <c r="H364" s="5">
        <f>VLOOKUP(F364,AT!B:O,14,FALSE)</f>
        <v>45441</v>
      </c>
      <c r="I364" s="5">
        <f t="shared" si="5"/>
        <v>45443</v>
      </c>
      <c r="J364" t="s">
        <v>134</v>
      </c>
      <c r="K364" t="s">
        <v>135</v>
      </c>
      <c r="L364" t="s">
        <v>137</v>
      </c>
      <c r="M364" t="s">
        <v>136</v>
      </c>
      <c r="N364">
        <v>0</v>
      </c>
      <c r="O364">
        <v>0</v>
      </c>
      <c r="P364">
        <v>0</v>
      </c>
      <c r="Q364">
        <v>0</v>
      </c>
      <c r="R364">
        <f>SUMIF(AT!B:B,AF!F364,AT!L:L)</f>
        <v>205088</v>
      </c>
      <c r="S364" s="4"/>
    </row>
    <row r="365" spans="2:19">
      <c r="B365">
        <v>9012767301</v>
      </c>
      <c r="C365" t="s">
        <v>132</v>
      </c>
      <c r="D365" t="s">
        <v>18</v>
      </c>
      <c r="E365">
        <v>9012767301</v>
      </c>
      <c r="F365" t="s">
        <v>2620</v>
      </c>
      <c r="G365" s="5">
        <f>VLOOKUP(F365,DATOS!U:V,2,FALSE)</f>
        <v>45496</v>
      </c>
      <c r="H365" s="5">
        <f>VLOOKUP(F365,AT!B:O,14,FALSE)</f>
        <v>45428</v>
      </c>
      <c r="I365" s="5">
        <f t="shared" si="5"/>
        <v>45443</v>
      </c>
      <c r="J365" t="s">
        <v>134</v>
      </c>
      <c r="K365" t="s">
        <v>135</v>
      </c>
      <c r="L365" t="s">
        <v>137</v>
      </c>
      <c r="M365" t="s">
        <v>136</v>
      </c>
      <c r="N365">
        <v>0</v>
      </c>
      <c r="O365">
        <v>0</v>
      </c>
      <c r="P365">
        <v>0</v>
      </c>
      <c r="Q365">
        <v>0</v>
      </c>
      <c r="R365">
        <f>SUMIF(AT!B:B,AF!F365,AT!L:L)</f>
        <v>80080</v>
      </c>
      <c r="S365" s="4"/>
    </row>
    <row r="366" spans="2:19">
      <c r="B366">
        <v>9012767301</v>
      </c>
      <c r="C366" t="s">
        <v>132</v>
      </c>
      <c r="D366" t="s">
        <v>18</v>
      </c>
      <c r="E366">
        <v>9012767301</v>
      </c>
      <c r="F366" t="s">
        <v>2621</v>
      </c>
      <c r="G366" s="5">
        <f>VLOOKUP(F366,DATOS!U:V,2,FALSE)</f>
        <v>45496</v>
      </c>
      <c r="H366" s="5">
        <f>VLOOKUP(F366,AT!B:O,14,FALSE)</f>
        <v>45425</v>
      </c>
      <c r="I366" s="5">
        <f t="shared" si="5"/>
        <v>45443</v>
      </c>
      <c r="J366" t="s">
        <v>134</v>
      </c>
      <c r="K366" t="s">
        <v>135</v>
      </c>
      <c r="L366" t="s">
        <v>137</v>
      </c>
      <c r="M366" t="s">
        <v>136</v>
      </c>
      <c r="N366">
        <v>0</v>
      </c>
      <c r="O366">
        <v>0</v>
      </c>
      <c r="P366">
        <v>0</v>
      </c>
      <c r="Q366">
        <v>0</v>
      </c>
      <c r="R366">
        <f>SUMIF(AT!B:B,AF!F366,AT!L:L)</f>
        <v>297232</v>
      </c>
      <c r="S366" s="4"/>
    </row>
    <row r="367" spans="2:19">
      <c r="B367">
        <v>9012767301</v>
      </c>
      <c r="C367" t="s">
        <v>132</v>
      </c>
      <c r="D367" t="s">
        <v>18</v>
      </c>
      <c r="E367">
        <v>9012767301</v>
      </c>
      <c r="F367" t="s">
        <v>2622</v>
      </c>
      <c r="G367" s="5">
        <f>VLOOKUP(F367,DATOS!U:V,2,FALSE)</f>
        <v>45496</v>
      </c>
      <c r="H367" s="5">
        <f>VLOOKUP(F367,AT!B:O,14,FALSE)</f>
        <v>45435</v>
      </c>
      <c r="I367" s="5">
        <f t="shared" si="5"/>
        <v>45443</v>
      </c>
      <c r="J367" t="s">
        <v>134</v>
      </c>
      <c r="K367" t="s">
        <v>135</v>
      </c>
      <c r="L367" t="s">
        <v>137</v>
      </c>
      <c r="M367" t="s">
        <v>136</v>
      </c>
      <c r="N367">
        <v>0</v>
      </c>
      <c r="O367">
        <v>0</v>
      </c>
      <c r="P367">
        <v>0</v>
      </c>
      <c r="Q367">
        <v>0</v>
      </c>
      <c r="R367">
        <f>SUMIF(AT!B:B,AF!F367,AT!L:L)</f>
        <v>145184</v>
      </c>
      <c r="S367" s="4"/>
    </row>
    <row r="368" spans="2:19">
      <c r="B368">
        <v>9012767301</v>
      </c>
      <c r="C368" t="s">
        <v>132</v>
      </c>
      <c r="D368" t="s">
        <v>18</v>
      </c>
      <c r="E368">
        <v>9012767301</v>
      </c>
      <c r="F368" t="s">
        <v>2623</v>
      </c>
      <c r="G368" s="5">
        <f>VLOOKUP(F368,DATOS!U:V,2,FALSE)</f>
        <v>45496</v>
      </c>
      <c r="H368" s="5">
        <f>VLOOKUP(F368,AT!B:O,14,FALSE)</f>
        <v>45422</v>
      </c>
      <c r="I368" s="5">
        <f t="shared" si="5"/>
        <v>45443</v>
      </c>
      <c r="J368" t="s">
        <v>134</v>
      </c>
      <c r="K368" t="s">
        <v>135</v>
      </c>
      <c r="L368" t="s">
        <v>137</v>
      </c>
      <c r="M368" t="s">
        <v>136</v>
      </c>
      <c r="N368">
        <v>0</v>
      </c>
      <c r="O368">
        <v>0</v>
      </c>
      <c r="P368">
        <v>0</v>
      </c>
      <c r="Q368">
        <v>0</v>
      </c>
      <c r="R368">
        <f>SUMIF(AT!B:B,AF!F368,AT!L:L)</f>
        <v>52000</v>
      </c>
      <c r="S368" s="4"/>
    </row>
    <row r="369" spans="2:19">
      <c r="B369">
        <v>9012767301</v>
      </c>
      <c r="C369" t="s">
        <v>132</v>
      </c>
      <c r="D369" t="s">
        <v>18</v>
      </c>
      <c r="E369">
        <v>9012767301</v>
      </c>
      <c r="F369" t="s">
        <v>2624</v>
      </c>
      <c r="G369" s="5">
        <f>VLOOKUP(F369,DATOS!U:V,2,FALSE)</f>
        <v>45496</v>
      </c>
      <c r="H369" s="5">
        <f>VLOOKUP(F369,AT!B:O,14,FALSE)</f>
        <v>45432</v>
      </c>
      <c r="I369" s="5">
        <f t="shared" si="5"/>
        <v>45443</v>
      </c>
      <c r="J369" t="s">
        <v>134</v>
      </c>
      <c r="K369" t="s">
        <v>135</v>
      </c>
      <c r="L369" t="s">
        <v>137</v>
      </c>
      <c r="M369" t="s">
        <v>136</v>
      </c>
      <c r="N369">
        <v>0</v>
      </c>
      <c r="O369">
        <v>0</v>
      </c>
      <c r="P369">
        <v>0</v>
      </c>
      <c r="Q369">
        <v>0</v>
      </c>
      <c r="R369">
        <f>SUMIF(AT!B:B,AF!F369,AT!L:L)</f>
        <v>90480</v>
      </c>
      <c r="S369" s="4"/>
    </row>
    <row r="370" spans="2:19">
      <c r="B370">
        <v>9012767301</v>
      </c>
      <c r="C370" t="s">
        <v>132</v>
      </c>
      <c r="D370" t="s">
        <v>18</v>
      </c>
      <c r="E370">
        <v>9012767301</v>
      </c>
      <c r="F370" t="s">
        <v>2625</v>
      </c>
      <c r="G370" s="5">
        <f>VLOOKUP(F370,DATOS!U:V,2,FALSE)</f>
        <v>45497</v>
      </c>
      <c r="H370" s="5">
        <f>VLOOKUP(F370,AT!B:O,14,FALSE)</f>
        <v>45416</v>
      </c>
      <c r="I370" s="5">
        <f t="shared" si="5"/>
        <v>45443</v>
      </c>
      <c r="J370" t="s">
        <v>134</v>
      </c>
      <c r="K370" t="s">
        <v>135</v>
      </c>
      <c r="L370" t="s">
        <v>137</v>
      </c>
      <c r="M370" t="s">
        <v>136</v>
      </c>
      <c r="N370">
        <v>0</v>
      </c>
      <c r="O370">
        <v>0</v>
      </c>
      <c r="P370">
        <v>0</v>
      </c>
      <c r="Q370">
        <v>0</v>
      </c>
      <c r="R370">
        <f>SUMIF(AT!B:B,AF!F370,AT!L:L)</f>
        <v>380640</v>
      </c>
      <c r="S370" s="4"/>
    </row>
    <row r="371" spans="2:19">
      <c r="B371">
        <v>9012767301</v>
      </c>
      <c r="C371" t="s">
        <v>132</v>
      </c>
      <c r="D371" t="s">
        <v>18</v>
      </c>
      <c r="E371">
        <v>9012767301</v>
      </c>
      <c r="F371" t="s">
        <v>2626</v>
      </c>
      <c r="G371" s="5">
        <f>VLOOKUP(F371,DATOS!U:V,2,FALSE)</f>
        <v>45497</v>
      </c>
      <c r="H371" s="5">
        <f>VLOOKUP(F371,AT!B:O,14,FALSE)</f>
        <v>45432</v>
      </c>
      <c r="I371" s="5">
        <f t="shared" si="5"/>
        <v>45443</v>
      </c>
      <c r="J371" t="s">
        <v>134</v>
      </c>
      <c r="K371" t="s">
        <v>135</v>
      </c>
      <c r="L371" t="s">
        <v>137</v>
      </c>
      <c r="M371" t="s">
        <v>136</v>
      </c>
      <c r="N371">
        <v>0</v>
      </c>
      <c r="O371">
        <v>0</v>
      </c>
      <c r="P371">
        <v>0</v>
      </c>
      <c r="Q371">
        <v>0</v>
      </c>
      <c r="R371">
        <f>SUMIF(AT!B:B,AF!F371,AT!L:L)</f>
        <v>90480</v>
      </c>
      <c r="S371" s="4"/>
    </row>
    <row r="372" spans="2:19">
      <c r="B372">
        <v>9012767301</v>
      </c>
      <c r="C372" t="s">
        <v>132</v>
      </c>
      <c r="D372" t="s">
        <v>18</v>
      </c>
      <c r="E372">
        <v>9012767301</v>
      </c>
      <c r="F372" t="s">
        <v>2627</v>
      </c>
      <c r="G372" s="5">
        <f>VLOOKUP(F372,DATOS!U:V,2,FALSE)</f>
        <v>45497</v>
      </c>
      <c r="H372" s="5">
        <f>VLOOKUP(F372,AT!B:O,14,FALSE)</f>
        <v>45417</v>
      </c>
      <c r="I372" s="5">
        <f t="shared" si="5"/>
        <v>45443</v>
      </c>
      <c r="J372" t="s">
        <v>134</v>
      </c>
      <c r="K372" t="s">
        <v>135</v>
      </c>
      <c r="L372" t="s">
        <v>137</v>
      </c>
      <c r="M372" t="s">
        <v>136</v>
      </c>
      <c r="N372">
        <v>0</v>
      </c>
      <c r="O372">
        <v>0</v>
      </c>
      <c r="P372">
        <v>0</v>
      </c>
      <c r="Q372">
        <v>0</v>
      </c>
      <c r="R372">
        <f>SUMIF(AT!B:B,AF!F372,AT!L:L)</f>
        <v>360360</v>
      </c>
      <c r="S372" s="4"/>
    </row>
    <row r="373" spans="2:19">
      <c r="B373">
        <v>9012767301</v>
      </c>
      <c r="C373" t="s">
        <v>132</v>
      </c>
      <c r="D373" t="s">
        <v>18</v>
      </c>
      <c r="E373">
        <v>9012767301</v>
      </c>
      <c r="F373" t="s">
        <v>2628</v>
      </c>
      <c r="G373" s="5">
        <f>VLOOKUP(F373,DATOS!U:V,2,FALSE)</f>
        <v>45497</v>
      </c>
      <c r="H373" s="5">
        <f>VLOOKUP(F373,AT!B:O,14,FALSE)</f>
        <v>45441</v>
      </c>
      <c r="I373" s="5">
        <f t="shared" si="5"/>
        <v>45443</v>
      </c>
      <c r="J373" t="s">
        <v>134</v>
      </c>
      <c r="K373" t="s">
        <v>135</v>
      </c>
      <c r="L373" t="s">
        <v>137</v>
      </c>
      <c r="M373" t="s">
        <v>136</v>
      </c>
      <c r="N373">
        <v>0</v>
      </c>
      <c r="O373">
        <v>0</v>
      </c>
      <c r="P373">
        <v>0</v>
      </c>
      <c r="Q373">
        <v>0</v>
      </c>
      <c r="R373">
        <f>SUMIF(AT!B:B,AF!F373,AT!L:L)</f>
        <v>67600</v>
      </c>
      <c r="S373" s="4"/>
    </row>
    <row r="374" spans="2:19">
      <c r="B374">
        <v>9012767301</v>
      </c>
      <c r="C374" t="s">
        <v>132</v>
      </c>
      <c r="D374" t="s">
        <v>18</v>
      </c>
      <c r="E374">
        <v>9012767301</v>
      </c>
      <c r="F374" t="s">
        <v>2629</v>
      </c>
      <c r="G374" s="5">
        <f>VLOOKUP(F374,DATOS!U:V,2,FALSE)</f>
        <v>45497</v>
      </c>
      <c r="H374" s="5">
        <f>VLOOKUP(F374,AT!B:O,14,FALSE)</f>
        <v>45418</v>
      </c>
      <c r="I374" s="5">
        <f t="shared" si="5"/>
        <v>45443</v>
      </c>
      <c r="J374" t="s">
        <v>134</v>
      </c>
      <c r="K374" t="s">
        <v>135</v>
      </c>
      <c r="L374" t="s">
        <v>137</v>
      </c>
      <c r="M374" t="s">
        <v>136</v>
      </c>
      <c r="N374">
        <v>0</v>
      </c>
      <c r="O374">
        <v>0</v>
      </c>
      <c r="P374">
        <v>0</v>
      </c>
      <c r="Q374">
        <v>0</v>
      </c>
      <c r="R374">
        <f>SUMIF(AT!B:B,AF!F374,AT!L:L)</f>
        <v>33800</v>
      </c>
      <c r="S374" s="4"/>
    </row>
    <row r="375" spans="2:19">
      <c r="B375">
        <v>9012767301</v>
      </c>
      <c r="C375" t="s">
        <v>132</v>
      </c>
      <c r="D375" t="s">
        <v>18</v>
      </c>
      <c r="E375">
        <v>9012767301</v>
      </c>
      <c r="F375" t="s">
        <v>2630</v>
      </c>
      <c r="G375" s="5">
        <f>VLOOKUP(F375,DATOS!U:V,2,FALSE)</f>
        <v>45497</v>
      </c>
      <c r="H375" s="5">
        <f>VLOOKUP(F375,AT!B:O,14,FALSE)</f>
        <v>45426</v>
      </c>
      <c r="I375" s="5">
        <f t="shared" si="5"/>
        <v>45443</v>
      </c>
      <c r="J375" t="s">
        <v>134</v>
      </c>
      <c r="K375" t="s">
        <v>135</v>
      </c>
      <c r="L375" t="s">
        <v>137</v>
      </c>
      <c r="M375" t="s">
        <v>136</v>
      </c>
      <c r="N375">
        <v>0</v>
      </c>
      <c r="O375">
        <v>0</v>
      </c>
      <c r="P375">
        <v>0</v>
      </c>
      <c r="Q375">
        <v>0</v>
      </c>
      <c r="R375">
        <f>SUMIF(AT!B:B,AF!F375,AT!L:L)</f>
        <v>80080</v>
      </c>
      <c r="S375" s="4"/>
    </row>
    <row r="376" spans="2:19">
      <c r="B376">
        <v>9012767301</v>
      </c>
      <c r="C376" t="s">
        <v>132</v>
      </c>
      <c r="D376" t="s">
        <v>18</v>
      </c>
      <c r="E376">
        <v>9012767301</v>
      </c>
      <c r="F376" t="s">
        <v>2631</v>
      </c>
      <c r="G376" s="5">
        <f>VLOOKUP(F376,DATOS!U:V,2,FALSE)</f>
        <v>45497</v>
      </c>
      <c r="H376" s="5">
        <f>VLOOKUP(F376,AT!B:O,14,FALSE)</f>
        <v>45418</v>
      </c>
      <c r="I376" s="5">
        <f t="shared" si="5"/>
        <v>45443</v>
      </c>
      <c r="J376" t="s">
        <v>134</v>
      </c>
      <c r="K376" t="s">
        <v>135</v>
      </c>
      <c r="L376" t="s">
        <v>137</v>
      </c>
      <c r="M376" t="s">
        <v>136</v>
      </c>
      <c r="N376">
        <v>0</v>
      </c>
      <c r="O376">
        <v>0</v>
      </c>
      <c r="P376">
        <v>0</v>
      </c>
      <c r="Q376">
        <v>0</v>
      </c>
      <c r="R376">
        <f>SUMIF(AT!B:B,AF!F376,AT!L:L)</f>
        <v>270400</v>
      </c>
      <c r="S376" s="4"/>
    </row>
    <row r="377" spans="2:19">
      <c r="B377">
        <v>9012767301</v>
      </c>
      <c r="C377" t="s">
        <v>132</v>
      </c>
      <c r="D377" t="s">
        <v>18</v>
      </c>
      <c r="E377">
        <v>9012767301</v>
      </c>
      <c r="F377" t="s">
        <v>2632</v>
      </c>
      <c r="G377" s="5">
        <f>VLOOKUP(F377,DATOS!U:V,2,FALSE)</f>
        <v>45497</v>
      </c>
      <c r="H377" s="5">
        <f>VLOOKUP(F377,AT!B:O,14,FALSE)</f>
        <v>45418</v>
      </c>
      <c r="I377" s="5">
        <f t="shared" si="5"/>
        <v>45443</v>
      </c>
      <c r="J377" t="s">
        <v>134</v>
      </c>
      <c r="K377" t="s">
        <v>135</v>
      </c>
      <c r="L377" t="s">
        <v>137</v>
      </c>
      <c r="M377" t="s">
        <v>136</v>
      </c>
      <c r="N377">
        <v>0</v>
      </c>
      <c r="O377">
        <v>0</v>
      </c>
      <c r="P377">
        <v>0</v>
      </c>
      <c r="Q377">
        <v>0</v>
      </c>
      <c r="R377">
        <f>SUMIF(AT!B:B,AF!F377,AT!L:L)</f>
        <v>90480</v>
      </c>
      <c r="S377" s="4"/>
    </row>
    <row r="378" spans="2:19">
      <c r="B378">
        <v>9012767301</v>
      </c>
      <c r="C378" t="s">
        <v>132</v>
      </c>
      <c r="D378" t="s">
        <v>18</v>
      </c>
      <c r="E378">
        <v>9012767301</v>
      </c>
      <c r="F378" t="s">
        <v>2633</v>
      </c>
      <c r="G378" s="5">
        <f>VLOOKUP(F378,DATOS!U:V,2,FALSE)</f>
        <v>45497</v>
      </c>
      <c r="H378" s="5">
        <f>VLOOKUP(F378,AT!B:O,14,FALSE)</f>
        <v>45431</v>
      </c>
      <c r="I378" s="5">
        <f t="shared" si="5"/>
        <v>45443</v>
      </c>
      <c r="J378" t="s">
        <v>134</v>
      </c>
      <c r="K378" t="s">
        <v>135</v>
      </c>
      <c r="L378" t="s">
        <v>137</v>
      </c>
      <c r="M378" t="s">
        <v>136</v>
      </c>
      <c r="N378">
        <v>0</v>
      </c>
      <c r="O378">
        <v>0</v>
      </c>
      <c r="P378">
        <v>0</v>
      </c>
      <c r="Q378">
        <v>0</v>
      </c>
      <c r="R378">
        <f>SUMIF(AT!B:B,AF!F378,AT!L:L)</f>
        <v>93600</v>
      </c>
      <c r="S378" s="4"/>
    </row>
    <row r="379" spans="2:19">
      <c r="B379">
        <v>9012767301</v>
      </c>
      <c r="C379" t="s">
        <v>132</v>
      </c>
      <c r="D379" t="s">
        <v>18</v>
      </c>
      <c r="E379">
        <v>9012767301</v>
      </c>
      <c r="F379" t="s">
        <v>2634</v>
      </c>
      <c r="G379" s="5">
        <f>VLOOKUP(F379,DATOS!U:V,2,FALSE)</f>
        <v>45497</v>
      </c>
      <c r="H379" s="5">
        <f>VLOOKUP(F379,AT!B:O,14,FALSE)</f>
        <v>45432</v>
      </c>
      <c r="I379" s="5">
        <f t="shared" si="5"/>
        <v>45443</v>
      </c>
      <c r="J379" t="s">
        <v>134</v>
      </c>
      <c r="K379" t="s">
        <v>135</v>
      </c>
      <c r="L379" t="s">
        <v>137</v>
      </c>
      <c r="M379" t="s">
        <v>136</v>
      </c>
      <c r="N379">
        <v>0</v>
      </c>
      <c r="O379">
        <v>0</v>
      </c>
      <c r="P379">
        <v>0</v>
      </c>
      <c r="Q379">
        <v>0</v>
      </c>
      <c r="R379">
        <f>SUMIF(AT!B:B,AF!F379,AT!L:L)</f>
        <v>52000</v>
      </c>
      <c r="S379" s="4"/>
    </row>
    <row r="380" spans="2:19">
      <c r="B380">
        <v>9012767301</v>
      </c>
      <c r="C380" t="s">
        <v>132</v>
      </c>
      <c r="D380" t="s">
        <v>18</v>
      </c>
      <c r="E380">
        <v>9012767301</v>
      </c>
      <c r="F380" t="s">
        <v>2635</v>
      </c>
      <c r="G380" s="5">
        <f>VLOOKUP(F380,DATOS!U:V,2,FALSE)</f>
        <v>45497</v>
      </c>
      <c r="H380" s="5">
        <f>VLOOKUP(F380,AT!B:O,14,FALSE)</f>
        <v>45414</v>
      </c>
      <c r="I380" s="5">
        <f t="shared" ref="I380:I440" si="6">EOMONTH(H380,0)</f>
        <v>45443</v>
      </c>
      <c r="J380" t="s">
        <v>134</v>
      </c>
      <c r="K380" t="s">
        <v>135</v>
      </c>
      <c r="L380" t="s">
        <v>137</v>
      </c>
      <c r="M380" t="s">
        <v>136</v>
      </c>
      <c r="N380">
        <v>0</v>
      </c>
      <c r="O380">
        <v>0</v>
      </c>
      <c r="P380">
        <v>0</v>
      </c>
      <c r="Q380">
        <v>0</v>
      </c>
      <c r="R380">
        <f>SUMIF(AT!B:B,AF!F380,AT!L:L)</f>
        <v>52000</v>
      </c>
      <c r="S380" s="4"/>
    </row>
    <row r="381" spans="2:19">
      <c r="B381">
        <v>9012767301</v>
      </c>
      <c r="C381" t="s">
        <v>132</v>
      </c>
      <c r="D381" t="s">
        <v>18</v>
      </c>
      <c r="E381">
        <v>9012767301</v>
      </c>
      <c r="F381" t="s">
        <v>2637</v>
      </c>
      <c r="G381" s="5">
        <f>VLOOKUP(F381,DATOS!U:V,2,FALSE)</f>
        <v>45497</v>
      </c>
      <c r="H381" s="5">
        <f>VLOOKUP(F381,AT!B:O,14,FALSE)</f>
        <v>45420</v>
      </c>
      <c r="I381" s="5">
        <f t="shared" si="6"/>
        <v>45443</v>
      </c>
      <c r="J381" t="s">
        <v>134</v>
      </c>
      <c r="K381" t="s">
        <v>135</v>
      </c>
      <c r="L381" t="s">
        <v>137</v>
      </c>
      <c r="M381" t="s">
        <v>136</v>
      </c>
      <c r="N381">
        <v>0</v>
      </c>
      <c r="O381">
        <v>0</v>
      </c>
      <c r="P381">
        <v>0</v>
      </c>
      <c r="Q381">
        <v>0</v>
      </c>
      <c r="R381">
        <f>SUMIF(AT!B:B,AF!F381,AT!L:L)</f>
        <v>91520</v>
      </c>
      <c r="S381" s="4"/>
    </row>
    <row r="382" spans="2:19">
      <c r="B382">
        <v>9012767301</v>
      </c>
      <c r="C382" t="s">
        <v>132</v>
      </c>
      <c r="D382" t="s">
        <v>18</v>
      </c>
      <c r="E382">
        <v>9012767301</v>
      </c>
      <c r="F382" t="s">
        <v>2638</v>
      </c>
      <c r="G382" s="5">
        <f>VLOOKUP(F382,DATOS!U:V,2,FALSE)</f>
        <v>45497</v>
      </c>
      <c r="H382" s="5">
        <f>VLOOKUP(F382,AT!B:O,14,FALSE)</f>
        <v>45418</v>
      </c>
      <c r="I382" s="5">
        <f t="shared" si="6"/>
        <v>45443</v>
      </c>
      <c r="J382" t="s">
        <v>134</v>
      </c>
      <c r="K382" t="s">
        <v>135</v>
      </c>
      <c r="L382" t="s">
        <v>137</v>
      </c>
      <c r="M382" t="s">
        <v>136</v>
      </c>
      <c r="N382">
        <v>0</v>
      </c>
      <c r="O382">
        <v>0</v>
      </c>
      <c r="P382">
        <v>0</v>
      </c>
      <c r="Q382">
        <v>0</v>
      </c>
      <c r="R382">
        <f>SUMIF(AT!B:B,AF!F382,AT!L:L)</f>
        <v>253344</v>
      </c>
      <c r="S382" s="4"/>
    </row>
    <row r="383" spans="2:19">
      <c r="B383">
        <v>9012767301</v>
      </c>
      <c r="C383" t="s">
        <v>132</v>
      </c>
      <c r="D383" t="s">
        <v>18</v>
      </c>
      <c r="E383">
        <v>9012767301</v>
      </c>
      <c r="F383" t="s">
        <v>2639</v>
      </c>
      <c r="G383" s="5">
        <f>VLOOKUP(F383,DATOS!U:V,2,FALSE)</f>
        <v>45497</v>
      </c>
      <c r="H383" s="5">
        <f>VLOOKUP(F383,AT!B:O,14,FALSE)</f>
        <v>45434</v>
      </c>
      <c r="I383" s="5">
        <f t="shared" si="6"/>
        <v>45443</v>
      </c>
      <c r="J383" t="s">
        <v>134</v>
      </c>
      <c r="K383" t="s">
        <v>135</v>
      </c>
      <c r="L383" t="s">
        <v>137</v>
      </c>
      <c r="M383" t="s">
        <v>136</v>
      </c>
      <c r="N383">
        <v>0</v>
      </c>
      <c r="O383">
        <v>0</v>
      </c>
      <c r="P383">
        <v>0</v>
      </c>
      <c r="Q383">
        <v>0</v>
      </c>
      <c r="R383">
        <f>SUMIF(AT!B:B,AF!F383,AT!L:L)</f>
        <v>30680</v>
      </c>
      <c r="S383" s="4"/>
    </row>
    <row r="384" spans="2:19">
      <c r="B384">
        <v>9012767301</v>
      </c>
      <c r="C384" t="s">
        <v>132</v>
      </c>
      <c r="D384" t="s">
        <v>18</v>
      </c>
      <c r="E384">
        <v>9012767301</v>
      </c>
      <c r="F384" t="s">
        <v>2640</v>
      </c>
      <c r="G384" s="5">
        <f>VLOOKUP(F384,DATOS!U:V,2,FALSE)</f>
        <v>45497</v>
      </c>
      <c r="H384" s="5">
        <f>VLOOKUP(F384,AT!B:O,14,FALSE)</f>
        <v>45434</v>
      </c>
      <c r="I384" s="5">
        <f t="shared" si="6"/>
        <v>45443</v>
      </c>
      <c r="J384" t="s">
        <v>134</v>
      </c>
      <c r="K384" t="s">
        <v>135</v>
      </c>
      <c r="L384" t="s">
        <v>137</v>
      </c>
      <c r="M384" t="s">
        <v>136</v>
      </c>
      <c r="N384">
        <v>0</v>
      </c>
      <c r="O384">
        <v>0</v>
      </c>
      <c r="P384">
        <v>0</v>
      </c>
      <c r="Q384">
        <v>0</v>
      </c>
      <c r="R384">
        <f>SUMIF(AT!B:B,AF!F384,AT!L:L)</f>
        <v>145184</v>
      </c>
      <c r="S384" s="4"/>
    </row>
    <row r="385" spans="2:19">
      <c r="B385">
        <v>9012767301</v>
      </c>
      <c r="C385" t="s">
        <v>132</v>
      </c>
      <c r="D385" t="s">
        <v>18</v>
      </c>
      <c r="E385">
        <v>9012767301</v>
      </c>
      <c r="F385" t="s">
        <v>2641</v>
      </c>
      <c r="G385" s="5">
        <f>VLOOKUP(F385,DATOS!U:V,2,FALSE)</f>
        <v>45497</v>
      </c>
      <c r="H385" s="5">
        <f>VLOOKUP(F385,AT!B:O,14,FALSE)</f>
        <v>45421</v>
      </c>
      <c r="I385" s="5">
        <f t="shared" si="6"/>
        <v>45443</v>
      </c>
      <c r="J385" t="s">
        <v>134</v>
      </c>
      <c r="K385" t="s">
        <v>135</v>
      </c>
      <c r="L385" t="s">
        <v>137</v>
      </c>
      <c r="M385" t="s">
        <v>136</v>
      </c>
      <c r="N385">
        <v>0</v>
      </c>
      <c r="O385">
        <v>0</v>
      </c>
      <c r="P385">
        <v>0</v>
      </c>
      <c r="Q385">
        <v>0</v>
      </c>
      <c r="R385">
        <f>SUMIF(AT!B:B,AF!F385,AT!L:L)</f>
        <v>88920</v>
      </c>
      <c r="S385" s="4"/>
    </row>
    <row r="386" spans="2:19">
      <c r="B386">
        <v>9012767301</v>
      </c>
      <c r="C386" t="s">
        <v>132</v>
      </c>
      <c r="D386" t="s">
        <v>18</v>
      </c>
      <c r="E386">
        <v>9012767301</v>
      </c>
      <c r="F386" t="s">
        <v>2642</v>
      </c>
      <c r="G386" s="5">
        <f>VLOOKUP(F386,DATOS!U:V,2,FALSE)</f>
        <v>45497</v>
      </c>
      <c r="H386" s="5">
        <f>VLOOKUP(F386,AT!B:O,14,FALSE)</f>
        <v>45422</v>
      </c>
      <c r="I386" s="5">
        <f t="shared" si="6"/>
        <v>45443</v>
      </c>
      <c r="J386" t="s">
        <v>134</v>
      </c>
      <c r="K386" t="s">
        <v>135</v>
      </c>
      <c r="L386" t="s">
        <v>137</v>
      </c>
      <c r="M386" t="s">
        <v>136</v>
      </c>
      <c r="N386">
        <v>0</v>
      </c>
      <c r="O386">
        <v>0</v>
      </c>
      <c r="P386">
        <v>0</v>
      </c>
      <c r="Q386">
        <v>0</v>
      </c>
      <c r="R386">
        <f>SUMIF(AT!B:B,AF!F386,AT!L:L)</f>
        <v>101338</v>
      </c>
      <c r="S386" s="4"/>
    </row>
    <row r="387" spans="2:19">
      <c r="B387">
        <v>9012767301</v>
      </c>
      <c r="C387" t="s">
        <v>132</v>
      </c>
      <c r="D387" t="s">
        <v>18</v>
      </c>
      <c r="E387">
        <v>9012767301</v>
      </c>
      <c r="F387" t="s">
        <v>2643</v>
      </c>
      <c r="G387" s="5">
        <f>VLOOKUP(F387,DATOS!U:V,2,FALSE)</f>
        <v>45497</v>
      </c>
      <c r="H387" s="5">
        <f>VLOOKUP(F387,AT!B:O,14,FALSE)</f>
        <v>45422</v>
      </c>
      <c r="I387" s="5">
        <f t="shared" si="6"/>
        <v>45443</v>
      </c>
      <c r="J387" t="s">
        <v>134</v>
      </c>
      <c r="K387" t="s">
        <v>135</v>
      </c>
      <c r="L387" t="s">
        <v>137</v>
      </c>
      <c r="M387" t="s">
        <v>136</v>
      </c>
      <c r="N387">
        <v>0</v>
      </c>
      <c r="O387">
        <v>0</v>
      </c>
      <c r="P387">
        <v>0</v>
      </c>
      <c r="Q387">
        <v>0</v>
      </c>
      <c r="R387">
        <f>SUMIF(AT!B:B,AF!F387,AT!L:L)</f>
        <v>61360</v>
      </c>
      <c r="S387" s="4"/>
    </row>
    <row r="388" spans="2:19">
      <c r="B388">
        <v>9012767301</v>
      </c>
      <c r="C388" t="s">
        <v>132</v>
      </c>
      <c r="D388" t="s">
        <v>18</v>
      </c>
      <c r="E388">
        <v>9012767301</v>
      </c>
      <c r="F388" t="s">
        <v>2644</v>
      </c>
      <c r="G388" s="5">
        <f>VLOOKUP(F388,DATOS!U:V,2,FALSE)</f>
        <v>45497</v>
      </c>
      <c r="H388" s="5">
        <f>VLOOKUP(F388,AT!B:O,14,FALSE)</f>
        <v>45414</v>
      </c>
      <c r="I388" s="5">
        <f t="shared" si="6"/>
        <v>45443</v>
      </c>
      <c r="J388" t="s">
        <v>134</v>
      </c>
      <c r="K388" t="s">
        <v>135</v>
      </c>
      <c r="L388" t="s">
        <v>137</v>
      </c>
      <c r="M388" t="s">
        <v>136</v>
      </c>
      <c r="N388">
        <v>0</v>
      </c>
      <c r="O388">
        <v>0</v>
      </c>
      <c r="P388">
        <v>0</v>
      </c>
      <c r="Q388">
        <v>0</v>
      </c>
      <c r="R388">
        <f>SUMIF(AT!B:B,AF!F388,AT!L:L)</f>
        <v>58240</v>
      </c>
      <c r="S388" s="4"/>
    </row>
    <row r="389" spans="2:19">
      <c r="B389">
        <v>9012767301</v>
      </c>
      <c r="C389" t="s">
        <v>132</v>
      </c>
      <c r="D389" t="s">
        <v>18</v>
      </c>
      <c r="E389">
        <v>9012767301</v>
      </c>
      <c r="F389" t="s">
        <v>2645</v>
      </c>
      <c r="G389" s="5">
        <f>VLOOKUP(F389,DATOS!U:V,2,FALSE)</f>
        <v>45497</v>
      </c>
      <c r="H389" s="5">
        <f>VLOOKUP(F389,AT!B:O,14,FALSE)</f>
        <v>45433</v>
      </c>
      <c r="I389" s="5">
        <f t="shared" si="6"/>
        <v>45443</v>
      </c>
      <c r="J389" t="s">
        <v>134</v>
      </c>
      <c r="K389" t="s">
        <v>135</v>
      </c>
      <c r="L389" t="s">
        <v>137</v>
      </c>
      <c r="M389" t="s">
        <v>136</v>
      </c>
      <c r="N389">
        <v>0</v>
      </c>
      <c r="O389">
        <v>0</v>
      </c>
      <c r="P389">
        <v>0</v>
      </c>
      <c r="Q389">
        <v>0</v>
      </c>
      <c r="R389">
        <f>SUMIF(AT!B:B,AF!F389,AT!L:L)</f>
        <v>409656</v>
      </c>
      <c r="S389" s="4"/>
    </row>
    <row r="390" spans="2:19">
      <c r="B390">
        <v>9012767301</v>
      </c>
      <c r="C390" t="s">
        <v>132</v>
      </c>
      <c r="D390" t="s">
        <v>18</v>
      </c>
      <c r="E390">
        <v>9012767301</v>
      </c>
      <c r="F390" t="s">
        <v>2646</v>
      </c>
      <c r="G390" s="5">
        <f>VLOOKUP(F390,DATOS!U:V,2,FALSE)</f>
        <v>45497</v>
      </c>
      <c r="H390" s="5">
        <f>VLOOKUP(F390,AT!B:O,14,FALSE)</f>
        <v>45422</v>
      </c>
      <c r="I390" s="5">
        <f t="shared" si="6"/>
        <v>45443</v>
      </c>
      <c r="J390" t="s">
        <v>134</v>
      </c>
      <c r="K390" t="s">
        <v>135</v>
      </c>
      <c r="L390" t="s">
        <v>137</v>
      </c>
      <c r="M390" t="s">
        <v>136</v>
      </c>
      <c r="N390">
        <v>0</v>
      </c>
      <c r="O390">
        <v>0</v>
      </c>
      <c r="P390">
        <v>0</v>
      </c>
      <c r="Q390">
        <v>0</v>
      </c>
      <c r="R390">
        <f>SUMIF(AT!B:B,AF!F390,AT!L:L)</f>
        <v>45240</v>
      </c>
      <c r="S390" s="4"/>
    </row>
    <row r="391" spans="2:19">
      <c r="B391">
        <v>9012767301</v>
      </c>
      <c r="C391" t="s">
        <v>132</v>
      </c>
      <c r="D391" t="s">
        <v>18</v>
      </c>
      <c r="E391">
        <v>9012767301</v>
      </c>
      <c r="F391" t="s">
        <v>2647</v>
      </c>
      <c r="G391" s="5">
        <f>VLOOKUP(F391,DATOS!U:V,2,FALSE)</f>
        <v>45497</v>
      </c>
      <c r="H391" s="5">
        <f>VLOOKUP(F391,AT!B:O,14,FALSE)</f>
        <v>45426</v>
      </c>
      <c r="I391" s="5">
        <f t="shared" si="6"/>
        <v>45443</v>
      </c>
      <c r="J391" t="s">
        <v>134</v>
      </c>
      <c r="K391" t="s">
        <v>135</v>
      </c>
      <c r="L391" t="s">
        <v>137</v>
      </c>
      <c r="M391" t="s">
        <v>136</v>
      </c>
      <c r="N391">
        <v>0</v>
      </c>
      <c r="O391">
        <v>0</v>
      </c>
      <c r="P391">
        <v>0</v>
      </c>
      <c r="Q391">
        <v>0</v>
      </c>
      <c r="R391">
        <f>SUMIF(AT!B:B,AF!F391,AT!L:L)</f>
        <v>101400</v>
      </c>
      <c r="S391" s="4"/>
    </row>
    <row r="392" spans="2:19">
      <c r="B392">
        <v>9012767301</v>
      </c>
      <c r="C392" t="s">
        <v>132</v>
      </c>
      <c r="D392" t="s">
        <v>18</v>
      </c>
      <c r="E392">
        <v>9012767301</v>
      </c>
      <c r="F392" t="s">
        <v>2648</v>
      </c>
      <c r="G392" s="5">
        <f>VLOOKUP(F392,DATOS!U:V,2,FALSE)</f>
        <v>45497</v>
      </c>
      <c r="H392" s="5">
        <f>VLOOKUP(F392,AT!B:O,14,FALSE)</f>
        <v>45442</v>
      </c>
      <c r="I392" s="5">
        <f t="shared" si="6"/>
        <v>45443</v>
      </c>
      <c r="J392" t="s">
        <v>134</v>
      </c>
      <c r="K392" t="s">
        <v>135</v>
      </c>
      <c r="L392" t="s">
        <v>137</v>
      </c>
      <c r="M392" t="s">
        <v>136</v>
      </c>
      <c r="N392">
        <v>0</v>
      </c>
      <c r="O392">
        <v>0</v>
      </c>
      <c r="P392">
        <v>0</v>
      </c>
      <c r="Q392">
        <v>0</v>
      </c>
      <c r="R392">
        <f>SUMIF(AT!B:B,AF!F392,AT!L:L)</f>
        <v>33800</v>
      </c>
      <c r="S392" s="4"/>
    </row>
    <row r="393" spans="2:19">
      <c r="B393">
        <v>9012767301</v>
      </c>
      <c r="C393" t="s">
        <v>132</v>
      </c>
      <c r="D393" t="s">
        <v>18</v>
      </c>
      <c r="E393">
        <v>9012767301</v>
      </c>
      <c r="F393" t="s">
        <v>2649</v>
      </c>
      <c r="G393" s="5">
        <f>VLOOKUP(F393,DATOS!U:V,2,FALSE)</f>
        <v>45497</v>
      </c>
      <c r="H393" s="5">
        <f>VLOOKUP(F393,AT!B:O,14,FALSE)</f>
        <v>45429</v>
      </c>
      <c r="I393" s="5">
        <f t="shared" si="6"/>
        <v>45443</v>
      </c>
      <c r="J393" t="s">
        <v>134</v>
      </c>
      <c r="K393" t="s">
        <v>135</v>
      </c>
      <c r="L393" t="s">
        <v>137</v>
      </c>
      <c r="M393" t="s">
        <v>136</v>
      </c>
      <c r="N393">
        <v>0</v>
      </c>
      <c r="O393">
        <v>0</v>
      </c>
      <c r="P393">
        <v>0</v>
      </c>
      <c r="Q393">
        <v>0</v>
      </c>
      <c r="R393">
        <f>SUMIF(AT!B:B,AF!F393,AT!L:L)</f>
        <v>31720</v>
      </c>
      <c r="S393" s="4"/>
    </row>
    <row r="394" spans="2:19">
      <c r="B394">
        <v>9012767301</v>
      </c>
      <c r="C394" t="s">
        <v>132</v>
      </c>
      <c r="D394" t="s">
        <v>18</v>
      </c>
      <c r="E394">
        <v>9012767301</v>
      </c>
      <c r="F394" t="s">
        <v>2650</v>
      </c>
      <c r="G394" s="5">
        <f>VLOOKUP(F394,DATOS!U:V,2,FALSE)</f>
        <v>45497</v>
      </c>
      <c r="H394" s="5">
        <f>VLOOKUP(F394,AT!B:O,14,FALSE)</f>
        <v>45415</v>
      </c>
      <c r="I394" s="5">
        <f t="shared" si="6"/>
        <v>45443</v>
      </c>
      <c r="J394" t="s">
        <v>134</v>
      </c>
      <c r="K394" t="s">
        <v>135</v>
      </c>
      <c r="L394" t="s">
        <v>137</v>
      </c>
      <c r="M394" t="s">
        <v>136</v>
      </c>
      <c r="N394">
        <v>0</v>
      </c>
      <c r="O394">
        <v>0</v>
      </c>
      <c r="P394">
        <v>0</v>
      </c>
      <c r="Q394">
        <v>0</v>
      </c>
      <c r="R394">
        <f>SUMIF(AT!B:B,AF!F394,AT!L:L)</f>
        <v>31720</v>
      </c>
      <c r="S394" s="4"/>
    </row>
    <row r="395" spans="2:19">
      <c r="B395">
        <v>9012767301</v>
      </c>
      <c r="C395" t="s">
        <v>132</v>
      </c>
      <c r="D395" t="s">
        <v>18</v>
      </c>
      <c r="E395">
        <v>9012767301</v>
      </c>
      <c r="F395" t="s">
        <v>2651</v>
      </c>
      <c r="G395" s="5">
        <f>VLOOKUP(F395,DATOS!U:V,2,FALSE)</f>
        <v>45497</v>
      </c>
      <c r="H395" s="5">
        <f>VLOOKUP(F395,AT!B:O,14,FALSE)</f>
        <v>45432</v>
      </c>
      <c r="I395" s="5">
        <f t="shared" si="6"/>
        <v>45443</v>
      </c>
      <c r="J395" t="s">
        <v>134</v>
      </c>
      <c r="K395" t="s">
        <v>135</v>
      </c>
      <c r="L395" t="s">
        <v>137</v>
      </c>
      <c r="M395" t="s">
        <v>136</v>
      </c>
      <c r="N395">
        <v>0</v>
      </c>
      <c r="O395">
        <v>0</v>
      </c>
      <c r="P395">
        <v>0</v>
      </c>
      <c r="Q395">
        <v>0</v>
      </c>
      <c r="R395">
        <f>SUMIF(AT!B:B,AF!F395,AT!L:L)</f>
        <v>35880</v>
      </c>
      <c r="S395" s="4"/>
    </row>
    <row r="396" spans="2:19">
      <c r="B396">
        <v>9012767301</v>
      </c>
      <c r="C396" t="s">
        <v>132</v>
      </c>
      <c r="D396" t="s">
        <v>18</v>
      </c>
      <c r="E396">
        <v>9012767301</v>
      </c>
      <c r="F396" t="s">
        <v>2652</v>
      </c>
      <c r="G396" s="5">
        <f>VLOOKUP(F396,DATOS!U:V,2,FALSE)</f>
        <v>45497</v>
      </c>
      <c r="H396" s="5">
        <f>VLOOKUP(F396,AT!B:O,14,FALSE)</f>
        <v>45417</v>
      </c>
      <c r="I396" s="5">
        <f t="shared" si="6"/>
        <v>45443</v>
      </c>
      <c r="J396" t="s">
        <v>134</v>
      </c>
      <c r="K396" t="s">
        <v>135</v>
      </c>
      <c r="L396" t="s">
        <v>137</v>
      </c>
      <c r="M396" t="s">
        <v>136</v>
      </c>
      <c r="N396">
        <v>0</v>
      </c>
      <c r="O396">
        <v>0</v>
      </c>
      <c r="P396">
        <v>0</v>
      </c>
      <c r="Q396">
        <v>0</v>
      </c>
      <c r="R396">
        <f>SUMIF(AT!B:B,AF!F396,AT!L:L)</f>
        <v>218400</v>
      </c>
      <c r="S396" s="4"/>
    </row>
    <row r="397" spans="2:19">
      <c r="B397">
        <v>9012767301</v>
      </c>
      <c r="C397" t="s">
        <v>132</v>
      </c>
      <c r="D397" t="s">
        <v>18</v>
      </c>
      <c r="E397">
        <v>9012767301</v>
      </c>
      <c r="F397" t="s">
        <v>2653</v>
      </c>
      <c r="G397" s="5">
        <f>VLOOKUP(F397,DATOS!U:V,2,FALSE)</f>
        <v>45497</v>
      </c>
      <c r="H397" s="5">
        <f>VLOOKUP(F397,AT!B:O,14,FALSE)</f>
        <v>45434</v>
      </c>
      <c r="I397" s="5">
        <f t="shared" si="6"/>
        <v>45443</v>
      </c>
      <c r="J397" t="s">
        <v>134</v>
      </c>
      <c r="K397" t="s">
        <v>135</v>
      </c>
      <c r="L397" t="s">
        <v>137</v>
      </c>
      <c r="M397" t="s">
        <v>136</v>
      </c>
      <c r="N397">
        <v>0</v>
      </c>
      <c r="O397">
        <v>0</v>
      </c>
      <c r="P397">
        <v>0</v>
      </c>
      <c r="Q397">
        <v>0</v>
      </c>
      <c r="R397">
        <f>SUMIF(AT!B:B,AF!F397,AT!L:L)</f>
        <v>288080</v>
      </c>
      <c r="S397" s="4"/>
    </row>
    <row r="398" spans="2:19">
      <c r="B398">
        <v>9012767301</v>
      </c>
      <c r="C398" t="s">
        <v>132</v>
      </c>
      <c r="D398" t="s">
        <v>18</v>
      </c>
      <c r="E398">
        <v>9012767301</v>
      </c>
      <c r="F398" t="s">
        <v>2654</v>
      </c>
      <c r="G398" s="5">
        <f>VLOOKUP(F398,DATOS!U:V,2,FALSE)</f>
        <v>45497</v>
      </c>
      <c r="H398" s="5">
        <f>VLOOKUP(F398,AT!B:O,14,FALSE)</f>
        <v>45432</v>
      </c>
      <c r="I398" s="5">
        <f t="shared" si="6"/>
        <v>45443</v>
      </c>
      <c r="J398" t="s">
        <v>134</v>
      </c>
      <c r="K398" t="s">
        <v>135</v>
      </c>
      <c r="L398" t="s">
        <v>137</v>
      </c>
      <c r="M398" t="s">
        <v>136</v>
      </c>
      <c r="N398">
        <v>0</v>
      </c>
      <c r="O398">
        <v>0</v>
      </c>
      <c r="P398">
        <v>0</v>
      </c>
      <c r="Q398">
        <v>0</v>
      </c>
      <c r="R398">
        <f>SUMIF(AT!B:B,AF!F398,AT!L:L)</f>
        <v>61360</v>
      </c>
      <c r="S398" s="4"/>
    </row>
    <row r="399" spans="2:19">
      <c r="B399">
        <v>9012767301</v>
      </c>
      <c r="C399" t="s">
        <v>132</v>
      </c>
      <c r="D399" t="s">
        <v>18</v>
      </c>
      <c r="E399">
        <v>9012767301</v>
      </c>
      <c r="F399" t="s">
        <v>2655</v>
      </c>
      <c r="G399" s="5">
        <f>VLOOKUP(F399,DATOS!U:V,2,FALSE)</f>
        <v>45497</v>
      </c>
      <c r="H399" s="5">
        <f>VLOOKUP(F399,AT!B:O,14,FALSE)</f>
        <v>45442</v>
      </c>
      <c r="I399" s="5">
        <f t="shared" si="6"/>
        <v>45443</v>
      </c>
      <c r="J399" t="s">
        <v>134</v>
      </c>
      <c r="K399" t="s">
        <v>135</v>
      </c>
      <c r="L399" t="s">
        <v>137</v>
      </c>
      <c r="M399" t="s">
        <v>136</v>
      </c>
      <c r="N399">
        <v>0</v>
      </c>
      <c r="O399">
        <v>0</v>
      </c>
      <c r="P399">
        <v>0</v>
      </c>
      <c r="Q399">
        <v>0</v>
      </c>
      <c r="R399">
        <f>SUMIF(AT!B:B,AF!F399,AT!L:L)</f>
        <v>90480</v>
      </c>
      <c r="S399" s="4"/>
    </row>
    <row r="400" spans="2:19">
      <c r="B400">
        <v>9012767301</v>
      </c>
      <c r="C400" t="s">
        <v>132</v>
      </c>
      <c r="D400" t="s">
        <v>18</v>
      </c>
      <c r="E400">
        <v>9012767301</v>
      </c>
      <c r="F400" t="s">
        <v>2656</v>
      </c>
      <c r="G400" s="5">
        <f>VLOOKUP(F400,DATOS!U:V,2,FALSE)</f>
        <v>45497</v>
      </c>
      <c r="H400" s="5">
        <f>VLOOKUP(F400,AT!B:O,14,FALSE)</f>
        <v>45441</v>
      </c>
      <c r="I400" s="5">
        <f t="shared" si="6"/>
        <v>45443</v>
      </c>
      <c r="J400" t="s">
        <v>134</v>
      </c>
      <c r="K400" t="s">
        <v>135</v>
      </c>
      <c r="L400" t="s">
        <v>137</v>
      </c>
      <c r="M400" t="s">
        <v>136</v>
      </c>
      <c r="N400">
        <v>0</v>
      </c>
      <c r="O400">
        <v>0</v>
      </c>
      <c r="P400">
        <v>0</v>
      </c>
      <c r="Q400">
        <v>0</v>
      </c>
      <c r="R400">
        <f>SUMIF(AT!B:B,AF!F400,AT!L:L)</f>
        <v>29120</v>
      </c>
      <c r="S400" s="4"/>
    </row>
    <row r="401" spans="2:19">
      <c r="B401">
        <v>9012767301</v>
      </c>
      <c r="C401" t="s">
        <v>132</v>
      </c>
      <c r="D401" t="s">
        <v>18</v>
      </c>
      <c r="E401">
        <v>9012767301</v>
      </c>
      <c r="F401" t="s">
        <v>2657</v>
      </c>
      <c r="G401" s="5">
        <f>VLOOKUP(F401,DATOS!U:V,2,FALSE)</f>
        <v>45497</v>
      </c>
      <c r="H401" s="5">
        <f>VLOOKUP(F401,AT!B:O,14,FALSE)</f>
        <v>45437</v>
      </c>
      <c r="I401" s="5">
        <f t="shared" si="6"/>
        <v>45443</v>
      </c>
      <c r="J401" t="s">
        <v>134</v>
      </c>
      <c r="K401" t="s">
        <v>135</v>
      </c>
      <c r="L401" t="s">
        <v>137</v>
      </c>
      <c r="M401" t="s">
        <v>136</v>
      </c>
      <c r="N401">
        <v>0</v>
      </c>
      <c r="O401">
        <v>0</v>
      </c>
      <c r="P401">
        <v>0</v>
      </c>
      <c r="Q401">
        <v>0</v>
      </c>
      <c r="R401">
        <f>SUMIF(AT!B:B,AF!F401,AT!L:L)</f>
        <v>26520</v>
      </c>
      <c r="S401" s="4"/>
    </row>
    <row r="402" spans="2:19">
      <c r="B402">
        <v>9012767301</v>
      </c>
      <c r="C402" t="s">
        <v>132</v>
      </c>
      <c r="D402" t="s">
        <v>18</v>
      </c>
      <c r="E402">
        <v>9012767301</v>
      </c>
      <c r="F402" t="s">
        <v>2658</v>
      </c>
      <c r="G402" s="5">
        <f>VLOOKUP(F402,DATOS!U:V,2,FALSE)</f>
        <v>45497</v>
      </c>
      <c r="H402" s="5">
        <f>VLOOKUP(F402,AT!B:O,14,FALSE)</f>
        <v>45439</v>
      </c>
      <c r="I402" s="5">
        <f t="shared" si="6"/>
        <v>45443</v>
      </c>
      <c r="J402" t="s">
        <v>134</v>
      </c>
      <c r="K402" t="s">
        <v>135</v>
      </c>
      <c r="L402" t="s">
        <v>137</v>
      </c>
      <c r="M402" t="s">
        <v>136</v>
      </c>
      <c r="N402">
        <v>0</v>
      </c>
      <c r="O402">
        <v>0</v>
      </c>
      <c r="P402">
        <v>0</v>
      </c>
      <c r="Q402">
        <v>0</v>
      </c>
      <c r="R402">
        <f>SUMIF(AT!B:B,AF!F402,AT!L:L)</f>
        <v>205088</v>
      </c>
      <c r="S402" s="4"/>
    </row>
    <row r="403" spans="2:19">
      <c r="B403">
        <v>9012767301</v>
      </c>
      <c r="C403" t="s">
        <v>132</v>
      </c>
      <c r="D403" t="s">
        <v>18</v>
      </c>
      <c r="E403">
        <v>9012767301</v>
      </c>
      <c r="F403" t="s">
        <v>2660</v>
      </c>
      <c r="G403" s="5">
        <f>VLOOKUP(F403,DATOS!U:V,2,FALSE)</f>
        <v>45497</v>
      </c>
      <c r="H403" s="5">
        <f>VLOOKUP(F403,AT!B:O,14,FALSE)</f>
        <v>45415</v>
      </c>
      <c r="I403" s="5">
        <f t="shared" si="6"/>
        <v>45443</v>
      </c>
      <c r="J403" t="s">
        <v>134</v>
      </c>
      <c r="K403" t="s">
        <v>135</v>
      </c>
      <c r="L403" t="s">
        <v>137</v>
      </c>
      <c r="M403" t="s">
        <v>136</v>
      </c>
      <c r="N403">
        <v>0</v>
      </c>
      <c r="O403">
        <v>0</v>
      </c>
      <c r="P403">
        <v>0</v>
      </c>
      <c r="Q403">
        <v>0</v>
      </c>
      <c r="R403">
        <f>SUMIF(AT!B:B,AF!F403,AT!L:L)</f>
        <v>148200</v>
      </c>
      <c r="S403" s="4"/>
    </row>
    <row r="404" spans="2:19">
      <c r="B404">
        <v>9012767301</v>
      </c>
      <c r="C404" t="s">
        <v>132</v>
      </c>
      <c r="D404" t="s">
        <v>18</v>
      </c>
      <c r="E404">
        <v>9012767301</v>
      </c>
      <c r="F404" t="s">
        <v>2661</v>
      </c>
      <c r="G404" s="5">
        <f>VLOOKUP(F404,DATOS!U:V,2,FALSE)</f>
        <v>45497</v>
      </c>
      <c r="H404" s="5">
        <f>VLOOKUP(F404,AT!B:O,14,FALSE)</f>
        <v>45422</v>
      </c>
      <c r="I404" s="5">
        <f t="shared" si="6"/>
        <v>45443</v>
      </c>
      <c r="J404" t="s">
        <v>134</v>
      </c>
      <c r="K404" t="s">
        <v>135</v>
      </c>
      <c r="L404" t="s">
        <v>137</v>
      </c>
      <c r="M404" t="s">
        <v>136</v>
      </c>
      <c r="N404">
        <v>0</v>
      </c>
      <c r="O404">
        <v>0</v>
      </c>
      <c r="P404">
        <v>0</v>
      </c>
      <c r="Q404">
        <v>0</v>
      </c>
      <c r="R404">
        <f>SUMIF(AT!B:B,AF!F404,AT!L:L)</f>
        <v>90480</v>
      </c>
      <c r="S404" s="4"/>
    </row>
    <row r="405" spans="2:19">
      <c r="B405">
        <v>9012767301</v>
      </c>
      <c r="C405" t="s">
        <v>132</v>
      </c>
      <c r="D405" t="s">
        <v>18</v>
      </c>
      <c r="E405">
        <v>9012767301</v>
      </c>
      <c r="F405" t="s">
        <v>2662</v>
      </c>
      <c r="G405" s="5">
        <f>VLOOKUP(F405,DATOS!U:V,2,FALSE)</f>
        <v>45497</v>
      </c>
      <c r="H405" s="5">
        <f>VLOOKUP(F405,AT!B:O,14,FALSE)</f>
        <v>45422</v>
      </c>
      <c r="I405" s="5">
        <f t="shared" si="6"/>
        <v>45443</v>
      </c>
      <c r="J405" t="s">
        <v>134</v>
      </c>
      <c r="K405" t="s">
        <v>135</v>
      </c>
      <c r="L405" t="s">
        <v>137</v>
      </c>
      <c r="M405" t="s">
        <v>136</v>
      </c>
      <c r="N405">
        <v>0</v>
      </c>
      <c r="O405">
        <v>0</v>
      </c>
      <c r="P405">
        <v>0</v>
      </c>
      <c r="Q405">
        <v>0</v>
      </c>
      <c r="R405">
        <f>SUMIF(AT!B:B,AF!F405,AT!L:L)</f>
        <v>90480</v>
      </c>
      <c r="S405" s="4"/>
    </row>
    <row r="406" spans="2:19">
      <c r="B406">
        <v>9012767301</v>
      </c>
      <c r="C406" t="s">
        <v>132</v>
      </c>
      <c r="D406" t="s">
        <v>18</v>
      </c>
      <c r="E406">
        <v>9012767301</v>
      </c>
      <c r="F406" t="s">
        <v>2663</v>
      </c>
      <c r="G406" s="5">
        <f>VLOOKUP(F406,DATOS!U:V,2,FALSE)</f>
        <v>45497</v>
      </c>
      <c r="H406" s="5">
        <f>VLOOKUP(F406,AT!B:O,14,FALSE)</f>
        <v>45439</v>
      </c>
      <c r="I406" s="5">
        <f t="shared" si="6"/>
        <v>45443</v>
      </c>
      <c r="J406" t="s">
        <v>134</v>
      </c>
      <c r="K406" t="s">
        <v>135</v>
      </c>
      <c r="L406" t="s">
        <v>137</v>
      </c>
      <c r="M406" t="s">
        <v>136</v>
      </c>
      <c r="N406">
        <v>0</v>
      </c>
      <c r="O406">
        <v>0</v>
      </c>
      <c r="P406">
        <v>0</v>
      </c>
      <c r="Q406">
        <v>0</v>
      </c>
      <c r="R406">
        <f>SUMIF(AT!B:B,AF!F406,AT!L:L)</f>
        <v>90480</v>
      </c>
      <c r="S406" s="4"/>
    </row>
    <row r="407" spans="2:19">
      <c r="B407">
        <v>9012767301</v>
      </c>
      <c r="C407" t="s">
        <v>132</v>
      </c>
      <c r="D407" t="s">
        <v>18</v>
      </c>
      <c r="E407">
        <v>9012767301</v>
      </c>
      <c r="F407" t="s">
        <v>2664</v>
      </c>
      <c r="G407" s="5">
        <f>VLOOKUP(F407,DATOS!U:V,2,FALSE)</f>
        <v>45497</v>
      </c>
      <c r="H407" s="5">
        <f>VLOOKUP(F407,AT!B:O,14,FALSE)</f>
        <v>45428</v>
      </c>
      <c r="I407" s="5">
        <f t="shared" si="6"/>
        <v>45443</v>
      </c>
      <c r="J407" t="s">
        <v>134</v>
      </c>
      <c r="K407" t="s">
        <v>135</v>
      </c>
      <c r="L407" t="s">
        <v>137</v>
      </c>
      <c r="M407" t="s">
        <v>136</v>
      </c>
      <c r="N407">
        <v>0</v>
      </c>
      <c r="O407">
        <v>0</v>
      </c>
      <c r="P407">
        <v>0</v>
      </c>
      <c r="Q407">
        <v>0</v>
      </c>
      <c r="R407">
        <f>SUMIF(AT!B:B,AF!F407,AT!L:L)</f>
        <v>90480</v>
      </c>
      <c r="S407" s="4"/>
    </row>
    <row r="408" spans="2:19">
      <c r="B408">
        <v>9012767301</v>
      </c>
      <c r="C408" t="s">
        <v>132</v>
      </c>
      <c r="D408" t="s">
        <v>18</v>
      </c>
      <c r="E408">
        <v>9012767301</v>
      </c>
      <c r="F408" t="s">
        <v>2665</v>
      </c>
      <c r="G408" s="5">
        <f>VLOOKUP(F408,DATOS!U:V,2,FALSE)</f>
        <v>45497</v>
      </c>
      <c r="H408" s="5">
        <f>VLOOKUP(F408,AT!B:O,14,FALSE)</f>
        <v>45428</v>
      </c>
      <c r="I408" s="5">
        <f t="shared" si="6"/>
        <v>45443</v>
      </c>
      <c r="J408" t="s">
        <v>134</v>
      </c>
      <c r="K408" t="s">
        <v>135</v>
      </c>
      <c r="L408" t="s">
        <v>137</v>
      </c>
      <c r="M408" t="s">
        <v>136</v>
      </c>
      <c r="N408">
        <v>0</v>
      </c>
      <c r="O408">
        <v>0</v>
      </c>
      <c r="P408">
        <v>0</v>
      </c>
      <c r="Q408">
        <v>0</v>
      </c>
      <c r="R408">
        <f>SUMIF(AT!B:B,AF!F408,AT!L:L)</f>
        <v>101338</v>
      </c>
      <c r="S408" s="4"/>
    </row>
    <row r="409" spans="2:19">
      <c r="B409">
        <v>9012767301</v>
      </c>
      <c r="C409" t="s">
        <v>132</v>
      </c>
      <c r="D409" t="s">
        <v>18</v>
      </c>
      <c r="E409">
        <v>9012767301</v>
      </c>
      <c r="F409" t="s">
        <v>2666</v>
      </c>
      <c r="G409" s="5">
        <f>VLOOKUP(F409,DATOS!U:V,2,FALSE)</f>
        <v>45497</v>
      </c>
      <c r="H409" s="5">
        <f>VLOOKUP(F409,AT!B:O,14,FALSE)</f>
        <v>45427</v>
      </c>
      <c r="I409" s="5">
        <f t="shared" si="6"/>
        <v>45443</v>
      </c>
      <c r="J409" t="s">
        <v>134</v>
      </c>
      <c r="K409" t="s">
        <v>135</v>
      </c>
      <c r="L409" t="s">
        <v>137</v>
      </c>
      <c r="M409" t="s">
        <v>136</v>
      </c>
      <c r="N409">
        <v>0</v>
      </c>
      <c r="O409">
        <v>0</v>
      </c>
      <c r="P409">
        <v>0</v>
      </c>
      <c r="Q409">
        <v>0</v>
      </c>
      <c r="R409">
        <f>SUMIF(AT!B:B,AF!F409,AT!L:L)</f>
        <v>52000</v>
      </c>
      <c r="S409" s="4"/>
    </row>
    <row r="410" spans="2:19">
      <c r="B410">
        <v>9012767301</v>
      </c>
      <c r="C410" t="s">
        <v>132</v>
      </c>
      <c r="D410" t="s">
        <v>18</v>
      </c>
      <c r="E410">
        <v>9012767301</v>
      </c>
      <c r="F410" t="s">
        <v>2667</v>
      </c>
      <c r="G410" s="5">
        <f>VLOOKUP(F410,DATOS!U:V,2,FALSE)</f>
        <v>45497</v>
      </c>
      <c r="H410" s="5">
        <f>VLOOKUP(F410,AT!B:O,14,FALSE)</f>
        <v>45433</v>
      </c>
      <c r="I410" s="5">
        <f t="shared" si="6"/>
        <v>45443</v>
      </c>
      <c r="J410" t="s">
        <v>134</v>
      </c>
      <c r="K410" t="s">
        <v>135</v>
      </c>
      <c r="L410" t="s">
        <v>137</v>
      </c>
      <c r="M410" t="s">
        <v>136</v>
      </c>
      <c r="N410">
        <v>0</v>
      </c>
      <c r="O410">
        <v>0</v>
      </c>
      <c r="P410">
        <v>0</v>
      </c>
      <c r="Q410">
        <v>0</v>
      </c>
      <c r="R410">
        <f>SUMIF(AT!B:B,AF!F410,AT!L:L)</f>
        <v>120120</v>
      </c>
      <c r="S410" s="4"/>
    </row>
    <row r="411" spans="2:19">
      <c r="B411">
        <v>9012767301</v>
      </c>
      <c r="C411" t="s">
        <v>132</v>
      </c>
      <c r="D411" t="s">
        <v>18</v>
      </c>
      <c r="E411">
        <v>9012767301</v>
      </c>
      <c r="F411" t="s">
        <v>2668</v>
      </c>
      <c r="G411" s="5">
        <f>VLOOKUP(F411,DATOS!U:V,2,FALSE)</f>
        <v>45497</v>
      </c>
      <c r="H411" s="5">
        <f>VLOOKUP(F411,AT!B:O,14,FALSE)</f>
        <v>45442</v>
      </c>
      <c r="I411" s="5">
        <f t="shared" si="6"/>
        <v>45443</v>
      </c>
      <c r="J411" t="s">
        <v>134</v>
      </c>
      <c r="K411" t="s">
        <v>135</v>
      </c>
      <c r="L411" t="s">
        <v>137</v>
      </c>
      <c r="M411" t="s">
        <v>136</v>
      </c>
      <c r="N411">
        <v>0</v>
      </c>
      <c r="O411">
        <v>0</v>
      </c>
      <c r="P411">
        <v>0</v>
      </c>
      <c r="Q411">
        <v>0</v>
      </c>
      <c r="R411">
        <f>SUMIF(AT!B:B,AF!F411,AT!L:L)</f>
        <v>90480</v>
      </c>
      <c r="S411" s="4"/>
    </row>
    <row r="412" spans="2:19">
      <c r="B412">
        <v>9012767301</v>
      </c>
      <c r="C412" t="s">
        <v>132</v>
      </c>
      <c r="D412" t="s">
        <v>18</v>
      </c>
      <c r="E412">
        <v>9012767301</v>
      </c>
      <c r="F412" t="s">
        <v>2669</v>
      </c>
      <c r="G412" s="5">
        <f>VLOOKUP(F412,DATOS!U:V,2,FALSE)</f>
        <v>45497</v>
      </c>
      <c r="H412" s="5">
        <f>VLOOKUP(F412,AT!B:O,14,FALSE)</f>
        <v>45422</v>
      </c>
      <c r="I412" s="5">
        <f t="shared" si="6"/>
        <v>45443</v>
      </c>
      <c r="J412" t="s">
        <v>134</v>
      </c>
      <c r="K412" t="s">
        <v>135</v>
      </c>
      <c r="L412" t="s">
        <v>137</v>
      </c>
      <c r="M412" t="s">
        <v>136</v>
      </c>
      <c r="N412">
        <v>0</v>
      </c>
      <c r="O412">
        <v>0</v>
      </c>
      <c r="P412">
        <v>0</v>
      </c>
      <c r="Q412">
        <v>0</v>
      </c>
      <c r="R412">
        <f>SUMIF(AT!B:B,AF!F412,AT!L:L)</f>
        <v>63440</v>
      </c>
      <c r="S412" s="4"/>
    </row>
    <row r="413" spans="2:19">
      <c r="B413">
        <v>9012767301</v>
      </c>
      <c r="C413" t="s">
        <v>132</v>
      </c>
      <c r="D413" t="s">
        <v>18</v>
      </c>
      <c r="E413">
        <v>9012767301</v>
      </c>
      <c r="F413" t="s">
        <v>2670</v>
      </c>
      <c r="G413" s="5">
        <f>VLOOKUP(F413,DATOS!U:V,2,FALSE)</f>
        <v>45497</v>
      </c>
      <c r="H413" s="5">
        <f>VLOOKUP(F413,AT!B:O,14,FALSE)</f>
        <v>45432</v>
      </c>
      <c r="I413" s="5">
        <f t="shared" si="6"/>
        <v>45443</v>
      </c>
      <c r="J413" t="s">
        <v>134</v>
      </c>
      <c r="K413" t="s">
        <v>135</v>
      </c>
      <c r="L413" t="s">
        <v>137</v>
      </c>
      <c r="M413" t="s">
        <v>136</v>
      </c>
      <c r="N413">
        <v>0</v>
      </c>
      <c r="O413">
        <v>0</v>
      </c>
      <c r="P413">
        <v>0</v>
      </c>
      <c r="Q413">
        <v>0</v>
      </c>
      <c r="R413">
        <f>SUMIF(AT!B:B,AF!F413,AT!L:L)</f>
        <v>52000</v>
      </c>
      <c r="S413" s="4"/>
    </row>
    <row r="414" spans="2:19">
      <c r="B414">
        <v>9012767301</v>
      </c>
      <c r="C414" t="s">
        <v>132</v>
      </c>
      <c r="D414" t="s">
        <v>18</v>
      </c>
      <c r="E414">
        <v>9012767301</v>
      </c>
      <c r="F414" t="s">
        <v>2671</v>
      </c>
      <c r="G414" s="5">
        <f>VLOOKUP(F414,DATOS!U:V,2,FALSE)</f>
        <v>45497</v>
      </c>
      <c r="H414" s="5">
        <f>VLOOKUP(F414,AT!B:O,14,FALSE)</f>
        <v>45429</v>
      </c>
      <c r="I414" s="5">
        <f t="shared" si="6"/>
        <v>45443</v>
      </c>
      <c r="J414" t="s">
        <v>134</v>
      </c>
      <c r="K414" t="s">
        <v>135</v>
      </c>
      <c r="L414" t="s">
        <v>137</v>
      </c>
      <c r="M414" t="s">
        <v>136</v>
      </c>
      <c r="N414">
        <v>0</v>
      </c>
      <c r="O414">
        <v>0</v>
      </c>
      <c r="P414">
        <v>0</v>
      </c>
      <c r="Q414">
        <v>0</v>
      </c>
      <c r="R414">
        <f>SUMIF(AT!B:B,AF!F414,AT!L:L)</f>
        <v>101338</v>
      </c>
      <c r="S414" s="4"/>
    </row>
    <row r="415" spans="2:19">
      <c r="B415">
        <v>9012767301</v>
      </c>
      <c r="C415" t="s">
        <v>132</v>
      </c>
      <c r="D415" t="s">
        <v>18</v>
      </c>
      <c r="E415">
        <v>9012767301</v>
      </c>
      <c r="F415" t="s">
        <v>2672</v>
      </c>
      <c r="G415" s="5">
        <f>VLOOKUP(F415,DATOS!U:V,2,FALSE)</f>
        <v>45497</v>
      </c>
      <c r="H415" s="5">
        <f>VLOOKUP(F415,AT!B:O,14,FALSE)</f>
        <v>45431</v>
      </c>
      <c r="I415" s="5">
        <f t="shared" si="6"/>
        <v>45443</v>
      </c>
      <c r="J415" t="s">
        <v>134</v>
      </c>
      <c r="K415" t="s">
        <v>135</v>
      </c>
      <c r="L415" t="s">
        <v>137</v>
      </c>
      <c r="M415" t="s">
        <v>136</v>
      </c>
      <c r="N415">
        <v>0</v>
      </c>
      <c r="O415">
        <v>0</v>
      </c>
      <c r="P415">
        <v>0</v>
      </c>
      <c r="Q415">
        <v>0</v>
      </c>
      <c r="R415">
        <f>SUMIF(AT!B:B,AF!F415,AT!L:L)</f>
        <v>135200</v>
      </c>
      <c r="S415" s="4"/>
    </row>
    <row r="416" spans="2:19">
      <c r="B416">
        <v>9012767301</v>
      </c>
      <c r="C416" t="s">
        <v>132</v>
      </c>
      <c r="D416" t="s">
        <v>18</v>
      </c>
      <c r="E416">
        <v>9012767301</v>
      </c>
      <c r="F416" t="s">
        <v>2674</v>
      </c>
      <c r="G416" s="5">
        <f>VLOOKUP(F416,DATOS!U:V,2,FALSE)</f>
        <v>45497</v>
      </c>
      <c r="H416" s="5">
        <f>VLOOKUP(F416,AT!B:O,14,FALSE)</f>
        <v>45427</v>
      </c>
      <c r="I416" s="5">
        <f t="shared" si="6"/>
        <v>45443</v>
      </c>
      <c r="J416" t="s">
        <v>134</v>
      </c>
      <c r="K416" t="s">
        <v>135</v>
      </c>
      <c r="L416" t="s">
        <v>137</v>
      </c>
      <c r="M416" t="s">
        <v>136</v>
      </c>
      <c r="N416">
        <v>0</v>
      </c>
      <c r="O416">
        <v>0</v>
      </c>
      <c r="P416">
        <v>0</v>
      </c>
      <c r="Q416">
        <v>0</v>
      </c>
      <c r="R416">
        <f>SUMIF(AT!B:B,AF!F416,AT!L:L)</f>
        <v>101338</v>
      </c>
      <c r="S416" s="4"/>
    </row>
    <row r="417" spans="2:19">
      <c r="B417">
        <v>9012767301</v>
      </c>
      <c r="C417" t="s">
        <v>132</v>
      </c>
      <c r="D417" t="s">
        <v>18</v>
      </c>
      <c r="E417">
        <v>9012767301</v>
      </c>
      <c r="F417" t="s">
        <v>2675</v>
      </c>
      <c r="G417" s="5">
        <f>VLOOKUP(F417,DATOS!U:V,2,FALSE)</f>
        <v>45497</v>
      </c>
      <c r="H417" s="5">
        <f>VLOOKUP(F417,AT!B:O,14,FALSE)</f>
        <v>45432</v>
      </c>
      <c r="I417" s="5">
        <f t="shared" si="6"/>
        <v>45443</v>
      </c>
      <c r="J417" t="s">
        <v>134</v>
      </c>
      <c r="K417" t="s">
        <v>135</v>
      </c>
      <c r="L417" t="s">
        <v>137</v>
      </c>
      <c r="M417" t="s">
        <v>136</v>
      </c>
      <c r="N417">
        <v>0</v>
      </c>
      <c r="O417">
        <v>0</v>
      </c>
      <c r="P417">
        <v>0</v>
      </c>
      <c r="Q417">
        <v>0</v>
      </c>
      <c r="R417">
        <f>SUMIF(AT!B:B,AF!F417,AT!L:L)</f>
        <v>67600</v>
      </c>
      <c r="S417" s="4"/>
    </row>
    <row r="418" spans="2:19">
      <c r="B418">
        <v>9012767301</v>
      </c>
      <c r="C418" t="s">
        <v>132</v>
      </c>
      <c r="D418" t="s">
        <v>18</v>
      </c>
      <c r="E418">
        <v>9012767301</v>
      </c>
      <c r="F418" t="s">
        <v>2676</v>
      </c>
      <c r="G418" s="5">
        <f>VLOOKUP(F418,DATOS!U:V,2,FALSE)</f>
        <v>45497</v>
      </c>
      <c r="H418" s="5">
        <f>VLOOKUP(F418,AT!B:O,14,FALSE)</f>
        <v>45434</v>
      </c>
      <c r="I418" s="5">
        <f t="shared" si="6"/>
        <v>45443</v>
      </c>
      <c r="J418" t="s">
        <v>134</v>
      </c>
      <c r="K418" t="s">
        <v>135</v>
      </c>
      <c r="L418" t="s">
        <v>137</v>
      </c>
      <c r="M418" t="s">
        <v>136</v>
      </c>
      <c r="N418">
        <v>0</v>
      </c>
      <c r="O418">
        <v>0</v>
      </c>
      <c r="P418">
        <v>0</v>
      </c>
      <c r="Q418">
        <v>0</v>
      </c>
      <c r="R418">
        <f>SUMIF(AT!B:B,AF!F418,AT!L:L)</f>
        <v>145184</v>
      </c>
      <c r="S418" s="4"/>
    </row>
    <row r="419" spans="2:19">
      <c r="B419">
        <v>9012767301</v>
      </c>
      <c r="C419" t="s">
        <v>132</v>
      </c>
      <c r="D419" t="s">
        <v>18</v>
      </c>
      <c r="E419">
        <v>9012767301</v>
      </c>
      <c r="F419" t="s">
        <v>2677</v>
      </c>
      <c r="G419" s="5">
        <f>VLOOKUP(F419,DATOS!U:V,2,FALSE)</f>
        <v>45497</v>
      </c>
      <c r="H419" s="5">
        <f>VLOOKUP(F419,AT!B:O,14,FALSE)</f>
        <v>45425</v>
      </c>
      <c r="I419" s="5">
        <f t="shared" si="6"/>
        <v>45443</v>
      </c>
      <c r="J419" t="s">
        <v>134</v>
      </c>
      <c r="K419" t="s">
        <v>135</v>
      </c>
      <c r="L419" t="s">
        <v>137</v>
      </c>
      <c r="M419" t="s">
        <v>136</v>
      </c>
      <c r="N419">
        <v>0</v>
      </c>
      <c r="O419">
        <v>0</v>
      </c>
      <c r="P419">
        <v>0</v>
      </c>
      <c r="Q419">
        <v>0</v>
      </c>
      <c r="R419">
        <f>SUMIF(AT!B:B,AF!F419,AT!L:L)</f>
        <v>228800</v>
      </c>
      <c r="S419" s="4"/>
    </row>
    <row r="420" spans="2:19">
      <c r="B420">
        <v>9012767301</v>
      </c>
      <c r="C420" t="s">
        <v>132</v>
      </c>
      <c r="D420" t="s">
        <v>18</v>
      </c>
      <c r="E420">
        <v>9012767301</v>
      </c>
      <c r="F420" t="s">
        <v>2678</v>
      </c>
      <c r="G420" s="5">
        <f>VLOOKUP(F420,DATOS!U:V,2,FALSE)</f>
        <v>45497</v>
      </c>
      <c r="H420" s="5">
        <f>VLOOKUP(F420,AT!B:O,14,FALSE)</f>
        <v>45416</v>
      </c>
      <c r="I420" s="5">
        <f t="shared" si="6"/>
        <v>45443</v>
      </c>
      <c r="J420" t="s">
        <v>134</v>
      </c>
      <c r="K420" t="s">
        <v>135</v>
      </c>
      <c r="L420" t="s">
        <v>137</v>
      </c>
      <c r="M420" t="s">
        <v>136</v>
      </c>
      <c r="N420">
        <v>0</v>
      </c>
      <c r="O420">
        <v>0</v>
      </c>
      <c r="P420">
        <v>0</v>
      </c>
      <c r="Q420">
        <v>0</v>
      </c>
      <c r="R420">
        <f>SUMIF(AT!B:B,AF!F420,AT!L:L)</f>
        <v>272646</v>
      </c>
      <c r="S420" s="4"/>
    </row>
    <row r="421" spans="2:19">
      <c r="B421">
        <v>9012767301</v>
      </c>
      <c r="C421" t="s">
        <v>132</v>
      </c>
      <c r="D421" t="s">
        <v>18</v>
      </c>
      <c r="E421">
        <v>9012767301</v>
      </c>
      <c r="F421" t="s">
        <v>2679</v>
      </c>
      <c r="G421" s="5">
        <f>VLOOKUP(F421,DATOS!U:V,2,FALSE)</f>
        <v>45497</v>
      </c>
      <c r="H421" s="5">
        <f>VLOOKUP(F421,AT!B:O,14,FALSE)</f>
        <v>45438</v>
      </c>
      <c r="I421" s="5">
        <f t="shared" si="6"/>
        <v>45443</v>
      </c>
      <c r="J421" t="s">
        <v>134</v>
      </c>
      <c r="K421" t="s">
        <v>135</v>
      </c>
      <c r="L421" t="s">
        <v>137</v>
      </c>
      <c r="M421" t="s">
        <v>136</v>
      </c>
      <c r="N421">
        <v>0</v>
      </c>
      <c r="O421">
        <v>0</v>
      </c>
      <c r="P421">
        <v>0</v>
      </c>
      <c r="Q421">
        <v>0</v>
      </c>
      <c r="R421">
        <f>SUMIF(AT!B:B,AF!F421,AT!L:L)</f>
        <v>218400</v>
      </c>
      <c r="S421" s="4"/>
    </row>
    <row r="422" spans="2:19">
      <c r="B422">
        <v>9012767301</v>
      </c>
      <c r="C422" t="s">
        <v>132</v>
      </c>
      <c r="D422" t="s">
        <v>18</v>
      </c>
      <c r="E422">
        <v>9012767301</v>
      </c>
      <c r="F422" t="s">
        <v>2680</v>
      </c>
      <c r="G422" s="5">
        <f>VLOOKUP(F422,DATOS!U:V,2,FALSE)</f>
        <v>45497</v>
      </c>
      <c r="H422" s="5">
        <f>VLOOKUP(F422,AT!B:O,14,FALSE)</f>
        <v>45433</v>
      </c>
      <c r="I422" s="5">
        <f t="shared" si="6"/>
        <v>45443</v>
      </c>
      <c r="J422" t="s">
        <v>134</v>
      </c>
      <c r="K422" t="s">
        <v>135</v>
      </c>
      <c r="L422" t="s">
        <v>137</v>
      </c>
      <c r="M422" t="s">
        <v>136</v>
      </c>
      <c r="N422">
        <v>0</v>
      </c>
      <c r="O422">
        <v>0</v>
      </c>
      <c r="P422">
        <v>0</v>
      </c>
      <c r="Q422">
        <v>0</v>
      </c>
      <c r="R422">
        <f>SUMIF(AT!B:B,AF!F422,AT!L:L)</f>
        <v>101338</v>
      </c>
      <c r="S422" s="4"/>
    </row>
    <row r="423" spans="2:19">
      <c r="B423">
        <v>9012767301</v>
      </c>
      <c r="C423" t="s">
        <v>132</v>
      </c>
      <c r="D423" t="s">
        <v>18</v>
      </c>
      <c r="E423">
        <v>9012767301</v>
      </c>
      <c r="F423" t="s">
        <v>2681</v>
      </c>
      <c r="G423" s="5">
        <f>VLOOKUP(F423,DATOS!U:V,2,FALSE)</f>
        <v>45497</v>
      </c>
      <c r="H423" s="5">
        <f>VLOOKUP(F423,AT!B:O,14,FALSE)</f>
        <v>45434</v>
      </c>
      <c r="I423" s="5">
        <f t="shared" si="6"/>
        <v>45443</v>
      </c>
      <c r="J423" t="s">
        <v>134</v>
      </c>
      <c r="K423" t="s">
        <v>135</v>
      </c>
      <c r="L423" t="s">
        <v>137</v>
      </c>
      <c r="M423" t="s">
        <v>136</v>
      </c>
      <c r="N423">
        <v>0</v>
      </c>
      <c r="O423">
        <v>0</v>
      </c>
      <c r="P423">
        <v>0</v>
      </c>
      <c r="Q423">
        <v>0</v>
      </c>
      <c r="R423">
        <f>SUMIF(AT!B:B,AF!F423,AT!L:L)</f>
        <v>52000</v>
      </c>
      <c r="S423" s="4"/>
    </row>
    <row r="424" spans="2:19">
      <c r="B424">
        <v>9012767301</v>
      </c>
      <c r="C424" t="s">
        <v>132</v>
      </c>
      <c r="D424" t="s">
        <v>18</v>
      </c>
      <c r="E424">
        <v>9012767301</v>
      </c>
      <c r="F424" t="s">
        <v>2682</v>
      </c>
      <c r="G424" s="5">
        <f>VLOOKUP(F424,DATOS!U:V,2,FALSE)</f>
        <v>45497</v>
      </c>
      <c r="H424" s="5">
        <f>VLOOKUP(F424,AT!B:O,14,FALSE)</f>
        <v>45434</v>
      </c>
      <c r="I424" s="5">
        <f t="shared" si="6"/>
        <v>45443</v>
      </c>
      <c r="J424" t="s">
        <v>134</v>
      </c>
      <c r="K424" t="s">
        <v>135</v>
      </c>
      <c r="L424" t="s">
        <v>137</v>
      </c>
      <c r="M424" t="s">
        <v>136</v>
      </c>
      <c r="N424">
        <v>0</v>
      </c>
      <c r="O424">
        <v>0</v>
      </c>
      <c r="P424">
        <v>0</v>
      </c>
      <c r="Q424">
        <v>0</v>
      </c>
      <c r="R424">
        <f>SUMIF(AT!B:B,AF!F424,AT!L:L)</f>
        <v>116480</v>
      </c>
      <c r="S424" s="4"/>
    </row>
    <row r="425" spans="2:19">
      <c r="B425">
        <v>9012767301</v>
      </c>
      <c r="C425" t="s">
        <v>132</v>
      </c>
      <c r="D425" t="s">
        <v>18</v>
      </c>
      <c r="E425">
        <v>9012767301</v>
      </c>
      <c r="F425" t="s">
        <v>2683</v>
      </c>
      <c r="G425" s="5">
        <f>VLOOKUP(F425,DATOS!U:V,2,FALSE)</f>
        <v>45497</v>
      </c>
      <c r="H425" s="5">
        <f>VLOOKUP(F425,AT!B:O,14,FALSE)</f>
        <v>45441</v>
      </c>
      <c r="I425" s="5">
        <f t="shared" si="6"/>
        <v>45443</v>
      </c>
      <c r="J425" t="s">
        <v>134</v>
      </c>
      <c r="K425" t="s">
        <v>135</v>
      </c>
      <c r="L425" t="s">
        <v>137</v>
      </c>
      <c r="M425" t="s">
        <v>136</v>
      </c>
      <c r="N425">
        <v>0</v>
      </c>
      <c r="O425">
        <v>0</v>
      </c>
      <c r="P425">
        <v>0</v>
      </c>
      <c r="Q425">
        <v>0</v>
      </c>
      <c r="R425">
        <f>SUMIF(AT!B:B,AF!F425,AT!L:L)</f>
        <v>30680</v>
      </c>
      <c r="S425" s="4"/>
    </row>
    <row r="426" spans="2:19">
      <c r="B426">
        <v>9012767301</v>
      </c>
      <c r="C426" t="s">
        <v>132</v>
      </c>
      <c r="D426" t="s">
        <v>18</v>
      </c>
      <c r="E426">
        <v>9012767301</v>
      </c>
      <c r="F426" t="s">
        <v>2684</v>
      </c>
      <c r="G426" s="5">
        <f>VLOOKUP(F426,DATOS!U:V,2,FALSE)</f>
        <v>45497</v>
      </c>
      <c r="H426" s="5">
        <f>VLOOKUP(F426,AT!B:O,14,FALSE)</f>
        <v>45428</v>
      </c>
      <c r="I426" s="5">
        <f t="shared" si="6"/>
        <v>45443</v>
      </c>
      <c r="J426" t="s">
        <v>134</v>
      </c>
      <c r="K426" t="s">
        <v>135</v>
      </c>
      <c r="L426" t="s">
        <v>137</v>
      </c>
      <c r="M426" t="s">
        <v>136</v>
      </c>
      <c r="N426">
        <v>0</v>
      </c>
      <c r="O426">
        <v>0</v>
      </c>
      <c r="P426">
        <v>0</v>
      </c>
      <c r="Q426">
        <v>0</v>
      </c>
      <c r="R426">
        <f>SUMIF(AT!B:B,AF!F426,AT!L:L)</f>
        <v>29120</v>
      </c>
      <c r="S426" s="4"/>
    </row>
    <row r="427" spans="2:19">
      <c r="B427">
        <v>9012767301</v>
      </c>
      <c r="C427" t="s">
        <v>132</v>
      </c>
      <c r="D427" t="s">
        <v>18</v>
      </c>
      <c r="E427">
        <v>9012767301</v>
      </c>
      <c r="F427" t="s">
        <v>2685</v>
      </c>
      <c r="G427" s="5">
        <f>VLOOKUP(F427,DATOS!U:V,2,FALSE)</f>
        <v>45497</v>
      </c>
      <c r="H427" s="5">
        <f>VLOOKUP(F427,AT!B:O,14,FALSE)</f>
        <v>45443</v>
      </c>
      <c r="I427" s="5">
        <f t="shared" si="6"/>
        <v>45443</v>
      </c>
      <c r="J427" t="s">
        <v>134</v>
      </c>
      <c r="K427" t="s">
        <v>135</v>
      </c>
      <c r="L427" t="s">
        <v>137</v>
      </c>
      <c r="M427" t="s">
        <v>136</v>
      </c>
      <c r="N427">
        <v>0</v>
      </c>
      <c r="O427">
        <v>0</v>
      </c>
      <c r="P427">
        <v>0</v>
      </c>
      <c r="Q427">
        <v>0</v>
      </c>
      <c r="R427">
        <f>SUMIF(AT!B:B,AF!F427,AT!L:L)</f>
        <v>29120</v>
      </c>
      <c r="S427" s="4"/>
    </row>
    <row r="428" spans="2:19">
      <c r="B428">
        <v>9012767301</v>
      </c>
      <c r="C428" t="s">
        <v>132</v>
      </c>
      <c r="D428" t="s">
        <v>18</v>
      </c>
      <c r="E428">
        <v>9012767301</v>
      </c>
      <c r="F428" t="s">
        <v>2686</v>
      </c>
      <c r="G428" s="5">
        <f>VLOOKUP(F428,DATOS!U:V,2,FALSE)</f>
        <v>45497</v>
      </c>
      <c r="H428" s="5">
        <f>VLOOKUP(F428,AT!B:O,14,FALSE)</f>
        <v>45421</v>
      </c>
      <c r="I428" s="5">
        <f t="shared" si="6"/>
        <v>45443</v>
      </c>
      <c r="J428" t="s">
        <v>134</v>
      </c>
      <c r="K428" t="s">
        <v>135</v>
      </c>
      <c r="L428" t="s">
        <v>137</v>
      </c>
      <c r="M428" t="s">
        <v>136</v>
      </c>
      <c r="N428">
        <v>0</v>
      </c>
      <c r="O428">
        <v>0</v>
      </c>
      <c r="P428">
        <v>0</v>
      </c>
      <c r="Q428">
        <v>0</v>
      </c>
      <c r="R428">
        <f>SUMIF(AT!B:B,AF!F428,AT!L:L)</f>
        <v>45760</v>
      </c>
      <c r="S428" s="4"/>
    </row>
    <row r="429" spans="2:19">
      <c r="B429">
        <v>9012767301</v>
      </c>
      <c r="C429" t="s">
        <v>132</v>
      </c>
      <c r="D429" t="s">
        <v>18</v>
      </c>
      <c r="E429">
        <v>9012767301</v>
      </c>
      <c r="F429" t="s">
        <v>2687</v>
      </c>
      <c r="G429" s="5">
        <f>VLOOKUP(F429,DATOS!U:V,2,FALSE)</f>
        <v>45497</v>
      </c>
      <c r="H429" s="5">
        <f>VLOOKUP(F429,AT!B:O,14,FALSE)</f>
        <v>45416</v>
      </c>
      <c r="I429" s="5">
        <f t="shared" si="6"/>
        <v>45443</v>
      </c>
      <c r="J429" t="s">
        <v>134</v>
      </c>
      <c r="K429" t="s">
        <v>135</v>
      </c>
      <c r="L429" t="s">
        <v>137</v>
      </c>
      <c r="M429" t="s">
        <v>136</v>
      </c>
      <c r="N429">
        <v>0</v>
      </c>
      <c r="O429">
        <v>0</v>
      </c>
      <c r="P429">
        <v>0</v>
      </c>
      <c r="Q429">
        <v>0</v>
      </c>
      <c r="R429">
        <f>SUMIF(AT!B:B,AF!F429,AT!L:L)</f>
        <v>26000</v>
      </c>
      <c r="S429" s="4"/>
    </row>
    <row r="430" spans="2:19">
      <c r="B430">
        <v>9012767301</v>
      </c>
      <c r="C430" t="s">
        <v>132</v>
      </c>
      <c r="D430" t="s">
        <v>18</v>
      </c>
      <c r="E430">
        <v>9012767301</v>
      </c>
      <c r="F430" t="s">
        <v>2688</v>
      </c>
      <c r="G430" s="5">
        <f>VLOOKUP(F430,DATOS!U:V,2,FALSE)</f>
        <v>45497</v>
      </c>
      <c r="H430" s="5">
        <f>VLOOKUP(F430,AT!B:O,14,FALSE)</f>
        <v>45415</v>
      </c>
      <c r="I430" s="5">
        <f t="shared" si="6"/>
        <v>45443</v>
      </c>
      <c r="J430" t="s">
        <v>134</v>
      </c>
      <c r="K430" t="s">
        <v>135</v>
      </c>
      <c r="L430" t="s">
        <v>137</v>
      </c>
      <c r="M430" t="s">
        <v>136</v>
      </c>
      <c r="N430">
        <v>0</v>
      </c>
      <c r="O430">
        <v>0</v>
      </c>
      <c r="P430">
        <v>0</v>
      </c>
      <c r="Q430">
        <v>0</v>
      </c>
      <c r="R430">
        <f>SUMIF(AT!B:B,AF!F430,AT!L:L)</f>
        <v>217152</v>
      </c>
      <c r="S430" s="4"/>
    </row>
    <row r="431" spans="2:19">
      <c r="B431">
        <v>9012767301</v>
      </c>
      <c r="C431" t="s">
        <v>132</v>
      </c>
      <c r="D431" t="s">
        <v>18</v>
      </c>
      <c r="E431">
        <v>9012767301</v>
      </c>
      <c r="F431" t="s">
        <v>2689</v>
      </c>
      <c r="G431" s="5">
        <f>VLOOKUP(F431,DATOS!U:V,2,FALSE)</f>
        <v>45497</v>
      </c>
      <c r="H431" s="5">
        <f>VLOOKUP(F431,AT!B:O,14,FALSE)</f>
        <v>45436</v>
      </c>
      <c r="I431" s="5">
        <f t="shared" si="6"/>
        <v>45443</v>
      </c>
      <c r="J431" t="s">
        <v>134</v>
      </c>
      <c r="K431" t="s">
        <v>135</v>
      </c>
      <c r="L431" t="s">
        <v>137</v>
      </c>
      <c r="M431" t="s">
        <v>136</v>
      </c>
      <c r="N431">
        <v>0</v>
      </c>
      <c r="O431">
        <v>0</v>
      </c>
      <c r="P431">
        <v>0</v>
      </c>
      <c r="Q431">
        <v>0</v>
      </c>
      <c r="R431">
        <f>SUMIF(AT!B:B,AF!F431,AT!L:L)</f>
        <v>33800</v>
      </c>
      <c r="S431" s="4"/>
    </row>
    <row r="432" spans="2:19">
      <c r="B432">
        <v>9012767301</v>
      </c>
      <c r="C432" t="s">
        <v>132</v>
      </c>
      <c r="D432" t="s">
        <v>18</v>
      </c>
      <c r="E432">
        <v>9012767301</v>
      </c>
      <c r="F432" t="s">
        <v>2690</v>
      </c>
      <c r="G432" s="5">
        <f>VLOOKUP(F432,DATOS!U:V,2,FALSE)</f>
        <v>45497</v>
      </c>
      <c r="H432" s="5">
        <f>VLOOKUP(F432,AT!B:O,14,FALSE)</f>
        <v>45439</v>
      </c>
      <c r="I432" s="5">
        <f t="shared" si="6"/>
        <v>45443</v>
      </c>
      <c r="J432" t="s">
        <v>134</v>
      </c>
      <c r="K432" t="s">
        <v>135</v>
      </c>
      <c r="L432" t="s">
        <v>137</v>
      </c>
      <c r="M432" t="s">
        <v>136</v>
      </c>
      <c r="N432">
        <v>0</v>
      </c>
      <c r="O432">
        <v>0</v>
      </c>
      <c r="P432">
        <v>0</v>
      </c>
      <c r="Q432">
        <v>0</v>
      </c>
      <c r="R432">
        <f>SUMIF(AT!B:B,AF!F432,AT!L:L)</f>
        <v>72384</v>
      </c>
      <c r="S432" s="4"/>
    </row>
    <row r="433" spans="2:19">
      <c r="B433">
        <v>9012767301</v>
      </c>
      <c r="C433" t="s">
        <v>132</v>
      </c>
      <c r="D433" t="s">
        <v>18</v>
      </c>
      <c r="E433">
        <v>9012767301</v>
      </c>
      <c r="F433" t="s">
        <v>2691</v>
      </c>
      <c r="G433" s="5">
        <f>VLOOKUP(F433,DATOS!U:V,2,FALSE)</f>
        <v>45497</v>
      </c>
      <c r="H433" s="5">
        <f>VLOOKUP(F433,AT!B:O,14,FALSE)</f>
        <v>45436</v>
      </c>
      <c r="I433" s="5">
        <f t="shared" si="6"/>
        <v>45443</v>
      </c>
      <c r="J433" t="s">
        <v>134</v>
      </c>
      <c r="K433" t="s">
        <v>135</v>
      </c>
      <c r="L433" t="s">
        <v>137</v>
      </c>
      <c r="M433" t="s">
        <v>136</v>
      </c>
      <c r="N433">
        <v>0</v>
      </c>
      <c r="O433">
        <v>0</v>
      </c>
      <c r="P433">
        <v>0</v>
      </c>
      <c r="Q433">
        <v>0</v>
      </c>
      <c r="R433">
        <f>SUMIF(AT!B:B,AF!F433,AT!L:L)</f>
        <v>29640</v>
      </c>
      <c r="S433" s="4"/>
    </row>
    <row r="434" spans="2:19">
      <c r="B434">
        <v>9012767301</v>
      </c>
      <c r="C434" t="s">
        <v>132</v>
      </c>
      <c r="D434" t="s">
        <v>18</v>
      </c>
      <c r="E434">
        <v>9012767301</v>
      </c>
      <c r="F434" t="s">
        <v>2692</v>
      </c>
      <c r="G434" s="5">
        <f>VLOOKUP(F434,DATOS!U:V,2,FALSE)</f>
        <v>45497</v>
      </c>
      <c r="H434" s="5">
        <f>VLOOKUP(F434,AT!B:O,14,FALSE)</f>
        <v>45414</v>
      </c>
      <c r="I434" s="5">
        <f t="shared" si="6"/>
        <v>45443</v>
      </c>
      <c r="J434" t="s">
        <v>134</v>
      </c>
      <c r="K434" t="s">
        <v>135</v>
      </c>
      <c r="L434" t="s">
        <v>137</v>
      </c>
      <c r="M434" t="s">
        <v>136</v>
      </c>
      <c r="N434">
        <v>0</v>
      </c>
      <c r="O434">
        <v>0</v>
      </c>
      <c r="P434">
        <v>0</v>
      </c>
      <c r="Q434">
        <v>0</v>
      </c>
      <c r="R434">
        <f>SUMIF(AT!B:B,AF!F434,AT!L:L)</f>
        <v>135200</v>
      </c>
      <c r="S434" s="4"/>
    </row>
    <row r="435" spans="2:19">
      <c r="B435">
        <v>9012767301</v>
      </c>
      <c r="C435" t="s">
        <v>132</v>
      </c>
      <c r="D435" t="s">
        <v>18</v>
      </c>
      <c r="E435">
        <v>9012767301</v>
      </c>
      <c r="F435" t="s">
        <v>2693</v>
      </c>
      <c r="G435" s="5">
        <f>VLOOKUP(F435,DATOS!U:V,2,FALSE)</f>
        <v>45497</v>
      </c>
      <c r="H435" s="5">
        <f>VLOOKUP(F435,AT!B:O,14,FALSE)</f>
        <v>45417</v>
      </c>
      <c r="I435" s="5">
        <f t="shared" si="6"/>
        <v>45443</v>
      </c>
      <c r="J435" t="s">
        <v>134</v>
      </c>
      <c r="K435" t="s">
        <v>135</v>
      </c>
      <c r="L435" t="s">
        <v>137</v>
      </c>
      <c r="M435" t="s">
        <v>136</v>
      </c>
      <c r="N435">
        <v>0</v>
      </c>
      <c r="O435">
        <v>0</v>
      </c>
      <c r="P435">
        <v>0</v>
      </c>
      <c r="Q435">
        <v>0</v>
      </c>
      <c r="R435">
        <f>SUMIF(AT!B:B,AF!F435,AT!L:L)</f>
        <v>193024</v>
      </c>
      <c r="S435" s="4"/>
    </row>
    <row r="436" spans="2:19">
      <c r="B436">
        <v>9012767301</v>
      </c>
      <c r="C436" t="s">
        <v>132</v>
      </c>
      <c r="D436" t="s">
        <v>18</v>
      </c>
      <c r="E436">
        <v>9012767301</v>
      </c>
      <c r="F436" t="s">
        <v>2694</v>
      </c>
      <c r="G436" s="5">
        <f>VLOOKUP(F436,DATOS!U:V,2,FALSE)</f>
        <v>45497</v>
      </c>
      <c r="H436" s="5">
        <f>VLOOKUP(F436,AT!B:O,14,FALSE)</f>
        <v>45429</v>
      </c>
      <c r="I436" s="5">
        <f t="shared" si="6"/>
        <v>45443</v>
      </c>
      <c r="J436" t="s">
        <v>134</v>
      </c>
      <c r="K436" t="s">
        <v>135</v>
      </c>
      <c r="L436" t="s">
        <v>137</v>
      </c>
      <c r="M436" t="s">
        <v>136</v>
      </c>
      <c r="N436">
        <v>0</v>
      </c>
      <c r="O436">
        <v>0</v>
      </c>
      <c r="P436">
        <v>0</v>
      </c>
      <c r="Q436">
        <v>0</v>
      </c>
      <c r="R436">
        <f>SUMIF(AT!B:B,AF!F436,AT!L:L)</f>
        <v>30680</v>
      </c>
      <c r="S436" s="4"/>
    </row>
    <row r="437" spans="2:19">
      <c r="B437">
        <v>9012767301</v>
      </c>
      <c r="C437" t="s">
        <v>132</v>
      </c>
      <c r="D437" t="s">
        <v>18</v>
      </c>
      <c r="E437">
        <v>9012767301</v>
      </c>
      <c r="F437" t="s">
        <v>2695</v>
      </c>
      <c r="G437" s="5">
        <f>VLOOKUP(F437,DATOS!U:V,2,FALSE)</f>
        <v>45497</v>
      </c>
      <c r="H437" s="5">
        <f>VLOOKUP(F437,AT!B:O,14,FALSE)</f>
        <v>45439</v>
      </c>
      <c r="I437" s="5">
        <f t="shared" si="6"/>
        <v>45443</v>
      </c>
      <c r="J437" t="s">
        <v>134</v>
      </c>
      <c r="K437" t="s">
        <v>135</v>
      </c>
      <c r="L437" t="s">
        <v>137</v>
      </c>
      <c r="M437" t="s">
        <v>136</v>
      </c>
      <c r="N437">
        <v>0</v>
      </c>
      <c r="O437">
        <v>0</v>
      </c>
      <c r="P437">
        <v>0</v>
      </c>
      <c r="Q437">
        <v>0</v>
      </c>
      <c r="R437">
        <f>SUMIF(AT!B:B,AF!F437,AT!L:L)</f>
        <v>26520</v>
      </c>
      <c r="S437" s="4"/>
    </row>
    <row r="438" spans="2:19">
      <c r="B438">
        <v>9012767301</v>
      </c>
      <c r="C438" t="s">
        <v>132</v>
      </c>
      <c r="D438" t="s">
        <v>18</v>
      </c>
      <c r="E438">
        <v>9012767301</v>
      </c>
      <c r="F438" t="s">
        <v>2696</v>
      </c>
      <c r="G438" s="5">
        <f>VLOOKUP(F438,DATOS!U:V,2,FALSE)</f>
        <v>45497</v>
      </c>
      <c r="H438" s="5">
        <f>VLOOKUP(F438,AT!B:O,14,FALSE)</f>
        <v>45422</v>
      </c>
      <c r="I438" s="5">
        <f t="shared" si="6"/>
        <v>45443</v>
      </c>
      <c r="J438" t="s">
        <v>134</v>
      </c>
      <c r="K438" t="s">
        <v>135</v>
      </c>
      <c r="L438" t="s">
        <v>137</v>
      </c>
      <c r="M438" t="s">
        <v>136</v>
      </c>
      <c r="N438">
        <v>0</v>
      </c>
      <c r="O438">
        <v>0</v>
      </c>
      <c r="P438">
        <v>0</v>
      </c>
      <c r="Q438">
        <v>0</v>
      </c>
      <c r="R438">
        <f>SUMIF(AT!B:B,AF!F438,AT!L:L)</f>
        <v>71760</v>
      </c>
      <c r="S438" s="4"/>
    </row>
    <row r="439" spans="2:19">
      <c r="B439">
        <v>9012767301</v>
      </c>
      <c r="C439" t="s">
        <v>132</v>
      </c>
      <c r="D439" t="s">
        <v>18</v>
      </c>
      <c r="E439">
        <v>9012767301</v>
      </c>
      <c r="F439" t="s">
        <v>2697</v>
      </c>
      <c r="G439" s="5">
        <f>VLOOKUP(F439,DATOS!U:V,2,FALSE)</f>
        <v>45497</v>
      </c>
      <c r="H439" s="5">
        <f>VLOOKUP(F439,AT!B:O,14,FALSE)</f>
        <v>45441</v>
      </c>
      <c r="I439" s="5">
        <f t="shared" si="6"/>
        <v>45443</v>
      </c>
      <c r="J439" t="s">
        <v>134</v>
      </c>
      <c r="K439" t="s">
        <v>135</v>
      </c>
      <c r="L439" t="s">
        <v>137</v>
      </c>
      <c r="M439" t="s">
        <v>136</v>
      </c>
      <c r="N439">
        <v>0</v>
      </c>
      <c r="O439">
        <v>0</v>
      </c>
      <c r="P439">
        <v>0</v>
      </c>
      <c r="Q439">
        <v>0</v>
      </c>
      <c r="R439">
        <f>SUMIF(AT!B:B,AF!F439,AT!L:L)</f>
        <v>217152</v>
      </c>
      <c r="S439" s="4"/>
    </row>
    <row r="440" spans="2:19">
      <c r="B440">
        <v>9012767301</v>
      </c>
      <c r="C440" t="s">
        <v>132</v>
      </c>
      <c r="D440" t="s">
        <v>18</v>
      </c>
      <c r="E440">
        <v>9012767301</v>
      </c>
      <c r="F440" t="s">
        <v>2698</v>
      </c>
      <c r="G440" s="5">
        <f>VLOOKUP(F440,DATOS!U:V,2,FALSE)</f>
        <v>45497</v>
      </c>
      <c r="H440" s="5">
        <f>VLOOKUP(F440,AT!B:O,14,FALSE)</f>
        <v>45414</v>
      </c>
      <c r="I440" s="5">
        <f t="shared" si="6"/>
        <v>45443</v>
      </c>
      <c r="J440" t="s">
        <v>134</v>
      </c>
      <c r="K440" t="s">
        <v>135</v>
      </c>
      <c r="L440" t="s">
        <v>137</v>
      </c>
      <c r="M440" t="s">
        <v>136</v>
      </c>
      <c r="N440">
        <v>0</v>
      </c>
      <c r="O440">
        <v>0</v>
      </c>
      <c r="P440">
        <v>0</v>
      </c>
      <c r="Q440">
        <v>0</v>
      </c>
      <c r="R440">
        <f>SUMIF(AT!B:B,AF!F440,AT!L:L)</f>
        <v>90480</v>
      </c>
      <c r="S440" s="4"/>
    </row>
    <row r="441" spans="2:19">
      <c r="B441">
        <v>9012767301</v>
      </c>
      <c r="C441" t="s">
        <v>132</v>
      </c>
      <c r="D441" t="s">
        <v>18</v>
      </c>
      <c r="E441">
        <v>9012767301</v>
      </c>
      <c r="F441" t="s">
        <v>2699</v>
      </c>
      <c r="G441" s="5">
        <f>VLOOKUP(F441,DATOS!U:V,2,FALSE)</f>
        <v>45497</v>
      </c>
      <c r="H441" s="5">
        <f>VLOOKUP(F441,AT!B:O,14,FALSE)</f>
        <v>45440</v>
      </c>
      <c r="I441" s="5">
        <f t="shared" ref="I441:I504" si="7">EOMONTH(H441,0)</f>
        <v>45443</v>
      </c>
      <c r="J441" t="s">
        <v>134</v>
      </c>
      <c r="K441" t="s">
        <v>135</v>
      </c>
      <c r="L441" t="s">
        <v>137</v>
      </c>
      <c r="M441" t="s">
        <v>136</v>
      </c>
      <c r="N441">
        <v>0</v>
      </c>
      <c r="O441">
        <v>0</v>
      </c>
      <c r="P441">
        <v>0</v>
      </c>
      <c r="Q441">
        <v>0</v>
      </c>
      <c r="R441">
        <f>SUMIF(AT!B:B,AF!F441,AT!L:L)</f>
        <v>30680</v>
      </c>
      <c r="S441" s="4"/>
    </row>
    <row r="442" spans="2:19">
      <c r="B442">
        <v>9012767301</v>
      </c>
      <c r="C442" t="s">
        <v>132</v>
      </c>
      <c r="D442" t="s">
        <v>18</v>
      </c>
      <c r="E442">
        <v>9012767301</v>
      </c>
      <c r="F442" t="s">
        <v>2700</v>
      </c>
      <c r="G442" s="5">
        <f>VLOOKUP(F442,DATOS!U:V,2,FALSE)</f>
        <v>45497</v>
      </c>
      <c r="H442" s="5">
        <f>VLOOKUP(F442,AT!B:O,14,FALSE)</f>
        <v>45436</v>
      </c>
      <c r="I442" s="5">
        <f t="shared" si="7"/>
        <v>45443</v>
      </c>
      <c r="J442" t="s">
        <v>134</v>
      </c>
      <c r="K442" t="s">
        <v>135</v>
      </c>
      <c r="L442" t="s">
        <v>137</v>
      </c>
      <c r="M442" t="s">
        <v>136</v>
      </c>
      <c r="N442">
        <v>0</v>
      </c>
      <c r="O442">
        <v>0</v>
      </c>
      <c r="P442">
        <v>0</v>
      </c>
      <c r="Q442">
        <v>0</v>
      </c>
      <c r="R442">
        <f>SUMIF(AT!B:B,AF!F442,AT!L:L)</f>
        <v>100672</v>
      </c>
      <c r="S442" s="4"/>
    </row>
    <row r="443" spans="2:19">
      <c r="B443">
        <v>9012767301</v>
      </c>
      <c r="C443" t="s">
        <v>132</v>
      </c>
      <c r="D443" t="s">
        <v>18</v>
      </c>
      <c r="E443">
        <v>9012767301</v>
      </c>
      <c r="F443" t="s">
        <v>2701</v>
      </c>
      <c r="G443" s="5">
        <f>VLOOKUP(F443,DATOS!U:V,2,FALSE)</f>
        <v>45497</v>
      </c>
      <c r="H443" s="5">
        <f>VLOOKUP(F443,AT!B:O,14,FALSE)</f>
        <v>45431</v>
      </c>
      <c r="I443" s="5">
        <f t="shared" si="7"/>
        <v>45443</v>
      </c>
      <c r="J443" t="s">
        <v>134</v>
      </c>
      <c r="K443" t="s">
        <v>135</v>
      </c>
      <c r="L443" t="s">
        <v>137</v>
      </c>
      <c r="M443" t="s">
        <v>136</v>
      </c>
      <c r="N443">
        <v>0</v>
      </c>
      <c r="O443">
        <v>0</v>
      </c>
      <c r="P443">
        <v>0</v>
      </c>
      <c r="Q443">
        <v>0</v>
      </c>
      <c r="R443">
        <f>SUMIF(AT!B:B,AF!F443,AT!L:L)</f>
        <v>135200</v>
      </c>
      <c r="S443" s="4"/>
    </row>
    <row r="444" spans="2:19">
      <c r="B444">
        <v>9012767301</v>
      </c>
      <c r="C444" t="s">
        <v>132</v>
      </c>
      <c r="D444" t="s">
        <v>18</v>
      </c>
      <c r="E444">
        <v>9012767301</v>
      </c>
      <c r="F444" t="s">
        <v>2702</v>
      </c>
      <c r="G444" s="5">
        <f>VLOOKUP(F444,DATOS!U:V,2,FALSE)</f>
        <v>45497</v>
      </c>
      <c r="H444" s="5">
        <f>VLOOKUP(F444,AT!B:O,14,FALSE)</f>
        <v>45437</v>
      </c>
      <c r="I444" s="5">
        <f t="shared" si="7"/>
        <v>45443</v>
      </c>
      <c r="J444" t="s">
        <v>134</v>
      </c>
      <c r="K444" t="s">
        <v>135</v>
      </c>
      <c r="L444" t="s">
        <v>137</v>
      </c>
      <c r="M444" t="s">
        <v>136</v>
      </c>
      <c r="N444">
        <v>0</v>
      </c>
      <c r="O444">
        <v>0</v>
      </c>
      <c r="P444">
        <v>0</v>
      </c>
      <c r="Q444">
        <v>0</v>
      </c>
      <c r="R444">
        <f>SUMIF(AT!B:B,AF!F444,AT!L:L)</f>
        <v>80080</v>
      </c>
      <c r="S444" s="4"/>
    </row>
    <row r="445" spans="2:19">
      <c r="B445">
        <v>9012767301</v>
      </c>
      <c r="C445" t="s">
        <v>132</v>
      </c>
      <c r="D445" t="s">
        <v>18</v>
      </c>
      <c r="E445">
        <v>9012767301</v>
      </c>
      <c r="F445" t="s">
        <v>2703</v>
      </c>
      <c r="G445" s="5">
        <f>VLOOKUP(F445,DATOS!U:V,2,FALSE)</f>
        <v>45497</v>
      </c>
      <c r="H445" s="5">
        <f>VLOOKUP(F445,AT!B:O,14,FALSE)</f>
        <v>45414</v>
      </c>
      <c r="I445" s="5">
        <f t="shared" si="7"/>
        <v>45443</v>
      </c>
      <c r="J445" t="s">
        <v>134</v>
      </c>
      <c r="K445" t="s">
        <v>135</v>
      </c>
      <c r="L445" t="s">
        <v>137</v>
      </c>
      <c r="M445" t="s">
        <v>136</v>
      </c>
      <c r="N445">
        <v>0</v>
      </c>
      <c r="O445">
        <v>0</v>
      </c>
      <c r="P445">
        <v>0</v>
      </c>
      <c r="Q445">
        <v>0</v>
      </c>
      <c r="R445">
        <f>SUMIF(AT!B:B,AF!F445,AT!L:L)</f>
        <v>90480</v>
      </c>
      <c r="S445" s="4"/>
    </row>
    <row r="446" spans="2:19">
      <c r="B446">
        <v>9012767301</v>
      </c>
      <c r="C446" t="s">
        <v>132</v>
      </c>
      <c r="D446" t="s">
        <v>18</v>
      </c>
      <c r="E446">
        <v>9012767301</v>
      </c>
      <c r="F446" t="s">
        <v>2704</v>
      </c>
      <c r="G446" s="5">
        <f>VLOOKUP(F446,DATOS!U:V,2,FALSE)</f>
        <v>45497</v>
      </c>
      <c r="H446" s="5">
        <f>VLOOKUP(F446,AT!B:O,14,FALSE)</f>
        <v>45433</v>
      </c>
      <c r="I446" s="5">
        <f t="shared" si="7"/>
        <v>45443</v>
      </c>
      <c r="J446" t="s">
        <v>134</v>
      </c>
      <c r="K446" t="s">
        <v>135</v>
      </c>
      <c r="L446" t="s">
        <v>137</v>
      </c>
      <c r="M446" t="s">
        <v>136</v>
      </c>
      <c r="N446">
        <v>0</v>
      </c>
      <c r="O446">
        <v>0</v>
      </c>
      <c r="P446">
        <v>0</v>
      </c>
      <c r="Q446">
        <v>0</v>
      </c>
      <c r="R446">
        <f>SUMIF(AT!B:B,AF!F446,AT!L:L)</f>
        <v>33800</v>
      </c>
      <c r="S446" s="4"/>
    </row>
    <row r="447" spans="2:19">
      <c r="B447">
        <v>9012767301</v>
      </c>
      <c r="C447" t="s">
        <v>132</v>
      </c>
      <c r="D447" t="s">
        <v>18</v>
      </c>
      <c r="E447">
        <v>9012767301</v>
      </c>
      <c r="F447" t="s">
        <v>2705</v>
      </c>
      <c r="G447" s="5">
        <f>VLOOKUP(F447,DATOS!U:V,2,FALSE)</f>
        <v>45497</v>
      </c>
      <c r="H447" s="5">
        <f>VLOOKUP(F447,AT!B:O,14,FALSE)</f>
        <v>45439</v>
      </c>
      <c r="I447" s="5">
        <f t="shared" si="7"/>
        <v>45443</v>
      </c>
      <c r="J447" t="s">
        <v>134</v>
      </c>
      <c r="K447" t="s">
        <v>135</v>
      </c>
      <c r="L447" t="s">
        <v>137</v>
      </c>
      <c r="M447" t="s">
        <v>136</v>
      </c>
      <c r="N447">
        <v>0</v>
      </c>
      <c r="O447">
        <v>0</v>
      </c>
      <c r="P447">
        <v>0</v>
      </c>
      <c r="Q447">
        <v>0</v>
      </c>
      <c r="R447">
        <f>SUMIF(AT!B:B,AF!F447,AT!L:L)</f>
        <v>135200</v>
      </c>
      <c r="S447" s="4"/>
    </row>
    <row r="448" spans="2:19">
      <c r="B448">
        <v>9012767301</v>
      </c>
      <c r="C448" t="s">
        <v>132</v>
      </c>
      <c r="D448" t="s">
        <v>18</v>
      </c>
      <c r="E448">
        <v>9012767301</v>
      </c>
      <c r="F448" t="s">
        <v>2706</v>
      </c>
      <c r="G448" s="5">
        <f>VLOOKUP(F448,DATOS!U:V,2,FALSE)</f>
        <v>45497</v>
      </c>
      <c r="H448" s="5">
        <f>VLOOKUP(F448,AT!B:O,14,FALSE)</f>
        <v>45429</v>
      </c>
      <c r="I448" s="5">
        <f t="shared" si="7"/>
        <v>45443</v>
      </c>
      <c r="J448" t="s">
        <v>134</v>
      </c>
      <c r="K448" t="s">
        <v>135</v>
      </c>
      <c r="L448" t="s">
        <v>137</v>
      </c>
      <c r="M448" t="s">
        <v>136</v>
      </c>
      <c r="N448">
        <v>0</v>
      </c>
      <c r="O448">
        <v>0</v>
      </c>
      <c r="P448">
        <v>0</v>
      </c>
      <c r="Q448">
        <v>0</v>
      </c>
      <c r="R448">
        <f>SUMIF(AT!B:B,AF!F448,AT!L:L)</f>
        <v>45240</v>
      </c>
      <c r="S448" s="4"/>
    </row>
    <row r="449" spans="2:19">
      <c r="B449">
        <v>9012767301</v>
      </c>
      <c r="C449" t="s">
        <v>132</v>
      </c>
      <c r="D449" t="s">
        <v>18</v>
      </c>
      <c r="E449">
        <v>9012767301</v>
      </c>
      <c r="F449" t="s">
        <v>2707</v>
      </c>
      <c r="G449" s="5">
        <f>VLOOKUP(F449,DATOS!U:V,2,FALSE)</f>
        <v>45497</v>
      </c>
      <c r="H449" s="5">
        <f>VLOOKUP(F449,AT!B:O,14,FALSE)</f>
        <v>45439</v>
      </c>
      <c r="I449" s="5">
        <f t="shared" si="7"/>
        <v>45443</v>
      </c>
      <c r="J449" t="s">
        <v>134</v>
      </c>
      <c r="K449" t="s">
        <v>135</v>
      </c>
      <c r="L449" t="s">
        <v>137</v>
      </c>
      <c r="M449" t="s">
        <v>136</v>
      </c>
      <c r="N449">
        <v>0</v>
      </c>
      <c r="O449">
        <v>0</v>
      </c>
      <c r="P449">
        <v>0</v>
      </c>
      <c r="Q449">
        <v>0</v>
      </c>
      <c r="R449">
        <f>SUMIF(AT!B:B,AF!F449,AT!L:L)</f>
        <v>67600</v>
      </c>
      <c r="S449" s="4"/>
    </row>
    <row r="450" spans="2:19">
      <c r="B450">
        <v>9012767301</v>
      </c>
      <c r="C450" t="s">
        <v>132</v>
      </c>
      <c r="D450" t="s">
        <v>18</v>
      </c>
      <c r="E450">
        <v>9012767301</v>
      </c>
      <c r="F450" t="s">
        <v>2708</v>
      </c>
      <c r="G450" s="5">
        <f>VLOOKUP(F450,DATOS!U:V,2,FALSE)</f>
        <v>45497</v>
      </c>
      <c r="H450" s="5">
        <f>VLOOKUP(F450,AT!B:O,14,FALSE)</f>
        <v>45439</v>
      </c>
      <c r="I450" s="5">
        <f t="shared" si="7"/>
        <v>45443</v>
      </c>
      <c r="J450" t="s">
        <v>134</v>
      </c>
      <c r="K450" t="s">
        <v>135</v>
      </c>
      <c r="L450" t="s">
        <v>137</v>
      </c>
      <c r="M450" t="s">
        <v>136</v>
      </c>
      <c r="N450">
        <v>0</v>
      </c>
      <c r="O450">
        <v>0</v>
      </c>
      <c r="P450">
        <v>0</v>
      </c>
      <c r="Q450">
        <v>0</v>
      </c>
      <c r="R450">
        <f>SUMIF(AT!B:B,AF!F450,AT!L:L)</f>
        <v>200262</v>
      </c>
      <c r="S450" s="4"/>
    </row>
    <row r="451" spans="2:19">
      <c r="B451">
        <v>9012767301</v>
      </c>
      <c r="C451" t="s">
        <v>132</v>
      </c>
      <c r="D451" t="s">
        <v>18</v>
      </c>
      <c r="E451">
        <v>9012767301</v>
      </c>
      <c r="F451" t="s">
        <v>2709</v>
      </c>
      <c r="G451" s="5">
        <f>VLOOKUP(F451,DATOS!U:V,2,FALSE)</f>
        <v>45497</v>
      </c>
      <c r="H451" s="5">
        <f>VLOOKUP(F451,AT!B:O,14,FALSE)</f>
        <v>45427</v>
      </c>
      <c r="I451" s="5">
        <f t="shared" si="7"/>
        <v>45443</v>
      </c>
      <c r="J451" t="s">
        <v>134</v>
      </c>
      <c r="K451" t="s">
        <v>135</v>
      </c>
      <c r="L451" t="s">
        <v>137</v>
      </c>
      <c r="M451" t="s">
        <v>136</v>
      </c>
      <c r="N451">
        <v>0</v>
      </c>
      <c r="O451">
        <v>0</v>
      </c>
      <c r="P451">
        <v>0</v>
      </c>
      <c r="Q451">
        <v>0</v>
      </c>
      <c r="R451">
        <f>SUMIF(AT!B:B,AF!F451,AT!L:L)</f>
        <v>218400</v>
      </c>
      <c r="S451" s="4"/>
    </row>
    <row r="452" spans="2:19">
      <c r="B452">
        <v>9012767301</v>
      </c>
      <c r="C452" t="s">
        <v>132</v>
      </c>
      <c r="D452" t="s">
        <v>18</v>
      </c>
      <c r="E452">
        <v>9012767301</v>
      </c>
      <c r="F452" t="s">
        <v>2710</v>
      </c>
      <c r="G452" s="5">
        <f>VLOOKUP(F452,DATOS!U:V,2,FALSE)</f>
        <v>45497</v>
      </c>
      <c r="H452" s="5">
        <f>VLOOKUP(F452,AT!B:O,14,FALSE)</f>
        <v>45433</v>
      </c>
      <c r="I452" s="5">
        <f t="shared" si="7"/>
        <v>45443</v>
      </c>
      <c r="J452" t="s">
        <v>134</v>
      </c>
      <c r="K452" t="s">
        <v>135</v>
      </c>
      <c r="L452" t="s">
        <v>137</v>
      </c>
      <c r="M452" t="s">
        <v>136</v>
      </c>
      <c r="N452">
        <v>0</v>
      </c>
      <c r="O452">
        <v>0</v>
      </c>
      <c r="P452">
        <v>0</v>
      </c>
      <c r="Q452">
        <v>0</v>
      </c>
      <c r="R452">
        <f>SUMIF(AT!B:B,AF!F452,AT!L:L)</f>
        <v>120120</v>
      </c>
      <c r="S452" s="4"/>
    </row>
    <row r="453" spans="2:19">
      <c r="B453">
        <v>9012767301</v>
      </c>
      <c r="C453" t="s">
        <v>132</v>
      </c>
      <c r="D453" t="s">
        <v>18</v>
      </c>
      <c r="E453">
        <v>9012767301</v>
      </c>
      <c r="F453" t="s">
        <v>2711</v>
      </c>
      <c r="G453" s="5">
        <f>VLOOKUP(F453,DATOS!U:V,2,FALSE)</f>
        <v>45497</v>
      </c>
      <c r="H453" s="5">
        <f>VLOOKUP(F453,AT!B:O,14,FALSE)</f>
        <v>45442</v>
      </c>
      <c r="I453" s="5">
        <f t="shared" si="7"/>
        <v>45443</v>
      </c>
      <c r="J453" t="s">
        <v>134</v>
      </c>
      <c r="K453" t="s">
        <v>135</v>
      </c>
      <c r="L453" t="s">
        <v>137</v>
      </c>
      <c r="M453" t="s">
        <v>136</v>
      </c>
      <c r="N453">
        <v>0</v>
      </c>
      <c r="O453">
        <v>0</v>
      </c>
      <c r="P453">
        <v>0</v>
      </c>
      <c r="Q453">
        <v>0</v>
      </c>
      <c r="R453">
        <f>SUMIF(AT!B:B,AF!F453,AT!L:L)</f>
        <v>33800</v>
      </c>
      <c r="S453" s="4"/>
    </row>
    <row r="454" spans="2:19">
      <c r="B454">
        <v>9012767301</v>
      </c>
      <c r="C454" t="s">
        <v>132</v>
      </c>
      <c r="D454" t="s">
        <v>18</v>
      </c>
      <c r="E454">
        <v>9012767301</v>
      </c>
      <c r="F454" t="s">
        <v>2712</v>
      </c>
      <c r="G454" s="5">
        <f>VLOOKUP(F454,DATOS!U:V,2,FALSE)</f>
        <v>45497</v>
      </c>
      <c r="H454" s="5">
        <f>VLOOKUP(F454,AT!B:O,14,FALSE)</f>
        <v>45425</v>
      </c>
      <c r="I454" s="5">
        <f t="shared" si="7"/>
        <v>45443</v>
      </c>
      <c r="J454" t="s">
        <v>134</v>
      </c>
      <c r="K454" t="s">
        <v>135</v>
      </c>
      <c r="L454" t="s">
        <v>137</v>
      </c>
      <c r="M454" t="s">
        <v>136</v>
      </c>
      <c r="N454">
        <v>0</v>
      </c>
      <c r="O454">
        <v>0</v>
      </c>
      <c r="P454">
        <v>0</v>
      </c>
      <c r="Q454">
        <v>0</v>
      </c>
      <c r="R454">
        <f>SUMIF(AT!B:B,AF!F454,AT!L:L)</f>
        <v>193024</v>
      </c>
      <c r="S454" s="4"/>
    </row>
    <row r="455" spans="2:19">
      <c r="B455">
        <v>9012767301</v>
      </c>
      <c r="C455" t="s">
        <v>132</v>
      </c>
      <c r="D455" t="s">
        <v>18</v>
      </c>
      <c r="E455">
        <v>9012767301</v>
      </c>
      <c r="F455" t="s">
        <v>2713</v>
      </c>
      <c r="G455" s="5">
        <f>VLOOKUP(F455,DATOS!U:V,2,FALSE)</f>
        <v>45497</v>
      </c>
      <c r="H455" s="5">
        <f>VLOOKUP(F455,AT!B:O,14,FALSE)</f>
        <v>45442</v>
      </c>
      <c r="I455" s="5">
        <f t="shared" si="7"/>
        <v>45443</v>
      </c>
      <c r="J455" t="s">
        <v>134</v>
      </c>
      <c r="K455" t="s">
        <v>135</v>
      </c>
      <c r="L455" t="s">
        <v>137</v>
      </c>
      <c r="M455" t="s">
        <v>136</v>
      </c>
      <c r="N455">
        <v>0</v>
      </c>
      <c r="O455">
        <v>0</v>
      </c>
      <c r="P455">
        <v>0</v>
      </c>
      <c r="Q455">
        <v>0</v>
      </c>
      <c r="R455">
        <f>SUMIF(AT!B:B,AF!F455,AT!L:L)</f>
        <v>270400</v>
      </c>
      <c r="S455" s="4"/>
    </row>
    <row r="456" spans="2:19">
      <c r="B456">
        <v>9012767301</v>
      </c>
      <c r="C456" t="s">
        <v>132</v>
      </c>
      <c r="D456" t="s">
        <v>18</v>
      </c>
      <c r="E456">
        <v>9012767301</v>
      </c>
      <c r="F456" t="s">
        <v>2714</v>
      </c>
      <c r="G456" s="5">
        <f>VLOOKUP(F456,DATOS!U:V,2,FALSE)</f>
        <v>45497</v>
      </c>
      <c r="H456" s="5">
        <f>VLOOKUP(F456,AT!B:O,14,FALSE)</f>
        <v>45420</v>
      </c>
      <c r="I456" s="5">
        <f t="shared" si="7"/>
        <v>45443</v>
      </c>
      <c r="J456" t="s">
        <v>134</v>
      </c>
      <c r="K456" t="s">
        <v>135</v>
      </c>
      <c r="L456" t="s">
        <v>137</v>
      </c>
      <c r="M456" t="s">
        <v>136</v>
      </c>
      <c r="N456">
        <v>0</v>
      </c>
      <c r="O456">
        <v>0</v>
      </c>
      <c r="P456">
        <v>0</v>
      </c>
      <c r="Q456">
        <v>0</v>
      </c>
      <c r="R456">
        <f>SUMIF(AT!B:B,AF!F456,AT!L:L)</f>
        <v>63440</v>
      </c>
      <c r="S456" s="4"/>
    </row>
    <row r="457" spans="2:19">
      <c r="B457">
        <v>9012767301</v>
      </c>
      <c r="C457" t="s">
        <v>132</v>
      </c>
      <c r="D457" t="s">
        <v>18</v>
      </c>
      <c r="E457">
        <v>9012767301</v>
      </c>
      <c r="F457" t="s">
        <v>2715</v>
      </c>
      <c r="G457" s="5">
        <f>VLOOKUP(F457,DATOS!U:V,2,FALSE)</f>
        <v>45497</v>
      </c>
      <c r="H457" s="5">
        <f>VLOOKUP(F457,AT!B:O,14,FALSE)</f>
        <v>45427</v>
      </c>
      <c r="I457" s="5">
        <f t="shared" si="7"/>
        <v>45443</v>
      </c>
      <c r="J457" t="s">
        <v>134</v>
      </c>
      <c r="K457" t="s">
        <v>135</v>
      </c>
      <c r="L457" t="s">
        <v>137</v>
      </c>
      <c r="M457" t="s">
        <v>136</v>
      </c>
      <c r="N457">
        <v>0</v>
      </c>
      <c r="O457">
        <v>0</v>
      </c>
      <c r="P457">
        <v>0</v>
      </c>
      <c r="Q457">
        <v>0</v>
      </c>
      <c r="R457">
        <f>SUMIF(AT!B:B,AF!F457,AT!L:L)</f>
        <v>90480</v>
      </c>
      <c r="S457" s="4"/>
    </row>
    <row r="458" spans="2:19">
      <c r="B458">
        <v>9012767301</v>
      </c>
      <c r="C458" t="s">
        <v>132</v>
      </c>
      <c r="D458" t="s">
        <v>18</v>
      </c>
      <c r="E458">
        <v>9012767301</v>
      </c>
      <c r="F458" t="s">
        <v>2716</v>
      </c>
      <c r="G458" s="5">
        <f>VLOOKUP(F458,DATOS!U:V,2,FALSE)</f>
        <v>45497</v>
      </c>
      <c r="H458" s="5">
        <f>VLOOKUP(F458,AT!B:O,14,FALSE)</f>
        <v>45432</v>
      </c>
      <c r="I458" s="5">
        <f t="shared" si="7"/>
        <v>45443</v>
      </c>
      <c r="J458" t="s">
        <v>134</v>
      </c>
      <c r="K458" t="s">
        <v>135</v>
      </c>
      <c r="L458" t="s">
        <v>137</v>
      </c>
      <c r="M458" t="s">
        <v>136</v>
      </c>
      <c r="N458">
        <v>0</v>
      </c>
      <c r="O458">
        <v>0</v>
      </c>
      <c r="P458">
        <v>0</v>
      </c>
      <c r="Q458">
        <v>0</v>
      </c>
      <c r="R458">
        <f>SUMIF(AT!B:B,AF!F458,AT!L:L)</f>
        <v>168896</v>
      </c>
      <c r="S458" s="4"/>
    </row>
    <row r="459" spans="2:19">
      <c r="B459">
        <v>9012767301</v>
      </c>
      <c r="C459" t="s">
        <v>132</v>
      </c>
      <c r="D459" t="s">
        <v>18</v>
      </c>
      <c r="E459">
        <v>9012767301</v>
      </c>
      <c r="F459" t="s">
        <v>2717</v>
      </c>
      <c r="G459" s="5">
        <f>VLOOKUP(F459,DATOS!U:V,2,FALSE)</f>
        <v>45497</v>
      </c>
      <c r="H459" s="5">
        <f>VLOOKUP(F459,AT!B:O,14,FALSE)</f>
        <v>45420</v>
      </c>
      <c r="I459" s="5">
        <f t="shared" si="7"/>
        <v>45443</v>
      </c>
      <c r="J459" t="s">
        <v>134</v>
      </c>
      <c r="K459" t="s">
        <v>135</v>
      </c>
      <c r="L459" t="s">
        <v>137</v>
      </c>
      <c r="M459" t="s">
        <v>136</v>
      </c>
      <c r="N459">
        <v>0</v>
      </c>
      <c r="O459">
        <v>0</v>
      </c>
      <c r="P459">
        <v>0</v>
      </c>
      <c r="Q459">
        <v>0</v>
      </c>
      <c r="R459">
        <f>SUMIF(AT!B:B,AF!F459,AT!L:L)</f>
        <v>320320</v>
      </c>
      <c r="S459" s="4"/>
    </row>
    <row r="460" spans="2:19">
      <c r="B460">
        <v>9012767301</v>
      </c>
      <c r="C460" t="s">
        <v>132</v>
      </c>
      <c r="D460" t="s">
        <v>18</v>
      </c>
      <c r="E460">
        <v>9012767301</v>
      </c>
      <c r="F460" t="s">
        <v>2718</v>
      </c>
      <c r="G460" s="5">
        <f>VLOOKUP(F460,DATOS!U:V,2,FALSE)</f>
        <v>45497</v>
      </c>
      <c r="H460" s="5">
        <f>VLOOKUP(F460,AT!B:O,14,FALSE)</f>
        <v>45422</v>
      </c>
      <c r="I460" s="5">
        <f t="shared" si="7"/>
        <v>45443</v>
      </c>
      <c r="J460" t="s">
        <v>134</v>
      </c>
      <c r="K460" t="s">
        <v>135</v>
      </c>
      <c r="L460" t="s">
        <v>137</v>
      </c>
      <c r="M460" t="s">
        <v>136</v>
      </c>
      <c r="N460">
        <v>0</v>
      </c>
      <c r="O460">
        <v>0</v>
      </c>
      <c r="P460">
        <v>0</v>
      </c>
      <c r="Q460">
        <v>0</v>
      </c>
      <c r="R460">
        <f>SUMIF(AT!B:B,AF!F460,AT!L:L)</f>
        <v>106080</v>
      </c>
      <c r="S460" s="4"/>
    </row>
    <row r="461" spans="2:19">
      <c r="B461">
        <v>9012767301</v>
      </c>
      <c r="C461" t="s">
        <v>132</v>
      </c>
      <c r="D461" t="s">
        <v>18</v>
      </c>
      <c r="E461">
        <v>9012767301</v>
      </c>
      <c r="F461" t="s">
        <v>2719</v>
      </c>
      <c r="G461" s="5">
        <f>VLOOKUP(F461,DATOS!U:V,2,FALSE)</f>
        <v>45497</v>
      </c>
      <c r="H461" s="5">
        <f>VLOOKUP(F461,AT!B:O,14,FALSE)</f>
        <v>45439</v>
      </c>
      <c r="I461" s="5">
        <f t="shared" si="7"/>
        <v>45443</v>
      </c>
      <c r="J461" t="s">
        <v>134</v>
      </c>
      <c r="K461" t="s">
        <v>135</v>
      </c>
      <c r="L461" t="s">
        <v>137</v>
      </c>
      <c r="M461" t="s">
        <v>136</v>
      </c>
      <c r="N461">
        <v>0</v>
      </c>
      <c r="O461">
        <v>0</v>
      </c>
      <c r="P461">
        <v>0</v>
      </c>
      <c r="Q461">
        <v>0</v>
      </c>
      <c r="R461">
        <f>SUMIF(AT!B:B,AF!F461,AT!L:L)</f>
        <v>45240</v>
      </c>
      <c r="S461" s="4"/>
    </row>
    <row r="462" spans="2:19">
      <c r="B462">
        <v>9012767301</v>
      </c>
      <c r="C462" t="s">
        <v>132</v>
      </c>
      <c r="D462" t="s">
        <v>18</v>
      </c>
      <c r="E462">
        <v>9012767301</v>
      </c>
      <c r="F462" t="s">
        <v>2720</v>
      </c>
      <c r="G462" s="5">
        <f>VLOOKUP(F462,DATOS!U:V,2,FALSE)</f>
        <v>45497</v>
      </c>
      <c r="H462" s="5">
        <f>VLOOKUP(F462,AT!B:O,14,FALSE)</f>
        <v>45434</v>
      </c>
      <c r="I462" s="5">
        <f t="shared" si="7"/>
        <v>45443</v>
      </c>
      <c r="J462" t="s">
        <v>134</v>
      </c>
      <c r="K462" t="s">
        <v>135</v>
      </c>
      <c r="L462" t="s">
        <v>137</v>
      </c>
      <c r="M462" t="s">
        <v>136</v>
      </c>
      <c r="N462">
        <v>0</v>
      </c>
      <c r="O462">
        <v>0</v>
      </c>
      <c r="P462">
        <v>0</v>
      </c>
      <c r="Q462">
        <v>0</v>
      </c>
      <c r="R462">
        <f>SUMIF(AT!B:B,AF!F462,AT!L:L)</f>
        <v>205088</v>
      </c>
      <c r="S462" s="4"/>
    </row>
    <row r="463" spans="2:19">
      <c r="B463">
        <v>9012767301</v>
      </c>
      <c r="C463" t="s">
        <v>132</v>
      </c>
      <c r="D463" t="s">
        <v>18</v>
      </c>
      <c r="E463">
        <v>9012767301</v>
      </c>
      <c r="F463" t="s">
        <v>2721</v>
      </c>
      <c r="G463" s="5">
        <f>VLOOKUP(F463,DATOS!U:V,2,FALSE)</f>
        <v>45497</v>
      </c>
      <c r="H463" s="5">
        <f>VLOOKUP(F463,AT!B:O,14,FALSE)</f>
        <v>45438</v>
      </c>
      <c r="I463" s="5">
        <f t="shared" si="7"/>
        <v>45443</v>
      </c>
      <c r="J463" t="s">
        <v>134</v>
      </c>
      <c r="K463" t="s">
        <v>135</v>
      </c>
      <c r="L463" t="s">
        <v>137</v>
      </c>
      <c r="M463" t="s">
        <v>136</v>
      </c>
      <c r="N463">
        <v>0</v>
      </c>
      <c r="O463">
        <v>0</v>
      </c>
      <c r="P463">
        <v>0</v>
      </c>
      <c r="Q463">
        <v>0</v>
      </c>
      <c r="R463">
        <f>SUMIF(AT!B:B,AF!F463,AT!L:L)</f>
        <v>217152</v>
      </c>
      <c r="S463" s="4"/>
    </row>
    <row r="464" spans="2:19">
      <c r="B464">
        <v>9012767301</v>
      </c>
      <c r="C464" t="s">
        <v>132</v>
      </c>
      <c r="D464" t="s">
        <v>18</v>
      </c>
      <c r="E464">
        <v>9012767301</v>
      </c>
      <c r="F464" t="s">
        <v>2722</v>
      </c>
      <c r="G464" s="5">
        <f>VLOOKUP(F464,DATOS!U:V,2,FALSE)</f>
        <v>45497</v>
      </c>
      <c r="H464" s="5">
        <f>VLOOKUP(F464,AT!B:O,14,FALSE)</f>
        <v>45442</v>
      </c>
      <c r="I464" s="5">
        <f t="shared" si="7"/>
        <v>45443</v>
      </c>
      <c r="J464" t="s">
        <v>134</v>
      </c>
      <c r="K464" t="s">
        <v>135</v>
      </c>
      <c r="L464" t="s">
        <v>137</v>
      </c>
      <c r="M464" t="s">
        <v>136</v>
      </c>
      <c r="N464">
        <v>0</v>
      </c>
      <c r="O464">
        <v>0</v>
      </c>
      <c r="P464">
        <v>0</v>
      </c>
      <c r="Q464">
        <v>0</v>
      </c>
      <c r="R464">
        <f>SUMIF(AT!B:B,AF!F464,AT!L:L)</f>
        <v>58240</v>
      </c>
      <c r="S464" s="4"/>
    </row>
    <row r="465" spans="2:19">
      <c r="B465">
        <v>9012767301</v>
      </c>
      <c r="C465" t="s">
        <v>132</v>
      </c>
      <c r="D465" t="s">
        <v>18</v>
      </c>
      <c r="E465">
        <v>9012767301</v>
      </c>
      <c r="F465" t="s">
        <v>2723</v>
      </c>
      <c r="G465" s="5">
        <f>VLOOKUP(F465,DATOS!U:V,2,FALSE)</f>
        <v>45497</v>
      </c>
      <c r="H465" s="5">
        <f>VLOOKUP(F465,AT!B:O,14,FALSE)</f>
        <v>45422</v>
      </c>
      <c r="I465" s="5">
        <f t="shared" si="7"/>
        <v>45443</v>
      </c>
      <c r="J465" t="s">
        <v>134</v>
      </c>
      <c r="K465" t="s">
        <v>135</v>
      </c>
      <c r="L465" t="s">
        <v>137</v>
      </c>
      <c r="M465" t="s">
        <v>136</v>
      </c>
      <c r="N465">
        <v>0</v>
      </c>
      <c r="O465">
        <v>0</v>
      </c>
      <c r="P465">
        <v>0</v>
      </c>
      <c r="Q465">
        <v>0</v>
      </c>
      <c r="R465">
        <f>SUMIF(AT!B:B,AF!F465,AT!L:L)</f>
        <v>26520</v>
      </c>
      <c r="S465" s="4"/>
    </row>
    <row r="466" spans="2:19">
      <c r="B466">
        <v>9012767301</v>
      </c>
      <c r="C466" t="s">
        <v>132</v>
      </c>
      <c r="D466" t="s">
        <v>18</v>
      </c>
      <c r="E466">
        <v>9012767301</v>
      </c>
      <c r="F466" t="s">
        <v>2724</v>
      </c>
      <c r="G466" s="5">
        <f>VLOOKUP(F466,DATOS!U:V,2,FALSE)</f>
        <v>45497</v>
      </c>
      <c r="H466" s="5">
        <f>VLOOKUP(F466,AT!B:O,14,FALSE)</f>
        <v>45432</v>
      </c>
      <c r="I466" s="5">
        <f t="shared" si="7"/>
        <v>45443</v>
      </c>
      <c r="J466" t="s">
        <v>134</v>
      </c>
      <c r="K466" t="s">
        <v>135</v>
      </c>
      <c r="L466" t="s">
        <v>137</v>
      </c>
      <c r="M466" t="s">
        <v>136</v>
      </c>
      <c r="N466">
        <v>0</v>
      </c>
      <c r="O466">
        <v>0</v>
      </c>
      <c r="P466">
        <v>0</v>
      </c>
      <c r="Q466">
        <v>0</v>
      </c>
      <c r="R466">
        <f>SUMIF(AT!B:B,AF!F466,AT!L:L)</f>
        <v>71760</v>
      </c>
      <c r="S466" s="4"/>
    </row>
    <row r="467" spans="2:19">
      <c r="B467">
        <v>9012767301</v>
      </c>
      <c r="C467" t="s">
        <v>132</v>
      </c>
      <c r="D467" t="s">
        <v>18</v>
      </c>
      <c r="E467">
        <v>9012767301</v>
      </c>
      <c r="F467" t="s">
        <v>2725</v>
      </c>
      <c r="G467" s="5">
        <f>VLOOKUP(F467,DATOS!U:V,2,FALSE)</f>
        <v>45497</v>
      </c>
      <c r="H467" s="5">
        <f>VLOOKUP(F467,AT!B:O,14,FALSE)</f>
        <v>45437</v>
      </c>
      <c r="I467" s="5">
        <f t="shared" si="7"/>
        <v>45443</v>
      </c>
      <c r="J467" t="s">
        <v>134</v>
      </c>
      <c r="K467" t="s">
        <v>135</v>
      </c>
      <c r="L467" t="s">
        <v>137</v>
      </c>
      <c r="M467" t="s">
        <v>136</v>
      </c>
      <c r="N467">
        <v>0</v>
      </c>
      <c r="O467">
        <v>0</v>
      </c>
      <c r="P467">
        <v>0</v>
      </c>
      <c r="Q467">
        <v>0</v>
      </c>
      <c r="R467">
        <f>SUMIF(AT!B:B,AF!F467,AT!L:L)</f>
        <v>100672</v>
      </c>
      <c r="S467" s="4"/>
    </row>
    <row r="468" spans="2:19">
      <c r="B468">
        <v>9012767301</v>
      </c>
      <c r="C468" t="s">
        <v>132</v>
      </c>
      <c r="D468" t="s">
        <v>18</v>
      </c>
      <c r="E468">
        <v>9012767301</v>
      </c>
      <c r="F468" t="s">
        <v>2726</v>
      </c>
      <c r="G468" s="5">
        <f>VLOOKUP(F468,DATOS!U:V,2,FALSE)</f>
        <v>45497</v>
      </c>
      <c r="H468" s="5">
        <f>VLOOKUP(F468,AT!B:O,14,FALSE)</f>
        <v>45439</v>
      </c>
      <c r="I468" s="5">
        <f t="shared" si="7"/>
        <v>45443</v>
      </c>
      <c r="J468" t="s">
        <v>134</v>
      </c>
      <c r="K468" t="s">
        <v>135</v>
      </c>
      <c r="L468" t="s">
        <v>137</v>
      </c>
      <c r="M468" t="s">
        <v>136</v>
      </c>
      <c r="N468">
        <v>0</v>
      </c>
      <c r="O468">
        <v>0</v>
      </c>
      <c r="P468">
        <v>0</v>
      </c>
      <c r="Q468">
        <v>0</v>
      </c>
      <c r="R468">
        <f>SUMIF(AT!B:B,AF!F468,AT!L:L)</f>
        <v>135200</v>
      </c>
      <c r="S468" s="4"/>
    </row>
    <row r="469" spans="2:19">
      <c r="B469">
        <v>9012767301</v>
      </c>
      <c r="C469" t="s">
        <v>132</v>
      </c>
      <c r="D469" t="s">
        <v>18</v>
      </c>
      <c r="E469">
        <v>9012767301</v>
      </c>
      <c r="F469" t="s">
        <v>2727</v>
      </c>
      <c r="G469" s="5">
        <f>VLOOKUP(F469,DATOS!U:V,2,FALSE)</f>
        <v>45497</v>
      </c>
      <c r="H469" s="5">
        <f>VLOOKUP(F469,AT!B:O,14,FALSE)</f>
        <v>45429</v>
      </c>
      <c r="I469" s="5">
        <f t="shared" si="7"/>
        <v>45443</v>
      </c>
      <c r="J469" t="s">
        <v>134</v>
      </c>
      <c r="K469" t="s">
        <v>135</v>
      </c>
      <c r="L469" t="s">
        <v>137</v>
      </c>
      <c r="M469" t="s">
        <v>136</v>
      </c>
      <c r="N469">
        <v>0</v>
      </c>
      <c r="O469">
        <v>0</v>
      </c>
      <c r="P469">
        <v>0</v>
      </c>
      <c r="Q469">
        <v>0</v>
      </c>
      <c r="R469">
        <f>SUMIF(AT!B:B,AF!F469,AT!L:L)</f>
        <v>100672</v>
      </c>
      <c r="S469" s="4"/>
    </row>
    <row r="470" spans="2:19">
      <c r="B470">
        <v>9012767301</v>
      </c>
      <c r="C470" t="s">
        <v>132</v>
      </c>
      <c r="D470" t="s">
        <v>18</v>
      </c>
      <c r="E470">
        <v>9012767301</v>
      </c>
      <c r="F470" t="s">
        <v>2728</v>
      </c>
      <c r="G470" s="5">
        <f>VLOOKUP(F470,DATOS!U:V,2,FALSE)</f>
        <v>45497</v>
      </c>
      <c r="H470" s="5">
        <f>VLOOKUP(F470,AT!B:O,14,FALSE)</f>
        <v>45426</v>
      </c>
      <c r="I470" s="5">
        <f t="shared" si="7"/>
        <v>45443</v>
      </c>
      <c r="J470" t="s">
        <v>134</v>
      </c>
      <c r="K470" t="s">
        <v>135</v>
      </c>
      <c r="L470" t="s">
        <v>137</v>
      </c>
      <c r="M470" t="s">
        <v>136</v>
      </c>
      <c r="N470">
        <v>0</v>
      </c>
      <c r="O470">
        <v>0</v>
      </c>
      <c r="P470">
        <v>0</v>
      </c>
      <c r="Q470">
        <v>0</v>
      </c>
      <c r="R470">
        <f>SUMIF(AT!B:B,AF!F470,AT!L:L)</f>
        <v>193024</v>
      </c>
      <c r="S470" s="4"/>
    </row>
    <row r="471" spans="2:19">
      <c r="B471">
        <v>9012767301</v>
      </c>
      <c r="C471" t="s">
        <v>132</v>
      </c>
      <c r="D471" t="s">
        <v>18</v>
      </c>
      <c r="E471">
        <v>9012767301</v>
      </c>
      <c r="F471" t="s">
        <v>2729</v>
      </c>
      <c r="G471" s="5">
        <f>VLOOKUP(F471,DATOS!U:V,2,FALSE)</f>
        <v>45497</v>
      </c>
      <c r="H471" s="5">
        <f>VLOOKUP(F471,AT!B:O,14,FALSE)</f>
        <v>45437</v>
      </c>
      <c r="I471" s="5">
        <f t="shared" si="7"/>
        <v>45443</v>
      </c>
      <c r="J471" t="s">
        <v>134</v>
      </c>
      <c r="K471" t="s">
        <v>135</v>
      </c>
      <c r="L471" t="s">
        <v>137</v>
      </c>
      <c r="M471" t="s">
        <v>136</v>
      </c>
      <c r="N471">
        <v>0</v>
      </c>
      <c r="O471">
        <v>0</v>
      </c>
      <c r="P471">
        <v>0</v>
      </c>
      <c r="Q471">
        <v>0</v>
      </c>
      <c r="R471">
        <f>SUMIF(AT!B:B,AF!F471,AT!L:L)</f>
        <v>53040</v>
      </c>
      <c r="S471" s="4"/>
    </row>
    <row r="472" spans="2:19">
      <c r="B472">
        <v>9012767301</v>
      </c>
      <c r="C472" t="s">
        <v>132</v>
      </c>
      <c r="D472" t="s">
        <v>18</v>
      </c>
      <c r="E472">
        <v>9012767301</v>
      </c>
      <c r="F472" t="s">
        <v>2730</v>
      </c>
      <c r="G472" s="5">
        <f>VLOOKUP(F472,DATOS!U:V,2,FALSE)</f>
        <v>45497</v>
      </c>
      <c r="H472" s="5">
        <f>VLOOKUP(F472,AT!B:O,14,FALSE)</f>
        <v>45441</v>
      </c>
      <c r="I472" s="5">
        <f t="shared" si="7"/>
        <v>45443</v>
      </c>
      <c r="J472" t="s">
        <v>134</v>
      </c>
      <c r="K472" t="s">
        <v>135</v>
      </c>
      <c r="L472" t="s">
        <v>137</v>
      </c>
      <c r="M472" t="s">
        <v>136</v>
      </c>
      <c r="N472">
        <v>0</v>
      </c>
      <c r="O472">
        <v>0</v>
      </c>
      <c r="P472">
        <v>0</v>
      </c>
      <c r="Q472">
        <v>0</v>
      </c>
      <c r="R472">
        <f>SUMIF(AT!B:B,AF!F472,AT!L:L)</f>
        <v>53040</v>
      </c>
      <c r="S472" s="4"/>
    </row>
    <row r="473" spans="2:19">
      <c r="B473">
        <v>9012767301</v>
      </c>
      <c r="C473" t="s">
        <v>132</v>
      </c>
      <c r="D473" t="s">
        <v>18</v>
      </c>
      <c r="E473">
        <v>9012767301</v>
      </c>
      <c r="F473" t="s">
        <v>2731</v>
      </c>
      <c r="G473" s="5">
        <f>VLOOKUP(F473,DATOS!U:V,2,FALSE)</f>
        <v>45497</v>
      </c>
      <c r="H473" s="5">
        <f>VLOOKUP(F473,AT!B:O,14,FALSE)</f>
        <v>45414</v>
      </c>
      <c r="I473" s="5">
        <f t="shared" si="7"/>
        <v>45443</v>
      </c>
      <c r="J473" t="s">
        <v>134</v>
      </c>
      <c r="K473" t="s">
        <v>135</v>
      </c>
      <c r="L473" t="s">
        <v>137</v>
      </c>
      <c r="M473" t="s">
        <v>136</v>
      </c>
      <c r="N473">
        <v>0</v>
      </c>
      <c r="O473">
        <v>0</v>
      </c>
      <c r="P473">
        <v>0</v>
      </c>
      <c r="Q473">
        <v>0</v>
      </c>
      <c r="R473">
        <f>SUMIF(AT!B:B,AF!F473,AT!L:L)</f>
        <v>135200</v>
      </c>
      <c r="S473" s="4"/>
    </row>
    <row r="474" spans="2:19">
      <c r="B474">
        <v>9012767301</v>
      </c>
      <c r="C474" t="s">
        <v>132</v>
      </c>
      <c r="D474" t="s">
        <v>18</v>
      </c>
      <c r="E474">
        <v>9012767301</v>
      </c>
      <c r="F474" t="s">
        <v>2732</v>
      </c>
      <c r="G474" s="5">
        <f>VLOOKUP(F474,DATOS!U:V,2,FALSE)</f>
        <v>45497</v>
      </c>
      <c r="H474" s="5">
        <f>VLOOKUP(F474,AT!B:O,14,FALSE)</f>
        <v>45426</v>
      </c>
      <c r="I474" s="5">
        <f t="shared" si="7"/>
        <v>45443</v>
      </c>
      <c r="J474" t="s">
        <v>134</v>
      </c>
      <c r="K474" t="s">
        <v>135</v>
      </c>
      <c r="L474" t="s">
        <v>137</v>
      </c>
      <c r="M474" t="s">
        <v>136</v>
      </c>
      <c r="N474">
        <v>0</v>
      </c>
      <c r="O474">
        <v>0</v>
      </c>
      <c r="P474">
        <v>0</v>
      </c>
      <c r="Q474">
        <v>0</v>
      </c>
      <c r="R474">
        <f>SUMIF(AT!B:B,AF!F474,AT!L:L)</f>
        <v>253344</v>
      </c>
      <c r="S474" s="4"/>
    </row>
    <row r="475" spans="2:19">
      <c r="B475">
        <v>9012767301</v>
      </c>
      <c r="C475" t="s">
        <v>132</v>
      </c>
      <c r="D475" t="s">
        <v>18</v>
      </c>
      <c r="E475">
        <v>9012767301</v>
      </c>
      <c r="F475" t="s">
        <v>2733</v>
      </c>
      <c r="G475" s="5">
        <f>VLOOKUP(F475,DATOS!U:V,2,FALSE)</f>
        <v>45497</v>
      </c>
      <c r="H475" s="5">
        <f>VLOOKUP(F475,AT!B:O,14,FALSE)</f>
        <v>45416</v>
      </c>
      <c r="I475" s="5">
        <f t="shared" si="7"/>
        <v>45443</v>
      </c>
      <c r="J475" t="s">
        <v>134</v>
      </c>
      <c r="K475" t="s">
        <v>135</v>
      </c>
      <c r="L475" t="s">
        <v>137</v>
      </c>
      <c r="M475" t="s">
        <v>136</v>
      </c>
      <c r="N475">
        <v>0</v>
      </c>
      <c r="O475">
        <v>0</v>
      </c>
      <c r="P475">
        <v>0</v>
      </c>
      <c r="Q475">
        <v>0</v>
      </c>
      <c r="R475">
        <f>SUMIF(AT!B:B,AF!F475,AT!L:L)</f>
        <v>78000</v>
      </c>
      <c r="S475" s="4"/>
    </row>
    <row r="476" spans="2:19">
      <c r="B476">
        <v>9012767301</v>
      </c>
      <c r="C476" t="s">
        <v>132</v>
      </c>
      <c r="D476" t="s">
        <v>18</v>
      </c>
      <c r="E476">
        <v>9012767301</v>
      </c>
      <c r="F476" t="s">
        <v>2734</v>
      </c>
      <c r="G476" s="5">
        <f>VLOOKUP(F476,DATOS!U:V,2,FALSE)</f>
        <v>45497</v>
      </c>
      <c r="H476" s="5">
        <f>VLOOKUP(F476,AT!B:O,14,FALSE)</f>
        <v>45441</v>
      </c>
      <c r="I476" s="5">
        <f t="shared" si="7"/>
        <v>45443</v>
      </c>
      <c r="J476" t="s">
        <v>134</v>
      </c>
      <c r="K476" t="s">
        <v>135</v>
      </c>
      <c r="L476" t="s">
        <v>137</v>
      </c>
      <c r="M476" t="s">
        <v>136</v>
      </c>
      <c r="N476">
        <v>0</v>
      </c>
      <c r="O476">
        <v>0</v>
      </c>
      <c r="P476">
        <v>0</v>
      </c>
      <c r="Q476">
        <v>0</v>
      </c>
      <c r="R476">
        <f>SUMIF(AT!B:B,AF!F476,AT!L:L)</f>
        <v>67600</v>
      </c>
      <c r="S476" s="4"/>
    </row>
    <row r="477" spans="2:19">
      <c r="B477">
        <v>9012767301</v>
      </c>
      <c r="C477" t="s">
        <v>132</v>
      </c>
      <c r="D477" t="s">
        <v>18</v>
      </c>
      <c r="E477">
        <v>9012767301</v>
      </c>
      <c r="F477" t="s">
        <v>2735</v>
      </c>
      <c r="G477" s="5">
        <f>VLOOKUP(F477,DATOS!U:V,2,FALSE)</f>
        <v>45497</v>
      </c>
      <c r="H477" s="5">
        <f>VLOOKUP(F477,AT!B:O,14,FALSE)</f>
        <v>45436</v>
      </c>
      <c r="I477" s="5">
        <f t="shared" si="7"/>
        <v>45443</v>
      </c>
      <c r="J477" t="s">
        <v>134</v>
      </c>
      <c r="K477" t="s">
        <v>135</v>
      </c>
      <c r="L477" t="s">
        <v>137</v>
      </c>
      <c r="M477" t="s">
        <v>136</v>
      </c>
      <c r="N477">
        <v>0</v>
      </c>
      <c r="O477">
        <v>0</v>
      </c>
      <c r="P477">
        <v>0</v>
      </c>
      <c r="Q477">
        <v>0</v>
      </c>
      <c r="R477">
        <f>SUMIF(AT!B:B,AF!F477,AT!L:L)</f>
        <v>80080</v>
      </c>
      <c r="S477" s="4"/>
    </row>
    <row r="478" spans="2:19">
      <c r="B478">
        <v>9012767301</v>
      </c>
      <c r="C478" t="s">
        <v>132</v>
      </c>
      <c r="D478" t="s">
        <v>18</v>
      </c>
      <c r="E478">
        <v>9012767301</v>
      </c>
      <c r="F478" t="s">
        <v>2736</v>
      </c>
      <c r="G478" s="5">
        <f>VLOOKUP(F478,DATOS!U:V,2,FALSE)</f>
        <v>45497</v>
      </c>
      <c r="H478" s="5">
        <f>VLOOKUP(F478,AT!B:O,14,FALSE)</f>
        <v>45437</v>
      </c>
      <c r="I478" s="5">
        <f t="shared" si="7"/>
        <v>45443</v>
      </c>
      <c r="J478" t="s">
        <v>134</v>
      </c>
      <c r="K478" t="s">
        <v>135</v>
      </c>
      <c r="L478" t="s">
        <v>137</v>
      </c>
      <c r="M478" t="s">
        <v>136</v>
      </c>
      <c r="N478">
        <v>0</v>
      </c>
      <c r="O478">
        <v>0</v>
      </c>
      <c r="P478">
        <v>0</v>
      </c>
      <c r="Q478">
        <v>0</v>
      </c>
      <c r="R478">
        <f>SUMIF(AT!B:B,AF!F478,AT!L:L)</f>
        <v>101338</v>
      </c>
      <c r="S478" s="4"/>
    </row>
    <row r="479" spans="2:19">
      <c r="B479">
        <v>9012767301</v>
      </c>
      <c r="C479" t="s">
        <v>132</v>
      </c>
      <c r="D479" t="s">
        <v>18</v>
      </c>
      <c r="E479">
        <v>9012767301</v>
      </c>
      <c r="F479" t="s">
        <v>2737</v>
      </c>
      <c r="G479" s="5">
        <f>VLOOKUP(F479,DATOS!U:V,2,FALSE)</f>
        <v>45497</v>
      </c>
      <c r="H479" s="5">
        <f>VLOOKUP(F479,AT!B:O,14,FALSE)</f>
        <v>45438</v>
      </c>
      <c r="I479" s="5">
        <f t="shared" si="7"/>
        <v>45443</v>
      </c>
      <c r="J479" t="s">
        <v>134</v>
      </c>
      <c r="K479" t="s">
        <v>135</v>
      </c>
      <c r="L479" t="s">
        <v>137</v>
      </c>
      <c r="M479" t="s">
        <v>136</v>
      </c>
      <c r="N479">
        <v>0</v>
      </c>
      <c r="O479">
        <v>0</v>
      </c>
      <c r="P479">
        <v>0</v>
      </c>
      <c r="Q479">
        <v>0</v>
      </c>
      <c r="R479">
        <f>SUMIF(AT!B:B,AF!F479,AT!L:L)</f>
        <v>196560</v>
      </c>
      <c r="S479" s="4"/>
    </row>
    <row r="480" spans="2:19">
      <c r="B480">
        <v>9012767301</v>
      </c>
      <c r="C480" t="s">
        <v>132</v>
      </c>
      <c r="D480" t="s">
        <v>18</v>
      </c>
      <c r="E480">
        <v>9012767301</v>
      </c>
      <c r="F480" t="s">
        <v>2738</v>
      </c>
      <c r="G480" s="5">
        <f>VLOOKUP(F480,DATOS!U:V,2,FALSE)</f>
        <v>45497</v>
      </c>
      <c r="H480" s="5">
        <f>VLOOKUP(F480,AT!B:O,14,FALSE)</f>
        <v>45433</v>
      </c>
      <c r="I480" s="5">
        <f t="shared" si="7"/>
        <v>45443</v>
      </c>
      <c r="J480" t="s">
        <v>134</v>
      </c>
      <c r="K480" t="s">
        <v>135</v>
      </c>
      <c r="L480" t="s">
        <v>137</v>
      </c>
      <c r="M480" t="s">
        <v>136</v>
      </c>
      <c r="N480">
        <v>0</v>
      </c>
      <c r="O480">
        <v>0</v>
      </c>
      <c r="P480">
        <v>0</v>
      </c>
      <c r="Q480">
        <v>0</v>
      </c>
      <c r="R480">
        <f>SUMIF(AT!B:B,AF!F480,AT!L:L)</f>
        <v>109200</v>
      </c>
      <c r="S480" s="4"/>
    </row>
    <row r="481" spans="2:19">
      <c r="B481">
        <v>9012767301</v>
      </c>
      <c r="C481" t="s">
        <v>132</v>
      </c>
      <c r="D481" t="s">
        <v>18</v>
      </c>
      <c r="E481">
        <v>9012767301</v>
      </c>
      <c r="F481" t="s">
        <v>2739</v>
      </c>
      <c r="G481" s="5">
        <f>VLOOKUP(F481,DATOS!U:V,2,FALSE)</f>
        <v>45497</v>
      </c>
      <c r="H481" s="5">
        <f>VLOOKUP(F481,AT!B:O,14,FALSE)</f>
        <v>45440</v>
      </c>
      <c r="I481" s="5">
        <f t="shared" si="7"/>
        <v>45443</v>
      </c>
      <c r="J481" t="s">
        <v>134</v>
      </c>
      <c r="K481" t="s">
        <v>135</v>
      </c>
      <c r="L481" t="s">
        <v>137</v>
      </c>
      <c r="M481" t="s">
        <v>136</v>
      </c>
      <c r="N481">
        <v>0</v>
      </c>
      <c r="O481">
        <v>0</v>
      </c>
      <c r="P481">
        <v>0</v>
      </c>
      <c r="Q481">
        <v>0</v>
      </c>
      <c r="R481">
        <f>SUMIF(AT!B:B,AF!F481,AT!L:L)</f>
        <v>72384</v>
      </c>
      <c r="S481" s="4"/>
    </row>
    <row r="482" spans="2:19">
      <c r="B482">
        <v>9012767301</v>
      </c>
      <c r="C482" t="s">
        <v>132</v>
      </c>
      <c r="D482" t="s">
        <v>18</v>
      </c>
      <c r="E482">
        <v>9012767301</v>
      </c>
      <c r="F482" t="s">
        <v>2740</v>
      </c>
      <c r="G482" s="5">
        <f>VLOOKUP(F482,DATOS!U:V,2,FALSE)</f>
        <v>45497</v>
      </c>
      <c r="H482" s="5">
        <f>VLOOKUP(F482,AT!B:O,14,FALSE)</f>
        <v>45427</v>
      </c>
      <c r="I482" s="5">
        <f t="shared" si="7"/>
        <v>45443</v>
      </c>
      <c r="J482" t="s">
        <v>134</v>
      </c>
      <c r="K482" t="s">
        <v>135</v>
      </c>
      <c r="L482" t="s">
        <v>137</v>
      </c>
      <c r="M482" t="s">
        <v>136</v>
      </c>
      <c r="N482">
        <v>0</v>
      </c>
      <c r="O482">
        <v>0</v>
      </c>
      <c r="P482">
        <v>0</v>
      </c>
      <c r="Q482">
        <v>0</v>
      </c>
      <c r="R482">
        <f>SUMIF(AT!B:B,AF!F482,AT!L:L)</f>
        <v>80080</v>
      </c>
      <c r="S482" s="4"/>
    </row>
    <row r="483" spans="2:19">
      <c r="B483">
        <v>9012767301</v>
      </c>
      <c r="C483" t="s">
        <v>132</v>
      </c>
      <c r="D483" t="s">
        <v>18</v>
      </c>
      <c r="E483">
        <v>9012767301</v>
      </c>
      <c r="F483" t="s">
        <v>2741</v>
      </c>
      <c r="G483" s="5">
        <f>VLOOKUP(F483,DATOS!U:V,2,FALSE)</f>
        <v>45497</v>
      </c>
      <c r="H483" s="5">
        <f>VLOOKUP(F483,AT!B:O,14,FALSE)</f>
        <v>45417</v>
      </c>
      <c r="I483" s="5">
        <f t="shared" si="7"/>
        <v>45443</v>
      </c>
      <c r="J483" t="s">
        <v>134</v>
      </c>
      <c r="K483" t="s">
        <v>135</v>
      </c>
      <c r="L483" t="s">
        <v>137</v>
      </c>
      <c r="M483" t="s">
        <v>136</v>
      </c>
      <c r="N483">
        <v>0</v>
      </c>
      <c r="O483">
        <v>0</v>
      </c>
      <c r="P483">
        <v>0</v>
      </c>
      <c r="Q483">
        <v>0</v>
      </c>
      <c r="R483">
        <f>SUMIF(AT!B:B,AF!F483,AT!L:L)</f>
        <v>45240</v>
      </c>
      <c r="S483" s="4"/>
    </row>
    <row r="484" spans="2:19">
      <c r="B484">
        <v>9012767301</v>
      </c>
      <c r="C484" t="s">
        <v>132</v>
      </c>
      <c r="D484" t="s">
        <v>18</v>
      </c>
      <c r="E484">
        <v>9012767301</v>
      </c>
      <c r="F484" t="s">
        <v>2742</v>
      </c>
      <c r="G484" s="5">
        <f>VLOOKUP(F484,DATOS!U:V,2,FALSE)</f>
        <v>45497</v>
      </c>
      <c r="H484" s="5">
        <f>VLOOKUP(F484,AT!B:O,14,FALSE)</f>
        <v>45437</v>
      </c>
      <c r="I484" s="5">
        <f t="shared" si="7"/>
        <v>45443</v>
      </c>
      <c r="J484" t="s">
        <v>134</v>
      </c>
      <c r="K484" t="s">
        <v>135</v>
      </c>
      <c r="L484" t="s">
        <v>137</v>
      </c>
      <c r="M484" t="s">
        <v>136</v>
      </c>
      <c r="N484">
        <v>0</v>
      </c>
      <c r="O484">
        <v>0</v>
      </c>
      <c r="P484">
        <v>0</v>
      </c>
      <c r="Q484">
        <v>0</v>
      </c>
      <c r="R484">
        <f>SUMIF(AT!B:B,AF!F484,AT!L:L)</f>
        <v>26520</v>
      </c>
      <c r="S484" s="4"/>
    </row>
    <row r="485" spans="2:19">
      <c r="B485">
        <v>9012767301</v>
      </c>
      <c r="C485" t="s">
        <v>132</v>
      </c>
      <c r="D485" t="s">
        <v>18</v>
      </c>
      <c r="E485">
        <v>9012767301</v>
      </c>
      <c r="F485" t="s">
        <v>2743</v>
      </c>
      <c r="G485" s="5">
        <f>VLOOKUP(F485,DATOS!U:V,2,FALSE)</f>
        <v>45497</v>
      </c>
      <c r="H485" s="5">
        <f>VLOOKUP(F485,AT!B:O,14,FALSE)</f>
        <v>45429</v>
      </c>
      <c r="I485" s="5">
        <f t="shared" si="7"/>
        <v>45443</v>
      </c>
      <c r="J485" t="s">
        <v>134</v>
      </c>
      <c r="K485" t="s">
        <v>135</v>
      </c>
      <c r="L485" t="s">
        <v>137</v>
      </c>
      <c r="M485" t="s">
        <v>136</v>
      </c>
      <c r="N485">
        <v>0</v>
      </c>
      <c r="O485">
        <v>0</v>
      </c>
      <c r="P485">
        <v>0</v>
      </c>
      <c r="Q485">
        <v>0</v>
      </c>
      <c r="R485">
        <f>SUMIF(AT!B:B,AF!F485,AT!L:L)</f>
        <v>29640</v>
      </c>
      <c r="S485" s="4"/>
    </row>
    <row r="486" spans="2:19">
      <c r="B486">
        <v>9012767301</v>
      </c>
      <c r="C486" t="s">
        <v>132</v>
      </c>
      <c r="D486" t="s">
        <v>18</v>
      </c>
      <c r="E486">
        <v>9012767301</v>
      </c>
      <c r="F486" t="s">
        <v>2744</v>
      </c>
      <c r="G486" s="5">
        <f>VLOOKUP(F486,DATOS!U:V,2,FALSE)</f>
        <v>45497</v>
      </c>
      <c r="H486" s="5">
        <f>VLOOKUP(F486,AT!B:O,14,FALSE)</f>
        <v>45429</v>
      </c>
      <c r="I486" s="5">
        <f t="shared" si="7"/>
        <v>45443</v>
      </c>
      <c r="J486" t="s">
        <v>134</v>
      </c>
      <c r="K486" t="s">
        <v>135</v>
      </c>
      <c r="L486" t="s">
        <v>137</v>
      </c>
      <c r="M486" t="s">
        <v>136</v>
      </c>
      <c r="N486">
        <v>0</v>
      </c>
      <c r="O486">
        <v>0</v>
      </c>
      <c r="P486">
        <v>0</v>
      </c>
      <c r="Q486">
        <v>0</v>
      </c>
      <c r="R486">
        <f>SUMIF(AT!B:B,AF!F486,AT!L:L)</f>
        <v>95160</v>
      </c>
      <c r="S486" s="4"/>
    </row>
    <row r="487" spans="2:19">
      <c r="B487">
        <v>9012767301</v>
      </c>
      <c r="C487" t="s">
        <v>132</v>
      </c>
      <c r="D487" t="s">
        <v>18</v>
      </c>
      <c r="E487">
        <v>9012767301</v>
      </c>
      <c r="F487" t="s">
        <v>2745</v>
      </c>
      <c r="G487" s="5">
        <f>VLOOKUP(F487,DATOS!U:V,2,FALSE)</f>
        <v>45497</v>
      </c>
      <c r="H487" s="5">
        <f>VLOOKUP(F487,AT!B:O,14,FALSE)</f>
        <v>45435</v>
      </c>
      <c r="I487" s="5">
        <f t="shared" si="7"/>
        <v>45443</v>
      </c>
      <c r="J487" t="s">
        <v>134</v>
      </c>
      <c r="K487" t="s">
        <v>135</v>
      </c>
      <c r="L487" t="s">
        <v>137</v>
      </c>
      <c r="M487" t="s">
        <v>136</v>
      </c>
      <c r="N487">
        <v>0</v>
      </c>
      <c r="O487">
        <v>0</v>
      </c>
      <c r="P487">
        <v>0</v>
      </c>
      <c r="Q487">
        <v>0</v>
      </c>
      <c r="R487">
        <f>SUMIF(AT!B:B,AF!F487,AT!L:L)</f>
        <v>327600</v>
      </c>
      <c r="S487" s="4"/>
    </row>
    <row r="488" spans="2:19">
      <c r="B488">
        <v>9012767301</v>
      </c>
      <c r="C488" t="s">
        <v>132</v>
      </c>
      <c r="D488" t="s">
        <v>18</v>
      </c>
      <c r="E488">
        <v>9012767301</v>
      </c>
      <c r="F488" t="s">
        <v>2746</v>
      </c>
      <c r="G488" s="5">
        <f>VLOOKUP(F488,DATOS!U:V,2,FALSE)</f>
        <v>45497</v>
      </c>
      <c r="H488" s="5">
        <f>VLOOKUP(F488,AT!B:O,14,FALSE)</f>
        <v>45437</v>
      </c>
      <c r="I488" s="5">
        <f t="shared" si="7"/>
        <v>45443</v>
      </c>
      <c r="J488" t="s">
        <v>134</v>
      </c>
      <c r="K488" t="s">
        <v>135</v>
      </c>
      <c r="L488" t="s">
        <v>137</v>
      </c>
      <c r="M488" t="s">
        <v>136</v>
      </c>
      <c r="N488">
        <v>0</v>
      </c>
      <c r="O488">
        <v>0</v>
      </c>
      <c r="P488">
        <v>0</v>
      </c>
      <c r="Q488">
        <v>0</v>
      </c>
      <c r="R488">
        <f>SUMIF(AT!B:B,AF!F488,AT!L:L)</f>
        <v>22880</v>
      </c>
      <c r="S488" s="4"/>
    </row>
    <row r="489" spans="2:19">
      <c r="B489">
        <v>9012767301</v>
      </c>
      <c r="C489" t="s">
        <v>132</v>
      </c>
      <c r="D489" t="s">
        <v>18</v>
      </c>
      <c r="E489">
        <v>9012767301</v>
      </c>
      <c r="F489" t="s">
        <v>2747</v>
      </c>
      <c r="G489" s="5">
        <f>VLOOKUP(F489,DATOS!U:V,2,FALSE)</f>
        <v>45497</v>
      </c>
      <c r="H489" s="5">
        <f>VLOOKUP(F489,AT!B:O,14,FALSE)</f>
        <v>45423</v>
      </c>
      <c r="I489" s="5">
        <f t="shared" si="7"/>
        <v>45443</v>
      </c>
      <c r="J489" t="s">
        <v>134</v>
      </c>
      <c r="K489" t="s">
        <v>135</v>
      </c>
      <c r="L489" t="s">
        <v>137</v>
      </c>
      <c r="M489" t="s">
        <v>136</v>
      </c>
      <c r="N489">
        <v>0</v>
      </c>
      <c r="O489">
        <v>0</v>
      </c>
      <c r="P489">
        <v>0</v>
      </c>
      <c r="Q489">
        <v>0</v>
      </c>
      <c r="R489">
        <f>SUMIF(AT!B:B,AF!F489,AT!L:L)</f>
        <v>91520</v>
      </c>
      <c r="S489" s="4"/>
    </row>
    <row r="490" spans="2:19">
      <c r="B490">
        <v>9012767301</v>
      </c>
      <c r="C490" t="s">
        <v>132</v>
      </c>
      <c r="D490" t="s">
        <v>18</v>
      </c>
      <c r="E490">
        <v>9012767301</v>
      </c>
      <c r="F490" t="s">
        <v>2748</v>
      </c>
      <c r="G490" s="5">
        <f>VLOOKUP(F490,DATOS!U:V,2,FALSE)</f>
        <v>45497</v>
      </c>
      <c r="H490" s="5">
        <f>VLOOKUP(F490,AT!B:O,14,FALSE)</f>
        <v>45438</v>
      </c>
      <c r="I490" s="5">
        <f t="shared" si="7"/>
        <v>45443</v>
      </c>
      <c r="J490" t="s">
        <v>134</v>
      </c>
      <c r="K490" t="s">
        <v>135</v>
      </c>
      <c r="L490" t="s">
        <v>137</v>
      </c>
      <c r="M490" t="s">
        <v>136</v>
      </c>
      <c r="N490">
        <v>0</v>
      </c>
      <c r="O490">
        <v>0</v>
      </c>
      <c r="P490">
        <v>0</v>
      </c>
      <c r="Q490">
        <v>0</v>
      </c>
      <c r="R490">
        <f>SUMIF(AT!B:B,AF!F490,AT!L:L)</f>
        <v>135200</v>
      </c>
      <c r="S490" s="4"/>
    </row>
    <row r="491" spans="2:19">
      <c r="B491">
        <v>9012767301</v>
      </c>
      <c r="C491" t="s">
        <v>132</v>
      </c>
      <c r="D491" t="s">
        <v>18</v>
      </c>
      <c r="E491">
        <v>9012767301</v>
      </c>
      <c r="F491" t="s">
        <v>2749</v>
      </c>
      <c r="G491" s="5">
        <f>VLOOKUP(F491,DATOS!U:V,2,FALSE)</f>
        <v>45497</v>
      </c>
      <c r="H491" s="5">
        <f>VLOOKUP(F491,AT!B:O,14,FALSE)</f>
        <v>45417</v>
      </c>
      <c r="I491" s="5">
        <f t="shared" si="7"/>
        <v>45443</v>
      </c>
      <c r="J491" t="s">
        <v>134</v>
      </c>
      <c r="K491" t="s">
        <v>135</v>
      </c>
      <c r="L491" t="s">
        <v>137</v>
      </c>
      <c r="M491" t="s">
        <v>136</v>
      </c>
      <c r="N491">
        <v>0</v>
      </c>
      <c r="O491">
        <v>0</v>
      </c>
      <c r="P491">
        <v>0</v>
      </c>
      <c r="Q491">
        <v>0</v>
      </c>
      <c r="R491">
        <f>SUMIF(AT!B:B,AF!F491,AT!L:L)</f>
        <v>143520</v>
      </c>
      <c r="S491" s="4"/>
    </row>
    <row r="492" spans="2:19">
      <c r="B492">
        <v>9012767301</v>
      </c>
      <c r="C492" t="s">
        <v>132</v>
      </c>
      <c r="D492" t="s">
        <v>18</v>
      </c>
      <c r="E492">
        <v>9012767301</v>
      </c>
      <c r="F492" t="s">
        <v>2750</v>
      </c>
      <c r="G492" s="5">
        <f>VLOOKUP(F492,DATOS!U:V,2,FALSE)</f>
        <v>45497</v>
      </c>
      <c r="H492" s="5">
        <f>VLOOKUP(F492,AT!B:O,14,FALSE)</f>
        <v>45428</v>
      </c>
      <c r="I492" s="5">
        <f t="shared" si="7"/>
        <v>45443</v>
      </c>
      <c r="J492" t="s">
        <v>134</v>
      </c>
      <c r="K492" t="s">
        <v>135</v>
      </c>
      <c r="L492" t="s">
        <v>137</v>
      </c>
      <c r="M492" t="s">
        <v>136</v>
      </c>
      <c r="N492">
        <v>0</v>
      </c>
      <c r="O492">
        <v>0</v>
      </c>
      <c r="P492">
        <v>0</v>
      </c>
      <c r="Q492">
        <v>0</v>
      </c>
      <c r="R492">
        <f>SUMIF(AT!B:B,AF!F492,AT!L:L)</f>
        <v>63440</v>
      </c>
      <c r="S492" s="4"/>
    </row>
    <row r="493" spans="2:19">
      <c r="B493">
        <v>9012767301</v>
      </c>
      <c r="C493" t="s">
        <v>132</v>
      </c>
      <c r="D493" t="s">
        <v>18</v>
      </c>
      <c r="E493">
        <v>9012767301</v>
      </c>
      <c r="F493" t="s">
        <v>2751</v>
      </c>
      <c r="G493" s="5">
        <f>VLOOKUP(F493,DATOS!U:V,2,FALSE)</f>
        <v>45497</v>
      </c>
      <c r="H493" s="5">
        <f>VLOOKUP(F493,AT!B:O,14,FALSE)</f>
        <v>45420</v>
      </c>
      <c r="I493" s="5">
        <f t="shared" si="7"/>
        <v>45443</v>
      </c>
      <c r="J493" t="s">
        <v>134</v>
      </c>
      <c r="K493" t="s">
        <v>135</v>
      </c>
      <c r="L493" t="s">
        <v>137</v>
      </c>
      <c r="M493" t="s">
        <v>136</v>
      </c>
      <c r="N493">
        <v>0</v>
      </c>
      <c r="O493">
        <v>0</v>
      </c>
      <c r="P493">
        <v>0</v>
      </c>
      <c r="Q493">
        <v>0</v>
      </c>
      <c r="R493">
        <f>SUMIF(AT!B:B,AF!F493,AT!L:L)</f>
        <v>240240</v>
      </c>
      <c r="S493" s="4"/>
    </row>
    <row r="494" spans="2:19">
      <c r="B494">
        <v>9012767301</v>
      </c>
      <c r="C494" t="s">
        <v>132</v>
      </c>
      <c r="D494" t="s">
        <v>18</v>
      </c>
      <c r="E494">
        <v>9012767301</v>
      </c>
      <c r="F494" t="s">
        <v>2752</v>
      </c>
      <c r="G494" s="5">
        <f>VLOOKUP(F494,DATOS!U:V,2,FALSE)</f>
        <v>45497</v>
      </c>
      <c r="H494" s="5">
        <f>VLOOKUP(F494,AT!B:O,14,FALSE)</f>
        <v>45439</v>
      </c>
      <c r="I494" s="5">
        <f t="shared" si="7"/>
        <v>45443</v>
      </c>
      <c r="J494" t="s">
        <v>134</v>
      </c>
      <c r="K494" t="s">
        <v>135</v>
      </c>
      <c r="L494" t="s">
        <v>137</v>
      </c>
      <c r="M494" t="s">
        <v>136</v>
      </c>
      <c r="N494">
        <v>0</v>
      </c>
      <c r="O494">
        <v>0</v>
      </c>
      <c r="P494">
        <v>0</v>
      </c>
      <c r="Q494">
        <v>0</v>
      </c>
      <c r="R494">
        <f>SUMIF(AT!B:B,AF!F494,AT!L:L)</f>
        <v>175240</v>
      </c>
      <c r="S494" s="4"/>
    </row>
    <row r="495" spans="2:19">
      <c r="B495">
        <v>9012767301</v>
      </c>
      <c r="C495" t="s">
        <v>132</v>
      </c>
      <c r="D495" t="s">
        <v>18</v>
      </c>
      <c r="E495">
        <v>9012767301</v>
      </c>
      <c r="F495" t="s">
        <v>2753</v>
      </c>
      <c r="G495" s="5">
        <f>VLOOKUP(F495,DATOS!U:V,2,FALSE)</f>
        <v>45497</v>
      </c>
      <c r="H495" s="5">
        <f>VLOOKUP(F495,AT!B:O,14,FALSE)</f>
        <v>45442</v>
      </c>
      <c r="I495" s="5">
        <f t="shared" si="7"/>
        <v>45443</v>
      </c>
      <c r="J495" t="s">
        <v>134</v>
      </c>
      <c r="K495" t="s">
        <v>135</v>
      </c>
      <c r="L495" t="s">
        <v>137</v>
      </c>
      <c r="M495" t="s">
        <v>136</v>
      </c>
      <c r="N495">
        <v>0</v>
      </c>
      <c r="O495">
        <v>0</v>
      </c>
      <c r="P495">
        <v>0</v>
      </c>
      <c r="Q495">
        <v>0</v>
      </c>
      <c r="R495">
        <f>SUMIF(AT!B:B,AF!F495,AT!L:L)</f>
        <v>26000</v>
      </c>
      <c r="S495" s="4"/>
    </row>
    <row r="496" spans="2:19">
      <c r="B496">
        <v>9012767301</v>
      </c>
      <c r="C496" t="s">
        <v>132</v>
      </c>
      <c r="D496" t="s">
        <v>18</v>
      </c>
      <c r="E496">
        <v>9012767301</v>
      </c>
      <c r="F496" t="s">
        <v>2754</v>
      </c>
      <c r="G496" s="5">
        <f>VLOOKUP(F496,DATOS!U:V,2,FALSE)</f>
        <v>45497</v>
      </c>
      <c r="H496" s="5">
        <f>VLOOKUP(F496,AT!B:O,14,FALSE)</f>
        <v>45426</v>
      </c>
      <c r="I496" s="5">
        <f t="shared" si="7"/>
        <v>45443</v>
      </c>
      <c r="J496" t="s">
        <v>134</v>
      </c>
      <c r="K496" t="s">
        <v>135</v>
      </c>
      <c r="L496" t="s">
        <v>137</v>
      </c>
      <c r="M496" t="s">
        <v>136</v>
      </c>
      <c r="N496">
        <v>0</v>
      </c>
      <c r="O496">
        <v>0</v>
      </c>
      <c r="P496">
        <v>0</v>
      </c>
      <c r="Q496">
        <v>0</v>
      </c>
      <c r="R496">
        <f>SUMIF(AT!B:B,AF!F496,AT!L:L)</f>
        <v>410176</v>
      </c>
      <c r="S496" s="4"/>
    </row>
    <row r="497" spans="2:19">
      <c r="B497">
        <v>9012767301</v>
      </c>
      <c r="C497" t="s">
        <v>132</v>
      </c>
      <c r="D497" t="s">
        <v>18</v>
      </c>
      <c r="E497">
        <v>9012767301</v>
      </c>
      <c r="F497" t="s">
        <v>2755</v>
      </c>
      <c r="G497" s="5">
        <f>VLOOKUP(F497,DATOS!U:V,2,FALSE)</f>
        <v>45497</v>
      </c>
      <c r="H497" s="5">
        <f>VLOOKUP(F497,AT!B:O,14,FALSE)</f>
        <v>45437</v>
      </c>
      <c r="I497" s="5">
        <f t="shared" si="7"/>
        <v>45443</v>
      </c>
      <c r="J497" t="s">
        <v>134</v>
      </c>
      <c r="K497" t="s">
        <v>135</v>
      </c>
      <c r="L497" t="s">
        <v>137</v>
      </c>
      <c r="M497" t="s">
        <v>136</v>
      </c>
      <c r="N497">
        <v>0</v>
      </c>
      <c r="O497">
        <v>0</v>
      </c>
      <c r="P497">
        <v>0</v>
      </c>
      <c r="Q497">
        <v>0</v>
      </c>
      <c r="R497">
        <f>SUMIF(AT!B:B,AF!F497,AT!L:L)</f>
        <v>22880</v>
      </c>
      <c r="S497" s="4"/>
    </row>
    <row r="498" spans="2:19">
      <c r="B498">
        <v>9012767301</v>
      </c>
      <c r="C498" t="s">
        <v>132</v>
      </c>
      <c r="D498" t="s">
        <v>18</v>
      </c>
      <c r="E498">
        <v>9012767301</v>
      </c>
      <c r="F498" t="s">
        <v>2756</v>
      </c>
      <c r="G498" s="5">
        <f>VLOOKUP(F498,DATOS!U:V,2,FALSE)</f>
        <v>45497</v>
      </c>
      <c r="H498" s="5">
        <f>VLOOKUP(F498,AT!B:O,14,FALSE)</f>
        <v>45428</v>
      </c>
      <c r="I498" s="5">
        <f t="shared" si="7"/>
        <v>45443</v>
      </c>
      <c r="J498" t="s">
        <v>134</v>
      </c>
      <c r="K498" t="s">
        <v>135</v>
      </c>
      <c r="L498" t="s">
        <v>137</v>
      </c>
      <c r="M498" t="s">
        <v>136</v>
      </c>
      <c r="N498">
        <v>0</v>
      </c>
      <c r="O498">
        <v>0</v>
      </c>
      <c r="P498">
        <v>0</v>
      </c>
      <c r="Q498">
        <v>0</v>
      </c>
      <c r="R498">
        <f>SUMIF(AT!B:B,AF!F498,AT!L:L)</f>
        <v>90480</v>
      </c>
      <c r="S498" s="4"/>
    </row>
    <row r="499" spans="2:19">
      <c r="B499">
        <v>9012767301</v>
      </c>
      <c r="C499" t="s">
        <v>132</v>
      </c>
      <c r="D499" t="s">
        <v>18</v>
      </c>
      <c r="E499">
        <v>9012767301</v>
      </c>
      <c r="F499" t="s">
        <v>2757</v>
      </c>
      <c r="G499" s="5">
        <f>VLOOKUP(F499,DATOS!U:V,2,FALSE)</f>
        <v>45497</v>
      </c>
      <c r="H499" s="5">
        <f>VLOOKUP(F499,AT!B:O,14,FALSE)</f>
        <v>45418</v>
      </c>
      <c r="I499" s="5">
        <f t="shared" si="7"/>
        <v>45443</v>
      </c>
      <c r="J499" t="s">
        <v>134</v>
      </c>
      <c r="K499" t="s">
        <v>135</v>
      </c>
      <c r="L499" t="s">
        <v>137</v>
      </c>
      <c r="M499" t="s">
        <v>136</v>
      </c>
      <c r="N499">
        <v>0</v>
      </c>
      <c r="O499">
        <v>0</v>
      </c>
      <c r="P499">
        <v>0</v>
      </c>
      <c r="Q499">
        <v>0</v>
      </c>
      <c r="R499">
        <f>SUMIF(AT!B:B,AF!F499,AT!L:L)</f>
        <v>52000</v>
      </c>
      <c r="S499" s="4"/>
    </row>
    <row r="500" spans="2:19">
      <c r="B500">
        <v>9012767301</v>
      </c>
      <c r="C500" t="s">
        <v>132</v>
      </c>
      <c r="D500" t="s">
        <v>18</v>
      </c>
      <c r="E500">
        <v>9012767301</v>
      </c>
      <c r="F500" t="s">
        <v>2758</v>
      </c>
      <c r="G500" s="5">
        <f>VLOOKUP(F500,DATOS!U:V,2,FALSE)</f>
        <v>45497</v>
      </c>
      <c r="H500" s="5">
        <f>VLOOKUP(F500,AT!B:O,14,FALSE)</f>
        <v>45441</v>
      </c>
      <c r="I500" s="5">
        <f t="shared" si="7"/>
        <v>45443</v>
      </c>
      <c r="J500" t="s">
        <v>134</v>
      </c>
      <c r="K500" t="s">
        <v>135</v>
      </c>
      <c r="L500" t="s">
        <v>137</v>
      </c>
      <c r="M500" t="s">
        <v>136</v>
      </c>
      <c r="N500">
        <v>0</v>
      </c>
      <c r="O500">
        <v>0</v>
      </c>
      <c r="P500">
        <v>0</v>
      </c>
      <c r="Q500">
        <v>0</v>
      </c>
      <c r="R500">
        <f>SUMIF(AT!B:B,AF!F500,AT!L:L)</f>
        <v>52000</v>
      </c>
      <c r="S500" s="4"/>
    </row>
    <row r="501" spans="2:19">
      <c r="B501">
        <v>9012767301</v>
      </c>
      <c r="C501" t="s">
        <v>132</v>
      </c>
      <c r="D501" t="s">
        <v>18</v>
      </c>
      <c r="E501">
        <v>9012767301</v>
      </c>
      <c r="F501" t="s">
        <v>2759</v>
      </c>
      <c r="G501" s="5">
        <f>VLOOKUP(F501,DATOS!U:V,2,FALSE)</f>
        <v>45497</v>
      </c>
      <c r="H501" s="5">
        <f>VLOOKUP(F501,AT!B:O,14,FALSE)</f>
        <v>45440</v>
      </c>
      <c r="I501" s="5">
        <f t="shared" si="7"/>
        <v>45443</v>
      </c>
      <c r="J501" t="s">
        <v>134</v>
      </c>
      <c r="K501" t="s">
        <v>135</v>
      </c>
      <c r="L501" t="s">
        <v>137</v>
      </c>
      <c r="M501" t="s">
        <v>136</v>
      </c>
      <c r="N501">
        <v>0</v>
      </c>
      <c r="O501">
        <v>0</v>
      </c>
      <c r="P501">
        <v>0</v>
      </c>
      <c r="Q501">
        <v>0</v>
      </c>
      <c r="R501">
        <f>SUMIF(AT!B:B,AF!F501,AT!L:L)</f>
        <v>63440</v>
      </c>
      <c r="S501" s="4"/>
    </row>
    <row r="502" spans="2:19">
      <c r="B502">
        <v>9012767301</v>
      </c>
      <c r="C502" t="s">
        <v>132</v>
      </c>
      <c r="D502" t="s">
        <v>18</v>
      </c>
      <c r="E502">
        <v>9012767301</v>
      </c>
      <c r="F502" t="s">
        <v>2760</v>
      </c>
      <c r="G502" s="5">
        <f>VLOOKUP(F502,DATOS!U:V,2,FALSE)</f>
        <v>45497</v>
      </c>
      <c r="H502" s="5">
        <f>VLOOKUP(F502,AT!B:O,14,FALSE)</f>
        <v>45440</v>
      </c>
      <c r="I502" s="5">
        <f t="shared" si="7"/>
        <v>45443</v>
      </c>
      <c r="J502" t="s">
        <v>134</v>
      </c>
      <c r="K502" t="s">
        <v>135</v>
      </c>
      <c r="L502" t="s">
        <v>137</v>
      </c>
      <c r="M502" t="s">
        <v>136</v>
      </c>
      <c r="N502">
        <v>0</v>
      </c>
      <c r="O502">
        <v>0</v>
      </c>
      <c r="P502">
        <v>0</v>
      </c>
      <c r="Q502">
        <v>0</v>
      </c>
      <c r="R502">
        <f>SUMIF(AT!B:B,AF!F502,AT!L:L)</f>
        <v>80080</v>
      </c>
      <c r="S502" s="4"/>
    </row>
    <row r="503" spans="2:19">
      <c r="B503">
        <v>9012767301</v>
      </c>
      <c r="C503" t="s">
        <v>132</v>
      </c>
      <c r="D503" t="s">
        <v>18</v>
      </c>
      <c r="E503">
        <v>9012767301</v>
      </c>
      <c r="F503" t="s">
        <v>2761</v>
      </c>
      <c r="G503" s="5">
        <f>VLOOKUP(F503,DATOS!U:V,2,FALSE)</f>
        <v>45497</v>
      </c>
      <c r="H503" s="5">
        <f>VLOOKUP(F503,AT!B:O,14,FALSE)</f>
        <v>45419</v>
      </c>
      <c r="I503" s="5">
        <f t="shared" si="7"/>
        <v>45443</v>
      </c>
      <c r="J503" t="s">
        <v>134</v>
      </c>
      <c r="K503" t="s">
        <v>135</v>
      </c>
      <c r="L503" t="s">
        <v>137</v>
      </c>
      <c r="M503" t="s">
        <v>136</v>
      </c>
      <c r="N503">
        <v>0</v>
      </c>
      <c r="O503">
        <v>0</v>
      </c>
      <c r="P503">
        <v>0</v>
      </c>
      <c r="Q503">
        <v>0</v>
      </c>
      <c r="R503">
        <f>SUMIF(AT!B:B,AF!F503,AT!L:L)</f>
        <v>218400</v>
      </c>
      <c r="S503" s="4"/>
    </row>
    <row r="504" spans="2:19">
      <c r="B504">
        <v>9012767301</v>
      </c>
      <c r="C504" t="s">
        <v>132</v>
      </c>
      <c r="D504" t="s">
        <v>18</v>
      </c>
      <c r="E504">
        <v>9012767301</v>
      </c>
      <c r="F504" t="s">
        <v>2762</v>
      </c>
      <c r="G504" s="5">
        <f>VLOOKUP(F504,DATOS!U:V,2,FALSE)</f>
        <v>45497</v>
      </c>
      <c r="H504" s="5">
        <f>VLOOKUP(F504,AT!B:O,14,FALSE)</f>
        <v>45434</v>
      </c>
      <c r="I504" s="5">
        <f t="shared" si="7"/>
        <v>45443</v>
      </c>
      <c r="J504" t="s">
        <v>134</v>
      </c>
      <c r="K504" t="s">
        <v>135</v>
      </c>
      <c r="L504" t="s">
        <v>137</v>
      </c>
      <c r="M504" t="s">
        <v>136</v>
      </c>
      <c r="N504">
        <v>0</v>
      </c>
      <c r="O504">
        <v>0</v>
      </c>
      <c r="P504">
        <v>0</v>
      </c>
      <c r="Q504">
        <v>0</v>
      </c>
      <c r="R504">
        <f>SUMIF(AT!B:B,AF!F504,AT!L:L)</f>
        <v>200262</v>
      </c>
      <c r="S504" s="4"/>
    </row>
    <row r="505" spans="2:19">
      <c r="B505">
        <v>9012767301</v>
      </c>
      <c r="C505" t="s">
        <v>132</v>
      </c>
      <c r="D505" t="s">
        <v>18</v>
      </c>
      <c r="E505">
        <v>9012767301</v>
      </c>
      <c r="F505" t="s">
        <v>2763</v>
      </c>
      <c r="G505" s="5">
        <f>VLOOKUP(F505,DATOS!U:V,2,FALSE)</f>
        <v>45497</v>
      </c>
      <c r="H505" s="5">
        <f>VLOOKUP(F505,AT!B:O,14,FALSE)</f>
        <v>45421</v>
      </c>
      <c r="I505" s="5">
        <f t="shared" ref="I505:I567" si="8">EOMONTH(H505,0)</f>
        <v>45443</v>
      </c>
      <c r="J505" t="s">
        <v>134</v>
      </c>
      <c r="K505" t="s">
        <v>135</v>
      </c>
      <c r="L505" t="s">
        <v>137</v>
      </c>
      <c r="M505" t="s">
        <v>136</v>
      </c>
      <c r="N505">
        <v>0</v>
      </c>
      <c r="O505">
        <v>0</v>
      </c>
      <c r="P505">
        <v>0</v>
      </c>
      <c r="Q505">
        <v>0</v>
      </c>
      <c r="R505">
        <f>SUMIF(AT!B:B,AF!F505,AT!L:L)</f>
        <v>67600</v>
      </c>
      <c r="S505" s="4"/>
    </row>
    <row r="506" spans="2:19">
      <c r="B506">
        <v>9012767301</v>
      </c>
      <c r="C506" t="s">
        <v>132</v>
      </c>
      <c r="D506" t="s">
        <v>18</v>
      </c>
      <c r="E506">
        <v>9012767301</v>
      </c>
      <c r="F506" t="s">
        <v>2764</v>
      </c>
      <c r="G506" s="5">
        <f>VLOOKUP(F506,DATOS!U:V,2,FALSE)</f>
        <v>45497</v>
      </c>
      <c r="H506" s="5">
        <f>VLOOKUP(F506,AT!B:O,14,FALSE)</f>
        <v>45442</v>
      </c>
      <c r="I506" s="5">
        <f t="shared" si="8"/>
        <v>45443</v>
      </c>
      <c r="J506" t="s">
        <v>134</v>
      </c>
      <c r="K506" t="s">
        <v>135</v>
      </c>
      <c r="L506" t="s">
        <v>137</v>
      </c>
      <c r="M506" t="s">
        <v>136</v>
      </c>
      <c r="N506">
        <v>0</v>
      </c>
      <c r="O506">
        <v>0</v>
      </c>
      <c r="P506">
        <v>0</v>
      </c>
      <c r="Q506">
        <v>0</v>
      </c>
      <c r="R506">
        <f>SUMIF(AT!B:B,AF!F506,AT!L:L)</f>
        <v>101338</v>
      </c>
      <c r="S506" s="4"/>
    </row>
    <row r="507" spans="2:19">
      <c r="B507">
        <v>9012767301</v>
      </c>
      <c r="C507" t="s">
        <v>132</v>
      </c>
      <c r="D507" t="s">
        <v>18</v>
      </c>
      <c r="E507">
        <v>9012767301</v>
      </c>
      <c r="F507" t="s">
        <v>2765</v>
      </c>
      <c r="G507" s="5">
        <f>VLOOKUP(F507,DATOS!U:V,2,FALSE)</f>
        <v>45497</v>
      </c>
      <c r="H507" s="5">
        <f>VLOOKUP(F507,AT!B:O,14,FALSE)</f>
        <v>45435</v>
      </c>
      <c r="I507" s="5">
        <f t="shared" si="8"/>
        <v>45443</v>
      </c>
      <c r="J507" t="s">
        <v>134</v>
      </c>
      <c r="K507" t="s">
        <v>135</v>
      </c>
      <c r="L507" t="s">
        <v>137</v>
      </c>
      <c r="M507" t="s">
        <v>136</v>
      </c>
      <c r="N507">
        <v>0</v>
      </c>
      <c r="O507">
        <v>0</v>
      </c>
      <c r="P507">
        <v>0</v>
      </c>
      <c r="Q507">
        <v>0</v>
      </c>
      <c r="R507">
        <f>SUMIF(AT!B:B,AF!F507,AT!L:L)</f>
        <v>22880</v>
      </c>
      <c r="S507" s="4"/>
    </row>
    <row r="508" spans="2:19">
      <c r="B508">
        <v>9012767301</v>
      </c>
      <c r="C508" t="s">
        <v>132</v>
      </c>
      <c r="D508" t="s">
        <v>18</v>
      </c>
      <c r="E508">
        <v>9012767301</v>
      </c>
      <c r="F508" t="s">
        <v>2766</v>
      </c>
      <c r="G508" s="5">
        <f>VLOOKUP(F508,DATOS!U:V,2,FALSE)</f>
        <v>45497</v>
      </c>
      <c r="H508" s="5">
        <f>VLOOKUP(F508,AT!B:O,14,FALSE)</f>
        <v>45414</v>
      </c>
      <c r="I508" s="5">
        <f t="shared" si="8"/>
        <v>45443</v>
      </c>
      <c r="J508" t="s">
        <v>134</v>
      </c>
      <c r="K508" t="s">
        <v>135</v>
      </c>
      <c r="L508" t="s">
        <v>137</v>
      </c>
      <c r="M508" t="s">
        <v>136</v>
      </c>
      <c r="N508">
        <v>0</v>
      </c>
      <c r="O508">
        <v>0</v>
      </c>
      <c r="P508">
        <v>0</v>
      </c>
      <c r="Q508">
        <v>0</v>
      </c>
      <c r="R508">
        <f>SUMIF(AT!B:B,AF!F508,AT!L:L)</f>
        <v>249600</v>
      </c>
      <c r="S508" s="4"/>
    </row>
    <row r="509" spans="2:19">
      <c r="B509">
        <v>9012767301</v>
      </c>
      <c r="C509" t="s">
        <v>132</v>
      </c>
      <c r="D509" t="s">
        <v>18</v>
      </c>
      <c r="E509">
        <v>9012767301</v>
      </c>
      <c r="F509" t="s">
        <v>2767</v>
      </c>
      <c r="G509" s="5">
        <f>VLOOKUP(F509,DATOS!U:V,2,FALSE)</f>
        <v>45497</v>
      </c>
      <c r="H509" s="5">
        <f>VLOOKUP(F509,AT!B:O,14,FALSE)</f>
        <v>45420</v>
      </c>
      <c r="I509" s="5">
        <f t="shared" si="8"/>
        <v>45443</v>
      </c>
      <c r="J509" t="s">
        <v>134</v>
      </c>
      <c r="K509" t="s">
        <v>135</v>
      </c>
      <c r="L509" t="s">
        <v>137</v>
      </c>
      <c r="M509" t="s">
        <v>136</v>
      </c>
      <c r="N509">
        <v>0</v>
      </c>
      <c r="O509">
        <v>0</v>
      </c>
      <c r="P509">
        <v>0</v>
      </c>
      <c r="Q509">
        <v>0</v>
      </c>
      <c r="R509">
        <f>SUMIF(AT!B:B,AF!F509,AT!L:L)</f>
        <v>61360</v>
      </c>
      <c r="S509" s="4"/>
    </row>
    <row r="510" spans="2:19">
      <c r="B510">
        <v>9012767301</v>
      </c>
      <c r="C510" t="s">
        <v>132</v>
      </c>
      <c r="D510" t="s">
        <v>18</v>
      </c>
      <c r="E510">
        <v>9012767301</v>
      </c>
      <c r="F510" t="s">
        <v>2768</v>
      </c>
      <c r="G510" s="5">
        <f>VLOOKUP(F510,DATOS!U:V,2,FALSE)</f>
        <v>45497</v>
      </c>
      <c r="H510" s="5">
        <f>VLOOKUP(F510,AT!B:O,14,FALSE)</f>
        <v>45417</v>
      </c>
      <c r="I510" s="5">
        <f t="shared" si="8"/>
        <v>45443</v>
      </c>
      <c r="J510" t="s">
        <v>134</v>
      </c>
      <c r="K510" t="s">
        <v>135</v>
      </c>
      <c r="L510" t="s">
        <v>137</v>
      </c>
      <c r="M510" t="s">
        <v>136</v>
      </c>
      <c r="N510">
        <v>0</v>
      </c>
      <c r="O510">
        <v>0</v>
      </c>
      <c r="P510">
        <v>0</v>
      </c>
      <c r="Q510">
        <v>0</v>
      </c>
      <c r="R510">
        <f>SUMIF(AT!B:B,AF!F510,AT!L:L)</f>
        <v>193024</v>
      </c>
      <c r="S510" s="4"/>
    </row>
    <row r="511" spans="2:19">
      <c r="B511">
        <v>9012767301</v>
      </c>
      <c r="C511" t="s">
        <v>132</v>
      </c>
      <c r="D511" t="s">
        <v>18</v>
      </c>
      <c r="E511">
        <v>9012767301</v>
      </c>
      <c r="F511" t="s">
        <v>2769</v>
      </c>
      <c r="G511" s="5">
        <f>VLOOKUP(F511,DATOS!U:V,2,FALSE)</f>
        <v>45497</v>
      </c>
      <c r="H511" s="5">
        <f>VLOOKUP(F511,AT!B:O,14,FALSE)</f>
        <v>45416</v>
      </c>
      <c r="I511" s="5">
        <f t="shared" si="8"/>
        <v>45443</v>
      </c>
      <c r="J511" t="s">
        <v>134</v>
      </c>
      <c r="K511" t="s">
        <v>135</v>
      </c>
      <c r="L511" t="s">
        <v>137</v>
      </c>
      <c r="M511" t="s">
        <v>136</v>
      </c>
      <c r="N511">
        <v>0</v>
      </c>
      <c r="O511">
        <v>0</v>
      </c>
      <c r="P511">
        <v>0</v>
      </c>
      <c r="Q511">
        <v>0</v>
      </c>
      <c r="R511">
        <f>SUMIF(AT!B:B,AF!F511,AT!L:L)</f>
        <v>193024</v>
      </c>
      <c r="S511" s="4"/>
    </row>
    <row r="512" spans="2:19">
      <c r="B512">
        <v>9012767301</v>
      </c>
      <c r="C512" t="s">
        <v>132</v>
      </c>
      <c r="D512" t="s">
        <v>18</v>
      </c>
      <c r="E512">
        <v>9012767301</v>
      </c>
      <c r="F512" t="s">
        <v>2770</v>
      </c>
      <c r="G512" s="5">
        <f>VLOOKUP(F512,DATOS!U:V,2,FALSE)</f>
        <v>45497</v>
      </c>
      <c r="H512" s="5">
        <f>VLOOKUP(F512,AT!B:O,14,FALSE)</f>
        <v>45441</v>
      </c>
      <c r="I512" s="5">
        <f t="shared" si="8"/>
        <v>45443</v>
      </c>
      <c r="J512" t="s">
        <v>134</v>
      </c>
      <c r="K512" t="s">
        <v>135</v>
      </c>
      <c r="L512" t="s">
        <v>137</v>
      </c>
      <c r="M512" t="s">
        <v>136</v>
      </c>
      <c r="N512">
        <v>0</v>
      </c>
      <c r="O512">
        <v>0</v>
      </c>
      <c r="P512">
        <v>0</v>
      </c>
      <c r="Q512">
        <v>0</v>
      </c>
      <c r="R512">
        <f>SUMIF(AT!B:B,AF!F512,AT!L:L)</f>
        <v>58240</v>
      </c>
      <c r="S512" s="4"/>
    </row>
    <row r="513" spans="2:19">
      <c r="B513">
        <v>9012767301</v>
      </c>
      <c r="C513" t="s">
        <v>132</v>
      </c>
      <c r="D513" t="s">
        <v>18</v>
      </c>
      <c r="E513">
        <v>9012767301</v>
      </c>
      <c r="F513" t="s">
        <v>2771</v>
      </c>
      <c r="G513" s="5">
        <f>VLOOKUP(F513,DATOS!U:V,2,FALSE)</f>
        <v>45497</v>
      </c>
      <c r="H513" s="5">
        <f>VLOOKUP(F513,AT!B:O,14,FALSE)</f>
        <v>45435</v>
      </c>
      <c r="I513" s="5">
        <f t="shared" si="8"/>
        <v>45443</v>
      </c>
      <c r="J513" t="s">
        <v>134</v>
      </c>
      <c r="K513" t="s">
        <v>135</v>
      </c>
      <c r="L513" t="s">
        <v>137</v>
      </c>
      <c r="M513" t="s">
        <v>136</v>
      </c>
      <c r="N513">
        <v>0</v>
      </c>
      <c r="O513">
        <v>0</v>
      </c>
      <c r="P513">
        <v>0</v>
      </c>
      <c r="Q513">
        <v>0</v>
      </c>
      <c r="R513">
        <f>SUMIF(AT!B:B,AF!F513,AT!L:L)</f>
        <v>122720</v>
      </c>
      <c r="S513" s="4"/>
    </row>
    <row r="514" spans="2:19">
      <c r="B514">
        <v>9012767301</v>
      </c>
      <c r="C514" t="s">
        <v>132</v>
      </c>
      <c r="D514" t="s">
        <v>18</v>
      </c>
      <c r="E514">
        <v>9012767301</v>
      </c>
      <c r="F514" t="s">
        <v>2772</v>
      </c>
      <c r="G514" s="5">
        <f>VLOOKUP(F514,DATOS!U:V,2,FALSE)</f>
        <v>45497</v>
      </c>
      <c r="H514" s="5">
        <f>VLOOKUP(F514,AT!B:O,14,FALSE)</f>
        <v>45420</v>
      </c>
      <c r="I514" s="5">
        <f t="shared" si="8"/>
        <v>45443</v>
      </c>
      <c r="J514" t="s">
        <v>134</v>
      </c>
      <c r="K514" t="s">
        <v>135</v>
      </c>
      <c r="L514" t="s">
        <v>137</v>
      </c>
      <c r="M514" t="s">
        <v>136</v>
      </c>
      <c r="N514">
        <v>0</v>
      </c>
      <c r="O514">
        <v>0</v>
      </c>
      <c r="P514">
        <v>0</v>
      </c>
      <c r="Q514">
        <v>0</v>
      </c>
      <c r="R514">
        <f>SUMIF(AT!B:B,AF!F514,AT!L:L)</f>
        <v>31720</v>
      </c>
      <c r="S514" s="4"/>
    </row>
    <row r="515" spans="2:19">
      <c r="B515">
        <v>9012767301</v>
      </c>
      <c r="C515" t="s">
        <v>132</v>
      </c>
      <c r="D515" t="s">
        <v>18</v>
      </c>
      <c r="E515">
        <v>9012767301</v>
      </c>
      <c r="F515" t="s">
        <v>2773</v>
      </c>
      <c r="G515" s="5">
        <f>VLOOKUP(F515,DATOS!U:V,2,FALSE)</f>
        <v>45497</v>
      </c>
      <c r="H515" s="5">
        <f>VLOOKUP(F515,AT!B:O,14,FALSE)</f>
        <v>45418</v>
      </c>
      <c r="I515" s="5">
        <f t="shared" si="8"/>
        <v>45443</v>
      </c>
      <c r="J515" t="s">
        <v>134</v>
      </c>
      <c r="K515" t="s">
        <v>135</v>
      </c>
      <c r="L515" t="s">
        <v>137</v>
      </c>
      <c r="M515" t="s">
        <v>136</v>
      </c>
      <c r="N515">
        <v>0</v>
      </c>
      <c r="O515">
        <v>0</v>
      </c>
      <c r="P515">
        <v>0</v>
      </c>
      <c r="Q515">
        <v>0</v>
      </c>
      <c r="R515">
        <f>SUMIF(AT!B:B,AF!F515,AT!L:L)</f>
        <v>175240</v>
      </c>
      <c r="S515" s="4"/>
    </row>
    <row r="516" spans="2:19">
      <c r="B516">
        <v>9012767301</v>
      </c>
      <c r="C516" t="s">
        <v>132</v>
      </c>
      <c r="D516" t="s">
        <v>18</v>
      </c>
      <c r="E516">
        <v>9012767301</v>
      </c>
      <c r="F516" t="s">
        <v>2774</v>
      </c>
      <c r="G516" s="5">
        <f>VLOOKUP(F516,DATOS!U:V,2,FALSE)</f>
        <v>45497</v>
      </c>
      <c r="H516" s="5">
        <f>VLOOKUP(F516,AT!B:O,14,FALSE)</f>
        <v>45417</v>
      </c>
      <c r="I516" s="5">
        <f t="shared" si="8"/>
        <v>45443</v>
      </c>
      <c r="J516" t="s">
        <v>134</v>
      </c>
      <c r="K516" t="s">
        <v>135</v>
      </c>
      <c r="L516" t="s">
        <v>137</v>
      </c>
      <c r="M516" t="s">
        <v>136</v>
      </c>
      <c r="N516">
        <v>0</v>
      </c>
      <c r="O516">
        <v>0</v>
      </c>
      <c r="P516">
        <v>0</v>
      </c>
      <c r="Q516">
        <v>0</v>
      </c>
      <c r="R516">
        <f>SUMIF(AT!B:B,AF!F516,AT!L:L)</f>
        <v>174824</v>
      </c>
      <c r="S516" s="4"/>
    </row>
    <row r="517" spans="2:19">
      <c r="B517">
        <v>9012767301</v>
      </c>
      <c r="C517" t="s">
        <v>132</v>
      </c>
      <c r="D517" t="s">
        <v>18</v>
      </c>
      <c r="E517">
        <v>9012767301</v>
      </c>
      <c r="F517" t="s">
        <v>2775</v>
      </c>
      <c r="G517" s="5">
        <f>VLOOKUP(F517,DATOS!U:V,2,FALSE)</f>
        <v>45497</v>
      </c>
      <c r="H517" s="5">
        <f>VLOOKUP(F517,AT!B:O,14,FALSE)</f>
        <v>45421</v>
      </c>
      <c r="I517" s="5">
        <f t="shared" si="8"/>
        <v>45443</v>
      </c>
      <c r="J517" t="s">
        <v>134</v>
      </c>
      <c r="K517" t="s">
        <v>135</v>
      </c>
      <c r="L517" t="s">
        <v>137</v>
      </c>
      <c r="M517" t="s">
        <v>136</v>
      </c>
      <c r="N517">
        <v>0</v>
      </c>
      <c r="O517">
        <v>0</v>
      </c>
      <c r="P517">
        <v>0</v>
      </c>
      <c r="Q517">
        <v>0</v>
      </c>
      <c r="R517">
        <f>SUMIF(AT!B:B,AF!F517,AT!L:L)</f>
        <v>264368</v>
      </c>
      <c r="S517" s="4"/>
    </row>
    <row r="518" spans="2:19">
      <c r="B518">
        <v>9012767301</v>
      </c>
      <c r="C518" t="s">
        <v>132</v>
      </c>
      <c r="D518" t="s">
        <v>18</v>
      </c>
      <c r="E518">
        <v>9012767301</v>
      </c>
      <c r="F518" t="s">
        <v>2776</v>
      </c>
      <c r="G518" s="5">
        <f>VLOOKUP(F518,DATOS!U:V,2,FALSE)</f>
        <v>45497</v>
      </c>
      <c r="H518" s="5">
        <f>VLOOKUP(F518,AT!B:O,14,FALSE)</f>
        <v>45422</v>
      </c>
      <c r="I518" s="5">
        <f t="shared" si="8"/>
        <v>45443</v>
      </c>
      <c r="J518" t="s">
        <v>134</v>
      </c>
      <c r="K518" t="s">
        <v>135</v>
      </c>
      <c r="L518" t="s">
        <v>137</v>
      </c>
      <c r="M518" t="s">
        <v>136</v>
      </c>
      <c r="N518">
        <v>0</v>
      </c>
      <c r="O518">
        <v>0</v>
      </c>
      <c r="P518">
        <v>0</v>
      </c>
      <c r="Q518">
        <v>0</v>
      </c>
      <c r="R518">
        <f>SUMIF(AT!B:B,AF!F518,AT!L:L)</f>
        <v>90480</v>
      </c>
      <c r="S518" s="4"/>
    </row>
    <row r="519" spans="2:19">
      <c r="B519">
        <v>9012767301</v>
      </c>
      <c r="C519" t="s">
        <v>132</v>
      </c>
      <c r="D519" t="s">
        <v>18</v>
      </c>
      <c r="E519">
        <v>9012767301</v>
      </c>
      <c r="F519" t="s">
        <v>2777</v>
      </c>
      <c r="G519" s="5">
        <f>VLOOKUP(F519,DATOS!U:V,2,FALSE)</f>
        <v>45497</v>
      </c>
      <c r="H519" s="5">
        <f>VLOOKUP(F519,AT!B:O,14,FALSE)</f>
        <v>45440</v>
      </c>
      <c r="I519" s="5">
        <f t="shared" si="8"/>
        <v>45443</v>
      </c>
      <c r="J519" t="s">
        <v>134</v>
      </c>
      <c r="K519" t="s">
        <v>135</v>
      </c>
      <c r="L519" t="s">
        <v>137</v>
      </c>
      <c r="M519" t="s">
        <v>136</v>
      </c>
      <c r="N519">
        <v>0</v>
      </c>
      <c r="O519">
        <v>0</v>
      </c>
      <c r="P519">
        <v>0</v>
      </c>
      <c r="Q519">
        <v>0</v>
      </c>
      <c r="R519">
        <f>SUMIF(AT!B:B,AF!F519,AT!L:L)</f>
        <v>63440</v>
      </c>
      <c r="S519" s="4"/>
    </row>
    <row r="520" spans="2:19">
      <c r="B520">
        <v>9012767301</v>
      </c>
      <c r="C520" t="s">
        <v>132</v>
      </c>
      <c r="D520" t="s">
        <v>18</v>
      </c>
      <c r="E520">
        <v>9012767301</v>
      </c>
      <c r="F520" t="s">
        <v>2778</v>
      </c>
      <c r="G520" s="5">
        <f>VLOOKUP(F520,DATOS!U:V,2,FALSE)</f>
        <v>45497</v>
      </c>
      <c r="H520" s="5">
        <f>VLOOKUP(F520,AT!B:O,14,FALSE)</f>
        <v>45416</v>
      </c>
      <c r="I520" s="5">
        <f t="shared" si="8"/>
        <v>45443</v>
      </c>
      <c r="J520" t="s">
        <v>134</v>
      </c>
      <c r="K520" t="s">
        <v>135</v>
      </c>
      <c r="L520" t="s">
        <v>137</v>
      </c>
      <c r="M520" t="s">
        <v>136</v>
      </c>
      <c r="N520">
        <v>0</v>
      </c>
      <c r="O520">
        <v>0</v>
      </c>
      <c r="P520">
        <v>0</v>
      </c>
      <c r="Q520">
        <v>0</v>
      </c>
      <c r="R520">
        <f>SUMIF(AT!B:B,AF!F520,AT!L:L)</f>
        <v>757120</v>
      </c>
      <c r="S520" s="4"/>
    </row>
    <row r="521" spans="2:19">
      <c r="B521">
        <v>9012767301</v>
      </c>
      <c r="C521" t="s">
        <v>132</v>
      </c>
      <c r="D521" t="s">
        <v>18</v>
      </c>
      <c r="E521">
        <v>9012767301</v>
      </c>
      <c r="F521" t="s">
        <v>2779</v>
      </c>
      <c r="G521" s="5">
        <f>VLOOKUP(F521,DATOS!U:V,2,FALSE)</f>
        <v>45497</v>
      </c>
      <c r="H521" s="5">
        <f>VLOOKUP(F521,AT!B:O,14,FALSE)</f>
        <v>45418</v>
      </c>
      <c r="I521" s="5">
        <f t="shared" si="8"/>
        <v>45443</v>
      </c>
      <c r="J521" t="s">
        <v>134</v>
      </c>
      <c r="K521" t="s">
        <v>135</v>
      </c>
      <c r="L521" t="s">
        <v>137</v>
      </c>
      <c r="M521" t="s">
        <v>136</v>
      </c>
      <c r="N521">
        <v>0</v>
      </c>
      <c r="O521">
        <v>0</v>
      </c>
      <c r="P521">
        <v>0</v>
      </c>
      <c r="Q521">
        <v>0</v>
      </c>
      <c r="R521">
        <f>SUMIF(AT!B:B,AF!F521,AT!L:L)</f>
        <v>423488</v>
      </c>
      <c r="S521" s="4"/>
    </row>
    <row r="522" spans="2:19">
      <c r="B522">
        <v>9012767301</v>
      </c>
      <c r="C522" t="s">
        <v>132</v>
      </c>
      <c r="D522" t="s">
        <v>18</v>
      </c>
      <c r="E522">
        <v>9012767301</v>
      </c>
      <c r="F522" t="s">
        <v>2780</v>
      </c>
      <c r="G522" s="5">
        <f>VLOOKUP(F522,DATOS!U:V,2,FALSE)</f>
        <v>45497</v>
      </c>
      <c r="H522" s="5">
        <f>VLOOKUP(F522,AT!B:O,14,FALSE)</f>
        <v>45438</v>
      </c>
      <c r="I522" s="5">
        <f t="shared" si="8"/>
        <v>45443</v>
      </c>
      <c r="J522" t="s">
        <v>134</v>
      </c>
      <c r="K522" t="s">
        <v>135</v>
      </c>
      <c r="L522" t="s">
        <v>137</v>
      </c>
      <c r="M522" t="s">
        <v>136</v>
      </c>
      <c r="N522">
        <v>0</v>
      </c>
      <c r="O522">
        <v>0</v>
      </c>
      <c r="P522">
        <v>0</v>
      </c>
      <c r="Q522">
        <v>0</v>
      </c>
      <c r="R522">
        <f>SUMIF(AT!B:B,AF!F522,AT!L:L)</f>
        <v>162240</v>
      </c>
      <c r="S522" s="4"/>
    </row>
    <row r="523" spans="2:19">
      <c r="B523">
        <v>9012767301</v>
      </c>
      <c r="C523" t="s">
        <v>132</v>
      </c>
      <c r="D523" t="s">
        <v>18</v>
      </c>
      <c r="E523">
        <v>9012767301</v>
      </c>
      <c r="F523" t="s">
        <v>2781</v>
      </c>
      <c r="G523" s="5">
        <f>VLOOKUP(F523,DATOS!U:V,2,FALSE)</f>
        <v>45497</v>
      </c>
      <c r="H523" s="5">
        <f>VLOOKUP(F523,AT!B:O,14,FALSE)</f>
        <v>45439</v>
      </c>
      <c r="I523" s="5">
        <f t="shared" si="8"/>
        <v>45443</v>
      </c>
      <c r="J523" t="s">
        <v>134</v>
      </c>
      <c r="K523" t="s">
        <v>135</v>
      </c>
      <c r="L523" t="s">
        <v>137</v>
      </c>
      <c r="M523" t="s">
        <v>136</v>
      </c>
      <c r="N523">
        <v>0</v>
      </c>
      <c r="O523">
        <v>0</v>
      </c>
      <c r="P523">
        <v>0</v>
      </c>
      <c r="Q523">
        <v>0</v>
      </c>
      <c r="R523">
        <f>SUMIF(AT!B:B,AF!F523,AT!L:L)</f>
        <v>174824</v>
      </c>
      <c r="S523" s="4"/>
    </row>
    <row r="524" spans="2:19">
      <c r="B524">
        <v>9012767301</v>
      </c>
      <c r="C524" t="s">
        <v>132</v>
      </c>
      <c r="D524" t="s">
        <v>18</v>
      </c>
      <c r="E524">
        <v>9012767301</v>
      </c>
      <c r="F524" t="s">
        <v>2782</v>
      </c>
      <c r="G524" s="5">
        <f>VLOOKUP(F524,DATOS!U:V,2,FALSE)</f>
        <v>45497</v>
      </c>
      <c r="H524" s="5">
        <f>VLOOKUP(F524,AT!B:O,14,FALSE)</f>
        <v>45439</v>
      </c>
      <c r="I524" s="5">
        <f t="shared" si="8"/>
        <v>45443</v>
      </c>
      <c r="J524" t="s">
        <v>134</v>
      </c>
      <c r="K524" t="s">
        <v>135</v>
      </c>
      <c r="L524" t="s">
        <v>137</v>
      </c>
      <c r="M524" t="s">
        <v>136</v>
      </c>
      <c r="N524">
        <v>0</v>
      </c>
      <c r="O524">
        <v>0</v>
      </c>
      <c r="P524">
        <v>0</v>
      </c>
      <c r="Q524">
        <v>0</v>
      </c>
      <c r="R524">
        <f>SUMIF(AT!B:B,AF!F524,AT!L:L)</f>
        <v>40040</v>
      </c>
      <c r="S524" s="4"/>
    </row>
    <row r="525" spans="2:19">
      <c r="B525">
        <v>9012767301</v>
      </c>
      <c r="C525" t="s">
        <v>132</v>
      </c>
      <c r="D525" t="s">
        <v>18</v>
      </c>
      <c r="E525">
        <v>9012767301</v>
      </c>
      <c r="F525" t="s">
        <v>2783</v>
      </c>
      <c r="G525" s="5">
        <f>VLOOKUP(F525,DATOS!U:V,2,FALSE)</f>
        <v>45497</v>
      </c>
      <c r="H525" s="5">
        <f>VLOOKUP(F525,AT!B:O,14,FALSE)</f>
        <v>45422</v>
      </c>
      <c r="I525" s="5">
        <f t="shared" si="8"/>
        <v>45443</v>
      </c>
      <c r="J525" t="s">
        <v>134</v>
      </c>
      <c r="K525" t="s">
        <v>135</v>
      </c>
      <c r="L525" t="s">
        <v>137</v>
      </c>
      <c r="M525" t="s">
        <v>136</v>
      </c>
      <c r="N525">
        <v>0</v>
      </c>
      <c r="O525">
        <v>0</v>
      </c>
      <c r="P525">
        <v>0</v>
      </c>
      <c r="Q525">
        <v>0</v>
      </c>
      <c r="R525">
        <f>SUMIF(AT!B:B,AF!F525,AT!L:L)</f>
        <v>100672</v>
      </c>
      <c r="S525" s="4"/>
    </row>
    <row r="526" spans="2:19">
      <c r="B526">
        <v>9012767301</v>
      </c>
      <c r="C526" t="s">
        <v>132</v>
      </c>
      <c r="D526" t="s">
        <v>18</v>
      </c>
      <c r="E526">
        <v>9012767301</v>
      </c>
      <c r="F526" t="s">
        <v>2784</v>
      </c>
      <c r="G526" s="5">
        <f>VLOOKUP(F526,DATOS!U:V,2,FALSE)</f>
        <v>45497</v>
      </c>
      <c r="H526" s="5">
        <f>VLOOKUP(F526,AT!B:O,14,FALSE)</f>
        <v>45424</v>
      </c>
      <c r="I526" s="5">
        <f t="shared" si="8"/>
        <v>45443</v>
      </c>
      <c r="J526" t="s">
        <v>134</v>
      </c>
      <c r="K526" t="s">
        <v>135</v>
      </c>
      <c r="L526" t="s">
        <v>137</v>
      </c>
      <c r="M526" t="s">
        <v>136</v>
      </c>
      <c r="N526">
        <v>0</v>
      </c>
      <c r="O526">
        <v>0</v>
      </c>
      <c r="P526">
        <v>0</v>
      </c>
      <c r="Q526">
        <v>0</v>
      </c>
      <c r="R526">
        <f>SUMIF(AT!B:B,AF!F526,AT!L:L)</f>
        <v>59280</v>
      </c>
      <c r="S526" s="4"/>
    </row>
    <row r="527" spans="2:19">
      <c r="B527">
        <v>9012767301</v>
      </c>
      <c r="C527" t="s">
        <v>132</v>
      </c>
      <c r="D527" t="s">
        <v>18</v>
      </c>
      <c r="E527">
        <v>9012767301</v>
      </c>
      <c r="F527" t="s">
        <v>2785</v>
      </c>
      <c r="G527" s="5">
        <f>VLOOKUP(F527,DATOS!U:V,2,FALSE)</f>
        <v>45497</v>
      </c>
      <c r="H527" s="5">
        <f>VLOOKUP(F527,AT!B:O,14,FALSE)</f>
        <v>45414</v>
      </c>
      <c r="I527" s="5">
        <f t="shared" si="8"/>
        <v>45443</v>
      </c>
      <c r="J527" t="s">
        <v>134</v>
      </c>
      <c r="K527" t="s">
        <v>135</v>
      </c>
      <c r="L527" t="s">
        <v>137</v>
      </c>
      <c r="M527" t="s">
        <v>136</v>
      </c>
      <c r="N527">
        <v>0</v>
      </c>
      <c r="O527">
        <v>0</v>
      </c>
      <c r="P527">
        <v>0</v>
      </c>
      <c r="Q527">
        <v>0</v>
      </c>
      <c r="R527">
        <f>SUMIF(AT!B:B,AF!F527,AT!L:L)</f>
        <v>30680</v>
      </c>
      <c r="S527" s="4"/>
    </row>
    <row r="528" spans="2:19">
      <c r="B528">
        <v>9012767301</v>
      </c>
      <c r="C528" t="s">
        <v>132</v>
      </c>
      <c r="D528" t="s">
        <v>18</v>
      </c>
      <c r="E528">
        <v>9012767301</v>
      </c>
      <c r="F528" t="s">
        <v>2786</v>
      </c>
      <c r="G528" s="5">
        <f>VLOOKUP(F528,DATOS!U:V,2,FALSE)</f>
        <v>45497</v>
      </c>
      <c r="H528" s="5">
        <f>VLOOKUP(F528,AT!B:O,14,FALSE)</f>
        <v>45433</v>
      </c>
      <c r="I528" s="5">
        <f t="shared" si="8"/>
        <v>45443</v>
      </c>
      <c r="J528" t="s">
        <v>134</v>
      </c>
      <c r="K528" t="s">
        <v>135</v>
      </c>
      <c r="L528" t="s">
        <v>137</v>
      </c>
      <c r="M528" t="s">
        <v>136</v>
      </c>
      <c r="N528">
        <v>0</v>
      </c>
      <c r="O528">
        <v>0</v>
      </c>
      <c r="P528">
        <v>0</v>
      </c>
      <c r="Q528">
        <v>0</v>
      </c>
      <c r="R528">
        <f>SUMIF(AT!B:B,AF!F528,AT!L:L)</f>
        <v>67600</v>
      </c>
      <c r="S528" s="4"/>
    </row>
    <row r="529" spans="2:19">
      <c r="B529">
        <v>9012767301</v>
      </c>
      <c r="C529" t="s">
        <v>132</v>
      </c>
      <c r="D529" t="s">
        <v>18</v>
      </c>
      <c r="E529">
        <v>9012767301</v>
      </c>
      <c r="F529" t="s">
        <v>2787</v>
      </c>
      <c r="G529" s="5">
        <f>VLOOKUP(F529,DATOS!U:V,2,FALSE)</f>
        <v>45497</v>
      </c>
      <c r="H529" s="5">
        <f>VLOOKUP(F529,AT!B:O,14,FALSE)</f>
        <v>45436</v>
      </c>
      <c r="I529" s="5">
        <f t="shared" si="8"/>
        <v>45443</v>
      </c>
      <c r="J529" t="s">
        <v>134</v>
      </c>
      <c r="K529" t="s">
        <v>135</v>
      </c>
      <c r="L529" t="s">
        <v>137</v>
      </c>
      <c r="M529" t="s">
        <v>136</v>
      </c>
      <c r="N529">
        <v>0</v>
      </c>
      <c r="O529">
        <v>0</v>
      </c>
      <c r="P529">
        <v>0</v>
      </c>
      <c r="Q529">
        <v>0</v>
      </c>
      <c r="R529">
        <f>SUMIF(AT!B:B,AF!F529,AT!L:L)</f>
        <v>61360</v>
      </c>
      <c r="S529" s="4"/>
    </row>
    <row r="530" spans="2:19">
      <c r="B530">
        <v>9012767301</v>
      </c>
      <c r="C530" t="s">
        <v>132</v>
      </c>
      <c r="D530" t="s">
        <v>18</v>
      </c>
      <c r="E530">
        <v>9012767301</v>
      </c>
      <c r="F530" t="s">
        <v>2788</v>
      </c>
      <c r="G530" s="5">
        <f>VLOOKUP(F530,DATOS!U:V,2,FALSE)</f>
        <v>45497</v>
      </c>
      <c r="H530" s="5">
        <f>VLOOKUP(F530,AT!B:O,14,FALSE)</f>
        <v>45426</v>
      </c>
      <c r="I530" s="5">
        <f t="shared" si="8"/>
        <v>45443</v>
      </c>
      <c r="J530" t="s">
        <v>134</v>
      </c>
      <c r="K530" t="s">
        <v>135</v>
      </c>
      <c r="L530" t="s">
        <v>137</v>
      </c>
      <c r="M530" t="s">
        <v>136</v>
      </c>
      <c r="N530">
        <v>0</v>
      </c>
      <c r="O530">
        <v>0</v>
      </c>
      <c r="P530">
        <v>0</v>
      </c>
      <c r="Q530">
        <v>0</v>
      </c>
      <c r="R530">
        <f>SUMIF(AT!B:B,AF!F530,AT!L:L)</f>
        <v>183040</v>
      </c>
      <c r="S530" s="4"/>
    </row>
    <row r="531" spans="2:19">
      <c r="B531">
        <v>9012767301</v>
      </c>
      <c r="C531" t="s">
        <v>132</v>
      </c>
      <c r="D531" t="s">
        <v>18</v>
      </c>
      <c r="E531">
        <v>9012767301</v>
      </c>
      <c r="F531" t="s">
        <v>2789</v>
      </c>
      <c r="G531" s="5">
        <f>VLOOKUP(F531,DATOS!U:V,2,FALSE)</f>
        <v>45497</v>
      </c>
      <c r="H531" s="5">
        <f>VLOOKUP(F531,AT!B:O,14,FALSE)</f>
        <v>45432</v>
      </c>
      <c r="I531" s="5">
        <f t="shared" si="8"/>
        <v>45443</v>
      </c>
      <c r="J531" t="s">
        <v>134</v>
      </c>
      <c r="K531" t="s">
        <v>135</v>
      </c>
      <c r="L531" t="s">
        <v>137</v>
      </c>
      <c r="M531" t="s">
        <v>136</v>
      </c>
      <c r="N531">
        <v>0</v>
      </c>
      <c r="O531">
        <v>0</v>
      </c>
      <c r="P531">
        <v>0</v>
      </c>
      <c r="Q531">
        <v>0</v>
      </c>
      <c r="R531">
        <f>SUMIF(AT!B:B,AF!F531,AT!L:L)</f>
        <v>162240</v>
      </c>
      <c r="S531" s="4"/>
    </row>
    <row r="532" spans="2:19">
      <c r="B532">
        <v>9012767301</v>
      </c>
      <c r="C532" t="s">
        <v>132</v>
      </c>
      <c r="D532" t="s">
        <v>18</v>
      </c>
      <c r="E532">
        <v>9012767301</v>
      </c>
      <c r="F532" t="s">
        <v>2790</v>
      </c>
      <c r="G532" s="5">
        <f>VLOOKUP(F532,DATOS!U:V,2,FALSE)</f>
        <v>45497</v>
      </c>
      <c r="H532" s="5">
        <f>VLOOKUP(F532,AT!B:O,14,FALSE)</f>
        <v>45433</v>
      </c>
      <c r="I532" s="5">
        <f t="shared" si="8"/>
        <v>45443</v>
      </c>
      <c r="J532" t="s">
        <v>134</v>
      </c>
      <c r="K532" t="s">
        <v>135</v>
      </c>
      <c r="L532" t="s">
        <v>137</v>
      </c>
      <c r="M532" t="s">
        <v>136</v>
      </c>
      <c r="N532">
        <v>0</v>
      </c>
      <c r="O532">
        <v>0</v>
      </c>
      <c r="P532">
        <v>0</v>
      </c>
      <c r="Q532">
        <v>0</v>
      </c>
      <c r="R532">
        <f>SUMIF(AT!B:B,AF!F532,AT!L:L)</f>
        <v>135200</v>
      </c>
      <c r="S532" s="4"/>
    </row>
    <row r="533" spans="2:19">
      <c r="B533">
        <v>9012767301</v>
      </c>
      <c r="C533" t="s">
        <v>132</v>
      </c>
      <c r="D533" t="s">
        <v>18</v>
      </c>
      <c r="E533">
        <v>9012767301</v>
      </c>
      <c r="F533" t="s">
        <v>2791</v>
      </c>
      <c r="G533" s="5">
        <f>VLOOKUP(F533,DATOS!U:V,2,FALSE)</f>
        <v>45497</v>
      </c>
      <c r="H533" s="5">
        <f>VLOOKUP(F533,AT!B:O,14,FALSE)</f>
        <v>45414</v>
      </c>
      <c r="I533" s="5">
        <f t="shared" si="8"/>
        <v>45443</v>
      </c>
      <c r="J533" t="s">
        <v>134</v>
      </c>
      <c r="K533" t="s">
        <v>135</v>
      </c>
      <c r="L533" t="s">
        <v>137</v>
      </c>
      <c r="M533" t="s">
        <v>136</v>
      </c>
      <c r="N533">
        <v>0</v>
      </c>
      <c r="O533">
        <v>0</v>
      </c>
      <c r="P533">
        <v>0</v>
      </c>
      <c r="Q533">
        <v>0</v>
      </c>
      <c r="R533">
        <f>SUMIF(AT!B:B,AF!F533,AT!L:L)</f>
        <v>30680</v>
      </c>
      <c r="S533" s="4"/>
    </row>
    <row r="534" spans="2:19">
      <c r="B534">
        <v>9012767301</v>
      </c>
      <c r="C534" t="s">
        <v>132</v>
      </c>
      <c r="D534" t="s">
        <v>18</v>
      </c>
      <c r="E534">
        <v>9012767301</v>
      </c>
      <c r="F534" t="s">
        <v>2792</v>
      </c>
      <c r="G534" s="5">
        <f>VLOOKUP(F534,DATOS!U:V,2,FALSE)</f>
        <v>45497</v>
      </c>
      <c r="H534" s="5">
        <f>VLOOKUP(F534,AT!B:O,14,FALSE)</f>
        <v>45437</v>
      </c>
      <c r="I534" s="5">
        <f t="shared" si="8"/>
        <v>45443</v>
      </c>
      <c r="J534" t="s">
        <v>134</v>
      </c>
      <c r="K534" t="s">
        <v>135</v>
      </c>
      <c r="L534" t="s">
        <v>137</v>
      </c>
      <c r="M534" t="s">
        <v>136</v>
      </c>
      <c r="N534">
        <v>0</v>
      </c>
      <c r="O534">
        <v>0</v>
      </c>
      <c r="P534">
        <v>0</v>
      </c>
      <c r="Q534">
        <v>0</v>
      </c>
      <c r="R534">
        <f>SUMIF(AT!B:B,AF!F534,AT!L:L)</f>
        <v>343200</v>
      </c>
      <c r="S534" s="4"/>
    </row>
    <row r="535" spans="2:19">
      <c r="B535">
        <v>9012767301</v>
      </c>
      <c r="C535" t="s">
        <v>132</v>
      </c>
      <c r="D535" t="s">
        <v>18</v>
      </c>
      <c r="E535">
        <v>9012767301</v>
      </c>
      <c r="F535" t="s">
        <v>2793</v>
      </c>
      <c r="G535" s="5">
        <f>VLOOKUP(F535,DATOS!U:V,2,FALSE)</f>
        <v>45497</v>
      </c>
      <c r="H535" s="5">
        <f>VLOOKUP(F535,AT!B:O,14,FALSE)</f>
        <v>45431</v>
      </c>
      <c r="I535" s="5">
        <f t="shared" si="8"/>
        <v>45443</v>
      </c>
      <c r="J535" t="s">
        <v>134</v>
      </c>
      <c r="K535" t="s">
        <v>135</v>
      </c>
      <c r="L535" t="s">
        <v>137</v>
      </c>
      <c r="M535" t="s">
        <v>136</v>
      </c>
      <c r="N535">
        <v>0</v>
      </c>
      <c r="O535">
        <v>0</v>
      </c>
      <c r="P535">
        <v>0</v>
      </c>
      <c r="Q535">
        <v>0</v>
      </c>
      <c r="R535">
        <f>SUMIF(AT!B:B,AF!F535,AT!L:L)</f>
        <v>218400</v>
      </c>
      <c r="S535" s="4"/>
    </row>
    <row r="536" spans="2:19">
      <c r="B536">
        <v>9012767301</v>
      </c>
      <c r="C536" t="s">
        <v>132</v>
      </c>
      <c r="D536" t="s">
        <v>18</v>
      </c>
      <c r="E536">
        <v>9012767301</v>
      </c>
      <c r="F536" t="s">
        <v>2794</v>
      </c>
      <c r="G536" s="5">
        <f>VLOOKUP(F536,DATOS!U:V,2,FALSE)</f>
        <v>45497</v>
      </c>
      <c r="H536" s="5">
        <f>VLOOKUP(F536,AT!B:O,14,FALSE)</f>
        <v>45433</v>
      </c>
      <c r="I536" s="5">
        <f t="shared" si="8"/>
        <v>45443</v>
      </c>
      <c r="J536" t="s">
        <v>134</v>
      </c>
      <c r="K536" t="s">
        <v>135</v>
      </c>
      <c r="L536" t="s">
        <v>137</v>
      </c>
      <c r="M536" t="s">
        <v>136</v>
      </c>
      <c r="N536">
        <v>0</v>
      </c>
      <c r="O536">
        <v>0</v>
      </c>
      <c r="P536">
        <v>0</v>
      </c>
      <c r="Q536">
        <v>0</v>
      </c>
      <c r="R536">
        <f>SUMIF(AT!B:B,AF!F536,AT!L:L)</f>
        <v>92040</v>
      </c>
      <c r="S536" s="4"/>
    </row>
    <row r="537" spans="2:19">
      <c r="B537">
        <v>9012767301</v>
      </c>
      <c r="C537" t="s">
        <v>132</v>
      </c>
      <c r="D537" t="s">
        <v>18</v>
      </c>
      <c r="E537">
        <v>9012767301</v>
      </c>
      <c r="F537" t="s">
        <v>2795</v>
      </c>
      <c r="G537" s="5">
        <f>VLOOKUP(F537,DATOS!U:V,2,FALSE)</f>
        <v>45497</v>
      </c>
      <c r="H537" s="5">
        <f>VLOOKUP(F537,AT!B:O,14,FALSE)</f>
        <v>45426</v>
      </c>
      <c r="I537" s="5">
        <f t="shared" si="8"/>
        <v>45443</v>
      </c>
      <c r="J537" t="s">
        <v>134</v>
      </c>
      <c r="K537" t="s">
        <v>135</v>
      </c>
      <c r="L537" t="s">
        <v>137</v>
      </c>
      <c r="M537" t="s">
        <v>136</v>
      </c>
      <c r="N537">
        <v>0</v>
      </c>
      <c r="O537">
        <v>0</v>
      </c>
      <c r="P537">
        <v>0</v>
      </c>
      <c r="Q537">
        <v>0</v>
      </c>
      <c r="R537">
        <f>SUMIF(AT!B:B,AF!F537,AT!L:L)</f>
        <v>29120</v>
      </c>
      <c r="S537" s="4"/>
    </row>
    <row r="538" spans="2:19">
      <c r="B538">
        <v>9012767301</v>
      </c>
      <c r="C538" t="s">
        <v>132</v>
      </c>
      <c r="D538" t="s">
        <v>18</v>
      </c>
      <c r="E538">
        <v>9012767301</v>
      </c>
      <c r="F538" t="s">
        <v>2796</v>
      </c>
      <c r="G538" s="5">
        <f>VLOOKUP(F538,DATOS!U:V,2,FALSE)</f>
        <v>45497</v>
      </c>
      <c r="H538" s="5">
        <f>VLOOKUP(F538,AT!B:O,14,FALSE)</f>
        <v>45418</v>
      </c>
      <c r="I538" s="5">
        <f t="shared" si="8"/>
        <v>45443</v>
      </c>
      <c r="J538" t="s">
        <v>134</v>
      </c>
      <c r="K538" t="s">
        <v>135</v>
      </c>
      <c r="L538" t="s">
        <v>137</v>
      </c>
      <c r="M538" t="s">
        <v>136</v>
      </c>
      <c r="N538">
        <v>0</v>
      </c>
      <c r="O538">
        <v>0</v>
      </c>
      <c r="P538">
        <v>0</v>
      </c>
      <c r="Q538">
        <v>0</v>
      </c>
      <c r="R538">
        <f>SUMIF(AT!B:B,AF!F538,AT!L:L)</f>
        <v>175240</v>
      </c>
      <c r="S538" s="4"/>
    </row>
    <row r="539" spans="2:19">
      <c r="B539">
        <v>9012767301</v>
      </c>
      <c r="C539" t="s">
        <v>132</v>
      </c>
      <c r="D539" t="s">
        <v>18</v>
      </c>
      <c r="E539">
        <v>9012767301</v>
      </c>
      <c r="F539" t="s">
        <v>2797</v>
      </c>
      <c r="G539" s="5">
        <f>VLOOKUP(F539,DATOS!U:V,2,FALSE)</f>
        <v>45497</v>
      </c>
      <c r="H539" s="5">
        <f>VLOOKUP(F539,AT!B:O,14,FALSE)</f>
        <v>45415</v>
      </c>
      <c r="I539" s="5">
        <f t="shared" si="8"/>
        <v>45443</v>
      </c>
      <c r="J539" t="s">
        <v>134</v>
      </c>
      <c r="K539" t="s">
        <v>135</v>
      </c>
      <c r="L539" t="s">
        <v>137</v>
      </c>
      <c r="M539" t="s">
        <v>136</v>
      </c>
      <c r="N539">
        <v>0</v>
      </c>
      <c r="O539">
        <v>0</v>
      </c>
      <c r="P539">
        <v>0</v>
      </c>
      <c r="Q539">
        <v>0</v>
      </c>
      <c r="R539">
        <f>SUMIF(AT!B:B,AF!F539,AT!L:L)</f>
        <v>80080</v>
      </c>
      <c r="S539" s="4"/>
    </row>
    <row r="540" spans="2:19">
      <c r="B540">
        <v>9012767301</v>
      </c>
      <c r="C540" t="s">
        <v>132</v>
      </c>
      <c r="D540" t="s">
        <v>18</v>
      </c>
      <c r="E540">
        <v>9012767301</v>
      </c>
      <c r="F540" t="s">
        <v>2798</v>
      </c>
      <c r="G540" s="5">
        <f>VLOOKUP(F540,DATOS!U:V,2,FALSE)</f>
        <v>45497</v>
      </c>
      <c r="H540" s="5">
        <f>VLOOKUP(F540,AT!B:O,14,FALSE)</f>
        <v>45420</v>
      </c>
      <c r="I540" s="5">
        <f t="shared" si="8"/>
        <v>45443</v>
      </c>
      <c r="J540" t="s">
        <v>134</v>
      </c>
      <c r="K540" t="s">
        <v>135</v>
      </c>
      <c r="L540" t="s">
        <v>137</v>
      </c>
      <c r="M540" t="s">
        <v>136</v>
      </c>
      <c r="N540">
        <v>0</v>
      </c>
      <c r="O540">
        <v>0</v>
      </c>
      <c r="P540">
        <v>0</v>
      </c>
      <c r="Q540">
        <v>0</v>
      </c>
      <c r="R540">
        <f>SUMIF(AT!B:B,AF!F540,AT!L:L)</f>
        <v>193024</v>
      </c>
      <c r="S540" s="4"/>
    </row>
    <row r="541" spans="2:19">
      <c r="B541">
        <v>9012767301</v>
      </c>
      <c r="C541" t="s">
        <v>132</v>
      </c>
      <c r="D541" t="s">
        <v>18</v>
      </c>
      <c r="E541">
        <v>9012767301</v>
      </c>
      <c r="F541" t="s">
        <v>2799</v>
      </c>
      <c r="G541" s="5">
        <f>VLOOKUP(F541,DATOS!U:V,2,FALSE)</f>
        <v>45497</v>
      </c>
      <c r="H541" s="5">
        <f>VLOOKUP(F541,AT!B:O,14,FALSE)</f>
        <v>45414</v>
      </c>
      <c r="I541" s="5">
        <f t="shared" si="8"/>
        <v>45443</v>
      </c>
      <c r="J541" t="s">
        <v>134</v>
      </c>
      <c r="K541" t="s">
        <v>135</v>
      </c>
      <c r="L541" t="s">
        <v>137</v>
      </c>
      <c r="M541" t="s">
        <v>136</v>
      </c>
      <c r="N541">
        <v>0</v>
      </c>
      <c r="O541">
        <v>0</v>
      </c>
      <c r="P541">
        <v>0</v>
      </c>
      <c r="Q541">
        <v>0</v>
      </c>
      <c r="R541">
        <f>SUMIF(AT!B:B,AF!F541,AT!L:L)</f>
        <v>45240</v>
      </c>
      <c r="S541" s="4"/>
    </row>
    <row r="542" spans="2:19">
      <c r="B542">
        <v>9012767301</v>
      </c>
      <c r="C542" t="s">
        <v>132</v>
      </c>
      <c r="D542" t="s">
        <v>18</v>
      </c>
      <c r="E542">
        <v>9012767301</v>
      </c>
      <c r="F542" t="s">
        <v>2800</v>
      </c>
      <c r="G542" s="5">
        <f>VLOOKUP(F542,DATOS!U:V,2,FALSE)</f>
        <v>45497</v>
      </c>
      <c r="H542" s="5">
        <f>VLOOKUP(F542,AT!B:O,14,FALSE)</f>
        <v>45442</v>
      </c>
      <c r="I542" s="5">
        <f t="shared" si="8"/>
        <v>45443</v>
      </c>
      <c r="J542" t="s">
        <v>134</v>
      </c>
      <c r="K542" t="s">
        <v>135</v>
      </c>
      <c r="L542" t="s">
        <v>137</v>
      </c>
      <c r="M542" t="s">
        <v>136</v>
      </c>
      <c r="N542">
        <v>0</v>
      </c>
      <c r="O542">
        <v>0</v>
      </c>
      <c r="P542">
        <v>0</v>
      </c>
      <c r="Q542">
        <v>0</v>
      </c>
      <c r="R542">
        <f>SUMIF(AT!B:B,AF!F542,AT!L:L)</f>
        <v>45240</v>
      </c>
      <c r="S542" s="4"/>
    </row>
    <row r="543" spans="2:19">
      <c r="B543">
        <v>9012767301</v>
      </c>
      <c r="C543" t="s">
        <v>132</v>
      </c>
      <c r="D543" t="s">
        <v>18</v>
      </c>
      <c r="E543">
        <v>9012767301</v>
      </c>
      <c r="F543" t="s">
        <v>2801</v>
      </c>
      <c r="G543" s="5">
        <f>VLOOKUP(F543,DATOS!U:V,2,FALSE)</f>
        <v>45497</v>
      </c>
      <c r="H543" s="5">
        <f>VLOOKUP(F543,AT!B:O,14,FALSE)</f>
        <v>45442</v>
      </c>
      <c r="I543" s="5">
        <f t="shared" si="8"/>
        <v>45443</v>
      </c>
      <c r="J543" t="s">
        <v>134</v>
      </c>
      <c r="K543" t="s">
        <v>135</v>
      </c>
      <c r="L543" t="s">
        <v>137</v>
      </c>
      <c r="M543" t="s">
        <v>136</v>
      </c>
      <c r="N543">
        <v>0</v>
      </c>
      <c r="O543">
        <v>0</v>
      </c>
      <c r="P543">
        <v>0</v>
      </c>
      <c r="Q543">
        <v>0</v>
      </c>
      <c r="R543">
        <f>SUMIF(AT!B:B,AF!F543,AT!L:L)</f>
        <v>67600</v>
      </c>
      <c r="S543" s="4"/>
    </row>
    <row r="544" spans="2:19">
      <c r="B544">
        <v>9012767301</v>
      </c>
      <c r="C544" t="s">
        <v>132</v>
      </c>
      <c r="D544" t="s">
        <v>18</v>
      </c>
      <c r="E544">
        <v>9012767301</v>
      </c>
      <c r="F544" t="s">
        <v>2802</v>
      </c>
      <c r="G544" s="5">
        <f>VLOOKUP(F544,DATOS!U:V,2,FALSE)</f>
        <v>45497</v>
      </c>
      <c r="H544" s="5">
        <f>VLOOKUP(F544,AT!B:O,14,FALSE)</f>
        <v>45421</v>
      </c>
      <c r="I544" s="5">
        <f t="shared" si="8"/>
        <v>45443</v>
      </c>
      <c r="J544" t="s">
        <v>134</v>
      </c>
      <c r="K544" t="s">
        <v>135</v>
      </c>
      <c r="L544" t="s">
        <v>137</v>
      </c>
      <c r="M544" t="s">
        <v>136</v>
      </c>
      <c r="N544">
        <v>0</v>
      </c>
      <c r="O544">
        <v>0</v>
      </c>
      <c r="P544">
        <v>0</v>
      </c>
      <c r="Q544">
        <v>0</v>
      </c>
      <c r="R544">
        <f>SUMIF(AT!B:B,AF!F544,AT!L:L)</f>
        <v>193024</v>
      </c>
      <c r="S544" s="4"/>
    </row>
    <row r="545" spans="2:19">
      <c r="B545">
        <v>9012767301</v>
      </c>
      <c r="C545" t="s">
        <v>132</v>
      </c>
      <c r="D545" t="s">
        <v>18</v>
      </c>
      <c r="E545">
        <v>9012767301</v>
      </c>
      <c r="F545" t="s">
        <v>2803</v>
      </c>
      <c r="G545" s="5">
        <f>VLOOKUP(F545,DATOS!U:V,2,FALSE)</f>
        <v>45497</v>
      </c>
      <c r="H545" s="5">
        <f>VLOOKUP(F545,AT!B:O,14,FALSE)</f>
        <v>45418</v>
      </c>
      <c r="I545" s="5">
        <f t="shared" si="8"/>
        <v>45443</v>
      </c>
      <c r="J545" t="s">
        <v>134</v>
      </c>
      <c r="K545" t="s">
        <v>135</v>
      </c>
      <c r="L545" t="s">
        <v>137</v>
      </c>
      <c r="M545" t="s">
        <v>136</v>
      </c>
      <c r="N545">
        <v>0</v>
      </c>
      <c r="O545">
        <v>0</v>
      </c>
      <c r="P545">
        <v>0</v>
      </c>
      <c r="Q545">
        <v>0</v>
      </c>
      <c r="R545">
        <f>SUMIF(AT!B:B,AF!F545,AT!L:L)</f>
        <v>180960</v>
      </c>
      <c r="S545" s="4"/>
    </row>
    <row r="546" spans="2:19">
      <c r="B546">
        <v>9012767301</v>
      </c>
      <c r="C546" t="s">
        <v>132</v>
      </c>
      <c r="D546" t="s">
        <v>18</v>
      </c>
      <c r="E546">
        <v>9012767301</v>
      </c>
      <c r="F546" t="s">
        <v>2804</v>
      </c>
      <c r="G546" s="5">
        <f>VLOOKUP(F546,DATOS!U:V,2,FALSE)</f>
        <v>45497</v>
      </c>
      <c r="H546" s="5">
        <f>VLOOKUP(F546,AT!B:O,14,FALSE)</f>
        <v>45440</v>
      </c>
      <c r="I546" s="5">
        <f t="shared" si="8"/>
        <v>45443</v>
      </c>
      <c r="J546" t="s">
        <v>134</v>
      </c>
      <c r="K546" t="s">
        <v>135</v>
      </c>
      <c r="L546" t="s">
        <v>137</v>
      </c>
      <c r="M546" t="s">
        <v>136</v>
      </c>
      <c r="N546">
        <v>0</v>
      </c>
      <c r="O546">
        <v>0</v>
      </c>
      <c r="P546">
        <v>0</v>
      </c>
      <c r="Q546">
        <v>0</v>
      </c>
      <c r="R546">
        <f>SUMIF(AT!B:B,AF!F546,AT!L:L)</f>
        <v>217152</v>
      </c>
      <c r="S546" s="4"/>
    </row>
    <row r="547" spans="2:19">
      <c r="B547">
        <v>9012767301</v>
      </c>
      <c r="C547" t="s">
        <v>132</v>
      </c>
      <c r="D547" t="s">
        <v>18</v>
      </c>
      <c r="E547">
        <v>9012767301</v>
      </c>
      <c r="F547" t="s">
        <v>2805</v>
      </c>
      <c r="G547" s="5">
        <f>VLOOKUP(F547,DATOS!U:V,2,FALSE)</f>
        <v>45497</v>
      </c>
      <c r="H547" s="5">
        <f>VLOOKUP(F547,AT!B:O,14,FALSE)</f>
        <v>45441</v>
      </c>
      <c r="I547" s="5">
        <f t="shared" si="8"/>
        <v>45443</v>
      </c>
      <c r="J547" t="s">
        <v>134</v>
      </c>
      <c r="K547" t="s">
        <v>135</v>
      </c>
      <c r="L547" t="s">
        <v>137</v>
      </c>
      <c r="M547" t="s">
        <v>136</v>
      </c>
      <c r="N547">
        <v>0</v>
      </c>
      <c r="O547">
        <v>0</v>
      </c>
      <c r="P547">
        <v>0</v>
      </c>
      <c r="Q547">
        <v>0</v>
      </c>
      <c r="R547">
        <f>SUMIF(AT!B:B,AF!F547,AT!L:L)</f>
        <v>202800</v>
      </c>
      <c r="S547" s="4"/>
    </row>
    <row r="548" spans="2:19">
      <c r="B548">
        <v>9012767301</v>
      </c>
      <c r="C548" t="s">
        <v>132</v>
      </c>
      <c r="D548" t="s">
        <v>18</v>
      </c>
      <c r="E548">
        <v>9012767301</v>
      </c>
      <c r="F548" t="s">
        <v>2806</v>
      </c>
      <c r="G548" s="5">
        <f>VLOOKUP(F548,DATOS!U:V,2,FALSE)</f>
        <v>45497</v>
      </c>
      <c r="H548" s="5">
        <f>VLOOKUP(F548,AT!B:O,14,FALSE)</f>
        <v>45418</v>
      </c>
      <c r="I548" s="5">
        <f t="shared" si="8"/>
        <v>45443</v>
      </c>
      <c r="J548" t="s">
        <v>134</v>
      </c>
      <c r="K548" t="s">
        <v>135</v>
      </c>
      <c r="L548" t="s">
        <v>137</v>
      </c>
      <c r="M548" t="s">
        <v>136</v>
      </c>
      <c r="N548">
        <v>0</v>
      </c>
      <c r="O548">
        <v>0</v>
      </c>
      <c r="P548">
        <v>0</v>
      </c>
      <c r="Q548">
        <v>0</v>
      </c>
      <c r="R548">
        <f>SUMIF(AT!B:B,AF!F548,AT!L:L)</f>
        <v>67600</v>
      </c>
      <c r="S548" s="4"/>
    </row>
    <row r="549" spans="2:19">
      <c r="B549">
        <v>9012767301</v>
      </c>
      <c r="C549" t="s">
        <v>132</v>
      </c>
      <c r="D549" t="s">
        <v>18</v>
      </c>
      <c r="E549">
        <v>9012767301</v>
      </c>
      <c r="F549" t="s">
        <v>2807</v>
      </c>
      <c r="G549" s="5">
        <f>VLOOKUP(F549,DATOS!U:V,2,FALSE)</f>
        <v>45497</v>
      </c>
      <c r="H549" s="5">
        <f>VLOOKUP(F549,AT!B:O,14,FALSE)</f>
        <v>45421</v>
      </c>
      <c r="I549" s="5">
        <f t="shared" si="8"/>
        <v>45443</v>
      </c>
      <c r="J549" t="s">
        <v>134</v>
      </c>
      <c r="K549" t="s">
        <v>135</v>
      </c>
      <c r="L549" t="s">
        <v>137</v>
      </c>
      <c r="M549" t="s">
        <v>136</v>
      </c>
      <c r="N549">
        <v>0</v>
      </c>
      <c r="O549">
        <v>0</v>
      </c>
      <c r="P549">
        <v>0</v>
      </c>
      <c r="Q549">
        <v>0</v>
      </c>
      <c r="R549">
        <f>SUMIF(AT!B:B,AF!F549,AT!L:L)</f>
        <v>40040</v>
      </c>
      <c r="S549" s="4"/>
    </row>
    <row r="550" spans="2:19">
      <c r="B550">
        <v>9012767301</v>
      </c>
      <c r="C550" t="s">
        <v>132</v>
      </c>
      <c r="D550" t="s">
        <v>18</v>
      </c>
      <c r="E550">
        <v>9012767301</v>
      </c>
      <c r="F550" t="s">
        <v>2808</v>
      </c>
      <c r="G550" s="5">
        <f>VLOOKUP(F550,DATOS!U:V,2,FALSE)</f>
        <v>45497</v>
      </c>
      <c r="H550" s="5">
        <f>VLOOKUP(F550,AT!B:O,14,FALSE)</f>
        <v>45441</v>
      </c>
      <c r="I550" s="5">
        <f t="shared" si="8"/>
        <v>45443</v>
      </c>
      <c r="J550" t="s">
        <v>134</v>
      </c>
      <c r="K550" t="s">
        <v>135</v>
      </c>
      <c r="L550" t="s">
        <v>137</v>
      </c>
      <c r="M550" t="s">
        <v>136</v>
      </c>
      <c r="N550">
        <v>0</v>
      </c>
      <c r="O550">
        <v>0</v>
      </c>
      <c r="P550">
        <v>0</v>
      </c>
      <c r="Q550">
        <v>0</v>
      </c>
      <c r="R550">
        <f>SUMIF(AT!B:B,AF!F550,AT!L:L)</f>
        <v>67600</v>
      </c>
      <c r="S550" s="4"/>
    </row>
    <row r="551" spans="2:19">
      <c r="B551">
        <v>9012767301</v>
      </c>
      <c r="C551" t="s">
        <v>132</v>
      </c>
      <c r="D551" t="s">
        <v>18</v>
      </c>
      <c r="E551">
        <v>9012767301</v>
      </c>
      <c r="F551" t="s">
        <v>2809</v>
      </c>
      <c r="G551" s="5">
        <f>VLOOKUP(F551,DATOS!U:V,2,FALSE)</f>
        <v>45497</v>
      </c>
      <c r="H551" s="5">
        <f>VLOOKUP(F551,AT!B:O,14,FALSE)</f>
        <v>45433</v>
      </c>
      <c r="I551" s="5">
        <f t="shared" si="8"/>
        <v>45443</v>
      </c>
      <c r="J551" t="s">
        <v>134</v>
      </c>
      <c r="K551" t="s">
        <v>135</v>
      </c>
      <c r="L551" t="s">
        <v>137</v>
      </c>
      <c r="M551" t="s">
        <v>136</v>
      </c>
      <c r="N551">
        <v>0</v>
      </c>
      <c r="O551">
        <v>0</v>
      </c>
      <c r="P551">
        <v>0</v>
      </c>
      <c r="Q551">
        <v>0</v>
      </c>
      <c r="R551">
        <f>SUMIF(AT!B:B,AF!F551,AT!L:L)</f>
        <v>100672</v>
      </c>
      <c r="S551" s="4"/>
    </row>
    <row r="552" spans="2:19">
      <c r="B552">
        <v>9012767301</v>
      </c>
      <c r="C552" t="s">
        <v>132</v>
      </c>
      <c r="D552" t="s">
        <v>18</v>
      </c>
      <c r="E552">
        <v>9012767301</v>
      </c>
      <c r="F552" t="s">
        <v>2810</v>
      </c>
      <c r="G552" s="5">
        <f>VLOOKUP(F552,DATOS!U:V,2,FALSE)</f>
        <v>45497</v>
      </c>
      <c r="H552" s="5">
        <f>VLOOKUP(F552,AT!B:O,14,FALSE)</f>
        <v>45434</v>
      </c>
      <c r="I552" s="5">
        <f t="shared" si="8"/>
        <v>45443</v>
      </c>
      <c r="J552" t="s">
        <v>134</v>
      </c>
      <c r="K552" t="s">
        <v>135</v>
      </c>
      <c r="L552" t="s">
        <v>137</v>
      </c>
      <c r="M552" t="s">
        <v>136</v>
      </c>
      <c r="N552">
        <v>0</v>
      </c>
      <c r="O552">
        <v>0</v>
      </c>
      <c r="P552">
        <v>0</v>
      </c>
      <c r="Q552">
        <v>0</v>
      </c>
      <c r="R552">
        <f>SUMIF(AT!B:B,AF!F552,AT!L:L)</f>
        <v>135200</v>
      </c>
      <c r="S552" s="4"/>
    </row>
    <row r="553" spans="2:19">
      <c r="B553">
        <v>9012767301</v>
      </c>
      <c r="C553" t="s">
        <v>132</v>
      </c>
      <c r="D553" t="s">
        <v>18</v>
      </c>
      <c r="E553">
        <v>9012767301</v>
      </c>
      <c r="F553" t="s">
        <v>2811</v>
      </c>
      <c r="G553" s="5">
        <f>VLOOKUP(F553,DATOS!U:V,2,FALSE)</f>
        <v>45497</v>
      </c>
      <c r="H553" s="5">
        <f>VLOOKUP(F553,AT!B:O,14,FALSE)</f>
        <v>45418</v>
      </c>
      <c r="I553" s="5">
        <f t="shared" si="8"/>
        <v>45443</v>
      </c>
      <c r="J553" t="s">
        <v>134</v>
      </c>
      <c r="K553" t="s">
        <v>135</v>
      </c>
      <c r="L553" t="s">
        <v>137</v>
      </c>
      <c r="M553" t="s">
        <v>136</v>
      </c>
      <c r="N553">
        <v>0</v>
      </c>
      <c r="O553">
        <v>0</v>
      </c>
      <c r="P553">
        <v>0</v>
      </c>
      <c r="Q553">
        <v>0</v>
      </c>
      <c r="R553">
        <f>SUMIF(AT!B:B,AF!F553,AT!L:L)</f>
        <v>218400</v>
      </c>
      <c r="S553" s="4"/>
    </row>
    <row r="554" spans="2:19">
      <c r="B554">
        <v>9012767301</v>
      </c>
      <c r="C554" t="s">
        <v>132</v>
      </c>
      <c r="D554" t="s">
        <v>18</v>
      </c>
      <c r="E554">
        <v>9012767301</v>
      </c>
      <c r="F554" t="s">
        <v>2812</v>
      </c>
      <c r="G554" s="5">
        <f>VLOOKUP(F554,DATOS!U:V,2,FALSE)</f>
        <v>45497</v>
      </c>
      <c r="H554" s="5">
        <f>VLOOKUP(F554,AT!B:O,14,FALSE)</f>
        <v>45417</v>
      </c>
      <c r="I554" s="5">
        <f t="shared" si="8"/>
        <v>45443</v>
      </c>
      <c r="J554" t="s">
        <v>134</v>
      </c>
      <c r="K554" t="s">
        <v>135</v>
      </c>
      <c r="L554" t="s">
        <v>137</v>
      </c>
      <c r="M554" t="s">
        <v>136</v>
      </c>
      <c r="N554">
        <v>0</v>
      </c>
      <c r="O554">
        <v>0</v>
      </c>
      <c r="P554">
        <v>0</v>
      </c>
      <c r="Q554">
        <v>0</v>
      </c>
      <c r="R554">
        <f>SUMIF(AT!B:B,AF!F554,AT!L:L)</f>
        <v>218400</v>
      </c>
      <c r="S554" s="4"/>
    </row>
    <row r="555" spans="2:19">
      <c r="B555">
        <v>9012767301</v>
      </c>
      <c r="C555" t="s">
        <v>132</v>
      </c>
      <c r="D555" t="s">
        <v>18</v>
      </c>
      <c r="E555">
        <v>9012767301</v>
      </c>
      <c r="F555" t="s">
        <v>2813</v>
      </c>
      <c r="G555" s="5">
        <f>VLOOKUP(F555,DATOS!U:V,2,FALSE)</f>
        <v>45497</v>
      </c>
      <c r="H555" s="5">
        <f>VLOOKUP(F555,AT!B:O,14,FALSE)</f>
        <v>45414</v>
      </c>
      <c r="I555" s="5">
        <f t="shared" si="8"/>
        <v>45443</v>
      </c>
      <c r="J555" t="s">
        <v>134</v>
      </c>
      <c r="K555" t="s">
        <v>135</v>
      </c>
      <c r="L555" t="s">
        <v>137</v>
      </c>
      <c r="M555" t="s">
        <v>136</v>
      </c>
      <c r="N555">
        <v>0</v>
      </c>
      <c r="O555">
        <v>0</v>
      </c>
      <c r="P555">
        <v>0</v>
      </c>
      <c r="Q555">
        <v>0</v>
      </c>
      <c r="R555">
        <f>SUMIF(AT!B:B,AF!F555,AT!L:L)</f>
        <v>90480</v>
      </c>
      <c r="S555" s="4"/>
    </row>
    <row r="556" spans="2:19">
      <c r="B556">
        <v>9012767301</v>
      </c>
      <c r="C556" t="s">
        <v>132</v>
      </c>
      <c r="D556" t="s">
        <v>18</v>
      </c>
      <c r="E556">
        <v>9012767301</v>
      </c>
      <c r="F556" t="s">
        <v>2814</v>
      </c>
      <c r="G556" s="5">
        <f>VLOOKUP(F556,DATOS!U:V,2,FALSE)</f>
        <v>45497</v>
      </c>
      <c r="H556" s="5">
        <f>VLOOKUP(F556,AT!B:O,14,FALSE)</f>
        <v>45433</v>
      </c>
      <c r="I556" s="5">
        <f t="shared" si="8"/>
        <v>45443</v>
      </c>
      <c r="J556" t="s">
        <v>134</v>
      </c>
      <c r="K556" t="s">
        <v>135</v>
      </c>
      <c r="L556" t="s">
        <v>137</v>
      </c>
      <c r="M556" t="s">
        <v>136</v>
      </c>
      <c r="N556">
        <v>0</v>
      </c>
      <c r="O556">
        <v>0</v>
      </c>
      <c r="P556">
        <v>0</v>
      </c>
      <c r="Q556">
        <v>0</v>
      </c>
      <c r="R556">
        <f>SUMIF(AT!B:B,AF!F556,AT!L:L)</f>
        <v>187200</v>
      </c>
      <c r="S556" s="4"/>
    </row>
    <row r="557" spans="2:19">
      <c r="B557">
        <v>9012767301</v>
      </c>
      <c r="C557" t="s">
        <v>132</v>
      </c>
      <c r="D557" t="s">
        <v>18</v>
      </c>
      <c r="E557">
        <v>9012767301</v>
      </c>
      <c r="F557" t="s">
        <v>2815</v>
      </c>
      <c r="G557" s="5">
        <f>VLOOKUP(F557,DATOS!U:V,2,FALSE)</f>
        <v>45497</v>
      </c>
      <c r="H557" s="5">
        <f>VLOOKUP(F557,AT!B:O,14,FALSE)</f>
        <v>45439</v>
      </c>
      <c r="I557" s="5">
        <f t="shared" si="8"/>
        <v>45443</v>
      </c>
      <c r="J557" t="s">
        <v>134</v>
      </c>
      <c r="K557" t="s">
        <v>135</v>
      </c>
      <c r="L557" t="s">
        <v>137</v>
      </c>
      <c r="M557" t="s">
        <v>136</v>
      </c>
      <c r="N557">
        <v>0</v>
      </c>
      <c r="O557">
        <v>0</v>
      </c>
      <c r="P557">
        <v>0</v>
      </c>
      <c r="Q557">
        <v>0</v>
      </c>
      <c r="R557">
        <f>SUMIF(AT!B:B,AF!F557,AT!L:L)</f>
        <v>63440</v>
      </c>
      <c r="S557" s="4"/>
    </row>
    <row r="558" spans="2:19">
      <c r="B558">
        <v>9012767301</v>
      </c>
      <c r="C558" t="s">
        <v>132</v>
      </c>
      <c r="D558" t="s">
        <v>18</v>
      </c>
      <c r="E558">
        <v>9012767301</v>
      </c>
      <c r="F558" t="s">
        <v>2816</v>
      </c>
      <c r="G558" s="5">
        <f>VLOOKUP(F558,DATOS!U:V,2,FALSE)</f>
        <v>45497</v>
      </c>
      <c r="H558" s="5">
        <f>VLOOKUP(F558,AT!B:O,14,FALSE)</f>
        <v>45442</v>
      </c>
      <c r="I558" s="5">
        <f t="shared" si="8"/>
        <v>45443</v>
      </c>
      <c r="J558" t="s">
        <v>134</v>
      </c>
      <c r="K558" t="s">
        <v>135</v>
      </c>
      <c r="L558" t="s">
        <v>137</v>
      </c>
      <c r="M558" t="s">
        <v>136</v>
      </c>
      <c r="N558">
        <v>0</v>
      </c>
      <c r="O558">
        <v>0</v>
      </c>
      <c r="P558">
        <v>0</v>
      </c>
      <c r="Q558">
        <v>0</v>
      </c>
      <c r="R558">
        <f>SUMIF(AT!B:B,AF!F558,AT!L:L)</f>
        <v>175240</v>
      </c>
      <c r="S558" s="4"/>
    </row>
    <row r="559" spans="2:19">
      <c r="B559">
        <v>9012767301</v>
      </c>
      <c r="C559" t="s">
        <v>132</v>
      </c>
      <c r="D559" t="s">
        <v>18</v>
      </c>
      <c r="E559">
        <v>9012767301</v>
      </c>
      <c r="F559" t="s">
        <v>2817</v>
      </c>
      <c r="G559" s="5">
        <f>VLOOKUP(F559,DATOS!U:V,2,FALSE)</f>
        <v>45497</v>
      </c>
      <c r="H559" s="5">
        <f>VLOOKUP(F559,AT!B:O,14,FALSE)</f>
        <v>45441</v>
      </c>
      <c r="I559" s="5">
        <f t="shared" si="8"/>
        <v>45443</v>
      </c>
      <c r="J559" t="s">
        <v>134</v>
      </c>
      <c r="K559" t="s">
        <v>135</v>
      </c>
      <c r="L559" t="s">
        <v>137</v>
      </c>
      <c r="M559" t="s">
        <v>136</v>
      </c>
      <c r="N559">
        <v>0</v>
      </c>
      <c r="O559">
        <v>0</v>
      </c>
      <c r="P559">
        <v>0</v>
      </c>
      <c r="Q559">
        <v>0</v>
      </c>
      <c r="R559">
        <f>SUMIF(AT!B:B,AF!F559,AT!L:L)</f>
        <v>239200</v>
      </c>
      <c r="S559" s="4"/>
    </row>
    <row r="560" spans="2:19">
      <c r="B560">
        <v>9012767301</v>
      </c>
      <c r="C560" t="s">
        <v>132</v>
      </c>
      <c r="D560" t="s">
        <v>18</v>
      </c>
      <c r="E560">
        <v>9012767301</v>
      </c>
      <c r="F560" t="s">
        <v>2818</v>
      </c>
      <c r="G560" s="5">
        <f>VLOOKUP(F560,DATOS!U:V,2,FALSE)</f>
        <v>45497</v>
      </c>
      <c r="H560" s="5">
        <f>VLOOKUP(F560,AT!B:O,14,FALSE)</f>
        <v>45436</v>
      </c>
      <c r="I560" s="5">
        <f t="shared" si="8"/>
        <v>45443</v>
      </c>
      <c r="J560" t="s">
        <v>134</v>
      </c>
      <c r="K560" t="s">
        <v>135</v>
      </c>
      <c r="L560" t="s">
        <v>137</v>
      </c>
      <c r="M560" t="s">
        <v>136</v>
      </c>
      <c r="N560">
        <v>0</v>
      </c>
      <c r="O560">
        <v>0</v>
      </c>
      <c r="P560">
        <v>0</v>
      </c>
      <c r="Q560">
        <v>0</v>
      </c>
      <c r="R560">
        <f>SUMIF(AT!B:B,AF!F560,AT!L:L)</f>
        <v>29640</v>
      </c>
      <c r="S560" s="4"/>
    </row>
    <row r="561" spans="2:19">
      <c r="B561">
        <v>9012767301</v>
      </c>
      <c r="C561" t="s">
        <v>132</v>
      </c>
      <c r="D561" t="s">
        <v>18</v>
      </c>
      <c r="E561">
        <v>9012767301</v>
      </c>
      <c r="F561" t="s">
        <v>2819</v>
      </c>
      <c r="G561" s="5">
        <f>VLOOKUP(F561,DATOS!U:V,2,FALSE)</f>
        <v>45497</v>
      </c>
      <c r="H561" s="5">
        <f>VLOOKUP(F561,AT!B:O,14,FALSE)</f>
        <v>45432</v>
      </c>
      <c r="I561" s="5">
        <f t="shared" si="8"/>
        <v>45443</v>
      </c>
      <c r="J561" t="s">
        <v>134</v>
      </c>
      <c r="K561" t="s">
        <v>135</v>
      </c>
      <c r="L561" t="s">
        <v>137</v>
      </c>
      <c r="M561" t="s">
        <v>136</v>
      </c>
      <c r="N561">
        <v>0</v>
      </c>
      <c r="O561">
        <v>0</v>
      </c>
      <c r="P561">
        <v>0</v>
      </c>
      <c r="Q561">
        <v>0</v>
      </c>
      <c r="R561">
        <f>SUMIF(AT!B:B,AF!F561,AT!L:L)</f>
        <v>31720</v>
      </c>
      <c r="S561" s="4"/>
    </row>
    <row r="562" spans="2:19">
      <c r="B562">
        <v>9012767301</v>
      </c>
      <c r="C562" t="s">
        <v>132</v>
      </c>
      <c r="D562" t="s">
        <v>18</v>
      </c>
      <c r="E562">
        <v>9012767301</v>
      </c>
      <c r="F562" t="s">
        <v>2820</v>
      </c>
      <c r="G562" s="5">
        <f>VLOOKUP(F562,DATOS!U:V,2,FALSE)</f>
        <v>45497</v>
      </c>
      <c r="H562" s="5">
        <f>VLOOKUP(F562,AT!B:O,14,FALSE)</f>
        <v>45422</v>
      </c>
      <c r="I562" s="5">
        <f t="shared" si="8"/>
        <v>45443</v>
      </c>
      <c r="J562" t="s">
        <v>134</v>
      </c>
      <c r="K562" t="s">
        <v>135</v>
      </c>
      <c r="L562" t="s">
        <v>137</v>
      </c>
      <c r="M562" t="s">
        <v>136</v>
      </c>
      <c r="N562">
        <v>0</v>
      </c>
      <c r="O562">
        <v>0</v>
      </c>
      <c r="P562">
        <v>0</v>
      </c>
      <c r="Q562">
        <v>0</v>
      </c>
      <c r="R562">
        <f>SUMIF(AT!B:B,AF!F562,AT!L:L)</f>
        <v>90480</v>
      </c>
      <c r="S562" s="4"/>
    </row>
    <row r="563" spans="2:19">
      <c r="B563">
        <v>9012767301</v>
      </c>
      <c r="C563" t="s">
        <v>132</v>
      </c>
      <c r="D563" t="s">
        <v>18</v>
      </c>
      <c r="E563">
        <v>9012767301</v>
      </c>
      <c r="F563" t="s">
        <v>2821</v>
      </c>
      <c r="G563" s="5">
        <f>VLOOKUP(F563,DATOS!U:V,2,FALSE)</f>
        <v>45497</v>
      </c>
      <c r="H563" s="5">
        <f>VLOOKUP(F563,AT!B:O,14,FALSE)</f>
        <v>45417</v>
      </c>
      <c r="I563" s="5">
        <f t="shared" si="8"/>
        <v>45443</v>
      </c>
      <c r="J563" t="s">
        <v>134</v>
      </c>
      <c r="K563" t="s">
        <v>135</v>
      </c>
      <c r="L563" t="s">
        <v>137</v>
      </c>
      <c r="M563" t="s">
        <v>136</v>
      </c>
      <c r="N563">
        <v>0</v>
      </c>
      <c r="O563">
        <v>0</v>
      </c>
      <c r="P563">
        <v>0</v>
      </c>
      <c r="Q563">
        <v>0</v>
      </c>
      <c r="R563">
        <f>SUMIF(AT!B:B,AF!F563,AT!L:L)</f>
        <v>320944</v>
      </c>
      <c r="S563" s="4"/>
    </row>
    <row r="564" spans="2:19">
      <c r="B564">
        <v>9012767301</v>
      </c>
      <c r="C564" t="s">
        <v>132</v>
      </c>
      <c r="D564" t="s">
        <v>18</v>
      </c>
      <c r="E564">
        <v>9012767301</v>
      </c>
      <c r="F564" t="s">
        <v>2822</v>
      </c>
      <c r="G564" s="5">
        <f>VLOOKUP(F564,DATOS!U:V,2,FALSE)</f>
        <v>45497</v>
      </c>
      <c r="H564" s="5">
        <f>VLOOKUP(F564,AT!B:O,14,FALSE)</f>
        <v>45415</v>
      </c>
      <c r="I564" s="5">
        <f t="shared" si="8"/>
        <v>45443</v>
      </c>
      <c r="J564" t="s">
        <v>134</v>
      </c>
      <c r="K564" t="s">
        <v>135</v>
      </c>
      <c r="L564" t="s">
        <v>137</v>
      </c>
      <c r="M564" t="s">
        <v>136</v>
      </c>
      <c r="N564">
        <v>0</v>
      </c>
      <c r="O564">
        <v>0</v>
      </c>
      <c r="P564">
        <v>0</v>
      </c>
      <c r="Q564">
        <v>0</v>
      </c>
      <c r="R564">
        <f>SUMIF(AT!B:B,AF!F564,AT!L:L)</f>
        <v>104000</v>
      </c>
      <c r="S564" s="4"/>
    </row>
    <row r="565" spans="2:19">
      <c r="B565">
        <v>9012767301</v>
      </c>
      <c r="C565" t="s">
        <v>132</v>
      </c>
      <c r="D565" t="s">
        <v>18</v>
      </c>
      <c r="E565">
        <v>9012767301</v>
      </c>
      <c r="F565" t="s">
        <v>2824</v>
      </c>
      <c r="G565" s="5">
        <f>VLOOKUP(F565,DATOS!U:V,2,FALSE)</f>
        <v>45497</v>
      </c>
      <c r="H565" s="5">
        <f>VLOOKUP(F565,AT!B:O,14,FALSE)</f>
        <v>45441</v>
      </c>
      <c r="I565" s="5">
        <f t="shared" si="8"/>
        <v>45443</v>
      </c>
      <c r="J565" t="s">
        <v>134</v>
      </c>
      <c r="K565" t="s">
        <v>135</v>
      </c>
      <c r="L565" t="s">
        <v>137</v>
      </c>
      <c r="M565" t="s">
        <v>136</v>
      </c>
      <c r="N565">
        <v>0</v>
      </c>
      <c r="O565">
        <v>0</v>
      </c>
      <c r="P565">
        <v>0</v>
      </c>
      <c r="Q565">
        <v>0</v>
      </c>
      <c r="R565">
        <f>SUMIF(AT!B:B,AF!F565,AT!L:L)</f>
        <v>90480</v>
      </c>
      <c r="S565" s="4"/>
    </row>
    <row r="566" spans="2:19">
      <c r="B566">
        <v>9012767301</v>
      </c>
      <c r="C566" t="s">
        <v>132</v>
      </c>
      <c r="D566" t="s">
        <v>18</v>
      </c>
      <c r="E566">
        <v>9012767301</v>
      </c>
      <c r="F566" t="s">
        <v>2825</v>
      </c>
      <c r="G566" s="5">
        <f>VLOOKUP(F566,DATOS!U:V,2,FALSE)</f>
        <v>45497</v>
      </c>
      <c r="H566" s="5">
        <f>VLOOKUP(F566,AT!B:O,14,FALSE)</f>
        <v>45418</v>
      </c>
      <c r="I566" s="5">
        <f t="shared" si="8"/>
        <v>45443</v>
      </c>
      <c r="J566" t="s">
        <v>134</v>
      </c>
      <c r="K566" t="s">
        <v>135</v>
      </c>
      <c r="L566" t="s">
        <v>137</v>
      </c>
      <c r="M566" t="s">
        <v>136</v>
      </c>
      <c r="N566">
        <v>0</v>
      </c>
      <c r="O566">
        <v>0</v>
      </c>
      <c r="P566">
        <v>0</v>
      </c>
      <c r="Q566">
        <v>0</v>
      </c>
      <c r="R566">
        <f>SUMIF(AT!B:B,AF!F566,AT!L:L)</f>
        <v>576160</v>
      </c>
      <c r="S566" s="4"/>
    </row>
    <row r="567" spans="2:19">
      <c r="B567">
        <v>9012767301</v>
      </c>
      <c r="C567" t="s">
        <v>132</v>
      </c>
      <c r="D567" t="s">
        <v>18</v>
      </c>
      <c r="E567">
        <v>9012767301</v>
      </c>
      <c r="F567" t="s">
        <v>2826</v>
      </c>
      <c r="G567" s="5">
        <f>VLOOKUP(F567,DATOS!U:V,2,FALSE)</f>
        <v>45497</v>
      </c>
      <c r="H567" s="5">
        <f>VLOOKUP(F567,AT!B:O,14,FALSE)</f>
        <v>45442</v>
      </c>
      <c r="I567" s="5">
        <f t="shared" si="8"/>
        <v>45443</v>
      </c>
      <c r="J567" t="s">
        <v>134</v>
      </c>
      <c r="K567" t="s">
        <v>135</v>
      </c>
      <c r="L567" t="s">
        <v>137</v>
      </c>
      <c r="M567" t="s">
        <v>136</v>
      </c>
      <c r="N567">
        <v>0</v>
      </c>
      <c r="O567">
        <v>0</v>
      </c>
      <c r="P567">
        <v>0</v>
      </c>
      <c r="Q567">
        <v>0</v>
      </c>
      <c r="R567">
        <f>SUMIF(AT!B:B,AF!F567,AT!L:L)</f>
        <v>116480</v>
      </c>
      <c r="S567" s="4"/>
    </row>
    <row r="568" spans="2:19">
      <c r="B568">
        <v>9012767301</v>
      </c>
      <c r="C568" t="s">
        <v>132</v>
      </c>
      <c r="D568" t="s">
        <v>18</v>
      </c>
      <c r="E568">
        <v>9012767301</v>
      </c>
      <c r="F568" t="s">
        <v>2827</v>
      </c>
      <c r="G568" s="5">
        <f>VLOOKUP(F568,DATOS!U:V,2,FALSE)</f>
        <v>45497</v>
      </c>
      <c r="H568" s="5">
        <f>VLOOKUP(F568,AT!B:O,14,FALSE)</f>
        <v>45441</v>
      </c>
      <c r="I568" s="5">
        <f t="shared" ref="I568:I615" si="9">EOMONTH(H568,0)</f>
        <v>45443</v>
      </c>
      <c r="J568" t="s">
        <v>134</v>
      </c>
      <c r="K568" t="s">
        <v>135</v>
      </c>
      <c r="L568" t="s">
        <v>137</v>
      </c>
      <c r="M568" t="s">
        <v>136</v>
      </c>
      <c r="N568">
        <v>0</v>
      </c>
      <c r="O568">
        <v>0</v>
      </c>
      <c r="P568">
        <v>0</v>
      </c>
      <c r="Q568">
        <v>0</v>
      </c>
      <c r="R568">
        <f>SUMIF(AT!B:B,AF!F568,AT!L:L)</f>
        <v>102544</v>
      </c>
      <c r="S568" s="4"/>
    </row>
    <row r="569" spans="2:19">
      <c r="B569">
        <v>9012767301</v>
      </c>
      <c r="C569" t="s">
        <v>132</v>
      </c>
      <c r="D569" t="s">
        <v>18</v>
      </c>
      <c r="E569">
        <v>9012767301</v>
      </c>
      <c r="F569" t="s">
        <v>2828</v>
      </c>
      <c r="G569" s="5">
        <f>VLOOKUP(F569,DATOS!U:V,2,FALSE)</f>
        <v>45497</v>
      </c>
      <c r="H569" s="5">
        <f>VLOOKUP(F569,AT!B:O,14,FALSE)</f>
        <v>45414</v>
      </c>
      <c r="I569" s="5">
        <f t="shared" si="9"/>
        <v>45443</v>
      </c>
      <c r="J569" t="s">
        <v>134</v>
      </c>
      <c r="K569" t="s">
        <v>135</v>
      </c>
      <c r="L569" t="s">
        <v>137</v>
      </c>
      <c r="M569" t="s">
        <v>136</v>
      </c>
      <c r="N569">
        <v>0</v>
      </c>
      <c r="O569">
        <v>0</v>
      </c>
      <c r="P569">
        <v>0</v>
      </c>
      <c r="Q569">
        <v>0</v>
      </c>
      <c r="R569">
        <f>SUMIF(AT!B:B,AF!F569,AT!L:L)</f>
        <v>1397760</v>
      </c>
      <c r="S569" s="4"/>
    </row>
    <row r="570" spans="2:19">
      <c r="B570">
        <v>9012767301</v>
      </c>
      <c r="C570" t="s">
        <v>132</v>
      </c>
      <c r="D570" t="s">
        <v>18</v>
      </c>
      <c r="E570">
        <v>9012767301</v>
      </c>
      <c r="F570" t="s">
        <v>2829</v>
      </c>
      <c r="G570" s="5">
        <f>VLOOKUP(F570,DATOS!U:V,2,FALSE)</f>
        <v>45498</v>
      </c>
      <c r="H570" s="5">
        <f>VLOOKUP(F570,AT!B:O,14,FALSE)</f>
        <v>45443</v>
      </c>
      <c r="I570" s="5">
        <f t="shared" si="9"/>
        <v>45443</v>
      </c>
      <c r="J570" t="s">
        <v>134</v>
      </c>
      <c r="K570" t="s">
        <v>135</v>
      </c>
      <c r="L570" t="s">
        <v>137</v>
      </c>
      <c r="M570" t="s">
        <v>136</v>
      </c>
      <c r="N570">
        <v>0</v>
      </c>
      <c r="O570">
        <v>0</v>
      </c>
      <c r="P570">
        <v>0</v>
      </c>
      <c r="Q570">
        <v>0</v>
      </c>
      <c r="R570">
        <f>SUMIF(AT!B:B,AF!F570,AT!L:L)</f>
        <v>52000</v>
      </c>
      <c r="S570" s="4"/>
    </row>
    <row r="571" spans="2:19">
      <c r="B571">
        <v>9012767301</v>
      </c>
      <c r="C571" t="s">
        <v>132</v>
      </c>
      <c r="D571" t="s">
        <v>18</v>
      </c>
      <c r="E571">
        <v>9012767301</v>
      </c>
      <c r="F571" t="s">
        <v>2830</v>
      </c>
      <c r="G571" s="5">
        <f>VLOOKUP(F571,DATOS!U:V,2,FALSE)</f>
        <v>45498</v>
      </c>
      <c r="H571" s="5">
        <f>VLOOKUP(F571,AT!B:O,14,FALSE)</f>
        <v>45432</v>
      </c>
      <c r="I571" s="5">
        <f t="shared" si="9"/>
        <v>45443</v>
      </c>
      <c r="J571" t="s">
        <v>134</v>
      </c>
      <c r="K571" t="s">
        <v>135</v>
      </c>
      <c r="L571" t="s">
        <v>137</v>
      </c>
      <c r="M571" t="s">
        <v>136</v>
      </c>
      <c r="N571">
        <v>0</v>
      </c>
      <c r="O571">
        <v>0</v>
      </c>
      <c r="P571">
        <v>0</v>
      </c>
      <c r="Q571">
        <v>0</v>
      </c>
      <c r="R571">
        <f>SUMIF(AT!B:B,AF!F571,AT!L:L)</f>
        <v>90480</v>
      </c>
      <c r="S571" s="4"/>
    </row>
    <row r="572" spans="2:19">
      <c r="B572">
        <v>9012767301</v>
      </c>
      <c r="C572" t="s">
        <v>132</v>
      </c>
      <c r="D572" t="s">
        <v>18</v>
      </c>
      <c r="E572">
        <v>9012767301</v>
      </c>
      <c r="F572" t="s">
        <v>2831</v>
      </c>
      <c r="G572" s="5">
        <f>VLOOKUP(F572,DATOS!U:V,2,FALSE)</f>
        <v>45498</v>
      </c>
      <c r="H572" s="5">
        <f>VLOOKUP(F572,AT!B:O,14,FALSE)</f>
        <v>45413</v>
      </c>
      <c r="I572" s="5">
        <f t="shared" si="9"/>
        <v>45443</v>
      </c>
      <c r="J572" t="s">
        <v>134</v>
      </c>
      <c r="K572" t="s">
        <v>135</v>
      </c>
      <c r="L572" t="s">
        <v>137</v>
      </c>
      <c r="M572" t="s">
        <v>136</v>
      </c>
      <c r="N572">
        <v>0</v>
      </c>
      <c r="O572">
        <v>0</v>
      </c>
      <c r="P572">
        <v>0</v>
      </c>
      <c r="Q572">
        <v>0</v>
      </c>
      <c r="R572">
        <f>SUMIF(AT!B:B,AF!F572,AT!L:L)</f>
        <v>145600</v>
      </c>
      <c r="S572" s="4"/>
    </row>
    <row r="573" spans="2:19">
      <c r="B573">
        <v>9012767301</v>
      </c>
      <c r="C573" t="s">
        <v>132</v>
      </c>
      <c r="D573" t="s">
        <v>18</v>
      </c>
      <c r="E573">
        <v>9012767301</v>
      </c>
      <c r="F573" t="s">
        <v>2832</v>
      </c>
      <c r="G573" s="5">
        <f>VLOOKUP(F573,DATOS!U:V,2,FALSE)</f>
        <v>45498</v>
      </c>
      <c r="H573" s="5">
        <f>VLOOKUP(F573,AT!B:O,14,FALSE)</f>
        <v>45442</v>
      </c>
      <c r="I573" s="5">
        <f t="shared" si="9"/>
        <v>45443</v>
      </c>
      <c r="J573" t="s">
        <v>134</v>
      </c>
      <c r="K573" t="s">
        <v>135</v>
      </c>
      <c r="L573" t="s">
        <v>137</v>
      </c>
      <c r="M573" t="s">
        <v>136</v>
      </c>
      <c r="N573">
        <v>0</v>
      </c>
      <c r="O573">
        <v>0</v>
      </c>
      <c r="P573">
        <v>0</v>
      </c>
      <c r="Q573">
        <v>0</v>
      </c>
      <c r="R573">
        <f>SUMIF(AT!B:B,AF!F573,AT!L:L)</f>
        <v>22880</v>
      </c>
      <c r="S573" s="4"/>
    </row>
    <row r="574" spans="2:19">
      <c r="B574">
        <v>9012767301</v>
      </c>
      <c r="C574" t="s">
        <v>132</v>
      </c>
      <c r="D574" t="s">
        <v>18</v>
      </c>
      <c r="E574">
        <v>9012767301</v>
      </c>
      <c r="F574" t="s">
        <v>2833</v>
      </c>
      <c r="G574" s="5">
        <f>VLOOKUP(F574,DATOS!U:V,2,FALSE)</f>
        <v>45498</v>
      </c>
      <c r="H574" s="5">
        <f>VLOOKUP(F574,AT!B:O,14,FALSE)</f>
        <v>45419</v>
      </c>
      <c r="I574" s="5">
        <f t="shared" si="9"/>
        <v>45443</v>
      </c>
      <c r="J574" t="s">
        <v>134</v>
      </c>
      <c r="K574" t="s">
        <v>135</v>
      </c>
      <c r="L574" t="s">
        <v>137</v>
      </c>
      <c r="M574" t="s">
        <v>136</v>
      </c>
      <c r="N574">
        <v>0</v>
      </c>
      <c r="O574">
        <v>0</v>
      </c>
      <c r="P574">
        <v>0</v>
      </c>
      <c r="Q574">
        <v>0</v>
      </c>
      <c r="R574">
        <f>SUMIF(AT!B:B,AF!F574,AT!L:L)</f>
        <v>245440</v>
      </c>
      <c r="S574" s="4"/>
    </row>
    <row r="575" spans="2:19">
      <c r="B575">
        <v>9012767301</v>
      </c>
      <c r="C575" t="s">
        <v>132</v>
      </c>
      <c r="D575" t="s">
        <v>18</v>
      </c>
      <c r="E575">
        <v>9012767301</v>
      </c>
      <c r="F575" t="s">
        <v>2834</v>
      </c>
      <c r="G575" s="5">
        <f>VLOOKUP(F575,DATOS!U:V,2,FALSE)</f>
        <v>45498</v>
      </c>
      <c r="H575" s="5">
        <f>VLOOKUP(F575,AT!B:O,14,FALSE)</f>
        <v>45435</v>
      </c>
      <c r="I575" s="5">
        <f t="shared" si="9"/>
        <v>45443</v>
      </c>
      <c r="J575" t="s">
        <v>134</v>
      </c>
      <c r="K575" t="s">
        <v>135</v>
      </c>
      <c r="L575" t="s">
        <v>137</v>
      </c>
      <c r="M575" t="s">
        <v>136</v>
      </c>
      <c r="N575">
        <v>0</v>
      </c>
      <c r="O575">
        <v>0</v>
      </c>
      <c r="P575">
        <v>0</v>
      </c>
      <c r="Q575">
        <v>0</v>
      </c>
      <c r="R575">
        <f>SUMIF(AT!B:B,AF!F575,AT!L:L)</f>
        <v>45760</v>
      </c>
      <c r="S575" s="4"/>
    </row>
    <row r="576" spans="2:19">
      <c r="B576">
        <v>9012767301</v>
      </c>
      <c r="C576" t="s">
        <v>132</v>
      </c>
      <c r="D576" t="s">
        <v>18</v>
      </c>
      <c r="E576">
        <v>9012767301</v>
      </c>
      <c r="F576" t="s">
        <v>2835</v>
      </c>
      <c r="G576" s="5">
        <f>VLOOKUP(F576,DATOS!U:V,2,FALSE)</f>
        <v>45498</v>
      </c>
      <c r="H576" s="5">
        <f>VLOOKUP(F576,AT!B:O,14,FALSE)</f>
        <v>45439</v>
      </c>
      <c r="I576" s="5">
        <f t="shared" si="9"/>
        <v>45443</v>
      </c>
      <c r="J576" t="s">
        <v>134</v>
      </c>
      <c r="K576" t="s">
        <v>135</v>
      </c>
      <c r="L576" t="s">
        <v>137</v>
      </c>
      <c r="M576" t="s">
        <v>136</v>
      </c>
      <c r="N576">
        <v>0</v>
      </c>
      <c r="O576">
        <v>0</v>
      </c>
      <c r="P576">
        <v>0</v>
      </c>
      <c r="Q576">
        <v>0</v>
      </c>
      <c r="R576">
        <f>SUMIF(AT!B:B,AF!F576,AT!L:L)</f>
        <v>22880</v>
      </c>
      <c r="S576" s="4"/>
    </row>
    <row r="577" spans="2:19">
      <c r="B577">
        <v>9012767301</v>
      </c>
      <c r="C577" t="s">
        <v>132</v>
      </c>
      <c r="D577" t="s">
        <v>18</v>
      </c>
      <c r="E577">
        <v>9012767301</v>
      </c>
      <c r="F577" t="s">
        <v>2836</v>
      </c>
      <c r="G577" s="5">
        <f>VLOOKUP(F577,DATOS!U:V,2,FALSE)</f>
        <v>45498</v>
      </c>
      <c r="H577" s="5">
        <f>VLOOKUP(F577,AT!B:O,14,FALSE)</f>
        <v>45437</v>
      </c>
      <c r="I577" s="5">
        <f t="shared" si="9"/>
        <v>45443</v>
      </c>
      <c r="J577" t="s">
        <v>134</v>
      </c>
      <c r="K577" t="s">
        <v>135</v>
      </c>
      <c r="L577" t="s">
        <v>137</v>
      </c>
      <c r="M577" t="s">
        <v>136</v>
      </c>
      <c r="N577">
        <v>0</v>
      </c>
      <c r="O577">
        <v>0</v>
      </c>
      <c r="P577">
        <v>0</v>
      </c>
      <c r="Q577">
        <v>0</v>
      </c>
      <c r="R577">
        <f>SUMIF(AT!B:B,AF!F577,AT!L:L)</f>
        <v>45760</v>
      </c>
      <c r="S577" s="4"/>
    </row>
    <row r="578" spans="2:19">
      <c r="B578">
        <v>9012767301</v>
      </c>
      <c r="C578" t="s">
        <v>132</v>
      </c>
      <c r="D578" t="s">
        <v>18</v>
      </c>
      <c r="E578">
        <v>9012767301</v>
      </c>
      <c r="F578" t="s">
        <v>2837</v>
      </c>
      <c r="G578" s="5">
        <f>VLOOKUP(F578,DATOS!U:V,2,FALSE)</f>
        <v>45498</v>
      </c>
      <c r="H578" s="5">
        <f>VLOOKUP(F578,AT!B:O,14,FALSE)</f>
        <v>45423</v>
      </c>
      <c r="I578" s="5">
        <f t="shared" si="9"/>
        <v>45443</v>
      </c>
      <c r="J578" t="s">
        <v>134</v>
      </c>
      <c r="K578" t="s">
        <v>135</v>
      </c>
      <c r="L578" t="s">
        <v>137</v>
      </c>
      <c r="M578" t="s">
        <v>136</v>
      </c>
      <c r="N578">
        <v>0</v>
      </c>
      <c r="O578">
        <v>0</v>
      </c>
      <c r="P578">
        <v>0</v>
      </c>
      <c r="Q578">
        <v>0</v>
      </c>
      <c r="R578">
        <f>SUMIF(AT!B:B,AF!F578,AT!L:L)</f>
        <v>232960</v>
      </c>
      <c r="S578" s="4"/>
    </row>
    <row r="579" spans="2:19">
      <c r="B579">
        <v>9012767301</v>
      </c>
      <c r="C579" t="s">
        <v>132</v>
      </c>
      <c r="D579" t="s">
        <v>18</v>
      </c>
      <c r="E579">
        <v>9012767301</v>
      </c>
      <c r="F579" t="s">
        <v>2838</v>
      </c>
      <c r="G579" s="5">
        <f>VLOOKUP(F579,DATOS!U:V,2,FALSE)</f>
        <v>45498</v>
      </c>
      <c r="H579" s="5">
        <f>VLOOKUP(F579,AT!B:O,14,FALSE)</f>
        <v>45421</v>
      </c>
      <c r="I579" s="5">
        <f t="shared" si="9"/>
        <v>45443</v>
      </c>
      <c r="J579" t="s">
        <v>134</v>
      </c>
      <c r="K579" t="s">
        <v>135</v>
      </c>
      <c r="L579" t="s">
        <v>137</v>
      </c>
      <c r="M579" t="s">
        <v>136</v>
      </c>
      <c r="N579">
        <v>0</v>
      </c>
      <c r="O579">
        <v>0</v>
      </c>
      <c r="P579">
        <v>0</v>
      </c>
      <c r="Q579">
        <v>0</v>
      </c>
      <c r="R579">
        <f>SUMIF(AT!B:B,AF!F579,AT!L:L)</f>
        <v>135200</v>
      </c>
      <c r="S579" s="4"/>
    </row>
    <row r="580" spans="2:19">
      <c r="B580">
        <v>9012767301</v>
      </c>
      <c r="C580" t="s">
        <v>132</v>
      </c>
      <c r="D580" t="s">
        <v>18</v>
      </c>
      <c r="E580">
        <v>9012767301</v>
      </c>
      <c r="F580" t="s">
        <v>2839</v>
      </c>
      <c r="G580" s="5">
        <f>VLOOKUP(F580,DATOS!U:V,2,FALSE)</f>
        <v>45498</v>
      </c>
      <c r="H580" s="5">
        <f>VLOOKUP(F580,AT!B:O,14,FALSE)</f>
        <v>45416</v>
      </c>
      <c r="I580" s="5">
        <f t="shared" si="9"/>
        <v>45443</v>
      </c>
      <c r="J580" t="s">
        <v>134</v>
      </c>
      <c r="K580" t="s">
        <v>135</v>
      </c>
      <c r="L580" t="s">
        <v>137</v>
      </c>
      <c r="M580" t="s">
        <v>136</v>
      </c>
      <c r="N580">
        <v>0</v>
      </c>
      <c r="O580">
        <v>0</v>
      </c>
      <c r="P580">
        <v>0</v>
      </c>
      <c r="Q580">
        <v>0</v>
      </c>
      <c r="R580">
        <f>SUMIF(AT!B:B,AF!F580,AT!L:L)</f>
        <v>26520</v>
      </c>
      <c r="S580" s="4"/>
    </row>
    <row r="581" spans="2:19">
      <c r="B581">
        <v>9012767301</v>
      </c>
      <c r="C581" t="s">
        <v>132</v>
      </c>
      <c r="D581" t="s">
        <v>18</v>
      </c>
      <c r="E581">
        <v>9012767301</v>
      </c>
      <c r="F581" t="s">
        <v>2840</v>
      </c>
      <c r="G581" s="5">
        <f>VLOOKUP(F581,DATOS!U:V,2,FALSE)</f>
        <v>45498</v>
      </c>
      <c r="H581" s="5">
        <f>VLOOKUP(F581,AT!B:O,14,FALSE)</f>
        <v>45436</v>
      </c>
      <c r="I581" s="5">
        <f t="shared" si="9"/>
        <v>45443</v>
      </c>
      <c r="J581" t="s">
        <v>134</v>
      </c>
      <c r="K581" t="s">
        <v>135</v>
      </c>
      <c r="L581" t="s">
        <v>137</v>
      </c>
      <c r="M581" t="s">
        <v>136</v>
      </c>
      <c r="N581">
        <v>0</v>
      </c>
      <c r="O581">
        <v>0</v>
      </c>
      <c r="P581">
        <v>0</v>
      </c>
      <c r="Q581">
        <v>0</v>
      </c>
      <c r="R581">
        <f>SUMIF(AT!B:B,AF!F581,AT!L:L)</f>
        <v>205088</v>
      </c>
      <c r="S581" s="4"/>
    </row>
    <row r="582" spans="2:19">
      <c r="B582">
        <v>9012767301</v>
      </c>
      <c r="C582" t="s">
        <v>132</v>
      </c>
      <c r="D582" t="s">
        <v>18</v>
      </c>
      <c r="E582">
        <v>9012767301</v>
      </c>
      <c r="F582" t="s">
        <v>2841</v>
      </c>
      <c r="G582" s="5">
        <f>VLOOKUP(F582,DATOS!U:V,2,FALSE)</f>
        <v>45498</v>
      </c>
      <c r="H582" s="5">
        <f>VLOOKUP(F582,AT!B:O,14,FALSE)</f>
        <v>45416</v>
      </c>
      <c r="I582" s="5">
        <f t="shared" si="9"/>
        <v>45443</v>
      </c>
      <c r="J582" t="s">
        <v>134</v>
      </c>
      <c r="K582" t="s">
        <v>135</v>
      </c>
      <c r="L582" t="s">
        <v>137</v>
      </c>
      <c r="M582" t="s">
        <v>136</v>
      </c>
      <c r="N582">
        <v>0</v>
      </c>
      <c r="O582">
        <v>0</v>
      </c>
      <c r="P582">
        <v>0</v>
      </c>
      <c r="Q582">
        <v>0</v>
      </c>
      <c r="R582">
        <f>SUMIF(AT!B:B,AF!F582,AT!L:L)</f>
        <v>288080</v>
      </c>
      <c r="S582" s="4"/>
    </row>
    <row r="583" spans="2:19">
      <c r="B583">
        <v>9012767301</v>
      </c>
      <c r="C583" t="s">
        <v>132</v>
      </c>
      <c r="D583" t="s">
        <v>18</v>
      </c>
      <c r="E583">
        <v>9012767301</v>
      </c>
      <c r="F583" t="s">
        <v>2842</v>
      </c>
      <c r="G583" s="5">
        <f>VLOOKUP(F583,DATOS!U:V,2,FALSE)</f>
        <v>45498</v>
      </c>
      <c r="H583" s="5">
        <f>VLOOKUP(F583,AT!B:O,14,FALSE)</f>
        <v>45426</v>
      </c>
      <c r="I583" s="5">
        <f t="shared" si="9"/>
        <v>45443</v>
      </c>
      <c r="J583" t="s">
        <v>134</v>
      </c>
      <c r="K583" t="s">
        <v>135</v>
      </c>
      <c r="L583" t="s">
        <v>137</v>
      </c>
      <c r="M583" t="s">
        <v>136</v>
      </c>
      <c r="N583">
        <v>0</v>
      </c>
      <c r="O583">
        <v>0</v>
      </c>
      <c r="P583">
        <v>0</v>
      </c>
      <c r="Q583">
        <v>0</v>
      </c>
      <c r="R583">
        <f>SUMIF(AT!B:B,AF!F583,AT!L:L)</f>
        <v>402480</v>
      </c>
      <c r="S583" s="4"/>
    </row>
    <row r="584" spans="2:19">
      <c r="B584">
        <v>9012767301</v>
      </c>
      <c r="C584" t="s">
        <v>132</v>
      </c>
      <c r="D584" t="s">
        <v>18</v>
      </c>
      <c r="E584">
        <v>9012767301</v>
      </c>
      <c r="F584" t="s">
        <v>2843</v>
      </c>
      <c r="G584" s="5">
        <f>VLOOKUP(F584,DATOS!U:V,2,FALSE)</f>
        <v>45498</v>
      </c>
      <c r="H584" s="5">
        <f>VLOOKUP(F584,AT!B:O,14,FALSE)</f>
        <v>45429</v>
      </c>
      <c r="I584" s="5">
        <f t="shared" si="9"/>
        <v>45443</v>
      </c>
      <c r="J584" t="s">
        <v>134</v>
      </c>
      <c r="K584" t="s">
        <v>135</v>
      </c>
      <c r="L584" t="s">
        <v>137</v>
      </c>
      <c r="M584" t="s">
        <v>136</v>
      </c>
      <c r="N584">
        <v>0</v>
      </c>
      <c r="O584">
        <v>0</v>
      </c>
      <c r="P584">
        <v>0</v>
      </c>
      <c r="Q584">
        <v>0</v>
      </c>
      <c r="R584">
        <f>SUMIF(AT!B:B,AF!F584,AT!L:L)</f>
        <v>30680</v>
      </c>
      <c r="S584" s="4"/>
    </row>
    <row r="585" spans="2:19">
      <c r="B585">
        <v>9012767301</v>
      </c>
      <c r="C585" t="s">
        <v>132</v>
      </c>
      <c r="D585" t="s">
        <v>18</v>
      </c>
      <c r="E585">
        <v>9012767301</v>
      </c>
      <c r="F585" t="s">
        <v>2844</v>
      </c>
      <c r="G585" s="5">
        <f>VLOOKUP(F585,DATOS!U:V,2,FALSE)</f>
        <v>45498</v>
      </c>
      <c r="H585" s="5">
        <f>VLOOKUP(F585,AT!B:O,14,FALSE)</f>
        <v>45442</v>
      </c>
      <c r="I585" s="5">
        <f t="shared" si="9"/>
        <v>45443</v>
      </c>
      <c r="J585" t="s">
        <v>134</v>
      </c>
      <c r="K585" t="s">
        <v>135</v>
      </c>
      <c r="L585" t="s">
        <v>137</v>
      </c>
      <c r="M585" t="s">
        <v>136</v>
      </c>
      <c r="N585">
        <v>0</v>
      </c>
      <c r="O585">
        <v>0</v>
      </c>
      <c r="P585">
        <v>0</v>
      </c>
      <c r="Q585">
        <v>0</v>
      </c>
      <c r="R585">
        <f>SUMIF(AT!B:B,AF!F585,AT!L:L)</f>
        <v>53040</v>
      </c>
      <c r="S585" s="4"/>
    </row>
    <row r="586" spans="2:19">
      <c r="B586">
        <v>9012767301</v>
      </c>
      <c r="C586" t="s">
        <v>132</v>
      </c>
      <c r="D586" t="s">
        <v>18</v>
      </c>
      <c r="E586">
        <v>9012767301</v>
      </c>
      <c r="F586" t="s">
        <v>2845</v>
      </c>
      <c r="G586" s="5">
        <f>VLOOKUP(F586,DATOS!U:V,2,FALSE)</f>
        <v>45498</v>
      </c>
      <c r="H586" s="5">
        <f>VLOOKUP(F586,AT!B:O,14,FALSE)</f>
        <v>45428</v>
      </c>
      <c r="I586" s="5">
        <f t="shared" si="9"/>
        <v>45443</v>
      </c>
      <c r="J586" t="s">
        <v>134</v>
      </c>
      <c r="K586" t="s">
        <v>135</v>
      </c>
      <c r="L586" t="s">
        <v>137</v>
      </c>
      <c r="M586" t="s">
        <v>136</v>
      </c>
      <c r="N586">
        <v>0</v>
      </c>
      <c r="O586">
        <v>0</v>
      </c>
      <c r="P586">
        <v>0</v>
      </c>
      <c r="Q586">
        <v>0</v>
      </c>
      <c r="R586">
        <f>SUMIF(AT!B:B,AF!F586,AT!L:L)</f>
        <v>58240</v>
      </c>
      <c r="S586" s="4"/>
    </row>
    <row r="587" spans="2:19">
      <c r="B587">
        <v>9012767301</v>
      </c>
      <c r="C587" t="s">
        <v>132</v>
      </c>
      <c r="D587" t="s">
        <v>18</v>
      </c>
      <c r="E587">
        <v>9012767301</v>
      </c>
      <c r="F587" t="s">
        <v>2846</v>
      </c>
      <c r="G587" s="5">
        <f>VLOOKUP(F587,DATOS!U:V,2,FALSE)</f>
        <v>45498</v>
      </c>
      <c r="H587" s="5">
        <f>VLOOKUP(F587,AT!B:O,14,FALSE)</f>
        <v>45427</v>
      </c>
      <c r="I587" s="5">
        <f t="shared" si="9"/>
        <v>45443</v>
      </c>
      <c r="J587" t="s">
        <v>134</v>
      </c>
      <c r="K587" t="s">
        <v>135</v>
      </c>
      <c r="L587" t="s">
        <v>137</v>
      </c>
      <c r="M587" t="s">
        <v>136</v>
      </c>
      <c r="N587">
        <v>0</v>
      </c>
      <c r="O587">
        <v>0</v>
      </c>
      <c r="P587">
        <v>0</v>
      </c>
      <c r="Q587">
        <v>0</v>
      </c>
      <c r="R587">
        <f>SUMIF(AT!B:B,AF!F587,AT!L:L)</f>
        <v>52000</v>
      </c>
      <c r="S587" s="4"/>
    </row>
    <row r="588" spans="2:19">
      <c r="B588">
        <v>9012767301</v>
      </c>
      <c r="C588" t="s">
        <v>132</v>
      </c>
      <c r="D588" t="s">
        <v>18</v>
      </c>
      <c r="E588">
        <v>9012767301</v>
      </c>
      <c r="F588" t="s">
        <v>2847</v>
      </c>
      <c r="G588" s="5">
        <f>VLOOKUP(F588,DATOS!U:V,2,FALSE)</f>
        <v>45498</v>
      </c>
      <c r="H588" s="5">
        <f>VLOOKUP(F588,AT!B:O,14,FALSE)</f>
        <v>45414</v>
      </c>
      <c r="I588" s="5">
        <f t="shared" si="9"/>
        <v>45443</v>
      </c>
      <c r="J588" t="s">
        <v>134</v>
      </c>
      <c r="K588" t="s">
        <v>135</v>
      </c>
      <c r="L588" t="s">
        <v>137</v>
      </c>
      <c r="M588" t="s">
        <v>136</v>
      </c>
      <c r="N588">
        <v>0</v>
      </c>
      <c r="O588">
        <v>0</v>
      </c>
      <c r="P588">
        <v>0</v>
      </c>
      <c r="Q588">
        <v>0</v>
      </c>
      <c r="R588">
        <f>SUMIF(AT!B:B,AF!F588,AT!L:L)</f>
        <v>238680</v>
      </c>
      <c r="S588" s="4"/>
    </row>
    <row r="589" spans="2:19">
      <c r="B589">
        <v>9012767301</v>
      </c>
      <c r="C589" t="s">
        <v>132</v>
      </c>
      <c r="D589" t="s">
        <v>18</v>
      </c>
      <c r="E589">
        <v>9012767301</v>
      </c>
      <c r="F589" t="s">
        <v>2848</v>
      </c>
      <c r="G589" s="5">
        <f>VLOOKUP(F589,DATOS!U:V,2,FALSE)</f>
        <v>45498</v>
      </c>
      <c r="H589" s="5">
        <f>VLOOKUP(F589,AT!B:O,14,FALSE)</f>
        <v>45416</v>
      </c>
      <c r="I589" s="5">
        <f t="shared" si="9"/>
        <v>45443</v>
      </c>
      <c r="J589" t="s">
        <v>134</v>
      </c>
      <c r="K589" t="s">
        <v>135</v>
      </c>
      <c r="L589" t="s">
        <v>137</v>
      </c>
      <c r="M589" t="s">
        <v>136</v>
      </c>
      <c r="N589">
        <v>0</v>
      </c>
      <c r="O589">
        <v>0</v>
      </c>
      <c r="P589">
        <v>0</v>
      </c>
      <c r="Q589">
        <v>0</v>
      </c>
      <c r="R589">
        <f>SUMIF(AT!B:B,AF!F589,AT!L:L)</f>
        <v>372840</v>
      </c>
      <c r="S589" s="4"/>
    </row>
    <row r="590" spans="2:19">
      <c r="B590">
        <v>9012767301</v>
      </c>
      <c r="C590" t="s">
        <v>132</v>
      </c>
      <c r="D590" t="s">
        <v>18</v>
      </c>
      <c r="E590">
        <v>9012767301</v>
      </c>
      <c r="F590" t="s">
        <v>2849</v>
      </c>
      <c r="G590" s="5">
        <f>VLOOKUP(F590,DATOS!U:V,2,FALSE)</f>
        <v>45498</v>
      </c>
      <c r="H590" s="5">
        <f>VLOOKUP(F590,AT!B:O,14,FALSE)</f>
        <v>45416</v>
      </c>
      <c r="I590" s="5">
        <f t="shared" si="9"/>
        <v>45443</v>
      </c>
      <c r="J590" t="s">
        <v>134</v>
      </c>
      <c r="K590" t="s">
        <v>135</v>
      </c>
      <c r="L590" t="s">
        <v>137</v>
      </c>
      <c r="M590" t="s">
        <v>136</v>
      </c>
      <c r="N590">
        <v>0</v>
      </c>
      <c r="O590">
        <v>0</v>
      </c>
      <c r="P590">
        <v>0</v>
      </c>
      <c r="Q590">
        <v>0</v>
      </c>
      <c r="R590">
        <f>SUMIF(AT!B:B,AF!F590,AT!L:L)</f>
        <v>30680</v>
      </c>
      <c r="S590" s="4"/>
    </row>
    <row r="591" spans="2:19">
      <c r="B591">
        <v>9012767301</v>
      </c>
      <c r="C591" t="s">
        <v>132</v>
      </c>
      <c r="D591" t="s">
        <v>18</v>
      </c>
      <c r="E591">
        <v>9012767301</v>
      </c>
      <c r="F591" t="s">
        <v>2850</v>
      </c>
      <c r="G591" s="5">
        <f>VLOOKUP(F591,DATOS!U:V,2,FALSE)</f>
        <v>45498</v>
      </c>
      <c r="H591" s="5">
        <f>VLOOKUP(F591,AT!B:O,14,FALSE)</f>
        <v>45430</v>
      </c>
      <c r="I591" s="5">
        <f t="shared" si="9"/>
        <v>45443</v>
      </c>
      <c r="J591" t="s">
        <v>134</v>
      </c>
      <c r="K591" t="s">
        <v>135</v>
      </c>
      <c r="L591" t="s">
        <v>137</v>
      </c>
      <c r="M591" t="s">
        <v>136</v>
      </c>
      <c r="N591">
        <v>0</v>
      </c>
      <c r="O591">
        <v>0</v>
      </c>
      <c r="P591">
        <v>0</v>
      </c>
      <c r="Q591">
        <v>0</v>
      </c>
      <c r="R591">
        <f>SUMIF(AT!B:B,AF!F591,AT!L:L)</f>
        <v>202800</v>
      </c>
      <c r="S591" s="4"/>
    </row>
    <row r="592" spans="2:19">
      <c r="B592">
        <v>9012767301</v>
      </c>
      <c r="C592" t="s">
        <v>132</v>
      </c>
      <c r="D592" t="s">
        <v>18</v>
      </c>
      <c r="E592">
        <v>9012767301</v>
      </c>
      <c r="F592" t="s">
        <v>2851</v>
      </c>
      <c r="G592" s="5">
        <f>VLOOKUP(F592,DATOS!U:V,2,FALSE)</f>
        <v>45498</v>
      </c>
      <c r="H592" s="5">
        <f>VLOOKUP(F592,AT!B:O,14,FALSE)</f>
        <v>45421</v>
      </c>
      <c r="I592" s="5">
        <f t="shared" si="9"/>
        <v>45443</v>
      </c>
      <c r="J592" t="s">
        <v>134</v>
      </c>
      <c r="K592" t="s">
        <v>135</v>
      </c>
      <c r="L592" t="s">
        <v>137</v>
      </c>
      <c r="M592" t="s">
        <v>136</v>
      </c>
      <c r="N592">
        <v>0</v>
      </c>
      <c r="O592">
        <v>0</v>
      </c>
      <c r="P592">
        <v>0</v>
      </c>
      <c r="Q592">
        <v>0</v>
      </c>
      <c r="R592">
        <f>SUMIF(AT!B:B,AF!F592,AT!L:L)</f>
        <v>52000</v>
      </c>
      <c r="S592" s="4"/>
    </row>
    <row r="593" spans="2:19">
      <c r="B593">
        <v>9012767301</v>
      </c>
      <c r="C593" t="s">
        <v>132</v>
      </c>
      <c r="D593" t="s">
        <v>18</v>
      </c>
      <c r="E593">
        <v>9012767301</v>
      </c>
      <c r="F593" t="s">
        <v>2852</v>
      </c>
      <c r="G593" s="5">
        <f>VLOOKUP(F593,DATOS!U:V,2,FALSE)</f>
        <v>45498</v>
      </c>
      <c r="H593" s="5">
        <f>VLOOKUP(F593,AT!B:O,14,FALSE)</f>
        <v>45414</v>
      </c>
      <c r="I593" s="5">
        <f t="shared" si="9"/>
        <v>45443</v>
      </c>
      <c r="J593" t="s">
        <v>134</v>
      </c>
      <c r="K593" t="s">
        <v>135</v>
      </c>
      <c r="L593" t="s">
        <v>137</v>
      </c>
      <c r="M593" t="s">
        <v>136</v>
      </c>
      <c r="N593">
        <v>0</v>
      </c>
      <c r="O593">
        <v>0</v>
      </c>
      <c r="P593">
        <v>0</v>
      </c>
      <c r="Q593">
        <v>0</v>
      </c>
      <c r="R593">
        <f>SUMIF(AT!B:B,AF!F593,AT!L:L)</f>
        <v>245440</v>
      </c>
      <c r="S593" s="4"/>
    </row>
    <row r="594" spans="2:19">
      <c r="B594">
        <v>9012767301</v>
      </c>
      <c r="C594" t="s">
        <v>132</v>
      </c>
      <c r="D594" t="s">
        <v>18</v>
      </c>
      <c r="E594">
        <v>9012767301</v>
      </c>
      <c r="F594" t="s">
        <v>2853</v>
      </c>
      <c r="G594" s="5">
        <f>VLOOKUP(F594,DATOS!U:V,2,FALSE)</f>
        <v>45498</v>
      </c>
      <c r="H594" s="5">
        <f>VLOOKUP(F594,AT!B:O,14,FALSE)</f>
        <v>45435</v>
      </c>
      <c r="I594" s="5">
        <f t="shared" si="9"/>
        <v>45443</v>
      </c>
      <c r="J594" t="s">
        <v>134</v>
      </c>
      <c r="K594" t="s">
        <v>135</v>
      </c>
      <c r="L594" t="s">
        <v>137</v>
      </c>
      <c r="M594" t="s">
        <v>136</v>
      </c>
      <c r="N594">
        <v>0</v>
      </c>
      <c r="O594">
        <v>0</v>
      </c>
      <c r="P594">
        <v>0</v>
      </c>
      <c r="Q594">
        <v>0</v>
      </c>
      <c r="R594">
        <f>SUMIF(AT!B:B,AF!F594,AT!L:L)</f>
        <v>52000</v>
      </c>
      <c r="S594" s="4"/>
    </row>
    <row r="595" spans="2:19">
      <c r="B595">
        <v>9012767301</v>
      </c>
      <c r="C595" t="s">
        <v>132</v>
      </c>
      <c r="D595" t="s">
        <v>18</v>
      </c>
      <c r="E595">
        <v>9012767301</v>
      </c>
      <c r="F595" t="s">
        <v>2854</v>
      </c>
      <c r="G595" s="5">
        <f>VLOOKUP(F595,DATOS!U:V,2,FALSE)</f>
        <v>45498</v>
      </c>
      <c r="H595" s="5">
        <f>VLOOKUP(F595,AT!B:O,14,FALSE)</f>
        <v>45414</v>
      </c>
      <c r="I595" s="5">
        <f t="shared" si="9"/>
        <v>45443</v>
      </c>
      <c r="J595" t="s">
        <v>134</v>
      </c>
      <c r="K595" t="s">
        <v>135</v>
      </c>
      <c r="L595" t="s">
        <v>137</v>
      </c>
      <c r="M595" t="s">
        <v>136</v>
      </c>
      <c r="N595">
        <v>0</v>
      </c>
      <c r="O595">
        <v>0</v>
      </c>
      <c r="P595">
        <v>0</v>
      </c>
      <c r="Q595">
        <v>0</v>
      </c>
      <c r="R595">
        <f>SUMIF(AT!B:B,AF!F595,AT!L:L)</f>
        <v>218400</v>
      </c>
      <c r="S595" s="4"/>
    </row>
    <row r="596" spans="2:19">
      <c r="B596">
        <v>9012767301</v>
      </c>
      <c r="C596" t="s">
        <v>132</v>
      </c>
      <c r="D596" t="s">
        <v>18</v>
      </c>
      <c r="E596">
        <v>9012767301</v>
      </c>
      <c r="F596" t="s">
        <v>2855</v>
      </c>
      <c r="G596" s="5">
        <f>VLOOKUP(F596,DATOS!U:V,2,FALSE)</f>
        <v>45498</v>
      </c>
      <c r="H596" s="5">
        <f>VLOOKUP(F596,AT!B:O,14,FALSE)</f>
        <v>45439</v>
      </c>
      <c r="I596" s="5">
        <f t="shared" si="9"/>
        <v>45443</v>
      </c>
      <c r="J596" t="s">
        <v>134</v>
      </c>
      <c r="K596" t="s">
        <v>135</v>
      </c>
      <c r="L596" t="s">
        <v>137</v>
      </c>
      <c r="M596" t="s">
        <v>136</v>
      </c>
      <c r="N596">
        <v>0</v>
      </c>
      <c r="O596">
        <v>0</v>
      </c>
      <c r="P596">
        <v>0</v>
      </c>
      <c r="Q596">
        <v>0</v>
      </c>
      <c r="R596">
        <f>SUMIF(AT!B:B,AF!F596,AT!L:L)</f>
        <v>88920</v>
      </c>
      <c r="S596" s="4"/>
    </row>
    <row r="597" spans="2:19">
      <c r="B597">
        <v>9012767301</v>
      </c>
      <c r="C597" t="s">
        <v>132</v>
      </c>
      <c r="D597" t="s">
        <v>18</v>
      </c>
      <c r="E597">
        <v>9012767301</v>
      </c>
      <c r="F597" t="s">
        <v>2856</v>
      </c>
      <c r="G597" s="5">
        <f>VLOOKUP(F597,DATOS!U:V,2,FALSE)</f>
        <v>45498</v>
      </c>
      <c r="H597" s="5">
        <f>VLOOKUP(F597,AT!B:O,14,FALSE)</f>
        <v>45432</v>
      </c>
      <c r="I597" s="5">
        <f t="shared" si="9"/>
        <v>45443</v>
      </c>
      <c r="J597" t="s">
        <v>134</v>
      </c>
      <c r="K597" t="s">
        <v>135</v>
      </c>
      <c r="L597" t="s">
        <v>137</v>
      </c>
      <c r="M597" t="s">
        <v>136</v>
      </c>
      <c r="N597">
        <v>0</v>
      </c>
      <c r="O597">
        <v>0</v>
      </c>
      <c r="P597">
        <v>0</v>
      </c>
      <c r="Q597">
        <v>0</v>
      </c>
      <c r="R597">
        <f>SUMIF(AT!B:B,AF!F597,AT!L:L)</f>
        <v>59280</v>
      </c>
      <c r="S597" s="4"/>
    </row>
    <row r="598" spans="2:19">
      <c r="B598">
        <v>9012767301</v>
      </c>
      <c r="C598" t="s">
        <v>132</v>
      </c>
      <c r="D598" t="s">
        <v>18</v>
      </c>
      <c r="E598">
        <v>9012767301</v>
      </c>
      <c r="F598" t="s">
        <v>2857</v>
      </c>
      <c r="G598" s="5">
        <f>VLOOKUP(F598,DATOS!U:V,2,FALSE)</f>
        <v>45498</v>
      </c>
      <c r="H598" s="5">
        <f>VLOOKUP(F598,AT!B:O,14,FALSE)</f>
        <v>45432</v>
      </c>
      <c r="I598" s="5">
        <f t="shared" si="9"/>
        <v>45443</v>
      </c>
      <c r="J598" t="s">
        <v>134</v>
      </c>
      <c r="K598" t="s">
        <v>135</v>
      </c>
      <c r="L598" t="s">
        <v>137</v>
      </c>
      <c r="M598" t="s">
        <v>136</v>
      </c>
      <c r="N598">
        <v>0</v>
      </c>
      <c r="O598">
        <v>0</v>
      </c>
      <c r="P598">
        <v>0</v>
      </c>
      <c r="Q598">
        <v>0</v>
      </c>
      <c r="R598">
        <f>SUMIF(AT!B:B,AF!F598,AT!L:L)</f>
        <v>29640</v>
      </c>
      <c r="S598" s="4"/>
    </row>
    <row r="599" spans="2:19">
      <c r="B599">
        <v>9012767301</v>
      </c>
      <c r="C599" t="s">
        <v>132</v>
      </c>
      <c r="D599" t="s">
        <v>18</v>
      </c>
      <c r="E599">
        <v>9012767301</v>
      </c>
      <c r="F599" t="s">
        <v>2858</v>
      </c>
      <c r="G599" s="5">
        <f>VLOOKUP(F599,DATOS!U:V,2,FALSE)</f>
        <v>45498</v>
      </c>
      <c r="H599" s="5">
        <f>VLOOKUP(F599,AT!B:O,14,FALSE)</f>
        <v>45415</v>
      </c>
      <c r="I599" s="5">
        <f t="shared" si="9"/>
        <v>45443</v>
      </c>
      <c r="J599" t="s">
        <v>134</v>
      </c>
      <c r="K599" t="s">
        <v>135</v>
      </c>
      <c r="L599" t="s">
        <v>137</v>
      </c>
      <c r="M599" t="s">
        <v>136</v>
      </c>
      <c r="N599">
        <v>0</v>
      </c>
      <c r="O599">
        <v>0</v>
      </c>
      <c r="P599">
        <v>0</v>
      </c>
      <c r="Q599">
        <v>0</v>
      </c>
      <c r="R599">
        <f>SUMIF(AT!B:B,AF!F599,AT!L:L)</f>
        <v>29640</v>
      </c>
      <c r="S599" s="4"/>
    </row>
    <row r="600" spans="2:19">
      <c r="B600">
        <v>9012767301</v>
      </c>
      <c r="C600" t="s">
        <v>132</v>
      </c>
      <c r="D600" t="s">
        <v>18</v>
      </c>
      <c r="E600">
        <v>9012767301</v>
      </c>
      <c r="F600" t="s">
        <v>2859</v>
      </c>
      <c r="G600" s="5">
        <f>VLOOKUP(F600,DATOS!U:V,2,FALSE)</f>
        <v>45498</v>
      </c>
      <c r="H600" s="5">
        <f>VLOOKUP(F600,AT!B:O,14,FALSE)</f>
        <v>45432</v>
      </c>
      <c r="I600" s="5">
        <f t="shared" si="9"/>
        <v>45443</v>
      </c>
      <c r="J600" t="s">
        <v>134</v>
      </c>
      <c r="K600" t="s">
        <v>135</v>
      </c>
      <c r="L600" t="s">
        <v>137</v>
      </c>
      <c r="M600" t="s">
        <v>136</v>
      </c>
      <c r="N600">
        <v>0</v>
      </c>
      <c r="O600">
        <v>0</v>
      </c>
      <c r="P600">
        <v>0</v>
      </c>
      <c r="Q600">
        <v>0</v>
      </c>
      <c r="R600">
        <f>SUMIF(AT!B:B,AF!F600,AT!L:L)</f>
        <v>45760</v>
      </c>
      <c r="S600" s="4"/>
    </row>
    <row r="601" spans="2:19">
      <c r="B601">
        <v>9012767301</v>
      </c>
      <c r="C601" t="s">
        <v>132</v>
      </c>
      <c r="D601" t="s">
        <v>18</v>
      </c>
      <c r="E601">
        <v>9012767301</v>
      </c>
      <c r="F601" t="s">
        <v>2860</v>
      </c>
      <c r="G601" s="5">
        <f>VLOOKUP(F601,DATOS!U:V,2,FALSE)</f>
        <v>45498</v>
      </c>
      <c r="H601" s="5">
        <f>VLOOKUP(F601,AT!B:O,14,FALSE)</f>
        <v>45416</v>
      </c>
      <c r="I601" s="5">
        <f t="shared" si="9"/>
        <v>45443</v>
      </c>
      <c r="J601" t="s">
        <v>134</v>
      </c>
      <c r="K601" t="s">
        <v>135</v>
      </c>
      <c r="L601" t="s">
        <v>137</v>
      </c>
      <c r="M601" t="s">
        <v>136</v>
      </c>
      <c r="N601">
        <v>0</v>
      </c>
      <c r="O601">
        <v>0</v>
      </c>
      <c r="P601">
        <v>0</v>
      </c>
      <c r="Q601">
        <v>0</v>
      </c>
      <c r="R601">
        <f>SUMIF(AT!B:B,AF!F601,AT!L:L)</f>
        <v>288080</v>
      </c>
      <c r="S601" s="4"/>
    </row>
    <row r="602" spans="2:19">
      <c r="B602">
        <v>9012767301</v>
      </c>
      <c r="C602" t="s">
        <v>132</v>
      </c>
      <c r="D602" t="s">
        <v>18</v>
      </c>
      <c r="E602">
        <v>9012767301</v>
      </c>
      <c r="F602" t="s">
        <v>2861</v>
      </c>
      <c r="G602" s="5">
        <f>VLOOKUP(F602,DATOS!U:V,2,FALSE)</f>
        <v>45498</v>
      </c>
      <c r="H602" s="5">
        <f>VLOOKUP(F602,AT!B:O,14,FALSE)</f>
        <v>45436</v>
      </c>
      <c r="I602" s="5">
        <f t="shared" si="9"/>
        <v>45443</v>
      </c>
      <c r="J602" t="s">
        <v>134</v>
      </c>
      <c r="K602" t="s">
        <v>135</v>
      </c>
      <c r="L602" t="s">
        <v>137</v>
      </c>
      <c r="M602" t="s">
        <v>136</v>
      </c>
      <c r="N602">
        <v>0</v>
      </c>
      <c r="O602">
        <v>0</v>
      </c>
      <c r="P602">
        <v>0</v>
      </c>
      <c r="Q602">
        <v>0</v>
      </c>
      <c r="R602">
        <f>SUMIF(AT!B:B,AF!F602,AT!L:L)</f>
        <v>58240</v>
      </c>
      <c r="S602" s="4"/>
    </row>
    <row r="603" spans="2:19">
      <c r="B603">
        <v>9012767301</v>
      </c>
      <c r="C603" t="s">
        <v>132</v>
      </c>
      <c r="D603" t="s">
        <v>18</v>
      </c>
      <c r="E603">
        <v>9012767301</v>
      </c>
      <c r="F603" t="s">
        <v>2862</v>
      </c>
      <c r="G603" s="5">
        <f>VLOOKUP(F603,DATOS!U:V,2,FALSE)</f>
        <v>45498</v>
      </c>
      <c r="H603" s="5">
        <f>VLOOKUP(F603,AT!B:O,14,FALSE)</f>
        <v>45422</v>
      </c>
      <c r="I603" s="5">
        <f t="shared" si="9"/>
        <v>45443</v>
      </c>
      <c r="J603" t="s">
        <v>134</v>
      </c>
      <c r="K603" t="s">
        <v>135</v>
      </c>
      <c r="L603" t="s">
        <v>137</v>
      </c>
      <c r="M603" t="s">
        <v>136</v>
      </c>
      <c r="N603">
        <v>0</v>
      </c>
      <c r="O603">
        <v>0</v>
      </c>
      <c r="P603">
        <v>0</v>
      </c>
      <c r="Q603">
        <v>0</v>
      </c>
      <c r="R603">
        <f>SUMIF(AT!B:B,AF!F603,AT!L:L)</f>
        <v>52000</v>
      </c>
      <c r="S603" s="4"/>
    </row>
    <row r="604" spans="2:19">
      <c r="B604">
        <v>9012767301</v>
      </c>
      <c r="C604" t="s">
        <v>132</v>
      </c>
      <c r="D604" t="s">
        <v>18</v>
      </c>
      <c r="E604">
        <v>9012767301</v>
      </c>
      <c r="F604" t="s">
        <v>2863</v>
      </c>
      <c r="G604" s="5">
        <f>VLOOKUP(F604,DATOS!U:V,2,FALSE)</f>
        <v>45498</v>
      </c>
      <c r="H604" s="5">
        <f>VLOOKUP(F604,AT!B:O,14,FALSE)</f>
        <v>45418</v>
      </c>
      <c r="I604" s="5">
        <f t="shared" si="9"/>
        <v>45443</v>
      </c>
      <c r="J604" t="s">
        <v>134</v>
      </c>
      <c r="K604" t="s">
        <v>135</v>
      </c>
      <c r="L604" t="s">
        <v>137</v>
      </c>
      <c r="M604" t="s">
        <v>136</v>
      </c>
      <c r="N604">
        <v>0</v>
      </c>
      <c r="O604">
        <v>0</v>
      </c>
      <c r="P604">
        <v>0</v>
      </c>
      <c r="Q604">
        <v>0</v>
      </c>
      <c r="R604">
        <f>SUMIF(AT!B:B,AF!F604,AT!L:L)</f>
        <v>218400</v>
      </c>
      <c r="S604" s="4"/>
    </row>
    <row r="605" spans="2:19">
      <c r="B605">
        <v>9012767301</v>
      </c>
      <c r="C605" t="s">
        <v>132</v>
      </c>
      <c r="D605" t="s">
        <v>18</v>
      </c>
      <c r="E605">
        <v>9012767301</v>
      </c>
      <c r="F605" t="s">
        <v>2864</v>
      </c>
      <c r="G605" s="5">
        <f>VLOOKUP(F605,DATOS!U:V,2,FALSE)</f>
        <v>45498</v>
      </c>
      <c r="H605" s="5">
        <f>VLOOKUP(F605,AT!B:O,14,FALSE)</f>
        <v>45426</v>
      </c>
      <c r="I605" s="5">
        <f t="shared" si="9"/>
        <v>45443</v>
      </c>
      <c r="J605" t="s">
        <v>134</v>
      </c>
      <c r="K605" t="s">
        <v>135</v>
      </c>
      <c r="L605" t="s">
        <v>137</v>
      </c>
      <c r="M605" t="s">
        <v>136</v>
      </c>
      <c r="N605">
        <v>0</v>
      </c>
      <c r="O605">
        <v>0</v>
      </c>
      <c r="P605">
        <v>0</v>
      </c>
      <c r="Q605">
        <v>0</v>
      </c>
      <c r="R605">
        <f>SUMIF(AT!B:B,AF!F605,AT!L:L)</f>
        <v>33800</v>
      </c>
      <c r="S605" s="4"/>
    </row>
    <row r="606" spans="2:19">
      <c r="B606">
        <v>9012767301</v>
      </c>
      <c r="C606" t="s">
        <v>132</v>
      </c>
      <c r="D606" t="s">
        <v>18</v>
      </c>
      <c r="E606">
        <v>9012767301</v>
      </c>
      <c r="F606" t="s">
        <v>2865</v>
      </c>
      <c r="G606" s="5">
        <f>VLOOKUP(F606,DATOS!U:V,2,FALSE)</f>
        <v>45498</v>
      </c>
      <c r="H606" s="5">
        <f>VLOOKUP(F606,AT!B:O,14,FALSE)</f>
        <v>45434</v>
      </c>
      <c r="I606" s="5">
        <f t="shared" si="9"/>
        <v>45443</v>
      </c>
      <c r="J606" t="s">
        <v>134</v>
      </c>
      <c r="K606" t="s">
        <v>135</v>
      </c>
      <c r="L606" t="s">
        <v>137</v>
      </c>
      <c r="M606" t="s">
        <v>136</v>
      </c>
      <c r="N606">
        <v>0</v>
      </c>
      <c r="O606">
        <v>0</v>
      </c>
      <c r="P606">
        <v>0</v>
      </c>
      <c r="Q606">
        <v>0</v>
      </c>
      <c r="R606">
        <f>SUMIF(AT!B:B,AF!F606,AT!L:L)</f>
        <v>52000</v>
      </c>
      <c r="S606" s="4"/>
    </row>
    <row r="607" spans="2:19">
      <c r="B607">
        <v>9012767301</v>
      </c>
      <c r="C607" t="s">
        <v>132</v>
      </c>
      <c r="D607" t="s">
        <v>18</v>
      </c>
      <c r="E607">
        <v>9012767301</v>
      </c>
      <c r="F607" t="s">
        <v>2866</v>
      </c>
      <c r="G607" s="5">
        <f>VLOOKUP(F607,DATOS!U:V,2,FALSE)</f>
        <v>45498</v>
      </c>
      <c r="H607" s="5">
        <f>VLOOKUP(F607,AT!B:O,14,FALSE)</f>
        <v>45414</v>
      </c>
      <c r="I607" s="5">
        <f t="shared" si="9"/>
        <v>45443</v>
      </c>
      <c r="J607" t="s">
        <v>134</v>
      </c>
      <c r="K607" t="s">
        <v>135</v>
      </c>
      <c r="L607" t="s">
        <v>137</v>
      </c>
      <c r="M607" t="s">
        <v>136</v>
      </c>
      <c r="N607">
        <v>0</v>
      </c>
      <c r="O607">
        <v>0</v>
      </c>
      <c r="P607">
        <v>0</v>
      </c>
      <c r="Q607">
        <v>0</v>
      </c>
      <c r="R607">
        <f>SUMIF(AT!B:B,AF!F607,AT!L:L)</f>
        <v>52000</v>
      </c>
      <c r="S607" s="4"/>
    </row>
    <row r="608" spans="2:19">
      <c r="B608">
        <v>9012767301</v>
      </c>
      <c r="C608" t="s">
        <v>132</v>
      </c>
      <c r="D608" t="s">
        <v>18</v>
      </c>
      <c r="E608">
        <v>9012767301</v>
      </c>
      <c r="F608" t="s">
        <v>2868</v>
      </c>
      <c r="G608" s="5">
        <f>VLOOKUP(F608,DATOS!U:V,2,FALSE)</f>
        <v>45498</v>
      </c>
      <c r="H608" s="5">
        <f>VLOOKUP(F608,AT!B:O,14,FALSE)</f>
        <v>45413</v>
      </c>
      <c r="I608" s="5">
        <f t="shared" si="9"/>
        <v>45443</v>
      </c>
      <c r="J608" t="s">
        <v>134</v>
      </c>
      <c r="K608" t="s">
        <v>135</v>
      </c>
      <c r="L608" t="s">
        <v>137</v>
      </c>
      <c r="M608" t="s">
        <v>136</v>
      </c>
      <c r="N608">
        <v>0</v>
      </c>
      <c r="O608">
        <v>0</v>
      </c>
      <c r="P608">
        <v>0</v>
      </c>
      <c r="Q608">
        <v>0</v>
      </c>
      <c r="R608">
        <f>SUMIF(AT!B:B,AF!F608,AT!L:L)</f>
        <v>102544</v>
      </c>
      <c r="S608" s="4"/>
    </row>
    <row r="609" spans="2:19">
      <c r="B609">
        <v>9012767301</v>
      </c>
      <c r="C609" t="s">
        <v>132</v>
      </c>
      <c r="D609" t="s">
        <v>18</v>
      </c>
      <c r="E609">
        <v>9012767301</v>
      </c>
      <c r="F609" t="s">
        <v>2869</v>
      </c>
      <c r="G609" s="5">
        <f>VLOOKUP(F609,DATOS!U:V,2,FALSE)</f>
        <v>45498</v>
      </c>
      <c r="H609" s="5">
        <f>VLOOKUP(F609,AT!B:O,14,FALSE)</f>
        <v>45435</v>
      </c>
      <c r="I609" s="5">
        <f t="shared" si="9"/>
        <v>45443</v>
      </c>
      <c r="J609" t="s">
        <v>134</v>
      </c>
      <c r="K609" t="s">
        <v>135</v>
      </c>
      <c r="L609" t="s">
        <v>137</v>
      </c>
      <c r="M609" t="s">
        <v>136</v>
      </c>
      <c r="N609">
        <v>0</v>
      </c>
      <c r="O609">
        <v>0</v>
      </c>
      <c r="P609">
        <v>0</v>
      </c>
      <c r="Q609">
        <v>0</v>
      </c>
      <c r="R609">
        <f>SUMIF(AT!B:B,AF!F609,AT!L:L)</f>
        <v>52000</v>
      </c>
      <c r="S609" s="4"/>
    </row>
    <row r="610" spans="2:19">
      <c r="B610">
        <v>9012767301</v>
      </c>
      <c r="C610" t="s">
        <v>132</v>
      </c>
      <c r="D610" t="s">
        <v>18</v>
      </c>
      <c r="E610">
        <v>9012767301</v>
      </c>
      <c r="F610" t="s">
        <v>2870</v>
      </c>
      <c r="G610" s="5">
        <f>VLOOKUP(F610,DATOS!U:V,2,FALSE)</f>
        <v>45498</v>
      </c>
      <c r="H610" s="5">
        <f>VLOOKUP(F610,AT!B:O,14,FALSE)</f>
        <v>45433</v>
      </c>
      <c r="I610" s="5">
        <f t="shared" si="9"/>
        <v>45443</v>
      </c>
      <c r="J610" t="s">
        <v>134</v>
      </c>
      <c r="K610" t="s">
        <v>135</v>
      </c>
      <c r="L610" t="s">
        <v>137</v>
      </c>
      <c r="M610" t="s">
        <v>136</v>
      </c>
      <c r="N610">
        <v>0</v>
      </c>
      <c r="O610">
        <v>0</v>
      </c>
      <c r="P610">
        <v>0</v>
      </c>
      <c r="Q610">
        <v>0</v>
      </c>
      <c r="R610">
        <f>SUMIF(AT!B:B,AF!F610,AT!L:L)</f>
        <v>270400</v>
      </c>
      <c r="S610" s="4"/>
    </row>
    <row r="611" spans="2:19">
      <c r="B611">
        <v>9012767301</v>
      </c>
      <c r="C611" t="s">
        <v>132</v>
      </c>
      <c r="D611" t="s">
        <v>18</v>
      </c>
      <c r="E611">
        <v>9012767301</v>
      </c>
      <c r="F611" t="s">
        <v>2871</v>
      </c>
      <c r="G611" s="5">
        <f>VLOOKUP(F611,DATOS!U:V,2,FALSE)</f>
        <v>45498</v>
      </c>
      <c r="H611" s="5">
        <f>VLOOKUP(F611,AT!B:O,14,FALSE)</f>
        <v>45442</v>
      </c>
      <c r="I611" s="5">
        <f t="shared" si="9"/>
        <v>45443</v>
      </c>
      <c r="J611" t="s">
        <v>134</v>
      </c>
      <c r="K611" t="s">
        <v>135</v>
      </c>
      <c r="L611" t="s">
        <v>137</v>
      </c>
      <c r="M611" t="s">
        <v>136</v>
      </c>
      <c r="N611">
        <v>0</v>
      </c>
      <c r="O611">
        <v>0</v>
      </c>
      <c r="P611">
        <v>0</v>
      </c>
      <c r="Q611">
        <v>0</v>
      </c>
      <c r="R611">
        <f>SUMIF(AT!B:B,AF!F611,AT!L:L)</f>
        <v>124800</v>
      </c>
      <c r="S611" s="4"/>
    </row>
    <row r="612" spans="2:19">
      <c r="B612">
        <v>9012767301</v>
      </c>
      <c r="C612" t="s">
        <v>132</v>
      </c>
      <c r="D612" t="s">
        <v>18</v>
      </c>
      <c r="E612">
        <v>9012767301</v>
      </c>
      <c r="F612" t="s">
        <v>2872</v>
      </c>
      <c r="G612" s="5">
        <f>VLOOKUP(F612,DATOS!U:V,2,FALSE)</f>
        <v>45498</v>
      </c>
      <c r="H612" s="5">
        <f>VLOOKUP(F612,AT!B:O,14,FALSE)</f>
        <v>45421</v>
      </c>
      <c r="I612" s="5">
        <f t="shared" si="9"/>
        <v>45443</v>
      </c>
      <c r="J612" t="s">
        <v>134</v>
      </c>
      <c r="K612" t="s">
        <v>135</v>
      </c>
      <c r="L612" t="s">
        <v>137</v>
      </c>
      <c r="M612" t="s">
        <v>136</v>
      </c>
      <c r="N612">
        <v>0</v>
      </c>
      <c r="O612">
        <v>0</v>
      </c>
      <c r="P612">
        <v>0</v>
      </c>
      <c r="Q612">
        <v>0</v>
      </c>
      <c r="R612">
        <f>SUMIF(AT!B:B,AF!F612,AT!L:L)</f>
        <v>90480</v>
      </c>
      <c r="S612" s="4"/>
    </row>
    <row r="613" spans="2:19">
      <c r="B613">
        <v>9012767301</v>
      </c>
      <c r="C613" t="s">
        <v>132</v>
      </c>
      <c r="D613" t="s">
        <v>18</v>
      </c>
      <c r="E613">
        <v>9012767301</v>
      </c>
      <c r="F613" t="s">
        <v>2873</v>
      </c>
      <c r="G613" s="5">
        <f>VLOOKUP(F613,DATOS!U:V,2,FALSE)</f>
        <v>45498</v>
      </c>
      <c r="H613" s="5">
        <f>VLOOKUP(F613,AT!B:O,14,FALSE)</f>
        <v>45431</v>
      </c>
      <c r="I613" s="5">
        <f t="shared" si="9"/>
        <v>45443</v>
      </c>
      <c r="J613" t="s">
        <v>134</v>
      </c>
      <c r="K613" t="s">
        <v>135</v>
      </c>
      <c r="L613" t="s">
        <v>137</v>
      </c>
      <c r="M613" t="s">
        <v>136</v>
      </c>
      <c r="N613">
        <v>0</v>
      </c>
      <c r="O613">
        <v>0</v>
      </c>
      <c r="P613">
        <v>0</v>
      </c>
      <c r="Q613">
        <v>0</v>
      </c>
      <c r="R613">
        <f>SUMIF(AT!B:B,AF!F613,AT!L:L)</f>
        <v>80080</v>
      </c>
      <c r="S613" s="4"/>
    </row>
    <row r="614" spans="2:19">
      <c r="B614">
        <v>9012767301</v>
      </c>
      <c r="C614" t="s">
        <v>132</v>
      </c>
      <c r="D614" t="s">
        <v>18</v>
      </c>
      <c r="E614">
        <v>9012767301</v>
      </c>
      <c r="F614" t="s">
        <v>2874</v>
      </c>
      <c r="G614" s="5">
        <f>VLOOKUP(F614,DATOS!U:V,2,FALSE)</f>
        <v>45498</v>
      </c>
      <c r="H614" s="5">
        <f>VLOOKUP(F614,AT!B:O,14,FALSE)</f>
        <v>45433</v>
      </c>
      <c r="I614" s="5">
        <f t="shared" si="9"/>
        <v>45443</v>
      </c>
      <c r="J614" t="s">
        <v>134</v>
      </c>
      <c r="K614" t="s">
        <v>135</v>
      </c>
      <c r="L614" t="s">
        <v>137</v>
      </c>
      <c r="M614" t="s">
        <v>136</v>
      </c>
      <c r="N614">
        <v>0</v>
      </c>
      <c r="O614">
        <v>0</v>
      </c>
      <c r="P614">
        <v>0</v>
      </c>
      <c r="Q614">
        <v>0</v>
      </c>
      <c r="R614">
        <f>SUMIF(AT!B:B,AF!F614,AT!L:L)</f>
        <v>270400</v>
      </c>
      <c r="S614" s="4"/>
    </row>
    <row r="615" spans="2:19">
      <c r="B615">
        <v>9012767301</v>
      </c>
      <c r="C615" t="s">
        <v>132</v>
      </c>
      <c r="D615" t="s">
        <v>18</v>
      </c>
      <c r="E615">
        <v>9012767301</v>
      </c>
      <c r="F615" t="s">
        <v>2875</v>
      </c>
      <c r="G615" s="5">
        <f>VLOOKUP(F615,DATOS!U:V,2,FALSE)</f>
        <v>45498</v>
      </c>
      <c r="H615" s="5">
        <f>VLOOKUP(F615,AT!B:O,14,FALSE)</f>
        <v>45442</v>
      </c>
      <c r="I615" s="5">
        <f t="shared" si="9"/>
        <v>45443</v>
      </c>
      <c r="J615" t="s">
        <v>134</v>
      </c>
      <c r="K615" t="s">
        <v>135</v>
      </c>
      <c r="L615" t="s">
        <v>137</v>
      </c>
      <c r="M615" t="s">
        <v>136</v>
      </c>
      <c r="N615">
        <v>0</v>
      </c>
      <c r="O615">
        <v>0</v>
      </c>
      <c r="P615">
        <v>0</v>
      </c>
      <c r="Q615">
        <v>0</v>
      </c>
      <c r="R615">
        <f>SUMIF(AT!B:B,AF!F615,AT!L:L)</f>
        <v>58240</v>
      </c>
      <c r="S615" s="4"/>
    </row>
  </sheetData>
  <autoFilter ref="B2:T615" xr:uid="{8490C344-1955-4760-B16D-069B268B8806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6E76-E1A6-4F8C-BCD0-F3C5E239D29E}">
  <sheetPr codeName="Hoja5">
    <tabColor theme="9" tint="0.39997558519241921"/>
  </sheetPr>
  <dimension ref="A1:O1342"/>
  <sheetViews>
    <sheetView zoomScaleNormal="100" workbookViewId="0">
      <pane ySplit="2" topLeftCell="A1317" activePane="bottomLeft" state="frozen"/>
      <selection activeCell="F212" sqref="F212"/>
      <selection pane="bottomLeft" activeCell="L3" sqref="B3:L1342"/>
    </sheetView>
  </sheetViews>
  <sheetFormatPr baseColWidth="10" defaultRowHeight="14.4"/>
  <cols>
    <col min="2" max="2" width="11.5546875" customWidth="1"/>
    <col min="3" max="3" width="15.44140625" style="3" customWidth="1"/>
    <col min="5" max="5" width="11.5546875" style="3" customWidth="1"/>
    <col min="7" max="7" width="8" customWidth="1"/>
    <col min="9" max="9" width="31.21875" customWidth="1"/>
    <col min="10" max="10" width="8.88671875" customWidth="1"/>
    <col min="12" max="12" width="11.5546875" customWidth="1"/>
    <col min="13" max="13" width="12.109375" style="10" bestFit="1" customWidth="1"/>
    <col min="14" max="15" width="11.5546875" style="40"/>
  </cols>
  <sheetData>
    <row r="1" spans="1:15">
      <c r="B1" t="e">
        <f>VLOOKUP(F1,DATOS!B:U,20,FALSE)</f>
        <v>#N/A</v>
      </c>
      <c r="C1" s="3">
        <v>9012767301</v>
      </c>
      <c r="D1" t="e">
        <f>VLOOKUP(F1,DATOS!B:U,2,FALSE)</f>
        <v>#N/A</v>
      </c>
      <c r="E1" s="3" t="e">
        <f>VLOOKUP(F1,DATOS!B:U,3,FALSE)</f>
        <v>#N/A</v>
      </c>
      <c r="F1">
        <v>111</v>
      </c>
      <c r="G1">
        <v>2</v>
      </c>
      <c r="H1" t="e">
        <f>VLOOKUP(F1,DATOS!B:U,11,FALSE)</f>
        <v>#N/A</v>
      </c>
      <c r="I1" t="e">
        <f>IF(H1="S50007","TRANSPORTE MUNICIPAL TERRESTR",IF(H1="S50008","TRANSPORTE INTERMUNICIPAL TER","VALIDAR CODIGO"))</f>
        <v>#N/A</v>
      </c>
      <c r="J1" t="e">
        <f>VLOOKUP(F1,DATOS!B:U,13,FALSE)</f>
        <v>#N/A</v>
      </c>
      <c r="K1" t="e">
        <f>VLOOKUP(F1,DATOS!B:U,18,FALSE)</f>
        <v>#N/A</v>
      </c>
      <c r="L1">
        <v>0</v>
      </c>
    </row>
    <row r="2" spans="1:15" s="9" customFormat="1" ht="31.5" customHeight="1">
      <c r="B2" s="6" t="s">
        <v>4</v>
      </c>
      <c r="C2" s="7" t="s">
        <v>20</v>
      </c>
      <c r="D2" s="6" t="s">
        <v>21</v>
      </c>
      <c r="E2" s="7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15</v>
      </c>
      <c r="M2" s="8"/>
      <c r="N2" s="41"/>
      <c r="O2" s="41"/>
    </row>
    <row r="3" spans="1:15">
      <c r="B3" t="str">
        <f>VLOOKUP(F3,DATOS!B:U,20,FALSE)</f>
        <v>FEVT5160</v>
      </c>
      <c r="C3" s="3">
        <v>9012767301</v>
      </c>
      <c r="D3" t="str">
        <f>VLOOKUP(F3,DATOS!B:U,2,FALSE)</f>
        <v>CC</v>
      </c>
      <c r="E3" s="3">
        <f>VLOOKUP(F3,DATOS!B:U,3,FALSE)</f>
        <v>41958374</v>
      </c>
      <c r="F3">
        <v>4899</v>
      </c>
      <c r="G3">
        <v>2</v>
      </c>
      <c r="H3" t="str">
        <f>VLOOKUP(F3,DATOS!B:U,11,FALSE)</f>
        <v>S50007</v>
      </c>
      <c r="I3" t="str">
        <f>IF(H3="S50007","TRANSPORTE MUNICIPAL TERRESTR",IF(H3="S50008","TRANSPORTE INTERMUNICIPAL TER","VALIDAR CODIGO"))</f>
        <v>TRANSPORTE MUNICIPAL TERRESTR</v>
      </c>
      <c r="J3">
        <f>VLOOKUP(F3,DATOS!B:U,13,FALSE)</f>
        <v>1</v>
      </c>
      <c r="K3">
        <f>VLOOKUP(F3,DATOS!B:U,18,FALSE)</f>
        <v>109200</v>
      </c>
      <c r="L3">
        <f>K3*J3</f>
        <v>109200</v>
      </c>
      <c r="O3" s="40">
        <f>VLOOKUP(F3,DATOS!B:P,15,FALSE)</f>
        <v>45412</v>
      </c>
    </row>
    <row r="4" spans="1:15">
      <c r="B4" t="str">
        <f>VLOOKUP(F4,DATOS!B:U,20,FALSE)</f>
        <v>FEVT5161</v>
      </c>
      <c r="C4" s="3">
        <v>9012767301</v>
      </c>
      <c r="D4" t="str">
        <f>VLOOKUP(F4,DATOS!B:U,2,FALSE)</f>
        <v>RC</v>
      </c>
      <c r="E4" s="3">
        <f>VLOOKUP(F4,DATOS!B:U,3,FALSE)</f>
        <v>1123336665</v>
      </c>
      <c r="F4">
        <v>4997</v>
      </c>
      <c r="G4">
        <v>2</v>
      </c>
      <c r="H4" t="str">
        <f>VLOOKUP(F4,DATOS!B:U,11,FALSE)</f>
        <v>S50007</v>
      </c>
      <c r="I4" t="str">
        <f t="shared" ref="I4:I67" si="0">IF(H4="S50007","TRANSPORTE MUNICIPAL TERRESTR",IF(H4="S50008","TRANSPORTE INTERMUNICIPAL TER","VALIDAR CODIGO"))</f>
        <v>TRANSPORTE MUNICIPAL TERRESTR</v>
      </c>
      <c r="J4">
        <f>VLOOKUP(F4,DATOS!B:U,13,FALSE)</f>
        <v>1</v>
      </c>
      <c r="K4">
        <f>VLOOKUP(F4,DATOS!B:U,18,FALSE)</f>
        <v>102544</v>
      </c>
      <c r="L4">
        <f t="shared" ref="L4:L67" si="1">K4*J4</f>
        <v>102544</v>
      </c>
      <c r="O4" s="40">
        <f>VLOOKUP(F4,DATOS!B:P,15,FALSE)</f>
        <v>45412</v>
      </c>
    </row>
    <row r="5" spans="1:15">
      <c r="B5" t="str">
        <f>VLOOKUP(F5,DATOS!B:U,20,FALSE)</f>
        <v>FEVT5162</v>
      </c>
      <c r="C5" s="3">
        <v>9012767301</v>
      </c>
      <c r="D5" t="str">
        <f>VLOOKUP(F5,DATOS!B:U,2,FALSE)</f>
        <v>RC</v>
      </c>
      <c r="E5" s="3">
        <f>VLOOKUP(F5,DATOS!B:U,3,FALSE)</f>
        <v>1080073819</v>
      </c>
      <c r="F5">
        <v>5013</v>
      </c>
      <c r="G5">
        <v>2</v>
      </c>
      <c r="H5" t="str">
        <f>VLOOKUP(F5,DATOS!B:U,11,FALSE)</f>
        <v>S50007</v>
      </c>
      <c r="I5" t="str">
        <f t="shared" si="0"/>
        <v>TRANSPORTE MUNICIPAL TERRESTR</v>
      </c>
      <c r="J5">
        <f>VLOOKUP(F5,DATOS!B:U,13,FALSE)</f>
        <v>1</v>
      </c>
      <c r="K5">
        <f>VLOOKUP(F5,DATOS!B:U,18,FALSE)</f>
        <v>93600</v>
      </c>
      <c r="L5">
        <f t="shared" si="1"/>
        <v>93600</v>
      </c>
      <c r="O5" s="40">
        <f>VLOOKUP(F5,DATOS!B:P,15,FALSE)</f>
        <v>45412</v>
      </c>
    </row>
    <row r="6" spans="1:15">
      <c r="B6" t="str">
        <f>VLOOKUP(F6,DATOS!B:U,20,FALSE)</f>
        <v>FEVT5163</v>
      </c>
      <c r="C6" s="3">
        <v>9012767301</v>
      </c>
      <c r="D6" t="str">
        <f>VLOOKUP(F6,DATOS!B:U,2,FALSE)</f>
        <v>CC</v>
      </c>
      <c r="E6" s="3">
        <f>VLOOKUP(F6,DATOS!B:U,3,FALSE)</f>
        <v>1061087696</v>
      </c>
      <c r="F6">
        <v>6524</v>
      </c>
      <c r="G6">
        <v>2</v>
      </c>
      <c r="H6" t="str">
        <f>VLOOKUP(F6,DATOS!B:U,11,FALSE)</f>
        <v>S50007</v>
      </c>
      <c r="I6" t="str">
        <f t="shared" si="0"/>
        <v>TRANSPORTE MUNICIPAL TERRESTR</v>
      </c>
      <c r="J6">
        <f>VLOOKUP(F6,DATOS!B:U,13,FALSE)</f>
        <v>1</v>
      </c>
      <c r="K6">
        <f>VLOOKUP(F6,DATOS!B:U,18,FALSE)</f>
        <v>26000</v>
      </c>
      <c r="L6">
        <f t="shared" si="1"/>
        <v>26000</v>
      </c>
      <c r="O6" s="40">
        <f>VLOOKUP(F6,DATOS!B:P,15,FALSE)</f>
        <v>45442</v>
      </c>
    </row>
    <row r="7" spans="1:15">
      <c r="B7" t="str">
        <f>VLOOKUP(F7,DATOS!B:U,20,FALSE)</f>
        <v>FEVT5163</v>
      </c>
      <c r="C7" s="3">
        <v>9012767301</v>
      </c>
      <c r="D7" t="str">
        <f>VLOOKUP(F7,DATOS!B:U,2,FALSE)</f>
        <v>CC</v>
      </c>
      <c r="E7" s="3">
        <f>VLOOKUP(F7,DATOS!B:U,3,FALSE)</f>
        <v>1061087696</v>
      </c>
      <c r="F7">
        <v>6525</v>
      </c>
      <c r="G7">
        <v>2</v>
      </c>
      <c r="H7" t="str">
        <f>VLOOKUP(F7,DATOS!B:U,11,FALSE)</f>
        <v>S50007</v>
      </c>
      <c r="I7" t="str">
        <f t="shared" si="0"/>
        <v>TRANSPORTE MUNICIPAL TERRESTR</v>
      </c>
      <c r="J7">
        <f>VLOOKUP(F7,DATOS!B:U,13,FALSE)</f>
        <v>1</v>
      </c>
      <c r="K7">
        <f>VLOOKUP(F7,DATOS!B:U,18,FALSE)</f>
        <v>93600</v>
      </c>
      <c r="L7">
        <f t="shared" si="1"/>
        <v>93600</v>
      </c>
      <c r="O7" s="40">
        <f>VLOOKUP(F7,DATOS!B:P,15,FALSE)</f>
        <v>45441</v>
      </c>
    </row>
    <row r="8" spans="1:15">
      <c r="B8" t="str">
        <f>VLOOKUP(F8,DATOS!B:U,20,FALSE)</f>
        <v>FEVT5163</v>
      </c>
      <c r="C8" s="3">
        <v>9012767301</v>
      </c>
      <c r="D8" t="str">
        <f>VLOOKUP(F8,DATOS!B:U,2,FALSE)</f>
        <v>CC</v>
      </c>
      <c r="E8" s="3">
        <f>VLOOKUP(F8,DATOS!B:U,3,FALSE)</f>
        <v>1061087696</v>
      </c>
      <c r="F8">
        <v>6526</v>
      </c>
      <c r="G8">
        <v>2</v>
      </c>
      <c r="H8" t="str">
        <f>VLOOKUP(F8,DATOS!B:U,11,FALSE)</f>
        <v>S50007</v>
      </c>
      <c r="I8" t="str">
        <f t="shared" si="0"/>
        <v>TRANSPORTE MUNICIPAL TERRESTR</v>
      </c>
      <c r="J8">
        <f>VLOOKUP(F8,DATOS!B:U,13,FALSE)</f>
        <v>1</v>
      </c>
      <c r="K8">
        <f>VLOOKUP(F8,DATOS!B:U,18,FALSE)</f>
        <v>93600</v>
      </c>
      <c r="L8">
        <f t="shared" si="1"/>
        <v>93600</v>
      </c>
      <c r="O8" s="40">
        <f>VLOOKUP(F8,DATOS!B:P,15,FALSE)</f>
        <v>45443</v>
      </c>
    </row>
    <row r="9" spans="1:15">
      <c r="B9" t="str">
        <f>VLOOKUP(F9,DATOS!B:U,20,FALSE)</f>
        <v>FEVT5163</v>
      </c>
      <c r="C9" s="3">
        <v>9012767301</v>
      </c>
      <c r="D9" t="str">
        <f>VLOOKUP(F9,DATOS!B:U,2,FALSE)</f>
        <v>CC</v>
      </c>
      <c r="E9" s="3">
        <f>VLOOKUP(F9,DATOS!B:U,3,FALSE)</f>
        <v>1061087696</v>
      </c>
      <c r="F9">
        <v>6527</v>
      </c>
      <c r="G9">
        <v>2</v>
      </c>
      <c r="H9" t="str">
        <f>VLOOKUP(F9,DATOS!B:U,11,FALSE)</f>
        <v>S50007</v>
      </c>
      <c r="I9" t="str">
        <f t="shared" si="0"/>
        <v>TRANSPORTE MUNICIPAL TERRESTR</v>
      </c>
      <c r="J9">
        <f>VLOOKUP(F9,DATOS!B:U,13,FALSE)</f>
        <v>1</v>
      </c>
      <c r="K9">
        <f>VLOOKUP(F9,DATOS!B:U,18,FALSE)</f>
        <v>26000</v>
      </c>
      <c r="L9">
        <f t="shared" si="1"/>
        <v>26000</v>
      </c>
      <c r="O9" s="40">
        <f>VLOOKUP(F9,DATOS!B:P,15,FALSE)</f>
        <v>45443</v>
      </c>
    </row>
    <row r="10" spans="1:15">
      <c r="B10" t="str">
        <f>VLOOKUP(F10,DATOS!B:U,20,FALSE)</f>
        <v>FEVT5164</v>
      </c>
      <c r="C10" s="3">
        <v>9012767301</v>
      </c>
      <c r="D10" t="str">
        <f>VLOOKUP(F10,DATOS!B:U,2,FALSE)</f>
        <v>CC</v>
      </c>
      <c r="E10" s="3">
        <f>VLOOKUP(F10,DATOS!B:U,3,FALSE)</f>
        <v>69055091</v>
      </c>
      <c r="F10">
        <v>5918</v>
      </c>
      <c r="G10">
        <v>2</v>
      </c>
      <c r="H10" t="str">
        <f>VLOOKUP(F10,DATOS!B:U,11,FALSE)</f>
        <v>S50007</v>
      </c>
      <c r="I10" t="str">
        <f t="shared" si="0"/>
        <v>TRANSPORTE MUNICIPAL TERRESTR</v>
      </c>
      <c r="J10">
        <f>VLOOKUP(F10,DATOS!B:U,13,FALSE)</f>
        <v>1</v>
      </c>
      <c r="K10">
        <f>VLOOKUP(F10,DATOS!B:U,18,FALSE)</f>
        <v>29120</v>
      </c>
      <c r="L10">
        <f t="shared" si="1"/>
        <v>29120</v>
      </c>
      <c r="O10" s="40">
        <f>VLOOKUP(F10,DATOS!B:P,15,FALSE)</f>
        <v>45433</v>
      </c>
    </row>
    <row r="11" spans="1:15" s="10" customFormat="1">
      <c r="A11"/>
      <c r="B11" t="str">
        <f>VLOOKUP(F11,DATOS!B:U,20,FALSE)</f>
        <v>FEVT5164</v>
      </c>
      <c r="C11" s="3">
        <v>9012767301</v>
      </c>
      <c r="D11" t="str">
        <f>VLOOKUP(F11,DATOS!B:U,2,FALSE)</f>
        <v>CC</v>
      </c>
      <c r="E11" s="3">
        <f>VLOOKUP(F11,DATOS!B:U,3,FALSE)</f>
        <v>69055091</v>
      </c>
      <c r="F11">
        <v>5919</v>
      </c>
      <c r="G11">
        <v>2</v>
      </c>
      <c r="H11" t="str">
        <f>VLOOKUP(F11,DATOS!B:U,11,FALSE)</f>
        <v>S50007</v>
      </c>
      <c r="I11" t="str">
        <f t="shared" si="0"/>
        <v>TRANSPORTE MUNICIPAL TERRESTR</v>
      </c>
      <c r="J11">
        <f>VLOOKUP(F11,DATOS!B:U,13,FALSE)</f>
        <v>1</v>
      </c>
      <c r="K11">
        <f>VLOOKUP(F11,DATOS!B:U,18,FALSE)</f>
        <v>29120</v>
      </c>
      <c r="L11">
        <f t="shared" si="1"/>
        <v>29120</v>
      </c>
      <c r="N11" s="40"/>
      <c r="O11" s="40">
        <f>VLOOKUP(F11,DATOS!B:P,15,FALSE)</f>
        <v>45433</v>
      </c>
    </row>
    <row r="12" spans="1:15" s="10" customFormat="1">
      <c r="A12"/>
      <c r="B12" t="str">
        <f>VLOOKUP(F12,DATOS!B:U,20,FALSE)</f>
        <v>FEVT5165</v>
      </c>
      <c r="C12" s="3">
        <v>9012767301</v>
      </c>
      <c r="D12" t="str">
        <f>VLOOKUP(F12,DATOS!B:U,2,FALSE)</f>
        <v>RC</v>
      </c>
      <c r="E12" s="3">
        <f>VLOOKUP(F12,DATOS!B:U,3,FALSE)</f>
        <v>1122787088</v>
      </c>
      <c r="F12">
        <v>4901</v>
      </c>
      <c r="G12">
        <v>2</v>
      </c>
      <c r="H12" t="str">
        <f>VLOOKUP(F12,DATOS!B:U,11,FALSE)</f>
        <v>S50007</v>
      </c>
      <c r="I12" t="str">
        <f t="shared" si="0"/>
        <v>TRANSPORTE MUNICIPAL TERRESTR</v>
      </c>
      <c r="J12">
        <f>VLOOKUP(F12,DATOS!B:U,13,FALSE)</f>
        <v>1</v>
      </c>
      <c r="K12">
        <f>VLOOKUP(F12,DATOS!B:U,18,FALSE)</f>
        <v>33800</v>
      </c>
      <c r="L12">
        <f t="shared" si="1"/>
        <v>33800</v>
      </c>
      <c r="N12" s="40"/>
      <c r="O12" s="40">
        <f>VLOOKUP(F12,DATOS!B:P,15,FALSE)</f>
        <v>45414</v>
      </c>
    </row>
    <row r="13" spans="1:15">
      <c r="B13" t="str">
        <f>VLOOKUP(F13,DATOS!B:U,20,FALSE)</f>
        <v>FEVT5165</v>
      </c>
      <c r="C13" s="3">
        <v>9012767301</v>
      </c>
      <c r="D13" t="str">
        <f>VLOOKUP(F13,DATOS!B:U,2,FALSE)</f>
        <v>RC</v>
      </c>
      <c r="E13" s="3">
        <f>VLOOKUP(F13,DATOS!B:U,3,FALSE)</f>
        <v>1122787088</v>
      </c>
      <c r="F13">
        <v>4902</v>
      </c>
      <c r="G13">
        <v>2</v>
      </c>
      <c r="H13" t="str">
        <f>VLOOKUP(F13,DATOS!B:U,11,FALSE)</f>
        <v>S50007</v>
      </c>
      <c r="I13" t="str">
        <f t="shared" si="0"/>
        <v>TRANSPORTE MUNICIPAL TERRESTR</v>
      </c>
      <c r="J13">
        <f>VLOOKUP(F13,DATOS!B:U,13,FALSE)</f>
        <v>1</v>
      </c>
      <c r="K13">
        <f>VLOOKUP(F13,DATOS!B:U,18,FALSE)</f>
        <v>33800</v>
      </c>
      <c r="L13">
        <f t="shared" si="1"/>
        <v>33800</v>
      </c>
      <c r="O13" s="40">
        <f>VLOOKUP(F13,DATOS!B:P,15,FALSE)</f>
        <v>45414</v>
      </c>
    </row>
    <row r="14" spans="1:15">
      <c r="B14" t="str">
        <f>VLOOKUP(F14,DATOS!B:U,20,FALSE)</f>
        <v>FEVT5166</v>
      </c>
      <c r="C14" s="3">
        <v>9012767301</v>
      </c>
      <c r="D14" t="str">
        <f>VLOOKUP(F14,DATOS!B:U,2,FALSE)</f>
        <v>CC</v>
      </c>
      <c r="E14" s="3">
        <f>VLOOKUP(F14,DATOS!B:U,3,FALSE)</f>
        <v>16341258</v>
      </c>
      <c r="F14">
        <v>5333</v>
      </c>
      <c r="G14">
        <v>2</v>
      </c>
      <c r="H14" t="str">
        <f>VLOOKUP(F14,DATOS!B:U,11,FALSE)</f>
        <v>S50007</v>
      </c>
      <c r="I14" t="str">
        <f t="shared" si="0"/>
        <v>TRANSPORTE MUNICIPAL TERRESTR</v>
      </c>
      <c r="J14">
        <f>VLOOKUP(F14,DATOS!B:U,13,FALSE)</f>
        <v>1</v>
      </c>
      <c r="K14">
        <f>VLOOKUP(F14,DATOS!B:U,18,FALSE)</f>
        <v>100131</v>
      </c>
      <c r="L14">
        <f t="shared" si="1"/>
        <v>100131</v>
      </c>
      <c r="O14" s="40">
        <f>VLOOKUP(F14,DATOS!B:P,15,FALSE)</f>
        <v>45421</v>
      </c>
    </row>
    <row r="15" spans="1:15">
      <c r="B15" t="str">
        <f>VLOOKUP(F15,DATOS!B:U,20,FALSE)</f>
        <v>FEVT5166</v>
      </c>
      <c r="C15" s="3">
        <v>9012767301</v>
      </c>
      <c r="D15" t="str">
        <f>VLOOKUP(F15,DATOS!B:U,2,FALSE)</f>
        <v>CC</v>
      </c>
      <c r="E15" s="3">
        <f>VLOOKUP(F15,DATOS!B:U,3,FALSE)</f>
        <v>16341258</v>
      </c>
      <c r="F15">
        <v>6179</v>
      </c>
      <c r="G15">
        <v>2</v>
      </c>
      <c r="H15" t="str">
        <f>VLOOKUP(F15,DATOS!B:U,11,FALSE)</f>
        <v>S50007</v>
      </c>
      <c r="I15" t="str">
        <f t="shared" si="0"/>
        <v>TRANSPORTE MUNICIPAL TERRESTR</v>
      </c>
      <c r="J15">
        <f>VLOOKUP(F15,DATOS!B:U,13,FALSE)</f>
        <v>1</v>
      </c>
      <c r="K15">
        <f>VLOOKUP(F15,DATOS!B:U,18,FALSE)</f>
        <v>100131</v>
      </c>
      <c r="L15">
        <f t="shared" si="1"/>
        <v>100131</v>
      </c>
      <c r="O15" s="40">
        <f>VLOOKUP(F15,DATOS!B:P,15,FALSE)</f>
        <v>45439</v>
      </c>
    </row>
    <row r="16" spans="1:15">
      <c r="B16" t="str">
        <f>VLOOKUP(F16,DATOS!B:U,20,FALSE)</f>
        <v>FEVT5166</v>
      </c>
      <c r="C16" s="3">
        <v>9012767301</v>
      </c>
      <c r="D16" t="str">
        <f>VLOOKUP(F16,DATOS!B:U,2,FALSE)</f>
        <v>CC</v>
      </c>
      <c r="E16" s="3">
        <f>VLOOKUP(F16,DATOS!B:U,3,FALSE)</f>
        <v>16341258</v>
      </c>
      <c r="F16">
        <v>5334</v>
      </c>
      <c r="G16">
        <v>2</v>
      </c>
      <c r="H16" t="str">
        <f>VLOOKUP(F16,DATOS!B:U,11,FALSE)</f>
        <v>S50007</v>
      </c>
      <c r="I16" t="str">
        <f t="shared" si="0"/>
        <v>TRANSPORTE MUNICIPAL TERRESTR</v>
      </c>
      <c r="J16">
        <f>VLOOKUP(F16,DATOS!B:U,13,FALSE)</f>
        <v>1</v>
      </c>
      <c r="K16">
        <f>VLOOKUP(F16,DATOS!B:U,18,FALSE)</f>
        <v>100131</v>
      </c>
      <c r="L16">
        <f t="shared" si="1"/>
        <v>100131</v>
      </c>
      <c r="O16" s="40">
        <f>VLOOKUP(F16,DATOS!B:P,15,FALSE)</f>
        <v>45422</v>
      </c>
    </row>
    <row r="17" spans="2:15">
      <c r="B17" t="str">
        <f>VLOOKUP(F17,DATOS!B:U,20,FALSE)</f>
        <v>FEVT5166</v>
      </c>
      <c r="C17" s="3">
        <v>9012767301</v>
      </c>
      <c r="D17" t="str">
        <f>VLOOKUP(F17,DATOS!B:U,2,FALSE)</f>
        <v>CC</v>
      </c>
      <c r="E17" s="3">
        <f>VLOOKUP(F17,DATOS!B:U,3,FALSE)</f>
        <v>16341258</v>
      </c>
      <c r="F17">
        <v>6180</v>
      </c>
      <c r="G17">
        <v>2</v>
      </c>
      <c r="H17" t="str">
        <f>VLOOKUP(F17,DATOS!B:U,11,FALSE)</f>
        <v>S50007</v>
      </c>
      <c r="I17" t="str">
        <f t="shared" si="0"/>
        <v>TRANSPORTE MUNICIPAL TERRESTR</v>
      </c>
      <c r="J17">
        <f>VLOOKUP(F17,DATOS!B:U,13,FALSE)</f>
        <v>1</v>
      </c>
      <c r="K17">
        <f>VLOOKUP(F17,DATOS!B:U,18,FALSE)</f>
        <v>100131</v>
      </c>
      <c r="L17">
        <f t="shared" si="1"/>
        <v>100131</v>
      </c>
      <c r="O17" s="40">
        <f>VLOOKUP(F17,DATOS!B:P,15,FALSE)</f>
        <v>45441</v>
      </c>
    </row>
    <row r="18" spans="2:15">
      <c r="B18" t="str">
        <f>VLOOKUP(F18,DATOS!B:U,20,FALSE)</f>
        <v>FEVT5167</v>
      </c>
      <c r="C18" s="3">
        <v>9012767301</v>
      </c>
      <c r="D18" t="str">
        <f>VLOOKUP(F18,DATOS!B:U,2,FALSE)</f>
        <v>CC</v>
      </c>
      <c r="E18" s="3">
        <f>VLOOKUP(F18,DATOS!B:U,3,FALSE)</f>
        <v>1122783982</v>
      </c>
      <c r="F18">
        <v>4889</v>
      </c>
      <c r="G18">
        <v>2</v>
      </c>
      <c r="H18" t="str">
        <f>VLOOKUP(F18,DATOS!B:U,11,FALSE)</f>
        <v>S50008</v>
      </c>
      <c r="I18" t="str">
        <f t="shared" si="0"/>
        <v>TRANSPORTE INTERMUNICIPAL TER</v>
      </c>
      <c r="J18">
        <f>VLOOKUP(F18,DATOS!B:U,13,FALSE)</f>
        <v>1</v>
      </c>
      <c r="K18">
        <f>VLOOKUP(F18,DATOS!B:U,18,FALSE)</f>
        <v>40040</v>
      </c>
      <c r="L18">
        <f t="shared" si="1"/>
        <v>40040</v>
      </c>
      <c r="O18" s="40">
        <f>VLOOKUP(F18,DATOS!B:P,15,FALSE)</f>
        <v>45413</v>
      </c>
    </row>
    <row r="19" spans="2:15">
      <c r="B19" t="str">
        <f>VLOOKUP(F19,DATOS!B:U,20,FALSE)</f>
        <v>FEVT5167</v>
      </c>
      <c r="C19" s="3">
        <v>9012767301</v>
      </c>
      <c r="D19" t="str">
        <f>VLOOKUP(F19,DATOS!B:U,2,FALSE)</f>
        <v>CC</v>
      </c>
      <c r="E19" s="3">
        <f>VLOOKUP(F19,DATOS!B:U,3,FALSE)</f>
        <v>1122783982</v>
      </c>
      <c r="F19">
        <v>4890</v>
      </c>
      <c r="G19">
        <v>2</v>
      </c>
      <c r="H19" t="str">
        <f>VLOOKUP(F19,DATOS!B:U,11,FALSE)</f>
        <v>S50008</v>
      </c>
      <c r="I19" t="str">
        <f t="shared" si="0"/>
        <v>TRANSPORTE INTERMUNICIPAL TER</v>
      </c>
      <c r="J19">
        <f>VLOOKUP(F19,DATOS!B:U,13,FALSE)</f>
        <v>1</v>
      </c>
      <c r="K19">
        <f>VLOOKUP(F19,DATOS!B:U,18,FALSE)</f>
        <v>40040</v>
      </c>
      <c r="L19">
        <f t="shared" si="1"/>
        <v>40040</v>
      </c>
      <c r="O19" s="40">
        <f>VLOOKUP(F19,DATOS!B:P,15,FALSE)</f>
        <v>45414</v>
      </c>
    </row>
    <row r="20" spans="2:15">
      <c r="B20" t="str">
        <f>VLOOKUP(F20,DATOS!B:U,20,FALSE)</f>
        <v>FEVT5168</v>
      </c>
      <c r="C20" s="3">
        <v>9012767301</v>
      </c>
      <c r="D20" t="str">
        <f>VLOOKUP(F20,DATOS!B:U,2,FALSE)</f>
        <v>RC</v>
      </c>
      <c r="E20" s="3">
        <f>VLOOKUP(F20,DATOS!B:U,3,FALSE)</f>
        <v>1124316814</v>
      </c>
      <c r="F20">
        <v>5570</v>
      </c>
      <c r="G20">
        <v>2</v>
      </c>
      <c r="H20" t="str">
        <f>VLOOKUP(F20,DATOS!B:U,11,FALSE)</f>
        <v>S50007</v>
      </c>
      <c r="I20" t="str">
        <f t="shared" si="0"/>
        <v>TRANSPORTE MUNICIPAL TERRESTR</v>
      </c>
      <c r="J20">
        <f>VLOOKUP(F20,DATOS!B:U,13,FALSE)</f>
        <v>2</v>
      </c>
      <c r="K20">
        <f>VLOOKUP(F20,DATOS!B:U,18,FALSE)</f>
        <v>33800</v>
      </c>
      <c r="L20">
        <f t="shared" si="1"/>
        <v>67600</v>
      </c>
      <c r="O20" s="40">
        <f>VLOOKUP(F20,DATOS!B:P,15,FALSE)</f>
        <v>45426</v>
      </c>
    </row>
    <row r="21" spans="2:15">
      <c r="B21" t="str">
        <f>VLOOKUP(F21,DATOS!B:U,20,FALSE)</f>
        <v>FEVT5168</v>
      </c>
      <c r="C21" s="3">
        <v>9012767301</v>
      </c>
      <c r="D21" t="str">
        <f>VLOOKUP(F21,DATOS!B:U,2,FALSE)</f>
        <v>RC</v>
      </c>
      <c r="E21" s="3">
        <f>VLOOKUP(F21,DATOS!B:U,3,FALSE)</f>
        <v>1124316814</v>
      </c>
      <c r="F21">
        <v>5571</v>
      </c>
      <c r="G21">
        <v>2</v>
      </c>
      <c r="H21" t="str">
        <f>VLOOKUP(F21,DATOS!B:U,11,FALSE)</f>
        <v>S50007</v>
      </c>
      <c r="I21" t="str">
        <f t="shared" si="0"/>
        <v>TRANSPORTE MUNICIPAL TERRESTR</v>
      </c>
      <c r="J21">
        <f>VLOOKUP(F21,DATOS!B:U,13,FALSE)</f>
        <v>2</v>
      </c>
      <c r="K21">
        <f>VLOOKUP(F21,DATOS!B:U,18,FALSE)</f>
        <v>93600</v>
      </c>
      <c r="L21">
        <f t="shared" si="1"/>
        <v>187200</v>
      </c>
      <c r="O21" s="40">
        <f>VLOOKUP(F21,DATOS!B:P,15,FALSE)</f>
        <v>45425</v>
      </c>
    </row>
    <row r="22" spans="2:15">
      <c r="B22" t="str">
        <f>VLOOKUP(F22,DATOS!B:U,20,FALSE)</f>
        <v>FEVT5169</v>
      </c>
      <c r="C22" s="3">
        <v>9012767301</v>
      </c>
      <c r="D22" t="str">
        <f>VLOOKUP(F22,DATOS!B:U,2,FALSE)</f>
        <v>TI</v>
      </c>
      <c r="E22" s="3">
        <f>VLOOKUP(F22,DATOS!B:U,3,FALSE)</f>
        <v>1124860773</v>
      </c>
      <c r="F22">
        <v>5287</v>
      </c>
      <c r="G22">
        <v>2</v>
      </c>
      <c r="H22" t="str">
        <f>VLOOKUP(F22,DATOS!B:U,11,FALSE)</f>
        <v>S50007</v>
      </c>
      <c r="I22" t="str">
        <f t="shared" si="0"/>
        <v>TRANSPORTE MUNICIPAL TERRESTR</v>
      </c>
      <c r="J22">
        <f>VLOOKUP(F22,DATOS!B:U,13,FALSE)</f>
        <v>2</v>
      </c>
      <c r="K22">
        <f>VLOOKUP(F22,DATOS!B:U,18,FALSE)</f>
        <v>109200</v>
      </c>
      <c r="L22">
        <f t="shared" si="1"/>
        <v>218400</v>
      </c>
      <c r="O22" s="40">
        <f>VLOOKUP(F22,DATOS!B:P,15,FALSE)</f>
        <v>45419</v>
      </c>
    </row>
    <row r="23" spans="2:15">
      <c r="B23" t="str">
        <f>VLOOKUP(F23,DATOS!B:U,20,FALSE)</f>
        <v>FEVT5169</v>
      </c>
      <c r="C23" s="3">
        <v>9012767301</v>
      </c>
      <c r="D23" t="str">
        <f>VLOOKUP(F23,DATOS!B:U,2,FALSE)</f>
        <v>TI</v>
      </c>
      <c r="E23" s="3">
        <f>VLOOKUP(F23,DATOS!B:U,3,FALSE)</f>
        <v>1124860773</v>
      </c>
      <c r="F23">
        <v>5288</v>
      </c>
      <c r="G23">
        <v>2</v>
      </c>
      <c r="H23" t="str">
        <f>VLOOKUP(F23,DATOS!B:U,11,FALSE)</f>
        <v>S50007</v>
      </c>
      <c r="I23" t="str">
        <f t="shared" si="0"/>
        <v>TRANSPORTE MUNICIPAL TERRESTR</v>
      </c>
      <c r="J23">
        <f>VLOOKUP(F23,DATOS!B:U,13,FALSE)</f>
        <v>1</v>
      </c>
      <c r="K23">
        <f>VLOOKUP(F23,DATOS!B:U,18,FALSE)</f>
        <v>109200</v>
      </c>
      <c r="L23">
        <f t="shared" si="1"/>
        <v>109200</v>
      </c>
      <c r="O23" s="40">
        <f>VLOOKUP(F23,DATOS!B:P,15,FALSE)</f>
        <v>45420</v>
      </c>
    </row>
    <row r="24" spans="2:15">
      <c r="B24" t="str">
        <f>VLOOKUP(F24,DATOS!B:U,20,FALSE)</f>
        <v>FEVT5170</v>
      </c>
      <c r="C24" s="3">
        <v>9012767301</v>
      </c>
      <c r="D24" t="str">
        <f>VLOOKUP(F24,DATOS!B:U,2,FALSE)</f>
        <v>CC</v>
      </c>
      <c r="E24" s="3">
        <f>VLOOKUP(F24,DATOS!B:U,3,FALSE)</f>
        <v>25023543</v>
      </c>
      <c r="F24">
        <v>5928</v>
      </c>
      <c r="G24">
        <v>2</v>
      </c>
      <c r="H24" t="str">
        <f>VLOOKUP(F24,DATOS!B:U,11,FALSE)</f>
        <v>S50007</v>
      </c>
      <c r="I24" t="str">
        <f t="shared" si="0"/>
        <v>TRANSPORTE MUNICIPAL TERRESTR</v>
      </c>
      <c r="J24">
        <f>VLOOKUP(F24,DATOS!B:U,13,FALSE)</f>
        <v>1</v>
      </c>
      <c r="K24">
        <f>VLOOKUP(F24,DATOS!B:U,18,FALSE)</f>
        <v>67600</v>
      </c>
      <c r="L24">
        <f t="shared" si="1"/>
        <v>67600</v>
      </c>
      <c r="O24" s="40">
        <f>VLOOKUP(F24,DATOS!B:P,15,FALSE)</f>
        <v>45433</v>
      </c>
    </row>
    <row r="25" spans="2:15">
      <c r="B25" t="str">
        <f>VLOOKUP(F25,DATOS!B:U,20,FALSE)</f>
        <v>FEVT5170</v>
      </c>
      <c r="C25" s="3">
        <v>9012767301</v>
      </c>
      <c r="D25" t="str">
        <f>VLOOKUP(F25,DATOS!B:U,2,FALSE)</f>
        <v>CC</v>
      </c>
      <c r="E25" s="3">
        <f>VLOOKUP(F25,DATOS!B:U,3,FALSE)</f>
        <v>25023543</v>
      </c>
      <c r="F25">
        <v>5929</v>
      </c>
      <c r="G25">
        <v>2</v>
      </c>
      <c r="H25" t="str">
        <f>VLOOKUP(F25,DATOS!B:U,11,FALSE)</f>
        <v>S50007</v>
      </c>
      <c r="I25" t="str">
        <f t="shared" si="0"/>
        <v>TRANSPORTE MUNICIPAL TERRESTR</v>
      </c>
      <c r="J25">
        <f>VLOOKUP(F25,DATOS!B:U,13,FALSE)</f>
        <v>1</v>
      </c>
      <c r="K25">
        <f>VLOOKUP(F25,DATOS!B:U,18,FALSE)</f>
        <v>67600</v>
      </c>
      <c r="L25">
        <f t="shared" si="1"/>
        <v>67600</v>
      </c>
      <c r="O25" s="40">
        <f>VLOOKUP(F25,DATOS!B:P,15,FALSE)</f>
        <v>45435</v>
      </c>
    </row>
    <row r="26" spans="2:15">
      <c r="B26" t="str">
        <f>VLOOKUP(F26,DATOS!B:U,20,FALSE)</f>
        <v>FEVT5171</v>
      </c>
      <c r="C26" s="3">
        <v>9012767301</v>
      </c>
      <c r="D26" t="str">
        <f>VLOOKUP(F26,DATOS!B:U,2,FALSE)</f>
        <v>CC</v>
      </c>
      <c r="E26" s="3">
        <f>VLOOKUP(F26,DATOS!B:U,3,FALSE)</f>
        <v>27362827</v>
      </c>
      <c r="F26">
        <v>6528</v>
      </c>
      <c r="G26">
        <v>2</v>
      </c>
      <c r="H26" t="str">
        <f>VLOOKUP(F26,DATOS!B:U,11,FALSE)</f>
        <v>S50007</v>
      </c>
      <c r="I26" t="str">
        <f t="shared" si="0"/>
        <v>TRANSPORTE MUNICIPAL TERRESTR</v>
      </c>
      <c r="J26">
        <f>VLOOKUP(F26,DATOS!B:U,13,FALSE)</f>
        <v>2</v>
      </c>
      <c r="K26">
        <f>VLOOKUP(F26,DATOS!B:U,18,FALSE)</f>
        <v>67600</v>
      </c>
      <c r="L26">
        <f t="shared" si="1"/>
        <v>135200</v>
      </c>
      <c r="O26" s="40">
        <f>VLOOKUP(F26,DATOS!B:P,15,FALSE)</f>
        <v>45443</v>
      </c>
    </row>
    <row r="27" spans="2:15">
      <c r="B27" t="str">
        <f>VLOOKUP(F27,DATOS!B:U,20,FALSE)</f>
        <v>FEVT5172</v>
      </c>
      <c r="C27" s="3">
        <v>9012767301</v>
      </c>
      <c r="D27" t="str">
        <f>VLOOKUP(F27,DATOS!B:U,2,FALSE)</f>
        <v>CC</v>
      </c>
      <c r="E27" s="3">
        <f>VLOOKUP(F27,DATOS!B:U,3,FALSE)</f>
        <v>27356844</v>
      </c>
      <c r="F27">
        <v>5850</v>
      </c>
      <c r="G27">
        <v>2</v>
      </c>
      <c r="H27" t="str">
        <f>VLOOKUP(F27,DATOS!B:U,11,FALSE)</f>
        <v>S50008</v>
      </c>
      <c r="I27" t="str">
        <f t="shared" si="0"/>
        <v>TRANSPORTE INTERMUNICIPAL TER</v>
      </c>
      <c r="J27">
        <f>VLOOKUP(F27,DATOS!B:U,13,FALSE)</f>
        <v>1</v>
      </c>
      <c r="K27">
        <f>VLOOKUP(F27,DATOS!B:U,18,FALSE)</f>
        <v>35880</v>
      </c>
      <c r="L27">
        <f t="shared" si="1"/>
        <v>35880</v>
      </c>
      <c r="O27" s="40">
        <f>VLOOKUP(F27,DATOS!B:P,15,FALSE)</f>
        <v>45432</v>
      </c>
    </row>
    <row r="28" spans="2:15">
      <c r="B28" t="str">
        <f>VLOOKUP(F28,DATOS!B:U,20,FALSE)</f>
        <v>FEVT5172</v>
      </c>
      <c r="C28" s="3">
        <v>9012767301</v>
      </c>
      <c r="D28" t="str">
        <f>VLOOKUP(F28,DATOS!B:U,2,FALSE)</f>
        <v>CC</v>
      </c>
      <c r="E28" s="3">
        <f>VLOOKUP(F28,DATOS!B:U,3,FALSE)</f>
        <v>27356844</v>
      </c>
      <c r="F28">
        <v>5851</v>
      </c>
      <c r="G28">
        <v>2</v>
      </c>
      <c r="H28" t="str">
        <f>VLOOKUP(F28,DATOS!B:U,11,FALSE)</f>
        <v>S50008</v>
      </c>
      <c r="I28" t="str">
        <f t="shared" si="0"/>
        <v>TRANSPORTE INTERMUNICIPAL TER</v>
      </c>
      <c r="J28">
        <f>VLOOKUP(F28,DATOS!B:U,13,FALSE)</f>
        <v>1</v>
      </c>
      <c r="K28">
        <f>VLOOKUP(F28,DATOS!B:U,18,FALSE)</f>
        <v>35880</v>
      </c>
      <c r="L28">
        <f t="shared" si="1"/>
        <v>35880</v>
      </c>
      <c r="O28" s="40">
        <f>VLOOKUP(F28,DATOS!B:P,15,FALSE)</f>
        <v>45433</v>
      </c>
    </row>
    <row r="29" spans="2:15">
      <c r="B29" t="str">
        <f>VLOOKUP(F29,DATOS!B:U,20,FALSE)</f>
        <v>FEVT5173</v>
      </c>
      <c r="C29" s="3">
        <v>9012767301</v>
      </c>
      <c r="D29" t="str">
        <f>VLOOKUP(F29,DATOS!B:U,2,FALSE)</f>
        <v>CC</v>
      </c>
      <c r="E29" s="3">
        <f>VLOOKUP(F29,DATOS!B:U,3,FALSE)</f>
        <v>69026839</v>
      </c>
      <c r="F29">
        <v>5193</v>
      </c>
      <c r="G29">
        <v>2</v>
      </c>
      <c r="H29" t="str">
        <f>VLOOKUP(F29,DATOS!B:U,11,FALSE)</f>
        <v>S50008</v>
      </c>
      <c r="I29" t="str">
        <f t="shared" si="0"/>
        <v>TRANSPORTE INTERMUNICIPAL TER</v>
      </c>
      <c r="J29">
        <f>VLOOKUP(F29,DATOS!B:U,13,FALSE)</f>
        <v>1</v>
      </c>
      <c r="K29">
        <f>VLOOKUP(F29,DATOS!B:U,18,FALSE)</f>
        <v>26520</v>
      </c>
      <c r="L29">
        <f t="shared" si="1"/>
        <v>26520</v>
      </c>
      <c r="O29" s="40">
        <f>VLOOKUP(F29,DATOS!B:P,15,FALSE)</f>
        <v>45415</v>
      </c>
    </row>
    <row r="30" spans="2:15">
      <c r="B30" t="str">
        <f>VLOOKUP(F30,DATOS!B:U,20,FALSE)</f>
        <v>FEVT5173</v>
      </c>
      <c r="C30" s="3">
        <v>9012767301</v>
      </c>
      <c r="D30" t="str">
        <f>VLOOKUP(F30,DATOS!B:U,2,FALSE)</f>
        <v>CC</v>
      </c>
      <c r="E30" s="3">
        <f>VLOOKUP(F30,DATOS!B:U,3,FALSE)</f>
        <v>69026839</v>
      </c>
      <c r="F30">
        <v>5194</v>
      </c>
      <c r="G30">
        <v>2</v>
      </c>
      <c r="H30" t="str">
        <f>VLOOKUP(F30,DATOS!B:U,11,FALSE)</f>
        <v>S50008</v>
      </c>
      <c r="I30" t="str">
        <f t="shared" si="0"/>
        <v>TRANSPORTE INTERMUNICIPAL TER</v>
      </c>
      <c r="J30">
        <f>VLOOKUP(F30,DATOS!B:U,13,FALSE)</f>
        <v>1</v>
      </c>
      <c r="K30">
        <f>VLOOKUP(F30,DATOS!B:U,18,FALSE)</f>
        <v>26520</v>
      </c>
      <c r="L30">
        <f t="shared" si="1"/>
        <v>26520</v>
      </c>
      <c r="O30" s="40">
        <f>VLOOKUP(F30,DATOS!B:P,15,FALSE)</f>
        <v>45415</v>
      </c>
    </row>
    <row r="31" spans="2:15">
      <c r="B31" t="str">
        <f>VLOOKUP(F31,DATOS!B:U,20,FALSE)</f>
        <v>FEVT5173</v>
      </c>
      <c r="C31" s="3">
        <v>9012767301</v>
      </c>
      <c r="D31" t="str">
        <f>VLOOKUP(F31,DATOS!B:U,2,FALSE)</f>
        <v>CC</v>
      </c>
      <c r="E31" s="3">
        <f>VLOOKUP(F31,DATOS!B:U,3,FALSE)</f>
        <v>69026839</v>
      </c>
      <c r="F31">
        <v>6440</v>
      </c>
      <c r="G31">
        <v>2</v>
      </c>
      <c r="H31" t="str">
        <f>VLOOKUP(F31,DATOS!B:U,11,FALSE)</f>
        <v>S50008</v>
      </c>
      <c r="I31" t="str">
        <f t="shared" si="0"/>
        <v>TRANSPORTE INTERMUNICIPAL TER</v>
      </c>
      <c r="J31">
        <f>VLOOKUP(F31,DATOS!B:U,13,FALSE)</f>
        <v>1</v>
      </c>
      <c r="K31">
        <f>VLOOKUP(F31,DATOS!B:U,18,FALSE)</f>
        <v>45240</v>
      </c>
      <c r="L31">
        <f t="shared" si="1"/>
        <v>45240</v>
      </c>
      <c r="O31" s="40">
        <f>VLOOKUP(F31,DATOS!B:P,15,FALSE)</f>
        <v>45442</v>
      </c>
    </row>
    <row r="32" spans="2:15">
      <c r="B32" t="str">
        <f>VLOOKUP(F32,DATOS!B:U,20,FALSE)</f>
        <v>FEVT5173</v>
      </c>
      <c r="C32" s="3">
        <v>9012767301</v>
      </c>
      <c r="D32" t="str">
        <f>VLOOKUP(F32,DATOS!B:U,2,FALSE)</f>
        <v>CC</v>
      </c>
      <c r="E32" s="3">
        <f>VLOOKUP(F32,DATOS!B:U,3,FALSE)</f>
        <v>69026839</v>
      </c>
      <c r="F32">
        <v>6441</v>
      </c>
      <c r="G32">
        <v>2</v>
      </c>
      <c r="H32" t="str">
        <f>VLOOKUP(F32,DATOS!B:U,11,FALSE)</f>
        <v>S50008</v>
      </c>
      <c r="I32" t="str">
        <f t="shared" si="0"/>
        <v>TRANSPORTE INTERMUNICIPAL TER</v>
      </c>
      <c r="J32">
        <f>VLOOKUP(F32,DATOS!B:U,13,FALSE)</f>
        <v>1</v>
      </c>
      <c r="K32">
        <f>VLOOKUP(F32,DATOS!B:U,18,FALSE)</f>
        <v>45240</v>
      </c>
      <c r="L32">
        <f t="shared" si="1"/>
        <v>45240</v>
      </c>
      <c r="O32" s="40">
        <f>VLOOKUP(F32,DATOS!B:P,15,FALSE)</f>
        <v>45442</v>
      </c>
    </row>
    <row r="33" spans="2:15">
      <c r="B33" t="str">
        <f>VLOOKUP(F33,DATOS!B:U,20,FALSE)</f>
        <v>FEVT5174</v>
      </c>
      <c r="C33" s="3">
        <v>9012767301</v>
      </c>
      <c r="D33" t="str">
        <f>VLOOKUP(F33,DATOS!B:U,2,FALSE)</f>
        <v>RC</v>
      </c>
      <c r="E33" s="3">
        <f>VLOOKUP(F33,DATOS!B:U,3,FALSE)</f>
        <v>1123337528</v>
      </c>
      <c r="F33">
        <v>6219</v>
      </c>
      <c r="G33">
        <v>2</v>
      </c>
      <c r="H33" t="str">
        <f>VLOOKUP(F33,DATOS!B:U,11,FALSE)</f>
        <v>S50008</v>
      </c>
      <c r="I33" t="str">
        <f t="shared" si="0"/>
        <v>TRANSPORTE INTERMUNICIPAL TER</v>
      </c>
      <c r="J33">
        <f>VLOOKUP(F33,DATOS!B:U,13,FALSE)</f>
        <v>1</v>
      </c>
      <c r="K33">
        <f>VLOOKUP(F33,DATOS!B:U,18,FALSE)</f>
        <v>45240</v>
      </c>
      <c r="L33">
        <f t="shared" si="1"/>
        <v>45240</v>
      </c>
      <c r="O33" s="40">
        <f>VLOOKUP(F33,DATOS!B:P,15,FALSE)</f>
        <v>45439</v>
      </c>
    </row>
    <row r="34" spans="2:15">
      <c r="B34" t="str">
        <f>VLOOKUP(F34,DATOS!B:U,20,FALSE)</f>
        <v>FEVT5174</v>
      </c>
      <c r="C34" s="3">
        <v>9012767301</v>
      </c>
      <c r="D34" t="str">
        <f>VLOOKUP(F34,DATOS!B:U,2,FALSE)</f>
        <v>RC</v>
      </c>
      <c r="E34" s="3">
        <f>VLOOKUP(F34,DATOS!B:U,3,FALSE)</f>
        <v>1123337528</v>
      </c>
      <c r="F34">
        <v>6220</v>
      </c>
      <c r="G34">
        <v>2</v>
      </c>
      <c r="H34" t="str">
        <f>VLOOKUP(F34,DATOS!B:U,11,FALSE)</f>
        <v>S50008</v>
      </c>
      <c r="I34" t="str">
        <f t="shared" si="0"/>
        <v>TRANSPORTE INTERMUNICIPAL TER</v>
      </c>
      <c r="J34">
        <f>VLOOKUP(F34,DATOS!B:U,13,FALSE)</f>
        <v>1</v>
      </c>
      <c r="K34">
        <f>VLOOKUP(F34,DATOS!B:U,18,FALSE)</f>
        <v>45240</v>
      </c>
      <c r="L34">
        <f t="shared" si="1"/>
        <v>45240</v>
      </c>
      <c r="O34" s="40">
        <f>VLOOKUP(F34,DATOS!B:P,15,FALSE)</f>
        <v>45439</v>
      </c>
    </row>
    <row r="35" spans="2:15">
      <c r="B35" t="str">
        <f>VLOOKUP(F35,DATOS!B:U,20,FALSE)</f>
        <v>FEVT5175</v>
      </c>
      <c r="C35" s="3">
        <v>9012767301</v>
      </c>
      <c r="D35" t="str">
        <f>VLOOKUP(F35,DATOS!B:U,2,FALSE)</f>
        <v>RC</v>
      </c>
      <c r="E35" s="3">
        <f>VLOOKUP(F35,DATOS!B:U,3,FALSE)</f>
        <v>1182713656</v>
      </c>
      <c r="F35">
        <v>5477</v>
      </c>
      <c r="G35">
        <v>2</v>
      </c>
      <c r="H35" t="str">
        <f>VLOOKUP(F35,DATOS!B:U,11,FALSE)</f>
        <v>S50007</v>
      </c>
      <c r="I35" t="str">
        <f t="shared" si="0"/>
        <v>TRANSPORTE MUNICIPAL TERRESTR</v>
      </c>
      <c r="J35">
        <f>VLOOKUP(F35,DATOS!B:U,13,FALSE)</f>
        <v>1</v>
      </c>
      <c r="K35">
        <f>VLOOKUP(F35,DATOS!B:U,18,FALSE)</f>
        <v>109200</v>
      </c>
      <c r="L35">
        <f t="shared" si="1"/>
        <v>109200</v>
      </c>
      <c r="O35" s="40">
        <f>VLOOKUP(F35,DATOS!B:P,15,FALSE)</f>
        <v>45426</v>
      </c>
    </row>
    <row r="36" spans="2:15">
      <c r="B36" t="str">
        <f>VLOOKUP(F36,DATOS!B:U,20,FALSE)</f>
        <v>FEVT5175</v>
      </c>
      <c r="C36" s="3">
        <v>9012767301</v>
      </c>
      <c r="D36" t="str">
        <f>VLOOKUP(F36,DATOS!B:U,2,FALSE)</f>
        <v>RC</v>
      </c>
      <c r="E36" s="3">
        <f>VLOOKUP(F36,DATOS!B:U,3,FALSE)</f>
        <v>1182713656</v>
      </c>
      <c r="F36">
        <v>5478</v>
      </c>
      <c r="G36">
        <v>2</v>
      </c>
      <c r="H36" t="str">
        <f>VLOOKUP(F36,DATOS!B:U,11,FALSE)</f>
        <v>S50007</v>
      </c>
      <c r="I36" t="str">
        <f t="shared" si="0"/>
        <v>TRANSPORTE MUNICIPAL TERRESTR</v>
      </c>
      <c r="J36">
        <f>VLOOKUP(F36,DATOS!B:U,13,FALSE)</f>
        <v>1</v>
      </c>
      <c r="K36">
        <f>VLOOKUP(F36,DATOS!B:U,18,FALSE)</f>
        <v>109200</v>
      </c>
      <c r="L36">
        <f t="shared" si="1"/>
        <v>109200</v>
      </c>
      <c r="O36" s="40">
        <f>VLOOKUP(F36,DATOS!B:P,15,FALSE)</f>
        <v>45428</v>
      </c>
    </row>
    <row r="37" spans="2:15">
      <c r="B37" t="str">
        <f>VLOOKUP(F37,DATOS!B:U,20,FALSE)</f>
        <v>FEVT5175</v>
      </c>
      <c r="C37" s="3">
        <v>9012767301</v>
      </c>
      <c r="D37" t="str">
        <f>VLOOKUP(F37,DATOS!B:U,2,FALSE)</f>
        <v>RC</v>
      </c>
      <c r="E37" s="3">
        <f>VLOOKUP(F37,DATOS!B:U,3,FALSE)</f>
        <v>1182713656</v>
      </c>
      <c r="F37">
        <v>5924</v>
      </c>
      <c r="G37">
        <v>2</v>
      </c>
      <c r="H37" t="str">
        <f>VLOOKUP(F37,DATOS!B:U,11,FALSE)</f>
        <v>S50007</v>
      </c>
      <c r="I37" t="str">
        <f t="shared" si="0"/>
        <v>TRANSPORTE MUNICIPAL TERRESTR</v>
      </c>
      <c r="J37">
        <f>VLOOKUP(F37,DATOS!B:U,13,FALSE)</f>
        <v>1</v>
      </c>
      <c r="K37">
        <f>VLOOKUP(F37,DATOS!B:U,18,FALSE)</f>
        <v>102544</v>
      </c>
      <c r="L37">
        <f t="shared" si="1"/>
        <v>102544</v>
      </c>
      <c r="O37" s="40">
        <f>VLOOKUP(F37,DATOS!B:P,15,FALSE)</f>
        <v>45433</v>
      </c>
    </row>
    <row r="38" spans="2:15">
      <c r="B38" t="str">
        <f>VLOOKUP(F38,DATOS!B:U,20,FALSE)</f>
        <v>FEVT5175</v>
      </c>
      <c r="C38" s="3">
        <v>9012767301</v>
      </c>
      <c r="D38" t="str">
        <f>VLOOKUP(F38,DATOS!B:U,2,FALSE)</f>
        <v>RC</v>
      </c>
      <c r="E38" s="3">
        <f>VLOOKUP(F38,DATOS!B:U,3,FALSE)</f>
        <v>1182713656</v>
      </c>
      <c r="F38">
        <v>5925</v>
      </c>
      <c r="G38">
        <v>2</v>
      </c>
      <c r="H38" t="str">
        <f>VLOOKUP(F38,DATOS!B:U,11,FALSE)</f>
        <v>S50007</v>
      </c>
      <c r="I38" t="str">
        <f t="shared" si="0"/>
        <v>TRANSPORTE MUNICIPAL TERRESTR</v>
      </c>
      <c r="J38">
        <f>VLOOKUP(F38,DATOS!B:U,13,FALSE)</f>
        <v>1</v>
      </c>
      <c r="K38">
        <f>VLOOKUP(F38,DATOS!B:U,18,FALSE)</f>
        <v>102544</v>
      </c>
      <c r="L38">
        <f t="shared" si="1"/>
        <v>102544</v>
      </c>
      <c r="O38" s="40">
        <f>VLOOKUP(F38,DATOS!B:P,15,FALSE)</f>
        <v>45434</v>
      </c>
    </row>
    <row r="39" spans="2:15">
      <c r="B39" t="str">
        <f>VLOOKUP(F39,DATOS!B:U,20,FALSE)</f>
        <v>FEVT5175</v>
      </c>
      <c r="C39" s="3">
        <v>9012767301</v>
      </c>
      <c r="D39" t="str">
        <f>VLOOKUP(F39,DATOS!B:U,2,FALSE)</f>
        <v>RC</v>
      </c>
      <c r="E39" s="3">
        <f>VLOOKUP(F39,DATOS!B:U,3,FALSE)</f>
        <v>1182713656</v>
      </c>
      <c r="F39">
        <v>6271</v>
      </c>
      <c r="G39">
        <v>2</v>
      </c>
      <c r="H39" t="str">
        <f>VLOOKUP(F39,DATOS!B:U,11,FALSE)</f>
        <v>S50007</v>
      </c>
      <c r="I39" t="str">
        <f t="shared" si="0"/>
        <v>TRANSPORTE MUNICIPAL TERRESTR</v>
      </c>
      <c r="J39">
        <f>VLOOKUP(F39,DATOS!B:U,13,FALSE)</f>
        <v>1</v>
      </c>
      <c r="K39">
        <f>VLOOKUP(F39,DATOS!B:U,18,FALSE)</f>
        <v>102544</v>
      </c>
      <c r="L39">
        <f t="shared" si="1"/>
        <v>102544</v>
      </c>
      <c r="O39" s="40">
        <f>VLOOKUP(F39,DATOS!B:P,15,FALSE)</f>
        <v>45440</v>
      </c>
    </row>
    <row r="40" spans="2:15">
      <c r="B40" t="str">
        <f>VLOOKUP(F40,DATOS!B:U,20,FALSE)</f>
        <v>FEVT5175</v>
      </c>
      <c r="C40" s="3">
        <v>9012767301</v>
      </c>
      <c r="D40" t="str">
        <f>VLOOKUP(F40,DATOS!B:U,2,FALSE)</f>
        <v>RC</v>
      </c>
      <c r="E40" s="3">
        <f>VLOOKUP(F40,DATOS!B:U,3,FALSE)</f>
        <v>1182713656</v>
      </c>
      <c r="F40">
        <v>6272</v>
      </c>
      <c r="G40">
        <v>2</v>
      </c>
      <c r="H40" t="str">
        <f>VLOOKUP(F40,DATOS!B:U,11,FALSE)</f>
        <v>S50007</v>
      </c>
      <c r="I40" t="str">
        <f t="shared" si="0"/>
        <v>TRANSPORTE MUNICIPAL TERRESTR</v>
      </c>
      <c r="J40">
        <f>VLOOKUP(F40,DATOS!B:U,13,FALSE)</f>
        <v>1</v>
      </c>
      <c r="K40">
        <f>VLOOKUP(F40,DATOS!B:U,18,FALSE)</f>
        <v>102544</v>
      </c>
      <c r="L40">
        <f t="shared" si="1"/>
        <v>102544</v>
      </c>
      <c r="O40" s="40">
        <f>VLOOKUP(F40,DATOS!B:P,15,FALSE)</f>
        <v>45442</v>
      </c>
    </row>
    <row r="41" spans="2:15">
      <c r="B41" t="str">
        <f>VLOOKUP(F41,DATOS!B:U,20,FALSE)</f>
        <v>FEVT5177</v>
      </c>
      <c r="C41" s="3">
        <v>9012767301</v>
      </c>
      <c r="D41" t="str">
        <f>VLOOKUP(F41,DATOS!B:U,2,FALSE)</f>
        <v>CC</v>
      </c>
      <c r="E41" s="3">
        <f>VLOOKUP(F41,DATOS!B:U,3,FALSE)</f>
        <v>41106184</v>
      </c>
      <c r="F41">
        <v>5323</v>
      </c>
      <c r="G41">
        <v>2</v>
      </c>
      <c r="H41" t="str">
        <f>VLOOKUP(F41,DATOS!B:U,11,FALSE)</f>
        <v>S50008</v>
      </c>
      <c r="I41" t="str">
        <f t="shared" si="0"/>
        <v>TRANSPORTE INTERMUNICIPAL TER</v>
      </c>
      <c r="J41">
        <f>VLOOKUP(F41,DATOS!B:U,13,FALSE)</f>
        <v>1</v>
      </c>
      <c r="K41">
        <f>VLOOKUP(F41,DATOS!B:U,18,FALSE)</f>
        <v>45240</v>
      </c>
      <c r="L41">
        <f t="shared" si="1"/>
        <v>45240</v>
      </c>
      <c r="O41" s="40">
        <f>VLOOKUP(F41,DATOS!B:P,15,FALSE)</f>
        <v>45421</v>
      </c>
    </row>
    <row r="42" spans="2:15">
      <c r="B42" t="str">
        <f>VLOOKUP(F42,DATOS!B:U,20,FALSE)</f>
        <v>FEVT5177</v>
      </c>
      <c r="C42" s="3">
        <v>9012767301</v>
      </c>
      <c r="D42" t="str">
        <f>VLOOKUP(F42,DATOS!B:U,2,FALSE)</f>
        <v>CC</v>
      </c>
      <c r="E42" s="3">
        <f>VLOOKUP(F42,DATOS!B:U,3,FALSE)</f>
        <v>41106184</v>
      </c>
      <c r="F42">
        <v>5324</v>
      </c>
      <c r="G42">
        <v>2</v>
      </c>
      <c r="H42" t="str">
        <f>VLOOKUP(F42,DATOS!B:U,11,FALSE)</f>
        <v>S50008</v>
      </c>
      <c r="I42" t="str">
        <f t="shared" si="0"/>
        <v>TRANSPORTE INTERMUNICIPAL TER</v>
      </c>
      <c r="J42">
        <f>VLOOKUP(F42,DATOS!B:U,13,FALSE)</f>
        <v>1</v>
      </c>
      <c r="K42">
        <f>VLOOKUP(F42,DATOS!B:U,18,FALSE)</f>
        <v>45240</v>
      </c>
      <c r="L42">
        <f t="shared" si="1"/>
        <v>45240</v>
      </c>
      <c r="O42" s="40">
        <f>VLOOKUP(F42,DATOS!B:P,15,FALSE)</f>
        <v>45421</v>
      </c>
    </row>
    <row r="43" spans="2:15">
      <c r="B43" t="str">
        <f>VLOOKUP(F43,DATOS!B:U,20,FALSE)</f>
        <v>FEVT5178</v>
      </c>
      <c r="C43" s="3">
        <v>9012767301</v>
      </c>
      <c r="D43" t="str">
        <f>VLOOKUP(F43,DATOS!B:U,2,FALSE)</f>
        <v>CC</v>
      </c>
      <c r="E43" s="3">
        <f>VLOOKUP(F43,DATOS!B:U,3,FALSE)</f>
        <v>69008500</v>
      </c>
      <c r="F43">
        <v>5998</v>
      </c>
      <c r="G43">
        <v>2</v>
      </c>
      <c r="H43" t="str">
        <f>VLOOKUP(F43,DATOS!B:U,11,FALSE)</f>
        <v>S50007</v>
      </c>
      <c r="I43" t="str">
        <f t="shared" si="0"/>
        <v>TRANSPORTE MUNICIPAL TERRESTR</v>
      </c>
      <c r="J43">
        <f>VLOOKUP(F43,DATOS!B:U,13,FALSE)</f>
        <v>1</v>
      </c>
      <c r="K43">
        <f>VLOOKUP(F43,DATOS!B:U,18,FALSE)</f>
        <v>67600</v>
      </c>
      <c r="L43">
        <f t="shared" si="1"/>
        <v>67600</v>
      </c>
      <c r="O43" s="40">
        <f>VLOOKUP(F43,DATOS!B:P,15,FALSE)</f>
        <v>45434</v>
      </c>
    </row>
    <row r="44" spans="2:15">
      <c r="B44" t="str">
        <f>VLOOKUP(F44,DATOS!B:U,20,FALSE)</f>
        <v>FEVT5178</v>
      </c>
      <c r="C44" s="3">
        <v>9012767301</v>
      </c>
      <c r="D44" t="str">
        <f>VLOOKUP(F44,DATOS!B:U,2,FALSE)</f>
        <v>CC</v>
      </c>
      <c r="E44" s="3">
        <f>VLOOKUP(F44,DATOS!B:U,3,FALSE)</f>
        <v>69008500</v>
      </c>
      <c r="F44">
        <v>5999</v>
      </c>
      <c r="G44">
        <v>2</v>
      </c>
      <c r="H44" t="str">
        <f>VLOOKUP(F44,DATOS!B:U,11,FALSE)</f>
        <v>S50007</v>
      </c>
      <c r="I44" t="str">
        <f t="shared" si="0"/>
        <v>TRANSPORTE MUNICIPAL TERRESTR</v>
      </c>
      <c r="J44">
        <f>VLOOKUP(F44,DATOS!B:U,13,FALSE)</f>
        <v>1</v>
      </c>
      <c r="K44">
        <f>VLOOKUP(F44,DATOS!B:U,18,FALSE)</f>
        <v>67600</v>
      </c>
      <c r="L44">
        <f t="shared" si="1"/>
        <v>67600</v>
      </c>
      <c r="O44" s="40">
        <f>VLOOKUP(F44,DATOS!B:P,15,FALSE)</f>
        <v>45436</v>
      </c>
    </row>
    <row r="45" spans="2:15">
      <c r="B45" t="str">
        <f>VLOOKUP(F45,DATOS!B:U,20,FALSE)</f>
        <v>FEVT5179</v>
      </c>
      <c r="C45" s="3">
        <v>9012767301</v>
      </c>
      <c r="D45" t="str">
        <f>VLOOKUP(F45,DATOS!B:U,2,FALSE)</f>
        <v>TI</v>
      </c>
      <c r="E45" s="3">
        <f>VLOOKUP(F45,DATOS!B:U,3,FALSE)</f>
        <v>1123333710</v>
      </c>
      <c r="F45">
        <v>6040</v>
      </c>
      <c r="G45">
        <v>2</v>
      </c>
      <c r="H45" t="str">
        <f>VLOOKUP(F45,DATOS!B:U,11,FALSE)</f>
        <v>S50007</v>
      </c>
      <c r="I45" t="str">
        <f t="shared" si="0"/>
        <v>TRANSPORTE MUNICIPAL TERRESTR</v>
      </c>
      <c r="J45">
        <f>VLOOKUP(F45,DATOS!B:U,13,FALSE)</f>
        <v>1</v>
      </c>
      <c r="K45">
        <f>VLOOKUP(F45,DATOS!B:U,18,FALSE)</f>
        <v>102544</v>
      </c>
      <c r="L45">
        <f t="shared" si="1"/>
        <v>102544</v>
      </c>
      <c r="O45" s="40">
        <f>VLOOKUP(F45,DATOS!B:P,15,FALSE)</f>
        <v>45434</v>
      </c>
    </row>
    <row r="46" spans="2:15">
      <c r="B46" t="str">
        <f>VLOOKUP(F46,DATOS!B:U,20,FALSE)</f>
        <v>FEVT5180</v>
      </c>
      <c r="C46" s="3">
        <v>9012767301</v>
      </c>
      <c r="D46" t="str">
        <f>VLOOKUP(F46,DATOS!B:U,2,FALSE)</f>
        <v>CC</v>
      </c>
      <c r="E46" s="3">
        <f>VLOOKUP(F46,DATOS!B:U,3,FALSE)</f>
        <v>1007468860</v>
      </c>
      <c r="F46">
        <v>5686</v>
      </c>
      <c r="G46">
        <v>2</v>
      </c>
      <c r="H46" t="str">
        <f>VLOOKUP(F46,DATOS!B:U,11,FALSE)</f>
        <v>S50007</v>
      </c>
      <c r="I46" t="str">
        <f t="shared" si="0"/>
        <v>TRANSPORTE MUNICIPAL TERRESTR</v>
      </c>
      <c r="J46">
        <f>VLOOKUP(F46,DATOS!B:U,13,FALSE)</f>
        <v>1</v>
      </c>
      <c r="K46">
        <f>VLOOKUP(F46,DATOS!B:U,18,FALSE)</f>
        <v>102544</v>
      </c>
      <c r="L46">
        <f t="shared" si="1"/>
        <v>102544</v>
      </c>
      <c r="O46" s="40">
        <f>VLOOKUP(F46,DATOS!B:P,15,FALSE)</f>
        <v>45427</v>
      </c>
    </row>
    <row r="47" spans="2:15">
      <c r="B47" t="str">
        <f>VLOOKUP(F47,DATOS!B:U,20,FALSE)</f>
        <v>FEVT5181</v>
      </c>
      <c r="C47" s="3">
        <v>9012767301</v>
      </c>
      <c r="D47" t="str">
        <f>VLOOKUP(F47,DATOS!B:U,2,FALSE)</f>
        <v>CC</v>
      </c>
      <c r="E47" s="3">
        <f>VLOOKUP(F47,DATOS!B:U,3,FALSE)</f>
        <v>41115472</v>
      </c>
      <c r="F47">
        <v>5952</v>
      </c>
      <c r="G47">
        <v>2</v>
      </c>
      <c r="H47" t="str">
        <f>VLOOKUP(F47,DATOS!B:U,11,FALSE)</f>
        <v>S50008</v>
      </c>
      <c r="I47" t="str">
        <f t="shared" si="0"/>
        <v>TRANSPORTE INTERMUNICIPAL TER</v>
      </c>
      <c r="J47">
        <f>VLOOKUP(F47,DATOS!B:U,13,FALSE)</f>
        <v>1</v>
      </c>
      <c r="K47">
        <f>VLOOKUP(F47,DATOS!B:U,18,FALSE)</f>
        <v>40040</v>
      </c>
      <c r="L47">
        <f t="shared" si="1"/>
        <v>40040</v>
      </c>
      <c r="O47" s="40">
        <f>VLOOKUP(F47,DATOS!B:P,15,FALSE)</f>
        <v>45433</v>
      </c>
    </row>
    <row r="48" spans="2:15">
      <c r="B48" t="str">
        <f>VLOOKUP(F48,DATOS!B:U,20,FALSE)</f>
        <v>FEVT5181</v>
      </c>
      <c r="C48" s="3">
        <v>9012767301</v>
      </c>
      <c r="D48" t="str">
        <f>VLOOKUP(F48,DATOS!B:U,2,FALSE)</f>
        <v>CC</v>
      </c>
      <c r="E48" s="3">
        <f>VLOOKUP(F48,DATOS!B:U,3,FALSE)</f>
        <v>41115472</v>
      </c>
      <c r="F48">
        <v>5953</v>
      </c>
      <c r="G48">
        <v>2</v>
      </c>
      <c r="H48" t="str">
        <f>VLOOKUP(F48,DATOS!B:U,11,FALSE)</f>
        <v>S50008</v>
      </c>
      <c r="I48" t="str">
        <f t="shared" si="0"/>
        <v>TRANSPORTE INTERMUNICIPAL TER</v>
      </c>
      <c r="J48">
        <f>VLOOKUP(F48,DATOS!B:U,13,FALSE)</f>
        <v>1</v>
      </c>
      <c r="K48">
        <f>VLOOKUP(F48,DATOS!B:U,18,FALSE)</f>
        <v>40040</v>
      </c>
      <c r="L48">
        <f t="shared" si="1"/>
        <v>40040</v>
      </c>
      <c r="O48" s="40">
        <f>VLOOKUP(F48,DATOS!B:P,15,FALSE)</f>
        <v>45434</v>
      </c>
    </row>
    <row r="49" spans="2:15">
      <c r="B49" t="str">
        <f>VLOOKUP(F49,DATOS!B:U,20,FALSE)</f>
        <v>FEVT5182</v>
      </c>
      <c r="C49" s="3">
        <v>9012767301</v>
      </c>
      <c r="D49" t="str">
        <f>VLOOKUP(F49,DATOS!B:U,2,FALSE)</f>
        <v>CC</v>
      </c>
      <c r="E49" s="3">
        <f>VLOOKUP(F49,DATOS!B:U,3,FALSE)</f>
        <v>41108822</v>
      </c>
      <c r="F49">
        <v>5171</v>
      </c>
      <c r="G49">
        <v>2</v>
      </c>
      <c r="H49" t="str">
        <f>VLOOKUP(F49,DATOS!B:U,11,FALSE)</f>
        <v>S50008</v>
      </c>
      <c r="I49" t="str">
        <f t="shared" si="0"/>
        <v>TRANSPORTE INTERMUNICIPAL TER</v>
      </c>
      <c r="J49">
        <f>VLOOKUP(F49,DATOS!B:U,13,FALSE)</f>
        <v>1</v>
      </c>
      <c r="K49">
        <f>VLOOKUP(F49,DATOS!B:U,18,FALSE)</f>
        <v>45240</v>
      </c>
      <c r="L49">
        <f t="shared" si="1"/>
        <v>45240</v>
      </c>
      <c r="O49" s="40">
        <f>VLOOKUP(F49,DATOS!B:P,15,FALSE)</f>
        <v>45414</v>
      </c>
    </row>
    <row r="50" spans="2:15">
      <c r="B50" t="str">
        <f>VLOOKUP(F50,DATOS!B:U,20,FALSE)</f>
        <v>FEVT5182</v>
      </c>
      <c r="C50" s="3">
        <v>9012767301</v>
      </c>
      <c r="D50" t="str">
        <f>VLOOKUP(F50,DATOS!B:U,2,FALSE)</f>
        <v>CC</v>
      </c>
      <c r="E50" s="3">
        <f>VLOOKUP(F50,DATOS!B:U,3,FALSE)</f>
        <v>41108822</v>
      </c>
      <c r="F50">
        <v>5172</v>
      </c>
      <c r="G50">
        <v>2</v>
      </c>
      <c r="H50" t="str">
        <f>VLOOKUP(F50,DATOS!B:U,11,FALSE)</f>
        <v>S50008</v>
      </c>
      <c r="I50" t="str">
        <f t="shared" si="0"/>
        <v>TRANSPORTE INTERMUNICIPAL TER</v>
      </c>
      <c r="J50">
        <f>VLOOKUP(F50,DATOS!B:U,13,FALSE)</f>
        <v>1</v>
      </c>
      <c r="K50">
        <f>VLOOKUP(F50,DATOS!B:U,18,FALSE)</f>
        <v>45240</v>
      </c>
      <c r="L50">
        <f t="shared" si="1"/>
        <v>45240</v>
      </c>
      <c r="O50" s="40">
        <f>VLOOKUP(F50,DATOS!B:P,15,FALSE)</f>
        <v>45415</v>
      </c>
    </row>
    <row r="51" spans="2:15">
      <c r="B51" t="str">
        <f>VLOOKUP(F51,DATOS!B:U,20,FALSE)</f>
        <v>FEVT5182</v>
      </c>
      <c r="C51" s="3">
        <v>9012767301</v>
      </c>
      <c r="D51" t="str">
        <f>VLOOKUP(F51,DATOS!B:U,2,FALSE)</f>
        <v>CC</v>
      </c>
      <c r="E51" s="3">
        <f>VLOOKUP(F51,DATOS!B:U,3,FALSE)</f>
        <v>41108822</v>
      </c>
      <c r="F51">
        <v>5767</v>
      </c>
      <c r="G51">
        <v>2</v>
      </c>
      <c r="H51" t="str">
        <f>VLOOKUP(F51,DATOS!B:U,11,FALSE)</f>
        <v>S50008</v>
      </c>
      <c r="I51" t="str">
        <f t="shared" si="0"/>
        <v>TRANSPORTE INTERMUNICIPAL TER</v>
      </c>
      <c r="J51">
        <f>VLOOKUP(F51,DATOS!B:U,13,FALSE)</f>
        <v>1</v>
      </c>
      <c r="K51">
        <f>VLOOKUP(F51,DATOS!B:U,18,FALSE)</f>
        <v>26520</v>
      </c>
      <c r="L51">
        <f t="shared" si="1"/>
        <v>26520</v>
      </c>
      <c r="O51" s="40">
        <f>VLOOKUP(F51,DATOS!B:P,15,FALSE)</f>
        <v>45429</v>
      </c>
    </row>
    <row r="52" spans="2:15">
      <c r="B52" t="str">
        <f>VLOOKUP(F52,DATOS!B:U,20,FALSE)</f>
        <v>FEVT5182</v>
      </c>
      <c r="C52" s="3">
        <v>9012767301</v>
      </c>
      <c r="D52" t="str">
        <f>VLOOKUP(F52,DATOS!B:U,2,FALSE)</f>
        <v>CC</v>
      </c>
      <c r="E52" s="3">
        <f>VLOOKUP(F52,DATOS!B:U,3,FALSE)</f>
        <v>41108822</v>
      </c>
      <c r="F52">
        <v>5768</v>
      </c>
      <c r="G52">
        <v>2</v>
      </c>
      <c r="H52" t="str">
        <f>VLOOKUP(F52,DATOS!B:U,11,FALSE)</f>
        <v>S50008</v>
      </c>
      <c r="I52" t="str">
        <f t="shared" si="0"/>
        <v>TRANSPORTE INTERMUNICIPAL TER</v>
      </c>
      <c r="J52">
        <f>VLOOKUP(F52,DATOS!B:U,13,FALSE)</f>
        <v>1</v>
      </c>
      <c r="K52">
        <f>VLOOKUP(F52,DATOS!B:U,18,FALSE)</f>
        <v>26520</v>
      </c>
      <c r="L52">
        <f t="shared" si="1"/>
        <v>26520</v>
      </c>
      <c r="O52" s="40">
        <f>VLOOKUP(F52,DATOS!B:P,15,FALSE)</f>
        <v>45429</v>
      </c>
    </row>
    <row r="53" spans="2:15">
      <c r="B53" t="str">
        <f>VLOOKUP(F53,DATOS!B:U,20,FALSE)</f>
        <v>FEVT5183</v>
      </c>
      <c r="C53" s="3">
        <v>9012767301</v>
      </c>
      <c r="D53" t="str">
        <f>VLOOKUP(F53,DATOS!B:U,2,FALSE)</f>
        <v>CC</v>
      </c>
      <c r="E53" s="3">
        <f>VLOOKUP(F53,DATOS!B:U,3,FALSE)</f>
        <v>1151950510</v>
      </c>
      <c r="F53">
        <v>6299</v>
      </c>
      <c r="G53">
        <v>2</v>
      </c>
      <c r="H53" t="str">
        <f>VLOOKUP(F53,DATOS!B:U,11,FALSE)</f>
        <v>S50008</v>
      </c>
      <c r="I53" t="str">
        <f t="shared" si="0"/>
        <v>TRANSPORTE INTERMUNICIPAL TER</v>
      </c>
      <c r="J53">
        <f>VLOOKUP(F53,DATOS!B:U,13,FALSE)</f>
        <v>1</v>
      </c>
      <c r="K53">
        <f>VLOOKUP(F53,DATOS!B:U,18,FALSE)</f>
        <v>40040</v>
      </c>
      <c r="L53">
        <f t="shared" si="1"/>
        <v>40040</v>
      </c>
      <c r="O53" s="40">
        <f>VLOOKUP(F53,DATOS!B:P,15,FALSE)</f>
        <v>45440</v>
      </c>
    </row>
    <row r="54" spans="2:15">
      <c r="B54" t="str">
        <f>VLOOKUP(F54,DATOS!B:U,20,FALSE)</f>
        <v>FEVT5183</v>
      </c>
      <c r="C54" s="3">
        <v>9012767301</v>
      </c>
      <c r="D54" t="str">
        <f>VLOOKUP(F54,DATOS!B:U,2,FALSE)</f>
        <v>CC</v>
      </c>
      <c r="E54" s="3">
        <f>VLOOKUP(F54,DATOS!B:U,3,FALSE)</f>
        <v>1151950510</v>
      </c>
      <c r="F54">
        <v>6300</v>
      </c>
      <c r="G54">
        <v>2</v>
      </c>
      <c r="H54" t="str">
        <f>VLOOKUP(F54,DATOS!B:U,11,FALSE)</f>
        <v>S50008</v>
      </c>
      <c r="I54" t="str">
        <f t="shared" si="0"/>
        <v>TRANSPORTE INTERMUNICIPAL TER</v>
      </c>
      <c r="J54">
        <f>VLOOKUP(F54,DATOS!B:U,13,FALSE)</f>
        <v>1</v>
      </c>
      <c r="K54">
        <f>VLOOKUP(F54,DATOS!B:U,18,FALSE)</f>
        <v>40040</v>
      </c>
      <c r="L54">
        <f t="shared" si="1"/>
        <v>40040</v>
      </c>
      <c r="O54" s="40">
        <f>VLOOKUP(F54,DATOS!B:P,15,FALSE)</f>
        <v>45440</v>
      </c>
    </row>
    <row r="55" spans="2:15">
      <c r="B55" t="str">
        <f>VLOOKUP(F55,DATOS!B:U,20,FALSE)</f>
        <v>FEVT5184</v>
      </c>
      <c r="C55" s="3">
        <v>9012767301</v>
      </c>
      <c r="D55" t="str">
        <f>VLOOKUP(F55,DATOS!B:U,2,FALSE)</f>
        <v>CC</v>
      </c>
      <c r="E55" s="3">
        <f>VLOOKUP(F55,DATOS!B:U,3,FALSE)</f>
        <v>5222010</v>
      </c>
      <c r="F55">
        <v>5662</v>
      </c>
      <c r="G55">
        <v>2</v>
      </c>
      <c r="H55" t="str">
        <f>VLOOKUP(F55,DATOS!B:U,11,FALSE)</f>
        <v>S50008</v>
      </c>
      <c r="I55" t="str">
        <f t="shared" si="0"/>
        <v>TRANSPORTE INTERMUNICIPAL TER</v>
      </c>
      <c r="J55">
        <f>VLOOKUP(F55,DATOS!B:U,13,FALSE)</f>
        <v>1</v>
      </c>
      <c r="K55">
        <f>VLOOKUP(F55,DATOS!B:U,18,FALSE)</f>
        <v>30680</v>
      </c>
      <c r="L55">
        <f t="shared" si="1"/>
        <v>30680</v>
      </c>
      <c r="O55" s="40">
        <f>VLOOKUP(F55,DATOS!B:P,15,FALSE)</f>
        <v>45429</v>
      </c>
    </row>
    <row r="56" spans="2:15">
      <c r="B56" t="str">
        <f>VLOOKUP(F56,DATOS!B:U,20,FALSE)</f>
        <v>FEVT5185</v>
      </c>
      <c r="C56" s="3">
        <v>9012767301</v>
      </c>
      <c r="D56" t="str">
        <f>VLOOKUP(F56,DATOS!B:U,2,FALSE)</f>
        <v>CC</v>
      </c>
      <c r="E56" s="3">
        <f>VLOOKUP(F56,DATOS!B:U,3,FALSE)</f>
        <v>18129065</v>
      </c>
      <c r="F56">
        <v>5834</v>
      </c>
      <c r="G56">
        <v>2</v>
      </c>
      <c r="H56" t="str">
        <f>VLOOKUP(F56,DATOS!B:U,11,FALSE)</f>
        <v>S50008</v>
      </c>
      <c r="I56" t="str">
        <f t="shared" si="0"/>
        <v>TRANSPORTE INTERMUNICIPAL TER</v>
      </c>
      <c r="J56">
        <f>VLOOKUP(F56,DATOS!B:U,13,FALSE)</f>
        <v>1</v>
      </c>
      <c r="K56">
        <f>VLOOKUP(F56,DATOS!B:U,18,FALSE)</f>
        <v>29640</v>
      </c>
      <c r="L56">
        <f t="shared" si="1"/>
        <v>29640</v>
      </c>
      <c r="O56" s="40">
        <f>VLOOKUP(F56,DATOS!B:P,15,FALSE)</f>
        <v>45431</v>
      </c>
    </row>
    <row r="57" spans="2:15">
      <c r="B57" t="str">
        <f>VLOOKUP(F57,DATOS!B:U,20,FALSE)</f>
        <v>FEVT5185</v>
      </c>
      <c r="C57" s="3">
        <v>9012767301</v>
      </c>
      <c r="D57" t="str">
        <f>VLOOKUP(F57,DATOS!B:U,2,FALSE)</f>
        <v>CC</v>
      </c>
      <c r="E57" s="3">
        <f>VLOOKUP(F57,DATOS!B:U,3,FALSE)</f>
        <v>18129065</v>
      </c>
      <c r="F57">
        <v>5835</v>
      </c>
      <c r="G57">
        <v>2</v>
      </c>
      <c r="H57" t="str">
        <f>VLOOKUP(F57,DATOS!B:U,11,FALSE)</f>
        <v>S50007</v>
      </c>
      <c r="I57" t="str">
        <f t="shared" si="0"/>
        <v>TRANSPORTE MUNICIPAL TERRESTR</v>
      </c>
      <c r="J57">
        <f>VLOOKUP(F57,DATOS!B:U,13,FALSE)</f>
        <v>1</v>
      </c>
      <c r="K57">
        <f>VLOOKUP(F57,DATOS!B:U,18,FALSE)</f>
        <v>72384</v>
      </c>
      <c r="L57">
        <f t="shared" si="1"/>
        <v>72384</v>
      </c>
      <c r="O57" s="40">
        <f>VLOOKUP(F57,DATOS!B:P,15,FALSE)</f>
        <v>45431</v>
      </c>
    </row>
    <row r="58" spans="2:15">
      <c r="B58" t="str">
        <f>VLOOKUP(F58,DATOS!B:U,20,FALSE)</f>
        <v>FEVT5185</v>
      </c>
      <c r="C58" s="3">
        <v>9012767301</v>
      </c>
      <c r="D58" t="str">
        <f>VLOOKUP(F58,DATOS!B:U,2,FALSE)</f>
        <v>CC</v>
      </c>
      <c r="E58" s="3">
        <f>VLOOKUP(F58,DATOS!B:U,3,FALSE)</f>
        <v>18129065</v>
      </c>
      <c r="F58">
        <v>5836</v>
      </c>
      <c r="G58">
        <v>2</v>
      </c>
      <c r="H58" t="str">
        <f>VLOOKUP(F58,DATOS!B:U,11,FALSE)</f>
        <v>S50007</v>
      </c>
      <c r="I58" t="str">
        <f t="shared" si="0"/>
        <v>TRANSPORTE MUNICIPAL TERRESTR</v>
      </c>
      <c r="J58">
        <f>VLOOKUP(F58,DATOS!B:U,13,FALSE)</f>
        <v>1</v>
      </c>
      <c r="K58">
        <f>VLOOKUP(F58,DATOS!B:U,18,FALSE)</f>
        <v>72800</v>
      </c>
      <c r="L58">
        <f t="shared" si="1"/>
        <v>72800</v>
      </c>
      <c r="O58" s="40">
        <f>VLOOKUP(F58,DATOS!B:P,15,FALSE)</f>
        <v>45432</v>
      </c>
    </row>
    <row r="59" spans="2:15">
      <c r="B59" t="str">
        <f>VLOOKUP(F59,DATOS!B:U,20,FALSE)</f>
        <v>FEVT5185</v>
      </c>
      <c r="C59" s="3">
        <v>9012767301</v>
      </c>
      <c r="D59" t="str">
        <f>VLOOKUP(F59,DATOS!B:U,2,FALSE)</f>
        <v>CC</v>
      </c>
      <c r="E59" s="3">
        <f>VLOOKUP(F59,DATOS!B:U,3,FALSE)</f>
        <v>18129065</v>
      </c>
      <c r="F59">
        <v>5837</v>
      </c>
      <c r="G59">
        <v>2</v>
      </c>
      <c r="H59" t="str">
        <f>VLOOKUP(F59,DATOS!B:U,11,FALSE)</f>
        <v>S50008</v>
      </c>
      <c r="I59" t="str">
        <f t="shared" si="0"/>
        <v>TRANSPORTE INTERMUNICIPAL TER</v>
      </c>
      <c r="J59">
        <f>VLOOKUP(F59,DATOS!B:U,13,FALSE)</f>
        <v>1</v>
      </c>
      <c r="K59">
        <f>VLOOKUP(F59,DATOS!B:U,18,FALSE)</f>
        <v>29640</v>
      </c>
      <c r="L59">
        <f t="shared" si="1"/>
        <v>29640</v>
      </c>
      <c r="O59" s="40">
        <f>VLOOKUP(F59,DATOS!B:P,15,FALSE)</f>
        <v>45433</v>
      </c>
    </row>
    <row r="60" spans="2:15">
      <c r="B60" t="str">
        <f>VLOOKUP(F60,DATOS!B:U,20,FALSE)</f>
        <v>FEVT5186</v>
      </c>
      <c r="C60" s="3">
        <v>9012767301</v>
      </c>
      <c r="D60" t="str">
        <f>VLOOKUP(F60,DATOS!B:U,2,FALSE)</f>
        <v>CC</v>
      </c>
      <c r="E60" s="3">
        <f>VLOOKUP(F60,DATOS!B:U,3,FALSE)</f>
        <v>1123324438</v>
      </c>
      <c r="F60">
        <v>5389</v>
      </c>
      <c r="G60">
        <v>2</v>
      </c>
      <c r="H60" t="str">
        <f>VLOOKUP(F60,DATOS!B:U,11,FALSE)</f>
        <v>S50008</v>
      </c>
      <c r="I60" t="str">
        <f t="shared" si="0"/>
        <v>TRANSPORTE INTERMUNICIPAL TER</v>
      </c>
      <c r="J60">
        <f>VLOOKUP(F60,DATOS!B:U,13,FALSE)</f>
        <v>1</v>
      </c>
      <c r="K60">
        <f>VLOOKUP(F60,DATOS!B:U,18,FALSE)</f>
        <v>45240</v>
      </c>
      <c r="L60">
        <f t="shared" si="1"/>
        <v>45240</v>
      </c>
      <c r="O60" s="40">
        <f>VLOOKUP(F60,DATOS!B:P,15,FALSE)</f>
        <v>45422</v>
      </c>
    </row>
    <row r="61" spans="2:15">
      <c r="B61" t="str">
        <f>VLOOKUP(F61,DATOS!B:U,20,FALSE)</f>
        <v>FEVT5186</v>
      </c>
      <c r="C61" s="3">
        <v>9012767301</v>
      </c>
      <c r="D61" t="str">
        <f>VLOOKUP(F61,DATOS!B:U,2,FALSE)</f>
        <v>CC</v>
      </c>
      <c r="E61" s="3">
        <f>VLOOKUP(F61,DATOS!B:U,3,FALSE)</f>
        <v>1123324438</v>
      </c>
      <c r="F61">
        <v>5390</v>
      </c>
      <c r="G61">
        <v>2</v>
      </c>
      <c r="H61" t="str">
        <f>VLOOKUP(F61,DATOS!B:U,11,FALSE)</f>
        <v>S50008</v>
      </c>
      <c r="I61" t="str">
        <f t="shared" si="0"/>
        <v>TRANSPORTE INTERMUNICIPAL TER</v>
      </c>
      <c r="J61">
        <f>VLOOKUP(F61,DATOS!B:U,13,FALSE)</f>
        <v>1</v>
      </c>
      <c r="K61">
        <f>VLOOKUP(F61,DATOS!B:U,18,FALSE)</f>
        <v>45240</v>
      </c>
      <c r="L61">
        <f t="shared" si="1"/>
        <v>45240</v>
      </c>
      <c r="O61" s="40">
        <f>VLOOKUP(F61,DATOS!B:P,15,FALSE)</f>
        <v>45422</v>
      </c>
    </row>
    <row r="62" spans="2:15">
      <c r="B62" t="str">
        <f>VLOOKUP(F62,DATOS!B:U,20,FALSE)</f>
        <v>FEVT5187</v>
      </c>
      <c r="C62" s="3">
        <v>9012767301</v>
      </c>
      <c r="D62" t="str">
        <f>VLOOKUP(F62,DATOS!B:U,2,FALSE)</f>
        <v>CC</v>
      </c>
      <c r="E62" s="3">
        <f>VLOOKUP(F62,DATOS!B:U,3,FALSE)</f>
        <v>15570325</v>
      </c>
      <c r="F62">
        <v>6096</v>
      </c>
      <c r="G62">
        <v>2</v>
      </c>
      <c r="H62" t="str">
        <f>VLOOKUP(F62,DATOS!B:U,11,FALSE)</f>
        <v>S50008</v>
      </c>
      <c r="I62" t="str">
        <f t="shared" si="0"/>
        <v>TRANSPORTE INTERMUNICIPAL TER</v>
      </c>
      <c r="J62">
        <f>VLOOKUP(F62,DATOS!B:U,13,FALSE)</f>
        <v>1</v>
      </c>
      <c r="K62">
        <f>VLOOKUP(F62,DATOS!B:U,18,FALSE)</f>
        <v>31720</v>
      </c>
      <c r="L62">
        <f t="shared" si="1"/>
        <v>31720</v>
      </c>
      <c r="O62" s="40">
        <f>VLOOKUP(F62,DATOS!B:P,15,FALSE)</f>
        <v>45434</v>
      </c>
    </row>
    <row r="63" spans="2:15">
      <c r="B63" t="str">
        <f>VLOOKUP(F63,DATOS!B:U,20,FALSE)</f>
        <v>FEVT5188</v>
      </c>
      <c r="C63" s="3">
        <v>9012767301</v>
      </c>
      <c r="D63" t="str">
        <f>VLOOKUP(F63,DATOS!B:U,2,FALSE)</f>
        <v>TI</v>
      </c>
      <c r="E63" s="3">
        <f>VLOOKUP(F63,DATOS!B:U,3,FALSE)</f>
        <v>1123324635</v>
      </c>
      <c r="F63">
        <v>5628</v>
      </c>
      <c r="G63">
        <v>2</v>
      </c>
      <c r="H63" t="str">
        <f>VLOOKUP(F63,DATOS!B:U,11,FALSE)</f>
        <v>S50008</v>
      </c>
      <c r="I63" t="str">
        <f t="shared" si="0"/>
        <v>TRANSPORTE INTERMUNICIPAL TER</v>
      </c>
      <c r="J63">
        <f>VLOOKUP(F63,DATOS!B:U,13,FALSE)</f>
        <v>1</v>
      </c>
      <c r="K63">
        <f>VLOOKUP(F63,DATOS!B:U,18,FALSE)</f>
        <v>26520</v>
      </c>
      <c r="L63">
        <f t="shared" si="1"/>
        <v>26520</v>
      </c>
      <c r="O63" s="40">
        <f>VLOOKUP(F63,DATOS!B:P,15,FALSE)</f>
        <v>45427</v>
      </c>
    </row>
    <row r="64" spans="2:15">
      <c r="B64" t="str">
        <f>VLOOKUP(F64,DATOS!B:U,20,FALSE)</f>
        <v>FEVT5188</v>
      </c>
      <c r="C64" s="3">
        <v>9012767301</v>
      </c>
      <c r="D64" t="str">
        <f>VLOOKUP(F64,DATOS!B:U,2,FALSE)</f>
        <v>TI</v>
      </c>
      <c r="E64" s="3">
        <f>VLOOKUP(F64,DATOS!B:U,3,FALSE)</f>
        <v>1123324635</v>
      </c>
      <c r="F64">
        <v>5629</v>
      </c>
      <c r="G64">
        <v>2</v>
      </c>
      <c r="H64" t="str">
        <f>VLOOKUP(F64,DATOS!B:U,11,FALSE)</f>
        <v>S50008</v>
      </c>
      <c r="I64" t="str">
        <f t="shared" si="0"/>
        <v>TRANSPORTE INTERMUNICIPAL TER</v>
      </c>
      <c r="J64">
        <f>VLOOKUP(F64,DATOS!B:U,13,FALSE)</f>
        <v>1</v>
      </c>
      <c r="K64">
        <f>VLOOKUP(F64,DATOS!B:U,18,FALSE)</f>
        <v>26520</v>
      </c>
      <c r="L64">
        <f t="shared" si="1"/>
        <v>26520</v>
      </c>
      <c r="O64" s="40">
        <f>VLOOKUP(F64,DATOS!B:P,15,FALSE)</f>
        <v>45427</v>
      </c>
    </row>
    <row r="65" spans="2:15">
      <c r="B65" t="str">
        <f>VLOOKUP(F65,DATOS!B:U,20,FALSE)</f>
        <v>FEVT5189</v>
      </c>
      <c r="C65" s="3">
        <v>9012767301</v>
      </c>
      <c r="D65" t="str">
        <f>VLOOKUP(F65,DATOS!B:U,2,FALSE)</f>
        <v>CC</v>
      </c>
      <c r="E65" s="3">
        <f>VLOOKUP(F65,DATOS!B:U,3,FALSE)</f>
        <v>1007756947</v>
      </c>
      <c r="F65">
        <v>5293</v>
      </c>
      <c r="G65">
        <v>2</v>
      </c>
      <c r="H65" t="str">
        <f>VLOOKUP(F65,DATOS!B:U,11,FALSE)</f>
        <v>S50007</v>
      </c>
      <c r="I65" t="str">
        <f t="shared" si="0"/>
        <v>TRANSPORTE MUNICIPAL TERRESTR</v>
      </c>
      <c r="J65">
        <f>VLOOKUP(F65,DATOS!B:U,13,FALSE)</f>
        <v>1</v>
      </c>
      <c r="K65">
        <f>VLOOKUP(F65,DATOS!B:U,18,FALSE)</f>
        <v>96512</v>
      </c>
      <c r="L65">
        <f t="shared" si="1"/>
        <v>96512</v>
      </c>
      <c r="O65" s="40">
        <f>VLOOKUP(F65,DATOS!B:P,15,FALSE)</f>
        <v>45419</v>
      </c>
    </row>
    <row r="66" spans="2:15">
      <c r="B66" t="str">
        <f>VLOOKUP(F66,DATOS!B:U,20,FALSE)</f>
        <v>FEVT5189</v>
      </c>
      <c r="C66" s="3">
        <v>9012767301</v>
      </c>
      <c r="D66" t="str">
        <f>VLOOKUP(F66,DATOS!B:U,2,FALSE)</f>
        <v>CC</v>
      </c>
      <c r="E66" s="3">
        <f>VLOOKUP(F66,DATOS!B:U,3,FALSE)</f>
        <v>1007756947</v>
      </c>
      <c r="F66">
        <v>5294</v>
      </c>
      <c r="G66">
        <v>2</v>
      </c>
      <c r="H66" t="str">
        <f>VLOOKUP(F66,DATOS!B:U,11,FALSE)</f>
        <v>S50007</v>
      </c>
      <c r="I66" t="str">
        <f t="shared" si="0"/>
        <v>TRANSPORTE MUNICIPAL TERRESTR</v>
      </c>
      <c r="J66">
        <f>VLOOKUP(F66,DATOS!B:U,13,FALSE)</f>
        <v>1</v>
      </c>
      <c r="K66">
        <f>VLOOKUP(F66,DATOS!B:U,18,FALSE)</f>
        <v>96512</v>
      </c>
      <c r="L66">
        <f t="shared" si="1"/>
        <v>96512</v>
      </c>
      <c r="O66" s="40">
        <f>VLOOKUP(F66,DATOS!B:P,15,FALSE)</f>
        <v>45420</v>
      </c>
    </row>
    <row r="67" spans="2:15">
      <c r="B67" t="str">
        <f>VLOOKUP(F67,DATOS!B:U,20,FALSE)</f>
        <v>FEVT5190</v>
      </c>
      <c r="C67" s="3">
        <v>9012767301</v>
      </c>
      <c r="D67" t="str">
        <f>VLOOKUP(F67,DATOS!B:U,2,FALSE)</f>
        <v>CC</v>
      </c>
      <c r="E67" s="3">
        <f>VLOOKUP(F67,DATOS!B:U,3,FALSE)</f>
        <v>18126905</v>
      </c>
      <c r="F67">
        <v>6415</v>
      </c>
      <c r="G67">
        <v>2</v>
      </c>
      <c r="H67" t="str">
        <f>VLOOKUP(F67,DATOS!B:U,11,FALSE)</f>
        <v>S50008</v>
      </c>
      <c r="I67" t="str">
        <f t="shared" si="0"/>
        <v>TRANSPORTE INTERMUNICIPAL TER</v>
      </c>
      <c r="J67">
        <f>VLOOKUP(F67,DATOS!B:U,13,FALSE)</f>
        <v>2</v>
      </c>
      <c r="K67">
        <f>VLOOKUP(F67,DATOS!B:U,18,FALSE)</f>
        <v>40040</v>
      </c>
      <c r="L67">
        <f t="shared" si="1"/>
        <v>80080</v>
      </c>
      <c r="O67" s="40">
        <f>VLOOKUP(F67,DATOS!B:P,15,FALSE)</f>
        <v>45440</v>
      </c>
    </row>
    <row r="68" spans="2:15">
      <c r="B68" t="str">
        <f>VLOOKUP(F68,DATOS!B:U,20,FALSE)</f>
        <v>FEVT5190</v>
      </c>
      <c r="C68" s="3">
        <v>9012767301</v>
      </c>
      <c r="D68" t="str">
        <f>VLOOKUP(F68,DATOS!B:U,2,FALSE)</f>
        <v>CC</v>
      </c>
      <c r="E68" s="3">
        <f>VLOOKUP(F68,DATOS!B:U,3,FALSE)</f>
        <v>18126905</v>
      </c>
      <c r="F68">
        <v>6416</v>
      </c>
      <c r="G68">
        <v>2</v>
      </c>
      <c r="H68" t="str">
        <f>VLOOKUP(F68,DATOS!B:U,11,FALSE)</f>
        <v>S50008</v>
      </c>
      <c r="I68" t="str">
        <f t="shared" ref="I68:I125" si="2">IF(H68="S50007","TRANSPORTE MUNICIPAL TERRESTR",IF(H68="S50008","TRANSPORTE INTERMUNICIPAL TER","VALIDAR CODIGO"))</f>
        <v>TRANSPORTE INTERMUNICIPAL TER</v>
      </c>
      <c r="J68">
        <f>VLOOKUP(F68,DATOS!B:U,13,FALSE)</f>
        <v>2</v>
      </c>
      <c r="K68">
        <f>VLOOKUP(F68,DATOS!B:U,18,FALSE)</f>
        <v>40040</v>
      </c>
      <c r="L68">
        <f t="shared" ref="L68:L125" si="3">K68*J68</f>
        <v>80080</v>
      </c>
      <c r="O68" s="40">
        <f>VLOOKUP(F68,DATOS!B:P,15,FALSE)</f>
        <v>45440</v>
      </c>
    </row>
    <row r="69" spans="2:15">
      <c r="B69" t="str">
        <f>VLOOKUP(F69,DATOS!B:U,20,FALSE)</f>
        <v>FEVT5191</v>
      </c>
      <c r="C69" s="3">
        <v>9012767301</v>
      </c>
      <c r="D69" t="str">
        <f>VLOOKUP(F69,DATOS!B:U,2,FALSE)</f>
        <v>CC</v>
      </c>
      <c r="E69" s="3">
        <f>VLOOKUP(F69,DATOS!B:U,3,FALSE)</f>
        <v>13078390</v>
      </c>
      <c r="F69">
        <v>6149</v>
      </c>
      <c r="G69">
        <v>2</v>
      </c>
      <c r="H69" t="str">
        <f>VLOOKUP(F69,DATOS!B:U,11,FALSE)</f>
        <v>S50008</v>
      </c>
      <c r="I69" t="str">
        <f t="shared" si="2"/>
        <v>TRANSPORTE INTERMUNICIPAL TER</v>
      </c>
      <c r="J69">
        <f>VLOOKUP(F69,DATOS!B:U,13,FALSE)</f>
        <v>1</v>
      </c>
      <c r="K69">
        <f>VLOOKUP(F69,DATOS!B:U,18,FALSE)</f>
        <v>30680</v>
      </c>
      <c r="L69">
        <f t="shared" si="3"/>
        <v>30680</v>
      </c>
      <c r="O69" s="40">
        <f>VLOOKUP(F69,DATOS!B:P,15,FALSE)</f>
        <v>45437</v>
      </c>
    </row>
    <row r="70" spans="2:15">
      <c r="B70" t="str">
        <f>VLOOKUP(F70,DATOS!B:U,20,FALSE)</f>
        <v>FEVT5192</v>
      </c>
      <c r="C70" s="3">
        <v>9012767301</v>
      </c>
      <c r="D70" t="str">
        <f>VLOOKUP(F70,DATOS!B:U,2,FALSE)</f>
        <v>CC</v>
      </c>
      <c r="E70" s="3">
        <f>VLOOKUP(F70,DATOS!B:U,3,FALSE)</f>
        <v>69010507</v>
      </c>
      <c r="F70">
        <v>5614</v>
      </c>
      <c r="G70">
        <v>2</v>
      </c>
      <c r="H70" t="str">
        <f>VLOOKUP(F70,DATOS!B:U,11,FALSE)</f>
        <v>S50008</v>
      </c>
      <c r="I70" t="str">
        <f t="shared" si="2"/>
        <v>TRANSPORTE INTERMUNICIPAL TER</v>
      </c>
      <c r="J70">
        <f>VLOOKUP(F70,DATOS!B:U,13,FALSE)</f>
        <v>1</v>
      </c>
      <c r="K70">
        <f>VLOOKUP(F70,DATOS!B:U,18,FALSE)</f>
        <v>30680</v>
      </c>
      <c r="L70">
        <f t="shared" si="3"/>
        <v>30680</v>
      </c>
      <c r="O70" s="40">
        <f>VLOOKUP(F70,DATOS!B:P,15,FALSE)</f>
        <v>45427</v>
      </c>
    </row>
    <row r="71" spans="2:15">
      <c r="B71" t="str">
        <f>VLOOKUP(F71,DATOS!B:U,20,FALSE)</f>
        <v>FEVT5192</v>
      </c>
      <c r="C71" s="3">
        <v>9012767301</v>
      </c>
      <c r="D71" t="str">
        <f>VLOOKUP(F71,DATOS!B:U,2,FALSE)</f>
        <v>CC</v>
      </c>
      <c r="E71" s="3">
        <f>VLOOKUP(F71,DATOS!B:U,3,FALSE)</f>
        <v>69010507</v>
      </c>
      <c r="F71">
        <v>5615</v>
      </c>
      <c r="G71">
        <v>2</v>
      </c>
      <c r="H71" t="str">
        <f>VLOOKUP(F71,DATOS!B:U,11,FALSE)</f>
        <v>S50008</v>
      </c>
      <c r="I71" t="str">
        <f t="shared" si="2"/>
        <v>TRANSPORTE INTERMUNICIPAL TER</v>
      </c>
      <c r="J71">
        <f>VLOOKUP(F71,DATOS!B:U,13,FALSE)</f>
        <v>1</v>
      </c>
      <c r="K71">
        <f>VLOOKUP(F71,DATOS!B:U,18,FALSE)</f>
        <v>30680</v>
      </c>
      <c r="L71">
        <f t="shared" si="3"/>
        <v>30680</v>
      </c>
      <c r="O71" s="40">
        <f>VLOOKUP(F71,DATOS!B:P,15,FALSE)</f>
        <v>45427</v>
      </c>
    </row>
    <row r="72" spans="2:15">
      <c r="B72" t="str">
        <f>VLOOKUP(F72,DATOS!B:U,20,FALSE)</f>
        <v>FEVT5193</v>
      </c>
      <c r="C72" s="3">
        <v>9012767301</v>
      </c>
      <c r="D72" t="str">
        <f>VLOOKUP(F72,DATOS!B:U,2,FALSE)</f>
        <v>CC</v>
      </c>
      <c r="E72" s="3">
        <f>VLOOKUP(F72,DATOS!B:U,3,FALSE)</f>
        <v>1124858305</v>
      </c>
      <c r="F72">
        <v>6050</v>
      </c>
      <c r="G72">
        <v>2</v>
      </c>
      <c r="H72" t="str">
        <f>VLOOKUP(F72,DATOS!B:U,11,FALSE)</f>
        <v>S50007</v>
      </c>
      <c r="I72" t="str">
        <f t="shared" si="2"/>
        <v>TRANSPORTE MUNICIPAL TERRESTR</v>
      </c>
      <c r="J72">
        <f>VLOOKUP(F72,DATOS!B:U,13,FALSE)</f>
        <v>1</v>
      </c>
      <c r="K72">
        <f>VLOOKUP(F72,DATOS!B:U,18,FALSE)</f>
        <v>109200</v>
      </c>
      <c r="L72">
        <f t="shared" si="3"/>
        <v>109200</v>
      </c>
      <c r="O72" s="40">
        <f>VLOOKUP(F72,DATOS!B:P,15,FALSE)</f>
        <v>45435</v>
      </c>
    </row>
    <row r="73" spans="2:15">
      <c r="B73" t="str">
        <f>VLOOKUP(F73,DATOS!B:U,20,FALSE)</f>
        <v>FEVT5193</v>
      </c>
      <c r="C73" s="3">
        <v>9012767301</v>
      </c>
      <c r="D73" t="str">
        <f>VLOOKUP(F73,DATOS!B:U,2,FALSE)</f>
        <v>CC</v>
      </c>
      <c r="E73" s="3">
        <f>VLOOKUP(F73,DATOS!B:U,3,FALSE)</f>
        <v>1124858305</v>
      </c>
      <c r="F73">
        <v>6051</v>
      </c>
      <c r="G73">
        <v>2</v>
      </c>
      <c r="H73" t="str">
        <f>VLOOKUP(F73,DATOS!B:U,11,FALSE)</f>
        <v>S50007</v>
      </c>
      <c r="I73" t="str">
        <f t="shared" si="2"/>
        <v>TRANSPORTE MUNICIPAL TERRESTR</v>
      </c>
      <c r="J73">
        <f>VLOOKUP(F73,DATOS!B:U,13,FALSE)</f>
        <v>1</v>
      </c>
      <c r="K73">
        <f>VLOOKUP(F73,DATOS!B:U,18,FALSE)</f>
        <v>109200</v>
      </c>
      <c r="L73">
        <f t="shared" si="3"/>
        <v>109200</v>
      </c>
      <c r="O73" s="40">
        <f>VLOOKUP(F73,DATOS!B:P,15,FALSE)</f>
        <v>45437</v>
      </c>
    </row>
    <row r="74" spans="2:15">
      <c r="B74" t="str">
        <f>VLOOKUP(F74,DATOS!B:U,20,FALSE)</f>
        <v>FEVT5194</v>
      </c>
      <c r="C74" s="3">
        <v>9012767301</v>
      </c>
      <c r="D74" t="str">
        <f>VLOOKUP(F74,DATOS!B:U,2,FALSE)</f>
        <v>CC</v>
      </c>
      <c r="E74" s="3">
        <f>VLOOKUP(F74,DATOS!B:U,3,FALSE)</f>
        <v>27353980</v>
      </c>
      <c r="F74">
        <v>5007</v>
      </c>
      <c r="G74">
        <v>2</v>
      </c>
      <c r="H74" t="str">
        <f>VLOOKUP(F74,DATOS!B:U,11,FALSE)</f>
        <v>S50007</v>
      </c>
      <c r="I74" t="str">
        <f t="shared" si="2"/>
        <v>TRANSPORTE MUNICIPAL TERRESTR</v>
      </c>
      <c r="J74">
        <f>VLOOKUP(F74,DATOS!B:U,13,FALSE)</f>
        <v>1</v>
      </c>
      <c r="K74">
        <f>VLOOKUP(F74,DATOS!B:U,18,FALSE)</f>
        <v>67600</v>
      </c>
      <c r="L74">
        <f t="shared" si="3"/>
        <v>67600</v>
      </c>
      <c r="O74" s="40">
        <f>VLOOKUP(F74,DATOS!B:P,15,FALSE)</f>
        <v>45413</v>
      </c>
    </row>
    <row r="75" spans="2:15">
      <c r="B75" t="str">
        <f>VLOOKUP(F75,DATOS!B:U,20,FALSE)</f>
        <v>FEVT5194</v>
      </c>
      <c r="C75" s="3">
        <v>9012767301</v>
      </c>
      <c r="D75" t="str">
        <f>VLOOKUP(F75,DATOS!B:U,2,FALSE)</f>
        <v>CC</v>
      </c>
      <c r="E75" s="3">
        <f>VLOOKUP(F75,DATOS!B:U,3,FALSE)</f>
        <v>27353980</v>
      </c>
      <c r="F75">
        <v>5008</v>
      </c>
      <c r="G75">
        <v>2</v>
      </c>
      <c r="H75" t="str">
        <f>VLOOKUP(F75,DATOS!B:U,11,FALSE)</f>
        <v>S50007</v>
      </c>
      <c r="I75" t="str">
        <f t="shared" si="2"/>
        <v>TRANSPORTE MUNICIPAL TERRESTR</v>
      </c>
      <c r="J75">
        <f>VLOOKUP(F75,DATOS!B:U,13,FALSE)</f>
        <v>1</v>
      </c>
      <c r="K75">
        <f>VLOOKUP(F75,DATOS!B:U,18,FALSE)</f>
        <v>67600</v>
      </c>
      <c r="L75">
        <f t="shared" si="3"/>
        <v>67600</v>
      </c>
      <c r="O75" s="40">
        <f>VLOOKUP(F75,DATOS!B:P,15,FALSE)</f>
        <v>45415</v>
      </c>
    </row>
    <row r="76" spans="2:15">
      <c r="B76" t="str">
        <f>VLOOKUP(F76,DATOS!B:U,20,FALSE)</f>
        <v>FEVT5195</v>
      </c>
      <c r="C76" s="3">
        <v>9012767301</v>
      </c>
      <c r="D76" t="str">
        <f>VLOOKUP(F76,DATOS!B:U,2,FALSE)</f>
        <v>CC</v>
      </c>
      <c r="E76" s="3">
        <f>VLOOKUP(F76,DATOS!B:U,3,FALSE)</f>
        <v>19092505</v>
      </c>
      <c r="F76">
        <v>5761</v>
      </c>
      <c r="G76">
        <v>2</v>
      </c>
      <c r="H76" t="str">
        <f>VLOOKUP(F76,DATOS!B:U,11,FALSE)</f>
        <v>S50008</v>
      </c>
      <c r="I76" t="str">
        <f t="shared" si="2"/>
        <v>TRANSPORTE INTERMUNICIPAL TER</v>
      </c>
      <c r="J76">
        <f>VLOOKUP(F76,DATOS!B:U,13,FALSE)</f>
        <v>1</v>
      </c>
      <c r="K76">
        <f>VLOOKUP(F76,DATOS!B:U,18,FALSE)</f>
        <v>40040</v>
      </c>
      <c r="L76">
        <f t="shared" si="3"/>
        <v>40040</v>
      </c>
      <c r="O76" s="40">
        <f>VLOOKUP(F76,DATOS!B:P,15,FALSE)</f>
        <v>45429</v>
      </c>
    </row>
    <row r="77" spans="2:15">
      <c r="B77" t="str">
        <f>VLOOKUP(F77,DATOS!B:U,20,FALSE)</f>
        <v>FEVT5195</v>
      </c>
      <c r="C77" s="3">
        <v>9012767301</v>
      </c>
      <c r="D77" t="str">
        <f>VLOOKUP(F77,DATOS!B:U,2,FALSE)</f>
        <v>CC</v>
      </c>
      <c r="E77" s="3">
        <f>VLOOKUP(F77,DATOS!B:U,3,FALSE)</f>
        <v>19092505</v>
      </c>
      <c r="F77">
        <v>5762</v>
      </c>
      <c r="G77">
        <v>2</v>
      </c>
      <c r="H77" t="str">
        <f>VLOOKUP(F77,DATOS!B:U,11,FALSE)</f>
        <v>S50008</v>
      </c>
      <c r="I77" t="str">
        <f t="shared" si="2"/>
        <v>TRANSPORTE INTERMUNICIPAL TER</v>
      </c>
      <c r="J77">
        <f>VLOOKUP(F77,DATOS!B:U,13,FALSE)</f>
        <v>1</v>
      </c>
      <c r="K77">
        <f>VLOOKUP(F77,DATOS!B:U,18,FALSE)</f>
        <v>40040</v>
      </c>
      <c r="L77">
        <f t="shared" si="3"/>
        <v>40040</v>
      </c>
      <c r="O77" s="40">
        <f>VLOOKUP(F77,DATOS!B:P,15,FALSE)</f>
        <v>45429</v>
      </c>
    </row>
    <row r="78" spans="2:15">
      <c r="B78" t="str">
        <f>VLOOKUP(F78,DATOS!B:U,20,FALSE)</f>
        <v>FEVT5196</v>
      </c>
      <c r="C78" s="3">
        <v>9012767301</v>
      </c>
      <c r="D78" t="str">
        <f>VLOOKUP(F78,DATOS!B:U,2,FALSE)</f>
        <v>CC</v>
      </c>
      <c r="E78" s="3">
        <f>VLOOKUP(F78,DATOS!B:U,3,FALSE)</f>
        <v>1004233476</v>
      </c>
      <c r="F78">
        <v>5984</v>
      </c>
      <c r="G78">
        <v>2</v>
      </c>
      <c r="H78" t="str">
        <f>VLOOKUP(F78,DATOS!B:U,11,FALSE)</f>
        <v>S50007</v>
      </c>
      <c r="I78" t="str">
        <f t="shared" si="2"/>
        <v>TRANSPORTE MUNICIPAL TERRESTR</v>
      </c>
      <c r="J78">
        <f>VLOOKUP(F78,DATOS!B:U,13,FALSE)</f>
        <v>1</v>
      </c>
      <c r="K78">
        <f>VLOOKUP(F78,DATOS!B:U,18,FALSE)</f>
        <v>33800</v>
      </c>
      <c r="L78">
        <f t="shared" si="3"/>
        <v>33800</v>
      </c>
      <c r="O78" s="40">
        <f>VLOOKUP(F78,DATOS!B:P,15,FALSE)</f>
        <v>45434</v>
      </c>
    </row>
    <row r="79" spans="2:15">
      <c r="B79" t="str">
        <f>VLOOKUP(F79,DATOS!B:U,20,FALSE)</f>
        <v>FEVT5196</v>
      </c>
      <c r="C79" s="3">
        <v>9012767301</v>
      </c>
      <c r="D79" t="str">
        <f>VLOOKUP(F79,DATOS!B:U,2,FALSE)</f>
        <v>CC</v>
      </c>
      <c r="E79" s="3">
        <f>VLOOKUP(F79,DATOS!B:U,3,FALSE)</f>
        <v>1004233476</v>
      </c>
      <c r="F79">
        <v>5985</v>
      </c>
      <c r="G79">
        <v>2</v>
      </c>
      <c r="H79" t="str">
        <f>VLOOKUP(F79,DATOS!B:U,11,FALSE)</f>
        <v>S50007</v>
      </c>
      <c r="I79" t="str">
        <f t="shared" si="2"/>
        <v>TRANSPORTE MUNICIPAL TERRESTR</v>
      </c>
      <c r="J79">
        <f>VLOOKUP(F79,DATOS!B:U,13,FALSE)</f>
        <v>1</v>
      </c>
      <c r="K79">
        <f>VLOOKUP(F79,DATOS!B:U,18,FALSE)</f>
        <v>33800</v>
      </c>
      <c r="L79">
        <f t="shared" si="3"/>
        <v>33800</v>
      </c>
      <c r="O79" s="40">
        <f>VLOOKUP(F79,DATOS!B:P,15,FALSE)</f>
        <v>45435</v>
      </c>
    </row>
    <row r="80" spans="2:15">
      <c r="B80" t="str">
        <f>VLOOKUP(F80,DATOS!B:U,20,FALSE)</f>
        <v>FEVT5197</v>
      </c>
      <c r="C80" s="3">
        <v>9012767301</v>
      </c>
      <c r="D80" t="str">
        <f>VLOOKUP(F80,DATOS!B:U,2,FALSE)</f>
        <v>TI</v>
      </c>
      <c r="E80" s="3">
        <f>VLOOKUP(F80,DATOS!B:U,3,FALSE)</f>
        <v>1123315391</v>
      </c>
      <c r="F80">
        <v>5221</v>
      </c>
      <c r="G80">
        <v>2</v>
      </c>
      <c r="H80" t="str">
        <f>VLOOKUP(F80,DATOS!B:U,11,FALSE)</f>
        <v>S50007</v>
      </c>
      <c r="I80" t="str">
        <f t="shared" si="2"/>
        <v>TRANSPORTE MUNICIPAL TERRESTR</v>
      </c>
      <c r="J80">
        <f>VLOOKUP(F80,DATOS!B:U,13,FALSE)</f>
        <v>2</v>
      </c>
      <c r="K80">
        <f>VLOOKUP(F80,DATOS!B:U,18,FALSE)</f>
        <v>124800</v>
      </c>
      <c r="L80">
        <f t="shared" si="3"/>
        <v>249600</v>
      </c>
      <c r="O80" s="40">
        <f>VLOOKUP(F80,DATOS!B:P,15,FALSE)</f>
        <v>45417</v>
      </c>
    </row>
    <row r="81" spans="2:15">
      <c r="B81" t="str">
        <f>VLOOKUP(F81,DATOS!B:U,20,FALSE)</f>
        <v>FEVT5197</v>
      </c>
      <c r="C81" s="3">
        <v>9012767301</v>
      </c>
      <c r="D81" t="str">
        <f>VLOOKUP(F81,DATOS!B:U,2,FALSE)</f>
        <v>TI</v>
      </c>
      <c r="E81" s="3">
        <f>VLOOKUP(F81,DATOS!B:U,3,FALSE)</f>
        <v>1123315391</v>
      </c>
      <c r="F81">
        <v>5222</v>
      </c>
      <c r="G81">
        <v>2</v>
      </c>
      <c r="H81" t="str">
        <f>VLOOKUP(F81,DATOS!B:U,11,FALSE)</f>
        <v>S50007</v>
      </c>
      <c r="I81" t="str">
        <f t="shared" si="2"/>
        <v>TRANSPORTE MUNICIPAL TERRESTR</v>
      </c>
      <c r="J81">
        <f>VLOOKUP(F81,DATOS!B:U,13,FALSE)</f>
        <v>1</v>
      </c>
      <c r="K81">
        <f>VLOOKUP(F81,DATOS!B:U,18,FALSE)</f>
        <v>124800</v>
      </c>
      <c r="L81">
        <f t="shared" si="3"/>
        <v>124800</v>
      </c>
      <c r="O81" s="40">
        <f>VLOOKUP(F81,DATOS!B:P,15,FALSE)</f>
        <v>45418</v>
      </c>
    </row>
    <row r="82" spans="2:15">
      <c r="B82" t="str">
        <f>VLOOKUP(F82,DATOS!B:U,20,FALSE)</f>
        <v>FEVT5197</v>
      </c>
      <c r="C82" s="3">
        <v>9012767301</v>
      </c>
      <c r="D82" t="str">
        <f>VLOOKUP(F82,DATOS!B:U,2,FALSE)</f>
        <v>TI</v>
      </c>
      <c r="E82" s="3">
        <f>VLOOKUP(F82,DATOS!B:U,3,FALSE)</f>
        <v>1123315391</v>
      </c>
      <c r="F82">
        <v>6333</v>
      </c>
      <c r="G82">
        <v>2</v>
      </c>
      <c r="H82" t="str">
        <f>VLOOKUP(F82,DATOS!B:U,11,FALSE)</f>
        <v>S50007</v>
      </c>
      <c r="I82" t="str">
        <f t="shared" si="2"/>
        <v>TRANSPORTE MUNICIPAL TERRESTR</v>
      </c>
      <c r="J82">
        <f>VLOOKUP(F82,DATOS!B:U,13,FALSE)</f>
        <v>2</v>
      </c>
      <c r="K82">
        <f>VLOOKUP(F82,DATOS!B:U,18,FALSE)</f>
        <v>124800</v>
      </c>
      <c r="L82">
        <f t="shared" si="3"/>
        <v>249600</v>
      </c>
      <c r="O82" s="40">
        <f>VLOOKUP(F82,DATOS!B:P,15,FALSE)</f>
        <v>45441</v>
      </c>
    </row>
    <row r="83" spans="2:15">
      <c r="B83" t="str">
        <f>VLOOKUP(F83,DATOS!B:U,20,FALSE)</f>
        <v>FEVT5197</v>
      </c>
      <c r="C83" s="3">
        <v>9012767301</v>
      </c>
      <c r="D83" t="str">
        <f>VLOOKUP(F83,DATOS!B:U,2,FALSE)</f>
        <v>TI</v>
      </c>
      <c r="E83" s="3">
        <f>VLOOKUP(F83,DATOS!B:U,3,FALSE)</f>
        <v>1123315391</v>
      </c>
      <c r="F83">
        <v>6334</v>
      </c>
      <c r="G83">
        <v>2</v>
      </c>
      <c r="H83" t="str">
        <f>VLOOKUP(F83,DATOS!B:U,11,FALSE)</f>
        <v>S50007</v>
      </c>
      <c r="I83" t="str">
        <f t="shared" si="2"/>
        <v>TRANSPORTE MUNICIPAL TERRESTR</v>
      </c>
      <c r="J83">
        <f>VLOOKUP(F83,DATOS!B:U,13,FALSE)</f>
        <v>1</v>
      </c>
      <c r="K83">
        <f>VLOOKUP(F83,DATOS!B:U,18,FALSE)</f>
        <v>124800</v>
      </c>
      <c r="L83">
        <f t="shared" si="3"/>
        <v>124800</v>
      </c>
      <c r="O83" s="40">
        <f>VLOOKUP(F83,DATOS!B:P,15,FALSE)</f>
        <v>45443</v>
      </c>
    </row>
    <row r="84" spans="2:15">
      <c r="B84" t="str">
        <f>VLOOKUP(F84,DATOS!B:U,20,FALSE)</f>
        <v>FEVT5198</v>
      </c>
      <c r="C84" s="3">
        <v>9012767301</v>
      </c>
      <c r="D84" t="str">
        <f>VLOOKUP(F84,DATOS!B:U,2,FALSE)</f>
        <v>CC</v>
      </c>
      <c r="E84" s="3">
        <f>VLOOKUP(F84,DATOS!B:U,3,FALSE)</f>
        <v>1006908521</v>
      </c>
      <c r="F84">
        <v>5055</v>
      </c>
      <c r="G84">
        <v>2</v>
      </c>
      <c r="H84" t="str">
        <f>VLOOKUP(F84,DATOS!B:U,11,FALSE)</f>
        <v>S50007</v>
      </c>
      <c r="I84" t="str">
        <f t="shared" si="2"/>
        <v>TRANSPORTE MUNICIPAL TERRESTR</v>
      </c>
      <c r="J84">
        <f>VLOOKUP(F84,DATOS!B:U,13,FALSE)</f>
        <v>1</v>
      </c>
      <c r="K84">
        <f>VLOOKUP(F84,DATOS!B:U,18,FALSE)</f>
        <v>33800</v>
      </c>
      <c r="L84">
        <f t="shared" si="3"/>
        <v>33800</v>
      </c>
      <c r="O84" s="40">
        <f>VLOOKUP(F84,DATOS!B:P,15,FALSE)</f>
        <v>45420</v>
      </c>
    </row>
    <row r="85" spans="2:15">
      <c r="B85" t="str">
        <f>VLOOKUP(F85,DATOS!B:U,20,FALSE)</f>
        <v>FEVT5198</v>
      </c>
      <c r="C85" s="3">
        <v>9012767301</v>
      </c>
      <c r="D85" t="str">
        <f>VLOOKUP(F85,DATOS!B:U,2,FALSE)</f>
        <v>CC</v>
      </c>
      <c r="E85" s="3">
        <f>VLOOKUP(F85,DATOS!B:U,3,FALSE)</f>
        <v>1006908521</v>
      </c>
      <c r="F85">
        <v>5056</v>
      </c>
      <c r="G85">
        <v>2</v>
      </c>
      <c r="H85" t="str">
        <f>VLOOKUP(F85,DATOS!B:U,11,FALSE)</f>
        <v>S50007</v>
      </c>
      <c r="I85" t="str">
        <f t="shared" si="2"/>
        <v>TRANSPORTE MUNICIPAL TERRESTR</v>
      </c>
      <c r="J85">
        <f>VLOOKUP(F85,DATOS!B:U,13,FALSE)</f>
        <v>1</v>
      </c>
      <c r="K85">
        <f>VLOOKUP(F85,DATOS!B:U,18,FALSE)</f>
        <v>33800</v>
      </c>
      <c r="L85">
        <f t="shared" si="3"/>
        <v>33800</v>
      </c>
      <c r="O85" s="40">
        <f>VLOOKUP(F85,DATOS!B:P,15,FALSE)</f>
        <v>45422</v>
      </c>
    </row>
    <row r="86" spans="2:15">
      <c r="B86" t="str">
        <f>VLOOKUP(F86,DATOS!B:U,20,FALSE)</f>
        <v>FEVT5199</v>
      </c>
      <c r="C86" s="3">
        <v>9012767301</v>
      </c>
      <c r="D86" t="str">
        <f>VLOOKUP(F86,DATOS!B:U,2,FALSE)</f>
        <v>RC</v>
      </c>
      <c r="E86" s="3">
        <f>VLOOKUP(F86,DATOS!B:U,3,FALSE)</f>
        <v>1120072984</v>
      </c>
      <c r="F86">
        <v>6522</v>
      </c>
      <c r="G86">
        <v>2</v>
      </c>
      <c r="H86" t="str">
        <f>VLOOKUP(F86,DATOS!B:U,11,FALSE)</f>
        <v>S50007</v>
      </c>
      <c r="I86" t="str">
        <f t="shared" si="2"/>
        <v>TRANSPORTE MUNICIPAL TERRESTR</v>
      </c>
      <c r="J86">
        <f>VLOOKUP(F86,DATOS!B:U,13,FALSE)</f>
        <v>1</v>
      </c>
      <c r="K86">
        <f>VLOOKUP(F86,DATOS!B:U,18,FALSE)</f>
        <v>72384</v>
      </c>
      <c r="L86">
        <f t="shared" si="3"/>
        <v>72384</v>
      </c>
      <c r="O86" s="40">
        <f>VLOOKUP(F86,DATOS!B:P,15,FALSE)</f>
        <v>45442</v>
      </c>
    </row>
    <row r="87" spans="2:15">
      <c r="B87" t="str">
        <f>VLOOKUP(F87,DATOS!B:U,20,FALSE)</f>
        <v>FEVT5199</v>
      </c>
      <c r="C87" s="3">
        <v>9012767301</v>
      </c>
      <c r="D87" t="str">
        <f>VLOOKUP(F87,DATOS!B:U,2,FALSE)</f>
        <v>RC</v>
      </c>
      <c r="E87" s="3">
        <f>VLOOKUP(F87,DATOS!B:U,3,FALSE)</f>
        <v>1120072984</v>
      </c>
      <c r="F87">
        <v>6523</v>
      </c>
      <c r="G87">
        <v>2</v>
      </c>
      <c r="H87" t="str">
        <f>VLOOKUP(F87,DATOS!B:U,11,FALSE)</f>
        <v>S50007</v>
      </c>
      <c r="I87" t="str">
        <f t="shared" si="2"/>
        <v>TRANSPORTE MUNICIPAL TERRESTR</v>
      </c>
      <c r="J87">
        <f>VLOOKUP(F87,DATOS!B:U,13,FALSE)</f>
        <v>1</v>
      </c>
      <c r="K87">
        <f>VLOOKUP(F87,DATOS!B:U,18,FALSE)</f>
        <v>72800</v>
      </c>
      <c r="L87">
        <f t="shared" si="3"/>
        <v>72800</v>
      </c>
      <c r="O87" s="40">
        <f>VLOOKUP(F87,DATOS!B:P,15,FALSE)</f>
        <v>45443</v>
      </c>
    </row>
    <row r="88" spans="2:15">
      <c r="B88" t="str">
        <f>VLOOKUP(F88,DATOS!B:U,20,FALSE)</f>
        <v>FEVT5200</v>
      </c>
      <c r="C88" s="3">
        <v>9012767301</v>
      </c>
      <c r="D88" t="str">
        <f>VLOOKUP(F88,DATOS!B:U,2,FALSE)</f>
        <v>CC</v>
      </c>
      <c r="E88" s="3">
        <f>VLOOKUP(F88,DATOS!B:U,3,FALSE)</f>
        <v>38443328</v>
      </c>
      <c r="F88">
        <v>5966</v>
      </c>
      <c r="G88">
        <v>2</v>
      </c>
      <c r="H88" t="str">
        <f>VLOOKUP(F88,DATOS!B:U,11,FALSE)</f>
        <v>S50008</v>
      </c>
      <c r="I88" t="str">
        <f t="shared" si="2"/>
        <v>TRANSPORTE INTERMUNICIPAL TER</v>
      </c>
      <c r="J88">
        <f>VLOOKUP(F88,DATOS!B:U,13,FALSE)</f>
        <v>2</v>
      </c>
      <c r="K88">
        <f>VLOOKUP(F88,DATOS!B:U,18,FALSE)</f>
        <v>26520</v>
      </c>
      <c r="L88">
        <f t="shared" si="3"/>
        <v>53040</v>
      </c>
      <c r="O88" s="40">
        <f>VLOOKUP(F88,DATOS!B:P,15,FALSE)</f>
        <v>45432</v>
      </c>
    </row>
    <row r="89" spans="2:15">
      <c r="B89" t="str">
        <f>VLOOKUP(F89,DATOS!B:U,20,FALSE)</f>
        <v>FEVT5200</v>
      </c>
      <c r="C89" s="3">
        <v>9012767301</v>
      </c>
      <c r="D89" t="str">
        <f>VLOOKUP(F89,DATOS!B:U,2,FALSE)</f>
        <v>CC</v>
      </c>
      <c r="E89" s="3">
        <f>VLOOKUP(F89,DATOS!B:U,3,FALSE)</f>
        <v>38443328</v>
      </c>
      <c r="F89">
        <v>5967</v>
      </c>
      <c r="G89">
        <v>2</v>
      </c>
      <c r="H89" t="str">
        <f>VLOOKUP(F89,DATOS!B:U,11,FALSE)</f>
        <v>S50008</v>
      </c>
      <c r="I89" t="str">
        <f t="shared" si="2"/>
        <v>TRANSPORTE INTERMUNICIPAL TER</v>
      </c>
      <c r="J89">
        <f>VLOOKUP(F89,DATOS!B:U,13,FALSE)</f>
        <v>1</v>
      </c>
      <c r="K89">
        <f>VLOOKUP(F89,DATOS!B:U,18,FALSE)</f>
        <v>26520</v>
      </c>
      <c r="L89">
        <f t="shared" si="3"/>
        <v>26520</v>
      </c>
      <c r="O89" s="40">
        <f>VLOOKUP(F89,DATOS!B:P,15,FALSE)</f>
        <v>45432</v>
      </c>
    </row>
    <row r="90" spans="2:15">
      <c r="B90" t="str">
        <f>VLOOKUP(F90,DATOS!B:U,20,FALSE)</f>
        <v>FEVT5201</v>
      </c>
      <c r="C90" s="3">
        <v>9012767301</v>
      </c>
      <c r="D90" t="str">
        <f>VLOOKUP(F90,DATOS!B:U,2,FALSE)</f>
        <v>RC</v>
      </c>
      <c r="E90" s="3">
        <f>VLOOKUP(F90,DATOS!B:U,3,FALSE)</f>
        <v>1123212704</v>
      </c>
      <c r="F90">
        <v>6175</v>
      </c>
      <c r="G90">
        <v>2</v>
      </c>
      <c r="H90" t="str">
        <f>VLOOKUP(F90,DATOS!B:U,11,FALSE)</f>
        <v>S50007</v>
      </c>
      <c r="I90" t="str">
        <f t="shared" si="2"/>
        <v>TRANSPORTE MUNICIPAL TERRESTR</v>
      </c>
      <c r="J90">
        <f>VLOOKUP(F90,DATOS!B:U,13,FALSE)</f>
        <v>1</v>
      </c>
      <c r="K90">
        <f>VLOOKUP(F90,DATOS!B:U,18,FALSE)</f>
        <v>135200</v>
      </c>
      <c r="L90">
        <f t="shared" si="3"/>
        <v>135200</v>
      </c>
      <c r="O90" s="40">
        <f>VLOOKUP(F90,DATOS!B:P,15,FALSE)</f>
        <v>45438</v>
      </c>
    </row>
    <row r="91" spans="2:15">
      <c r="B91" t="str">
        <f>VLOOKUP(F91,DATOS!B:U,20,FALSE)</f>
        <v>FEVT5201</v>
      </c>
      <c r="C91" s="3">
        <v>9012767301</v>
      </c>
      <c r="D91" t="str">
        <f>VLOOKUP(F91,DATOS!B:U,2,FALSE)</f>
        <v>RC</v>
      </c>
      <c r="E91" s="3">
        <f>VLOOKUP(F91,DATOS!B:U,3,FALSE)</f>
        <v>1123212704</v>
      </c>
      <c r="F91">
        <v>6176</v>
      </c>
      <c r="G91">
        <v>2</v>
      </c>
      <c r="H91" t="str">
        <f>VLOOKUP(F91,DATOS!B:U,11,FALSE)</f>
        <v>S50007</v>
      </c>
      <c r="I91" t="str">
        <f t="shared" si="2"/>
        <v>TRANSPORTE MUNICIPAL TERRESTR</v>
      </c>
      <c r="J91">
        <f>VLOOKUP(F91,DATOS!B:U,13,FALSE)</f>
        <v>1</v>
      </c>
      <c r="K91">
        <f>VLOOKUP(F91,DATOS!B:U,18,FALSE)</f>
        <v>135200</v>
      </c>
      <c r="L91">
        <f t="shared" si="3"/>
        <v>135200</v>
      </c>
      <c r="O91" s="40">
        <f>VLOOKUP(F91,DATOS!B:P,15,FALSE)</f>
        <v>45439</v>
      </c>
    </row>
    <row r="92" spans="2:15">
      <c r="B92" t="str">
        <f>VLOOKUP(F92,DATOS!B:U,20,FALSE)</f>
        <v>FEVT5202</v>
      </c>
      <c r="C92" s="3">
        <v>9012767301</v>
      </c>
      <c r="D92" t="str">
        <f>VLOOKUP(F92,DATOS!B:U,2,FALSE)</f>
        <v>RC</v>
      </c>
      <c r="E92" s="3">
        <f>VLOOKUP(F92,DATOS!B:U,3,FALSE)</f>
        <v>1123338479</v>
      </c>
      <c r="F92">
        <v>6345</v>
      </c>
      <c r="G92">
        <v>2</v>
      </c>
      <c r="H92" t="str">
        <f>VLOOKUP(F92,DATOS!B:U,11,FALSE)</f>
        <v>S50007</v>
      </c>
      <c r="I92" t="str">
        <f t="shared" si="2"/>
        <v>TRANSPORTE MUNICIPAL TERRESTR</v>
      </c>
      <c r="J92">
        <f>VLOOKUP(F92,DATOS!B:U,13,FALSE)</f>
        <v>1</v>
      </c>
      <c r="K92">
        <f>VLOOKUP(F92,DATOS!B:U,18,FALSE)</f>
        <v>102544</v>
      </c>
      <c r="L92">
        <f t="shared" si="3"/>
        <v>102544</v>
      </c>
      <c r="O92" s="40">
        <f>VLOOKUP(F92,DATOS!B:P,15,FALSE)</f>
        <v>45441</v>
      </c>
    </row>
    <row r="93" spans="2:15">
      <c r="B93" t="str">
        <f>VLOOKUP(F93,DATOS!B:U,20,FALSE)</f>
        <v>FEVT5202</v>
      </c>
      <c r="C93" s="3">
        <v>9012767301</v>
      </c>
      <c r="D93" t="str">
        <f>VLOOKUP(F93,DATOS!B:U,2,FALSE)</f>
        <v>RC</v>
      </c>
      <c r="E93" s="3">
        <f>VLOOKUP(F93,DATOS!B:U,3,FALSE)</f>
        <v>1123338479</v>
      </c>
      <c r="F93">
        <v>6346</v>
      </c>
      <c r="G93">
        <v>2</v>
      </c>
      <c r="H93" t="str">
        <f>VLOOKUP(F93,DATOS!B:U,11,FALSE)</f>
        <v>S50007</v>
      </c>
      <c r="I93" t="str">
        <f t="shared" si="2"/>
        <v>TRANSPORTE MUNICIPAL TERRESTR</v>
      </c>
      <c r="J93">
        <f>VLOOKUP(F93,DATOS!B:U,13,FALSE)</f>
        <v>1</v>
      </c>
      <c r="K93">
        <f>VLOOKUP(F93,DATOS!B:U,18,FALSE)</f>
        <v>102544</v>
      </c>
      <c r="L93">
        <f t="shared" si="3"/>
        <v>102544</v>
      </c>
      <c r="O93" s="40">
        <f>VLOOKUP(F93,DATOS!B:P,15,FALSE)</f>
        <v>45442</v>
      </c>
    </row>
    <row r="94" spans="2:15">
      <c r="B94" t="str">
        <f>VLOOKUP(F94,DATOS!B:U,20,FALSE)</f>
        <v>FEVT5203</v>
      </c>
      <c r="C94" s="3">
        <v>9012767301</v>
      </c>
      <c r="D94" t="str">
        <f>VLOOKUP(F94,DATOS!B:U,2,FALSE)</f>
        <v>CC</v>
      </c>
      <c r="E94" s="3">
        <f>VLOOKUP(F94,DATOS!B:U,3,FALSE)</f>
        <v>1123330062</v>
      </c>
      <c r="F94">
        <v>5245</v>
      </c>
      <c r="G94">
        <v>2</v>
      </c>
      <c r="H94" t="str">
        <f>VLOOKUP(F94,DATOS!B:U,11,FALSE)</f>
        <v>S50007</v>
      </c>
      <c r="I94" t="str">
        <f t="shared" si="2"/>
        <v>TRANSPORTE MUNICIPAL TERRESTR</v>
      </c>
      <c r="J94">
        <f>VLOOKUP(F94,DATOS!B:U,13,FALSE)</f>
        <v>1</v>
      </c>
      <c r="K94">
        <f>VLOOKUP(F94,DATOS!B:U,18,FALSE)</f>
        <v>108576</v>
      </c>
      <c r="L94">
        <f t="shared" si="3"/>
        <v>108576</v>
      </c>
      <c r="O94" s="40">
        <f>VLOOKUP(F94,DATOS!B:P,15,FALSE)</f>
        <v>45418</v>
      </c>
    </row>
    <row r="95" spans="2:15">
      <c r="B95" t="str">
        <f>VLOOKUP(F95,DATOS!B:U,20,FALSE)</f>
        <v>FEVT5203</v>
      </c>
      <c r="C95" s="3">
        <v>9012767301</v>
      </c>
      <c r="D95" t="str">
        <f>VLOOKUP(F95,DATOS!B:U,2,FALSE)</f>
        <v>CC</v>
      </c>
      <c r="E95" s="3">
        <f>VLOOKUP(F95,DATOS!B:U,3,FALSE)</f>
        <v>1123330062</v>
      </c>
      <c r="F95">
        <v>5246</v>
      </c>
      <c r="G95">
        <v>2</v>
      </c>
      <c r="H95" t="str">
        <f>VLOOKUP(F95,DATOS!B:U,11,FALSE)</f>
        <v>S50007</v>
      </c>
      <c r="I95" t="str">
        <f t="shared" si="2"/>
        <v>TRANSPORTE MUNICIPAL TERRESTR</v>
      </c>
      <c r="J95">
        <f>VLOOKUP(F95,DATOS!B:U,13,FALSE)</f>
        <v>1</v>
      </c>
      <c r="K95">
        <f>VLOOKUP(F95,DATOS!B:U,18,FALSE)</f>
        <v>108576</v>
      </c>
      <c r="L95">
        <f t="shared" si="3"/>
        <v>108576</v>
      </c>
      <c r="O95" s="40">
        <f>VLOOKUP(F95,DATOS!B:P,15,FALSE)</f>
        <v>45419</v>
      </c>
    </row>
    <row r="96" spans="2:15">
      <c r="B96" t="str">
        <f>VLOOKUP(F96,DATOS!B:U,20,FALSE)</f>
        <v>FEVT5204</v>
      </c>
      <c r="C96" s="3">
        <v>9012767301</v>
      </c>
      <c r="D96" t="str">
        <f>VLOOKUP(F96,DATOS!B:U,2,FALSE)</f>
        <v>CC</v>
      </c>
      <c r="E96" s="3">
        <f>VLOOKUP(F96,DATOS!B:U,3,FALSE)</f>
        <v>39835079</v>
      </c>
      <c r="F96">
        <v>5725</v>
      </c>
      <c r="G96">
        <v>2</v>
      </c>
      <c r="H96" t="str">
        <f>VLOOKUP(F96,DATOS!B:U,11,FALSE)</f>
        <v>S50007</v>
      </c>
      <c r="I96" t="str">
        <f t="shared" si="2"/>
        <v>TRANSPORTE MUNICIPAL TERRESTR</v>
      </c>
      <c r="J96">
        <f>VLOOKUP(F96,DATOS!B:U,13,FALSE)</f>
        <v>2</v>
      </c>
      <c r="K96">
        <f>VLOOKUP(F96,DATOS!B:U,18,FALSE)</f>
        <v>72800</v>
      </c>
      <c r="L96">
        <f t="shared" si="3"/>
        <v>145600</v>
      </c>
      <c r="O96" s="40">
        <f>VLOOKUP(F96,DATOS!B:P,15,FALSE)</f>
        <v>45427</v>
      </c>
    </row>
    <row r="97" spans="2:15">
      <c r="B97" t="str">
        <f>VLOOKUP(F97,DATOS!B:U,20,FALSE)</f>
        <v>FEVT5205</v>
      </c>
      <c r="C97" s="3">
        <v>9012767301</v>
      </c>
      <c r="D97" t="str">
        <f>VLOOKUP(F97,DATOS!B:U,2,FALSE)</f>
        <v>CC</v>
      </c>
      <c r="E97" s="3">
        <f>VLOOKUP(F97,DATOS!B:U,3,FALSE)</f>
        <v>5348966</v>
      </c>
      <c r="F97">
        <v>5419</v>
      </c>
      <c r="G97">
        <v>2</v>
      </c>
      <c r="H97" t="str">
        <f>VLOOKUP(F97,DATOS!B:U,11,FALSE)</f>
        <v>S50008</v>
      </c>
      <c r="I97" t="str">
        <f t="shared" si="2"/>
        <v>TRANSPORTE INTERMUNICIPAL TER</v>
      </c>
      <c r="J97">
        <f>VLOOKUP(F97,DATOS!B:U,13,FALSE)</f>
        <v>1</v>
      </c>
      <c r="K97">
        <f>VLOOKUP(F97,DATOS!B:U,18,FALSE)</f>
        <v>50669</v>
      </c>
      <c r="L97">
        <f t="shared" si="3"/>
        <v>50669</v>
      </c>
      <c r="O97" s="40">
        <f>VLOOKUP(F97,DATOS!B:P,15,FALSE)</f>
        <v>45421</v>
      </c>
    </row>
    <row r="98" spans="2:15">
      <c r="B98" t="str">
        <f>VLOOKUP(F98,DATOS!B:U,20,FALSE)</f>
        <v>FEVT5205</v>
      </c>
      <c r="C98" s="3">
        <v>9012767301</v>
      </c>
      <c r="D98" t="str">
        <f>VLOOKUP(F98,DATOS!B:U,2,FALSE)</f>
        <v>CC</v>
      </c>
      <c r="E98" s="3">
        <f>VLOOKUP(F98,DATOS!B:U,3,FALSE)</f>
        <v>5348966</v>
      </c>
      <c r="F98">
        <v>5420</v>
      </c>
      <c r="G98">
        <v>2</v>
      </c>
      <c r="H98" t="str">
        <f>VLOOKUP(F98,DATOS!B:U,11,FALSE)</f>
        <v>S50008</v>
      </c>
      <c r="I98" t="str">
        <f t="shared" si="2"/>
        <v>TRANSPORTE INTERMUNICIPAL TER</v>
      </c>
      <c r="J98">
        <f>VLOOKUP(F98,DATOS!B:U,13,FALSE)</f>
        <v>1</v>
      </c>
      <c r="K98">
        <f>VLOOKUP(F98,DATOS!B:U,18,FALSE)</f>
        <v>50669</v>
      </c>
      <c r="L98">
        <f t="shared" si="3"/>
        <v>50669</v>
      </c>
      <c r="O98" s="40">
        <f>VLOOKUP(F98,DATOS!B:P,15,FALSE)</f>
        <v>45427</v>
      </c>
    </row>
    <row r="99" spans="2:15">
      <c r="B99" t="str">
        <f>VLOOKUP(F99,DATOS!B:U,20,FALSE)</f>
        <v>FEVT5205</v>
      </c>
      <c r="C99" s="3">
        <v>9012767301</v>
      </c>
      <c r="D99" t="str">
        <f>VLOOKUP(F99,DATOS!B:U,2,FALSE)</f>
        <v>CC</v>
      </c>
      <c r="E99" s="3">
        <f>VLOOKUP(F99,DATOS!B:U,3,FALSE)</f>
        <v>5348966</v>
      </c>
      <c r="F99">
        <v>5618</v>
      </c>
      <c r="G99">
        <v>2</v>
      </c>
      <c r="H99" t="str">
        <f>VLOOKUP(F99,DATOS!B:U,11,FALSE)</f>
        <v>S50007</v>
      </c>
      <c r="I99" t="str">
        <f t="shared" si="2"/>
        <v>TRANSPORTE MUNICIPAL TERRESTR</v>
      </c>
      <c r="J99">
        <f>VLOOKUP(F99,DATOS!B:U,13,FALSE)</f>
        <v>1</v>
      </c>
      <c r="K99">
        <f>VLOOKUP(F99,DATOS!B:U,18,FALSE)</f>
        <v>33800</v>
      </c>
      <c r="L99">
        <f t="shared" si="3"/>
        <v>33800</v>
      </c>
      <c r="O99" s="40">
        <f>VLOOKUP(F99,DATOS!B:P,15,FALSE)</f>
        <v>45426</v>
      </c>
    </row>
    <row r="100" spans="2:15">
      <c r="B100" t="str">
        <f>VLOOKUP(F100,DATOS!B:U,20,FALSE)</f>
        <v>FEVT5205</v>
      </c>
      <c r="C100" s="3">
        <v>9012767301</v>
      </c>
      <c r="D100" t="str">
        <f>VLOOKUP(F100,DATOS!B:U,2,FALSE)</f>
        <v>CC</v>
      </c>
      <c r="E100" s="3">
        <f>VLOOKUP(F100,DATOS!B:U,3,FALSE)</f>
        <v>5348966</v>
      </c>
      <c r="F100">
        <v>5619</v>
      </c>
      <c r="G100">
        <v>2</v>
      </c>
      <c r="H100" t="str">
        <f>VLOOKUP(F100,DATOS!B:U,11,FALSE)</f>
        <v>S50007</v>
      </c>
      <c r="I100" t="str">
        <f t="shared" si="2"/>
        <v>TRANSPORTE MUNICIPAL TERRESTR</v>
      </c>
      <c r="J100">
        <f>VLOOKUP(F100,DATOS!B:U,13,FALSE)</f>
        <v>1</v>
      </c>
      <c r="K100">
        <f>VLOOKUP(F100,DATOS!B:U,18,FALSE)</f>
        <v>33800</v>
      </c>
      <c r="L100">
        <f t="shared" si="3"/>
        <v>33800</v>
      </c>
      <c r="O100" s="40">
        <f>VLOOKUP(F100,DATOS!B:P,15,FALSE)</f>
        <v>45427</v>
      </c>
    </row>
    <row r="101" spans="2:15">
      <c r="B101" t="str">
        <f>VLOOKUP(F101,DATOS!B:U,20,FALSE)</f>
        <v>FEVT5206</v>
      </c>
      <c r="C101" s="3">
        <v>9012767301</v>
      </c>
      <c r="D101" t="str">
        <f>VLOOKUP(F101,DATOS!B:U,2,FALSE)</f>
        <v>CC</v>
      </c>
      <c r="E101" s="3">
        <f>VLOOKUP(F101,DATOS!B:U,3,FALSE)</f>
        <v>1126444687</v>
      </c>
      <c r="F101">
        <v>5666</v>
      </c>
      <c r="G101">
        <v>2</v>
      </c>
      <c r="H101" t="str">
        <f>VLOOKUP(F101,DATOS!B:U,11,FALSE)</f>
        <v>S50008</v>
      </c>
      <c r="I101" t="str">
        <f t="shared" si="2"/>
        <v>TRANSPORTE INTERMUNICIPAL TER</v>
      </c>
      <c r="J101">
        <f>VLOOKUP(F101,DATOS!B:U,13,FALSE)</f>
        <v>1</v>
      </c>
      <c r="K101">
        <f>VLOOKUP(F101,DATOS!B:U,18,FALSE)</f>
        <v>40040</v>
      </c>
      <c r="L101">
        <f t="shared" si="3"/>
        <v>40040</v>
      </c>
      <c r="O101" s="40">
        <f>VLOOKUP(F101,DATOS!B:P,15,FALSE)</f>
        <v>45430</v>
      </c>
    </row>
    <row r="102" spans="2:15">
      <c r="B102" t="str">
        <f>VLOOKUP(F102,DATOS!B:U,20,FALSE)</f>
        <v>FEVT5206</v>
      </c>
      <c r="C102" s="3">
        <v>9012767301</v>
      </c>
      <c r="D102" t="str">
        <f>VLOOKUP(F102,DATOS!B:U,2,FALSE)</f>
        <v>CC</v>
      </c>
      <c r="E102" s="3">
        <f>VLOOKUP(F102,DATOS!B:U,3,FALSE)</f>
        <v>1126444687</v>
      </c>
      <c r="F102">
        <v>5667</v>
      </c>
      <c r="G102">
        <v>2</v>
      </c>
      <c r="H102" t="str">
        <f>VLOOKUP(F102,DATOS!B:U,11,FALSE)</f>
        <v>S50008</v>
      </c>
      <c r="I102" t="str">
        <f t="shared" si="2"/>
        <v>TRANSPORTE INTERMUNICIPAL TER</v>
      </c>
      <c r="J102">
        <f>VLOOKUP(F102,DATOS!B:U,13,FALSE)</f>
        <v>1</v>
      </c>
      <c r="K102">
        <f>VLOOKUP(F102,DATOS!B:U,18,FALSE)</f>
        <v>40040</v>
      </c>
      <c r="L102">
        <f t="shared" si="3"/>
        <v>40040</v>
      </c>
      <c r="O102" s="40">
        <f>VLOOKUP(F102,DATOS!B:P,15,FALSE)</f>
        <v>45430</v>
      </c>
    </row>
    <row r="103" spans="2:15">
      <c r="B103" t="str">
        <f>VLOOKUP(F103,DATOS!B:U,20,FALSE)</f>
        <v>FEVT5208</v>
      </c>
      <c r="C103" s="3">
        <v>9012767301</v>
      </c>
      <c r="D103" t="str">
        <f>VLOOKUP(F103,DATOS!B:U,2,FALSE)</f>
        <v>CC</v>
      </c>
      <c r="E103" s="3">
        <f>VLOOKUP(F103,DATOS!B:U,3,FALSE)</f>
        <v>1002859124</v>
      </c>
      <c r="F103">
        <v>5347</v>
      </c>
      <c r="G103">
        <v>2</v>
      </c>
      <c r="H103" t="str">
        <f>VLOOKUP(F103,DATOS!B:U,11,FALSE)</f>
        <v>S50008</v>
      </c>
      <c r="I103" t="str">
        <f t="shared" si="2"/>
        <v>TRANSPORTE INTERMUNICIPAL TER</v>
      </c>
      <c r="J103">
        <f>VLOOKUP(F103,DATOS!B:U,13,FALSE)</f>
        <v>1</v>
      </c>
      <c r="K103">
        <f>VLOOKUP(F103,DATOS!B:U,18,FALSE)</f>
        <v>40040</v>
      </c>
      <c r="L103">
        <f t="shared" si="3"/>
        <v>40040</v>
      </c>
      <c r="O103" s="40">
        <f>VLOOKUP(F103,DATOS!B:P,15,FALSE)</f>
        <v>45420</v>
      </c>
    </row>
    <row r="104" spans="2:15">
      <c r="B104" t="str">
        <f>VLOOKUP(F104,DATOS!B:U,20,FALSE)</f>
        <v>FEVT5208</v>
      </c>
      <c r="C104" s="3">
        <v>9012767301</v>
      </c>
      <c r="D104" t="str">
        <f>VLOOKUP(F104,DATOS!B:U,2,FALSE)</f>
        <v>CC</v>
      </c>
      <c r="E104" s="3">
        <f>VLOOKUP(F104,DATOS!B:U,3,FALSE)</f>
        <v>1002859124</v>
      </c>
      <c r="F104">
        <v>5348</v>
      </c>
      <c r="G104">
        <v>2</v>
      </c>
      <c r="H104" t="str">
        <f>VLOOKUP(F104,DATOS!B:U,11,FALSE)</f>
        <v>S50008</v>
      </c>
      <c r="I104" t="str">
        <f t="shared" si="2"/>
        <v>TRANSPORTE INTERMUNICIPAL TER</v>
      </c>
      <c r="J104">
        <f>VLOOKUP(F104,DATOS!B:U,13,FALSE)</f>
        <v>1</v>
      </c>
      <c r="K104">
        <f>VLOOKUP(F104,DATOS!B:U,18,FALSE)</f>
        <v>40040</v>
      </c>
      <c r="L104">
        <f t="shared" si="3"/>
        <v>40040</v>
      </c>
      <c r="O104" s="40">
        <f>VLOOKUP(F104,DATOS!B:P,15,FALSE)</f>
        <v>45420</v>
      </c>
    </row>
    <row r="105" spans="2:15">
      <c r="B105" t="str">
        <f>VLOOKUP(F105,DATOS!B:U,20,FALSE)</f>
        <v>FEVT5209</v>
      </c>
      <c r="C105" s="3">
        <v>9012767301</v>
      </c>
      <c r="D105" t="str">
        <f>VLOOKUP(F105,DATOS!B:U,2,FALSE)</f>
        <v>CC</v>
      </c>
      <c r="E105" s="3">
        <f>VLOOKUP(F105,DATOS!B:U,3,FALSE)</f>
        <v>27476251</v>
      </c>
      <c r="F105">
        <v>5600</v>
      </c>
      <c r="G105">
        <v>2</v>
      </c>
      <c r="H105" t="str">
        <f>VLOOKUP(F105,DATOS!B:U,11,FALSE)</f>
        <v>S50007</v>
      </c>
      <c r="I105" t="str">
        <f t="shared" si="2"/>
        <v>TRANSPORTE MUNICIPAL TERRESTR</v>
      </c>
      <c r="J105">
        <f>VLOOKUP(F105,DATOS!B:U,13,FALSE)</f>
        <v>1</v>
      </c>
      <c r="K105">
        <f>VLOOKUP(F105,DATOS!B:U,18,FALSE)</f>
        <v>29120</v>
      </c>
      <c r="L105">
        <f t="shared" si="3"/>
        <v>29120</v>
      </c>
      <c r="O105" s="40">
        <f>VLOOKUP(F105,DATOS!B:P,15,FALSE)</f>
        <v>45426</v>
      </c>
    </row>
    <row r="106" spans="2:15">
      <c r="B106" t="str">
        <f>VLOOKUP(F106,DATOS!B:U,20,FALSE)</f>
        <v>FEVT5209</v>
      </c>
      <c r="C106" s="3">
        <v>9012767301</v>
      </c>
      <c r="D106" t="str">
        <f>VLOOKUP(F106,DATOS!B:U,2,FALSE)</f>
        <v>CC</v>
      </c>
      <c r="E106" s="3">
        <f>VLOOKUP(F106,DATOS!B:U,3,FALSE)</f>
        <v>27476251</v>
      </c>
      <c r="F106">
        <v>5601</v>
      </c>
      <c r="G106">
        <v>2</v>
      </c>
      <c r="H106" t="str">
        <f>VLOOKUP(F106,DATOS!B:U,11,FALSE)</f>
        <v>S50007</v>
      </c>
      <c r="I106" t="str">
        <f t="shared" si="2"/>
        <v>TRANSPORTE MUNICIPAL TERRESTR</v>
      </c>
      <c r="J106">
        <f>VLOOKUP(F106,DATOS!B:U,13,FALSE)</f>
        <v>1</v>
      </c>
      <c r="K106">
        <f>VLOOKUP(F106,DATOS!B:U,18,FALSE)</f>
        <v>29120</v>
      </c>
      <c r="L106">
        <f t="shared" si="3"/>
        <v>29120</v>
      </c>
      <c r="O106" s="40">
        <f>VLOOKUP(F106,DATOS!B:P,15,FALSE)</f>
        <v>45426</v>
      </c>
    </row>
    <row r="107" spans="2:15">
      <c r="B107" t="str">
        <f>VLOOKUP(F107,DATOS!B:U,20,FALSE)</f>
        <v>FEVT5210</v>
      </c>
      <c r="C107" s="3">
        <v>9012767301</v>
      </c>
      <c r="D107" t="str">
        <f>VLOOKUP(F107,DATOS!B:U,2,FALSE)</f>
        <v>CC</v>
      </c>
      <c r="E107" s="3">
        <f>VLOOKUP(F107,DATOS!B:U,3,FALSE)</f>
        <v>1123314136</v>
      </c>
      <c r="F107">
        <v>5315</v>
      </c>
      <c r="G107">
        <v>2</v>
      </c>
      <c r="H107" t="str">
        <f>VLOOKUP(F107,DATOS!B:U,11,FALSE)</f>
        <v>S50007</v>
      </c>
      <c r="I107" t="str">
        <f t="shared" si="2"/>
        <v>TRANSPORTE MUNICIPAL TERRESTR</v>
      </c>
      <c r="J107">
        <f>VLOOKUP(F107,DATOS!B:U,13,FALSE)</f>
        <v>1</v>
      </c>
      <c r="K107">
        <f>VLOOKUP(F107,DATOS!B:U,18,FALSE)</f>
        <v>124800</v>
      </c>
      <c r="L107">
        <f t="shared" si="3"/>
        <v>124800</v>
      </c>
      <c r="O107" s="40">
        <f>VLOOKUP(F107,DATOS!B:P,15,FALSE)</f>
        <v>45420</v>
      </c>
    </row>
    <row r="108" spans="2:15">
      <c r="B108" t="str">
        <f>VLOOKUP(F108,DATOS!B:U,20,FALSE)</f>
        <v>FEVT5210</v>
      </c>
      <c r="C108" s="3">
        <v>9012767301</v>
      </c>
      <c r="D108" t="str">
        <f>VLOOKUP(F108,DATOS!B:U,2,FALSE)</f>
        <v>CC</v>
      </c>
      <c r="E108" s="3">
        <f>VLOOKUP(F108,DATOS!B:U,3,FALSE)</f>
        <v>1123314136</v>
      </c>
      <c r="F108">
        <v>5316</v>
      </c>
      <c r="G108">
        <v>2</v>
      </c>
      <c r="H108" t="str">
        <f>VLOOKUP(F108,DATOS!B:U,11,FALSE)</f>
        <v>S50007</v>
      </c>
      <c r="I108" t="str">
        <f t="shared" si="2"/>
        <v>TRANSPORTE MUNICIPAL TERRESTR</v>
      </c>
      <c r="J108">
        <f>VLOOKUP(F108,DATOS!B:U,13,FALSE)</f>
        <v>1</v>
      </c>
      <c r="K108">
        <f>VLOOKUP(F108,DATOS!B:U,18,FALSE)</f>
        <v>124800</v>
      </c>
      <c r="L108">
        <f t="shared" si="3"/>
        <v>124800</v>
      </c>
      <c r="O108" s="40">
        <f>VLOOKUP(F108,DATOS!B:P,15,FALSE)</f>
        <v>45421</v>
      </c>
    </row>
    <row r="109" spans="2:15">
      <c r="B109" t="str">
        <f>VLOOKUP(F109,DATOS!B:U,20,FALSE)</f>
        <v>FEVT5211</v>
      </c>
      <c r="C109" s="3">
        <v>9012767301</v>
      </c>
      <c r="D109" t="str">
        <f>VLOOKUP(F109,DATOS!B:U,2,FALSE)</f>
        <v>CC</v>
      </c>
      <c r="E109" s="3">
        <f>VLOOKUP(F109,DATOS!B:U,3,FALSE)</f>
        <v>15565148</v>
      </c>
      <c r="F109">
        <v>5716</v>
      </c>
      <c r="G109">
        <v>2</v>
      </c>
      <c r="H109" t="str">
        <f>VLOOKUP(F109,DATOS!B:U,11,FALSE)</f>
        <v>S50008</v>
      </c>
      <c r="I109" t="str">
        <f t="shared" si="2"/>
        <v>TRANSPORTE INTERMUNICIPAL TER</v>
      </c>
      <c r="J109">
        <f>VLOOKUP(F109,DATOS!B:U,13,FALSE)</f>
        <v>1</v>
      </c>
      <c r="K109">
        <f>VLOOKUP(F109,DATOS!B:U,18,FALSE)</f>
        <v>29640</v>
      </c>
      <c r="L109">
        <f t="shared" si="3"/>
        <v>29640</v>
      </c>
      <c r="O109" s="40">
        <f>VLOOKUP(F109,DATOS!B:P,15,FALSE)</f>
        <v>45428</v>
      </c>
    </row>
    <row r="110" spans="2:15">
      <c r="B110" t="str">
        <f>VLOOKUP(F110,DATOS!B:U,20,FALSE)</f>
        <v>FEVT5211</v>
      </c>
      <c r="C110" s="3">
        <v>9012767301</v>
      </c>
      <c r="D110" t="str">
        <f>VLOOKUP(F110,DATOS!B:U,2,FALSE)</f>
        <v>CC</v>
      </c>
      <c r="E110" s="3">
        <f>VLOOKUP(F110,DATOS!B:U,3,FALSE)</f>
        <v>15565148</v>
      </c>
      <c r="F110">
        <v>5717</v>
      </c>
      <c r="G110">
        <v>2</v>
      </c>
      <c r="H110" t="str">
        <f>VLOOKUP(F110,DATOS!B:U,11,FALSE)</f>
        <v>S50008</v>
      </c>
      <c r="I110" t="str">
        <f t="shared" si="2"/>
        <v>TRANSPORTE INTERMUNICIPAL TER</v>
      </c>
      <c r="J110">
        <f>VLOOKUP(F110,DATOS!B:U,13,FALSE)</f>
        <v>1</v>
      </c>
      <c r="K110">
        <f>VLOOKUP(F110,DATOS!B:U,18,FALSE)</f>
        <v>29640</v>
      </c>
      <c r="L110">
        <f t="shared" si="3"/>
        <v>29640</v>
      </c>
      <c r="O110" s="40">
        <f>VLOOKUP(F110,DATOS!B:P,15,FALSE)</f>
        <v>45428</v>
      </c>
    </row>
    <row r="111" spans="2:15">
      <c r="B111" t="str">
        <f>VLOOKUP(F111,DATOS!B:U,20,FALSE)</f>
        <v>FEVT5212</v>
      </c>
      <c r="C111" s="3">
        <v>9012767301</v>
      </c>
      <c r="D111" t="str">
        <f>VLOOKUP(F111,DATOS!B:U,2,FALSE)</f>
        <v>CC</v>
      </c>
      <c r="E111" s="3">
        <f>VLOOKUP(F111,DATOS!B:U,3,FALSE)</f>
        <v>1086696084</v>
      </c>
      <c r="F111">
        <v>5754</v>
      </c>
      <c r="G111">
        <v>2</v>
      </c>
      <c r="H111" t="str">
        <f>VLOOKUP(F111,DATOS!B:U,11,FALSE)</f>
        <v>S50007</v>
      </c>
      <c r="I111" t="str">
        <f t="shared" si="2"/>
        <v>TRANSPORTE MUNICIPAL TERRESTR</v>
      </c>
      <c r="J111">
        <f>VLOOKUP(F111,DATOS!B:U,13,FALSE)</f>
        <v>1</v>
      </c>
      <c r="K111">
        <f>VLOOKUP(F111,DATOS!B:U,18,FALSE)</f>
        <v>96512</v>
      </c>
      <c r="L111">
        <f t="shared" si="3"/>
        <v>96512</v>
      </c>
      <c r="O111" s="40">
        <f>VLOOKUP(F111,DATOS!B:P,15,FALSE)</f>
        <v>45427</v>
      </c>
    </row>
    <row r="112" spans="2:15">
      <c r="B112" t="str">
        <f>VLOOKUP(F112,DATOS!B:U,20,FALSE)</f>
        <v>FEVT5212</v>
      </c>
      <c r="C112" s="3">
        <v>9012767301</v>
      </c>
      <c r="D112" t="str">
        <f>VLOOKUP(F112,DATOS!B:U,2,FALSE)</f>
        <v>CC</v>
      </c>
      <c r="E112" s="3">
        <f>VLOOKUP(F112,DATOS!B:U,3,FALSE)</f>
        <v>1086696084</v>
      </c>
      <c r="F112">
        <v>5755</v>
      </c>
      <c r="G112">
        <v>2</v>
      </c>
      <c r="H112" t="str">
        <f>VLOOKUP(F112,DATOS!B:U,11,FALSE)</f>
        <v>S50007</v>
      </c>
      <c r="I112" t="str">
        <f t="shared" si="2"/>
        <v>TRANSPORTE MUNICIPAL TERRESTR</v>
      </c>
      <c r="J112">
        <f>VLOOKUP(F112,DATOS!B:U,13,FALSE)</f>
        <v>1</v>
      </c>
      <c r="K112">
        <f>VLOOKUP(F112,DATOS!B:U,18,FALSE)</f>
        <v>96512</v>
      </c>
      <c r="L112">
        <f t="shared" si="3"/>
        <v>96512</v>
      </c>
      <c r="O112" s="40">
        <f>VLOOKUP(F112,DATOS!B:P,15,FALSE)</f>
        <v>45429</v>
      </c>
    </row>
    <row r="113" spans="2:15">
      <c r="B113" t="str">
        <f>VLOOKUP(F113,DATOS!B:U,20,FALSE)</f>
        <v>FEVT5212</v>
      </c>
      <c r="C113" s="3">
        <v>9012767301</v>
      </c>
      <c r="D113" t="str">
        <f>VLOOKUP(F113,DATOS!B:U,2,FALSE)</f>
        <v>CC</v>
      </c>
      <c r="E113" s="3">
        <f>VLOOKUP(F113,DATOS!B:U,3,FALSE)</f>
        <v>1086696084</v>
      </c>
      <c r="F113">
        <v>6191</v>
      </c>
      <c r="G113">
        <v>2</v>
      </c>
      <c r="H113" t="str">
        <f>VLOOKUP(F113,DATOS!B:U,11,FALSE)</f>
        <v>S50007</v>
      </c>
      <c r="I113" t="str">
        <f t="shared" si="2"/>
        <v>TRANSPORTE MUNICIPAL TERRESTR</v>
      </c>
      <c r="J113">
        <f>VLOOKUP(F113,DATOS!B:U,13,FALSE)</f>
        <v>1</v>
      </c>
      <c r="K113">
        <f>VLOOKUP(F113,DATOS!B:U,18,FALSE)</f>
        <v>96512</v>
      </c>
      <c r="L113">
        <f t="shared" si="3"/>
        <v>96512</v>
      </c>
      <c r="O113" s="40">
        <f>VLOOKUP(F113,DATOS!B:P,15,FALSE)</f>
        <v>45438</v>
      </c>
    </row>
    <row r="114" spans="2:15">
      <c r="B114" t="str">
        <f>VLOOKUP(F114,DATOS!B:U,20,FALSE)</f>
        <v>FEVT5212</v>
      </c>
      <c r="C114" s="3">
        <v>9012767301</v>
      </c>
      <c r="D114" t="str">
        <f>VLOOKUP(F114,DATOS!B:U,2,FALSE)</f>
        <v>CC</v>
      </c>
      <c r="E114" s="3">
        <f>VLOOKUP(F114,DATOS!B:U,3,FALSE)</f>
        <v>1086696084</v>
      </c>
      <c r="F114">
        <v>6192</v>
      </c>
      <c r="G114">
        <v>2</v>
      </c>
      <c r="H114" t="str">
        <f>VLOOKUP(F114,DATOS!B:U,11,FALSE)</f>
        <v>S50007</v>
      </c>
      <c r="I114" t="str">
        <f t="shared" si="2"/>
        <v>TRANSPORTE MUNICIPAL TERRESTR</v>
      </c>
      <c r="J114">
        <f>VLOOKUP(F114,DATOS!B:U,13,FALSE)</f>
        <v>1</v>
      </c>
      <c r="K114">
        <f>VLOOKUP(F114,DATOS!B:U,18,FALSE)</f>
        <v>96512</v>
      </c>
      <c r="L114">
        <f t="shared" si="3"/>
        <v>96512</v>
      </c>
      <c r="O114" s="40">
        <f>VLOOKUP(F114,DATOS!B:P,15,FALSE)</f>
        <v>45440</v>
      </c>
    </row>
    <row r="115" spans="2:15">
      <c r="B115" t="str">
        <f>VLOOKUP(F115,DATOS!B:U,20,FALSE)</f>
        <v>FEVT5213</v>
      </c>
      <c r="C115" s="3">
        <v>9012767301</v>
      </c>
      <c r="D115" t="str">
        <f>VLOOKUP(F115,DATOS!B:U,2,FALSE)</f>
        <v>CC</v>
      </c>
      <c r="E115" s="3">
        <f>VLOOKUP(F115,DATOS!B:U,3,FALSE)</f>
        <v>41106200</v>
      </c>
      <c r="F115">
        <v>6084</v>
      </c>
      <c r="G115">
        <v>2</v>
      </c>
      <c r="H115" t="str">
        <f>VLOOKUP(F115,DATOS!B:U,11,FALSE)</f>
        <v>S50008</v>
      </c>
      <c r="I115" t="str">
        <f t="shared" si="2"/>
        <v>TRANSPORTE INTERMUNICIPAL TER</v>
      </c>
      <c r="J115">
        <f>VLOOKUP(F115,DATOS!B:U,13,FALSE)</f>
        <v>1</v>
      </c>
      <c r="K115">
        <f>VLOOKUP(F115,DATOS!B:U,18,FALSE)</f>
        <v>45240</v>
      </c>
      <c r="L115">
        <f t="shared" si="3"/>
        <v>45240</v>
      </c>
      <c r="O115" s="40">
        <f>VLOOKUP(F115,DATOS!B:P,15,FALSE)</f>
        <v>45435</v>
      </c>
    </row>
    <row r="116" spans="2:15">
      <c r="B116" t="str">
        <f>VLOOKUP(F116,DATOS!B:U,20,FALSE)</f>
        <v>FEVT5213</v>
      </c>
      <c r="C116" s="3">
        <v>9012767301</v>
      </c>
      <c r="D116" t="str">
        <f>VLOOKUP(F116,DATOS!B:U,2,FALSE)</f>
        <v>CC</v>
      </c>
      <c r="E116" s="3">
        <f>VLOOKUP(F116,DATOS!B:U,3,FALSE)</f>
        <v>41106200</v>
      </c>
      <c r="F116">
        <v>6085</v>
      </c>
      <c r="G116">
        <v>2</v>
      </c>
      <c r="H116" t="str">
        <f>VLOOKUP(F116,DATOS!B:U,11,FALSE)</f>
        <v>S50008</v>
      </c>
      <c r="I116" t="str">
        <f t="shared" si="2"/>
        <v>TRANSPORTE INTERMUNICIPAL TER</v>
      </c>
      <c r="J116">
        <f>VLOOKUP(F116,DATOS!B:U,13,FALSE)</f>
        <v>1</v>
      </c>
      <c r="K116">
        <f>VLOOKUP(F116,DATOS!B:U,18,FALSE)</f>
        <v>45240</v>
      </c>
      <c r="L116">
        <f t="shared" si="3"/>
        <v>45240</v>
      </c>
      <c r="O116" s="40">
        <f>VLOOKUP(F116,DATOS!B:P,15,FALSE)</f>
        <v>45436</v>
      </c>
    </row>
    <row r="117" spans="2:15">
      <c r="B117" t="str">
        <f>VLOOKUP(F117,DATOS!B:U,20,FALSE)</f>
        <v>FEVT5214</v>
      </c>
      <c r="C117" s="3">
        <v>9012767301</v>
      </c>
      <c r="D117" t="str">
        <f>VLOOKUP(F117,DATOS!B:U,2,FALSE)</f>
        <v>CC</v>
      </c>
      <c r="E117" s="3">
        <f>VLOOKUP(F117,DATOS!B:U,3,FALSE)</f>
        <v>69026357</v>
      </c>
      <c r="F117">
        <v>5668</v>
      </c>
      <c r="G117">
        <v>2</v>
      </c>
      <c r="H117" t="str">
        <f>VLOOKUP(F117,DATOS!B:U,11,FALSE)</f>
        <v>S50008</v>
      </c>
      <c r="I117" t="str">
        <f t="shared" si="2"/>
        <v>TRANSPORTE INTERMUNICIPAL TER</v>
      </c>
      <c r="J117">
        <f>VLOOKUP(F117,DATOS!B:U,13,FALSE)</f>
        <v>1</v>
      </c>
      <c r="K117">
        <f>VLOOKUP(F117,DATOS!B:U,18,FALSE)</f>
        <v>40040</v>
      </c>
      <c r="L117">
        <f t="shared" si="3"/>
        <v>40040</v>
      </c>
      <c r="O117" s="40">
        <f>VLOOKUP(F117,DATOS!B:P,15,FALSE)</f>
        <v>45429</v>
      </c>
    </row>
    <row r="118" spans="2:15">
      <c r="B118" t="str">
        <f>VLOOKUP(F118,DATOS!B:U,20,FALSE)</f>
        <v>FEVT5214</v>
      </c>
      <c r="C118" s="3">
        <v>9012767301</v>
      </c>
      <c r="D118" t="str">
        <f>VLOOKUP(F118,DATOS!B:U,2,FALSE)</f>
        <v>CC</v>
      </c>
      <c r="E118" s="3">
        <f>VLOOKUP(F118,DATOS!B:U,3,FALSE)</f>
        <v>69026357</v>
      </c>
      <c r="F118">
        <v>5669</v>
      </c>
      <c r="G118">
        <v>2</v>
      </c>
      <c r="H118" t="str">
        <f>VLOOKUP(F118,DATOS!B:U,11,FALSE)</f>
        <v>S50008</v>
      </c>
      <c r="I118" t="str">
        <f t="shared" si="2"/>
        <v>TRANSPORTE INTERMUNICIPAL TER</v>
      </c>
      <c r="J118">
        <f>VLOOKUP(F118,DATOS!B:U,13,FALSE)</f>
        <v>1</v>
      </c>
      <c r="K118">
        <f>VLOOKUP(F118,DATOS!B:U,18,FALSE)</f>
        <v>40040</v>
      </c>
      <c r="L118">
        <f t="shared" si="3"/>
        <v>40040</v>
      </c>
      <c r="O118" s="40">
        <f>VLOOKUP(F118,DATOS!B:P,15,FALSE)</f>
        <v>45430</v>
      </c>
    </row>
    <row r="119" spans="2:15">
      <c r="B119" t="str">
        <f>VLOOKUP(F119,DATOS!B:U,20,FALSE)</f>
        <v>FEVT5214</v>
      </c>
      <c r="C119" s="3">
        <v>9012767301</v>
      </c>
      <c r="D119" t="str">
        <f>VLOOKUP(F119,DATOS!B:U,2,FALSE)</f>
        <v>CC</v>
      </c>
      <c r="E119" s="3">
        <f>VLOOKUP(F119,DATOS!B:U,3,FALSE)</f>
        <v>69026357</v>
      </c>
      <c r="F119">
        <v>6560</v>
      </c>
      <c r="G119">
        <v>2</v>
      </c>
      <c r="H119" t="str">
        <f>VLOOKUP(F119,DATOS!B:U,11,FALSE)</f>
        <v>S50008</v>
      </c>
      <c r="I119" t="str">
        <f t="shared" si="2"/>
        <v>TRANSPORTE INTERMUNICIPAL TER</v>
      </c>
      <c r="J119">
        <f>VLOOKUP(F119,DATOS!B:U,13,FALSE)</f>
        <v>1</v>
      </c>
      <c r="K119">
        <f>VLOOKUP(F119,DATOS!B:U,18,FALSE)</f>
        <v>40040</v>
      </c>
      <c r="L119">
        <f t="shared" si="3"/>
        <v>40040</v>
      </c>
      <c r="O119" s="40">
        <f>VLOOKUP(F119,DATOS!B:P,15,FALSE)</f>
        <v>45443</v>
      </c>
    </row>
    <row r="120" spans="2:15">
      <c r="B120" t="str">
        <f>VLOOKUP(F120,DATOS!B:U,20,FALSE)</f>
        <v>FEVT5214</v>
      </c>
      <c r="C120" s="3">
        <v>9012767301</v>
      </c>
      <c r="D120" t="str">
        <f>VLOOKUP(F120,DATOS!B:U,2,FALSE)</f>
        <v>CC</v>
      </c>
      <c r="E120" s="3">
        <f>VLOOKUP(F120,DATOS!B:U,3,FALSE)</f>
        <v>69026357</v>
      </c>
      <c r="F120">
        <v>6561</v>
      </c>
      <c r="G120">
        <v>2</v>
      </c>
      <c r="H120" t="str">
        <f>VLOOKUP(F120,DATOS!B:U,11,FALSE)</f>
        <v>S50008</v>
      </c>
      <c r="I120" t="str">
        <f t="shared" si="2"/>
        <v>TRANSPORTE INTERMUNICIPAL TER</v>
      </c>
      <c r="J120">
        <f>VLOOKUP(F120,DATOS!B:U,13,FALSE)</f>
        <v>1</v>
      </c>
      <c r="K120">
        <f>VLOOKUP(F120,DATOS!B:U,18,FALSE)</f>
        <v>40040</v>
      </c>
      <c r="L120">
        <f t="shared" si="3"/>
        <v>40040</v>
      </c>
      <c r="O120" s="40">
        <f>VLOOKUP(F120,DATOS!B:P,15,FALSE)</f>
        <v>45443</v>
      </c>
    </row>
    <row r="121" spans="2:15">
      <c r="B121" t="str">
        <f>VLOOKUP(F121,DATOS!B:U,20,FALSE)</f>
        <v>FEVT5215</v>
      </c>
      <c r="C121" s="3">
        <v>9012767301</v>
      </c>
      <c r="D121" t="str">
        <f>VLOOKUP(F121,DATOS!B:U,2,FALSE)</f>
        <v>TI</v>
      </c>
      <c r="E121" s="3">
        <f>VLOOKUP(F121,DATOS!B:U,3,FALSE)</f>
        <v>1126455318</v>
      </c>
      <c r="F121">
        <v>6409</v>
      </c>
      <c r="G121">
        <v>2</v>
      </c>
      <c r="H121" t="str">
        <f>VLOOKUP(F121,DATOS!B:U,11,FALSE)</f>
        <v>S50007</v>
      </c>
      <c r="I121" t="str">
        <f t="shared" si="2"/>
        <v>TRANSPORTE MUNICIPAL TERRESTR</v>
      </c>
      <c r="J121">
        <f>VLOOKUP(F121,DATOS!B:U,13,FALSE)</f>
        <v>1</v>
      </c>
      <c r="K121">
        <f>VLOOKUP(F121,DATOS!B:U,18,FALSE)</f>
        <v>108576</v>
      </c>
      <c r="L121">
        <f t="shared" si="3"/>
        <v>108576</v>
      </c>
      <c r="O121" s="40">
        <f>VLOOKUP(F121,DATOS!B:P,15,FALSE)</f>
        <v>45442</v>
      </c>
    </row>
    <row r="122" spans="2:15">
      <c r="B122" t="str">
        <f>VLOOKUP(F122,DATOS!B:U,20,FALSE)</f>
        <v>FEVT5216</v>
      </c>
      <c r="C122" s="3">
        <v>9012767301</v>
      </c>
      <c r="D122" t="str">
        <f>VLOOKUP(F122,DATOS!B:U,2,FALSE)</f>
        <v>CC</v>
      </c>
      <c r="E122" s="3">
        <f>VLOOKUP(F122,DATOS!B:U,3,FALSE)</f>
        <v>40620442</v>
      </c>
      <c r="F122">
        <v>5491</v>
      </c>
      <c r="G122">
        <v>2</v>
      </c>
      <c r="H122" t="str">
        <f>VLOOKUP(F122,DATOS!B:U,11,FALSE)</f>
        <v>S50008</v>
      </c>
      <c r="I122" t="str">
        <f t="shared" si="2"/>
        <v>TRANSPORTE INTERMUNICIPAL TER</v>
      </c>
      <c r="J122">
        <f>VLOOKUP(F122,DATOS!B:U,13,FALSE)</f>
        <v>1</v>
      </c>
      <c r="K122">
        <f>VLOOKUP(F122,DATOS!B:U,18,FALSE)</f>
        <v>29640</v>
      </c>
      <c r="L122">
        <f t="shared" si="3"/>
        <v>29640</v>
      </c>
      <c r="O122" s="40">
        <f>VLOOKUP(F122,DATOS!B:P,15,FALSE)</f>
        <v>45428</v>
      </c>
    </row>
    <row r="123" spans="2:15">
      <c r="B123" t="str">
        <f>VLOOKUP(F123,DATOS!B:U,20,FALSE)</f>
        <v>FEVT5216</v>
      </c>
      <c r="C123" s="3">
        <v>9012767301</v>
      </c>
      <c r="D123" t="str">
        <f>VLOOKUP(F123,DATOS!B:U,2,FALSE)</f>
        <v>CC</v>
      </c>
      <c r="E123" s="3">
        <f>VLOOKUP(F123,DATOS!B:U,3,FALSE)</f>
        <v>40620442</v>
      </c>
      <c r="F123">
        <v>5492</v>
      </c>
      <c r="G123">
        <v>2</v>
      </c>
      <c r="H123" t="str">
        <f>VLOOKUP(F123,DATOS!B:U,11,FALSE)</f>
        <v>S50008</v>
      </c>
      <c r="I123" t="str">
        <f t="shared" si="2"/>
        <v>TRANSPORTE INTERMUNICIPAL TER</v>
      </c>
      <c r="J123">
        <f>VLOOKUP(F123,DATOS!B:U,13,FALSE)</f>
        <v>1</v>
      </c>
      <c r="K123">
        <f>VLOOKUP(F123,DATOS!B:U,18,FALSE)</f>
        <v>29640</v>
      </c>
      <c r="L123">
        <f t="shared" si="3"/>
        <v>29640</v>
      </c>
      <c r="O123" s="40">
        <f>VLOOKUP(F123,DATOS!B:P,15,FALSE)</f>
        <v>45428</v>
      </c>
    </row>
    <row r="124" spans="2:15">
      <c r="B124" t="str">
        <f>VLOOKUP(F124,DATOS!B:U,20,FALSE)</f>
        <v>FEVT5217</v>
      </c>
      <c r="C124" s="3">
        <v>9012767301</v>
      </c>
      <c r="D124" t="str">
        <f>VLOOKUP(F124,DATOS!B:U,2,FALSE)</f>
        <v>CC</v>
      </c>
      <c r="E124" s="3">
        <f>VLOOKUP(F124,DATOS!B:U,3,FALSE)</f>
        <v>18123411</v>
      </c>
      <c r="F124">
        <v>5562</v>
      </c>
      <c r="G124">
        <v>2</v>
      </c>
      <c r="H124" t="str">
        <f>VLOOKUP(F124,DATOS!B:U,11,FALSE)</f>
        <v>S50008</v>
      </c>
      <c r="I124" t="str">
        <f t="shared" si="2"/>
        <v>TRANSPORTE INTERMUNICIPAL TER</v>
      </c>
      <c r="J124">
        <f>VLOOKUP(F124,DATOS!B:U,13,FALSE)</f>
        <v>1</v>
      </c>
      <c r="K124">
        <f>VLOOKUP(F124,DATOS!B:U,18,FALSE)</f>
        <v>40040</v>
      </c>
      <c r="L124">
        <f t="shared" si="3"/>
        <v>40040</v>
      </c>
      <c r="O124" s="40">
        <f>VLOOKUP(F124,DATOS!B:P,15,FALSE)</f>
        <v>45426</v>
      </c>
    </row>
    <row r="125" spans="2:15">
      <c r="B125" t="str">
        <f>VLOOKUP(F125,DATOS!B:U,20,FALSE)</f>
        <v>FEVT5217</v>
      </c>
      <c r="C125" s="3">
        <v>9012767301</v>
      </c>
      <c r="D125" t="str">
        <f>VLOOKUP(F125,DATOS!B:U,2,FALSE)</f>
        <v>CC</v>
      </c>
      <c r="E125" s="3">
        <f>VLOOKUP(F125,DATOS!B:U,3,FALSE)</f>
        <v>18123411</v>
      </c>
      <c r="F125">
        <v>5563</v>
      </c>
      <c r="G125">
        <v>2</v>
      </c>
      <c r="H125" t="str">
        <f>VLOOKUP(F125,DATOS!B:U,11,FALSE)</f>
        <v>S50008</v>
      </c>
      <c r="I125" t="str">
        <f t="shared" si="2"/>
        <v>TRANSPORTE INTERMUNICIPAL TER</v>
      </c>
      <c r="J125">
        <f>VLOOKUP(F125,DATOS!B:U,13,FALSE)</f>
        <v>1</v>
      </c>
      <c r="K125">
        <f>VLOOKUP(F125,DATOS!B:U,18,FALSE)</f>
        <v>40040</v>
      </c>
      <c r="L125">
        <f t="shared" si="3"/>
        <v>40040</v>
      </c>
      <c r="O125" s="40">
        <f>VLOOKUP(F125,DATOS!B:P,15,FALSE)</f>
        <v>45426</v>
      </c>
    </row>
    <row r="126" spans="2:15">
      <c r="B126" t="str">
        <f>VLOOKUP(F126,DATOS!B:U,20,FALSE)</f>
        <v>FEVT5218</v>
      </c>
      <c r="C126" s="3">
        <v>9012767301</v>
      </c>
      <c r="D126" t="str">
        <f>VLOOKUP(F126,DATOS!B:U,2,FALSE)</f>
        <v>CC</v>
      </c>
      <c r="E126" s="3">
        <f>VLOOKUP(F126,DATOS!B:U,3,FALSE)</f>
        <v>17668957</v>
      </c>
      <c r="F126">
        <v>6147</v>
      </c>
      <c r="G126">
        <v>2</v>
      </c>
      <c r="H126" t="str">
        <f>VLOOKUP(F126,DATOS!B:U,11,FALSE)</f>
        <v>S50008</v>
      </c>
      <c r="I126" t="str">
        <f t="shared" ref="I126:I189" si="4">IF(H126="S50007","TRANSPORTE MUNICIPAL TERRESTR",IF(H126="S50008","TRANSPORTE INTERMUNICIPAL TER","VALIDAR CODIGO"))</f>
        <v>TRANSPORTE INTERMUNICIPAL TER</v>
      </c>
      <c r="J126">
        <f>VLOOKUP(F126,DATOS!B:U,13,FALSE)</f>
        <v>1</v>
      </c>
      <c r="K126">
        <f>VLOOKUP(F126,DATOS!B:U,18,FALSE)</f>
        <v>30680</v>
      </c>
      <c r="L126">
        <f t="shared" ref="L126:L189" si="5">K126*J126</f>
        <v>30680</v>
      </c>
      <c r="O126" s="40">
        <f>VLOOKUP(F126,DATOS!B:P,15,FALSE)</f>
        <v>45437</v>
      </c>
    </row>
    <row r="127" spans="2:15">
      <c r="B127" t="str">
        <f>VLOOKUP(F127,DATOS!B:U,20,FALSE)</f>
        <v>FEVT5218</v>
      </c>
      <c r="C127" s="3">
        <v>9012767301</v>
      </c>
      <c r="D127" t="str">
        <f>VLOOKUP(F127,DATOS!B:U,2,FALSE)</f>
        <v>CC</v>
      </c>
      <c r="E127" s="3">
        <f>VLOOKUP(F127,DATOS!B:U,3,FALSE)</f>
        <v>17668957</v>
      </c>
      <c r="F127">
        <v>6148</v>
      </c>
      <c r="G127">
        <v>2</v>
      </c>
      <c r="H127" t="str">
        <f>VLOOKUP(F127,DATOS!B:U,11,FALSE)</f>
        <v>S50008</v>
      </c>
      <c r="I127" t="str">
        <f t="shared" si="4"/>
        <v>TRANSPORTE INTERMUNICIPAL TER</v>
      </c>
      <c r="J127">
        <f>VLOOKUP(F127,DATOS!B:U,13,FALSE)</f>
        <v>1</v>
      </c>
      <c r="K127">
        <f>VLOOKUP(F127,DATOS!B:U,18,FALSE)</f>
        <v>30680</v>
      </c>
      <c r="L127">
        <f t="shared" si="5"/>
        <v>30680</v>
      </c>
      <c r="O127" s="40">
        <f>VLOOKUP(F127,DATOS!B:P,15,FALSE)</f>
        <v>45437</v>
      </c>
    </row>
    <row r="128" spans="2:15">
      <c r="B128" t="str">
        <f>VLOOKUP(F128,DATOS!B:U,20,FALSE)</f>
        <v>FEVT5219</v>
      </c>
      <c r="C128" s="3">
        <v>9012767301</v>
      </c>
      <c r="D128" t="str">
        <f>VLOOKUP(F128,DATOS!B:U,2,FALSE)</f>
        <v>CC</v>
      </c>
      <c r="E128" s="3">
        <f>VLOOKUP(F128,DATOS!B:U,3,FALSE)</f>
        <v>18145162</v>
      </c>
      <c r="F128">
        <v>4917</v>
      </c>
      <c r="G128">
        <v>2</v>
      </c>
      <c r="H128" t="str">
        <f>VLOOKUP(F128,DATOS!B:U,11,FALSE)</f>
        <v>S50008</v>
      </c>
      <c r="I128" t="str">
        <f t="shared" si="4"/>
        <v>TRANSPORTE INTERMUNICIPAL TER</v>
      </c>
      <c r="J128">
        <f>VLOOKUP(F128,DATOS!B:U,13,FALSE)</f>
        <v>1</v>
      </c>
      <c r="K128">
        <f>VLOOKUP(F128,DATOS!B:U,18,FALSE)</f>
        <v>45240</v>
      </c>
      <c r="L128">
        <f t="shared" si="5"/>
        <v>45240</v>
      </c>
      <c r="O128" s="40">
        <f>VLOOKUP(F128,DATOS!B:P,15,FALSE)</f>
        <v>45414</v>
      </c>
    </row>
    <row r="129" spans="2:15">
      <c r="B129" t="str">
        <f>VLOOKUP(F129,DATOS!B:U,20,FALSE)</f>
        <v>FEVT5219</v>
      </c>
      <c r="C129" s="3">
        <v>9012767301</v>
      </c>
      <c r="D129" t="str">
        <f>VLOOKUP(F129,DATOS!B:U,2,FALSE)</f>
        <v>CC</v>
      </c>
      <c r="E129" s="3">
        <f>VLOOKUP(F129,DATOS!B:U,3,FALSE)</f>
        <v>18145162</v>
      </c>
      <c r="F129">
        <v>4918</v>
      </c>
      <c r="G129">
        <v>2</v>
      </c>
      <c r="H129" t="str">
        <f>VLOOKUP(F129,DATOS!B:U,11,FALSE)</f>
        <v>S50008</v>
      </c>
      <c r="I129" t="str">
        <f t="shared" si="4"/>
        <v>TRANSPORTE INTERMUNICIPAL TER</v>
      </c>
      <c r="J129">
        <f>VLOOKUP(F129,DATOS!B:U,13,FALSE)</f>
        <v>1</v>
      </c>
      <c r="K129">
        <f>VLOOKUP(F129,DATOS!B:U,18,FALSE)</f>
        <v>45240</v>
      </c>
      <c r="L129">
        <f t="shared" si="5"/>
        <v>45240</v>
      </c>
      <c r="O129" s="40">
        <f>VLOOKUP(F129,DATOS!B:P,15,FALSE)</f>
        <v>45415</v>
      </c>
    </row>
    <row r="130" spans="2:15">
      <c r="B130" t="str">
        <f>VLOOKUP(F130,DATOS!B:U,20,FALSE)</f>
        <v>FEVT5220</v>
      </c>
      <c r="C130" s="3">
        <v>9012767301</v>
      </c>
      <c r="D130" t="str">
        <f>VLOOKUP(F130,DATOS!B:U,2,FALSE)</f>
        <v>CC</v>
      </c>
      <c r="E130" s="3">
        <f>VLOOKUP(F130,DATOS!B:U,3,FALSE)</f>
        <v>27354166</v>
      </c>
      <c r="F130">
        <v>6052</v>
      </c>
      <c r="G130">
        <v>2</v>
      </c>
      <c r="H130" t="str">
        <f>VLOOKUP(F130,DATOS!B:U,11,FALSE)</f>
        <v>S50007</v>
      </c>
      <c r="I130" t="str">
        <f t="shared" si="4"/>
        <v>TRANSPORTE MUNICIPAL TERRESTR</v>
      </c>
      <c r="J130">
        <f>VLOOKUP(F130,DATOS!B:U,13,FALSE)</f>
        <v>1</v>
      </c>
      <c r="K130">
        <f>VLOOKUP(F130,DATOS!B:U,18,FALSE)</f>
        <v>92040</v>
      </c>
      <c r="L130">
        <f t="shared" si="5"/>
        <v>92040</v>
      </c>
      <c r="O130" s="40">
        <f>VLOOKUP(F130,DATOS!B:P,15,FALSE)</f>
        <v>45435</v>
      </c>
    </row>
    <row r="131" spans="2:15">
      <c r="B131" t="str">
        <f>VLOOKUP(F131,DATOS!B:U,20,FALSE)</f>
        <v>FEVT5220</v>
      </c>
      <c r="C131" s="3">
        <v>9012767301</v>
      </c>
      <c r="D131" t="str">
        <f>VLOOKUP(F131,DATOS!B:U,2,FALSE)</f>
        <v>CC</v>
      </c>
      <c r="E131" s="3">
        <f>VLOOKUP(F131,DATOS!B:U,3,FALSE)</f>
        <v>27354166</v>
      </c>
      <c r="F131">
        <v>6053</v>
      </c>
      <c r="G131">
        <v>2</v>
      </c>
      <c r="H131" t="str">
        <f>VLOOKUP(F131,DATOS!B:U,11,FALSE)</f>
        <v>S50007</v>
      </c>
      <c r="I131" t="str">
        <f t="shared" si="4"/>
        <v>TRANSPORTE MUNICIPAL TERRESTR</v>
      </c>
      <c r="J131">
        <f>VLOOKUP(F131,DATOS!B:U,13,FALSE)</f>
        <v>1</v>
      </c>
      <c r="K131">
        <f>VLOOKUP(F131,DATOS!B:U,18,FALSE)</f>
        <v>83200</v>
      </c>
      <c r="L131">
        <f t="shared" si="5"/>
        <v>83200</v>
      </c>
      <c r="O131" s="40">
        <f>VLOOKUP(F131,DATOS!B:P,15,FALSE)</f>
        <v>45436</v>
      </c>
    </row>
    <row r="132" spans="2:15">
      <c r="B132" t="str">
        <f>VLOOKUP(F132,DATOS!B:U,20,FALSE)</f>
        <v>FEVT5221</v>
      </c>
      <c r="C132" s="3">
        <v>9012767301</v>
      </c>
      <c r="D132" t="str">
        <f>VLOOKUP(F132,DATOS!B:U,2,FALSE)</f>
        <v>CC</v>
      </c>
      <c r="E132" s="3">
        <f>VLOOKUP(F132,DATOS!B:U,3,FALSE)</f>
        <v>36276534</v>
      </c>
      <c r="F132">
        <v>5771</v>
      </c>
      <c r="G132">
        <v>2</v>
      </c>
      <c r="H132" t="str">
        <f>VLOOKUP(F132,DATOS!B:U,11,FALSE)</f>
        <v>S50008</v>
      </c>
      <c r="I132" t="str">
        <f t="shared" si="4"/>
        <v>TRANSPORTE INTERMUNICIPAL TER</v>
      </c>
      <c r="J132">
        <f>VLOOKUP(F132,DATOS!B:U,13,FALSE)</f>
        <v>1</v>
      </c>
      <c r="K132">
        <f>VLOOKUP(F132,DATOS!B:U,18,FALSE)</f>
        <v>26000</v>
      </c>
      <c r="L132">
        <f t="shared" si="5"/>
        <v>26000</v>
      </c>
      <c r="O132" s="40">
        <f>VLOOKUP(F132,DATOS!B:P,15,FALSE)</f>
        <v>45430</v>
      </c>
    </row>
    <row r="133" spans="2:15">
      <c r="B133" t="str">
        <f>VLOOKUP(F133,DATOS!B:U,20,FALSE)</f>
        <v>FEVT5221</v>
      </c>
      <c r="C133" s="3">
        <v>9012767301</v>
      </c>
      <c r="D133" t="str">
        <f>VLOOKUP(F133,DATOS!B:U,2,FALSE)</f>
        <v>CC</v>
      </c>
      <c r="E133" s="3">
        <f>VLOOKUP(F133,DATOS!B:U,3,FALSE)</f>
        <v>36276534</v>
      </c>
      <c r="F133">
        <v>5772</v>
      </c>
      <c r="G133">
        <v>2</v>
      </c>
      <c r="H133" t="str">
        <f>VLOOKUP(F133,DATOS!B:U,11,FALSE)</f>
        <v>S50008</v>
      </c>
      <c r="I133" t="str">
        <f t="shared" si="4"/>
        <v>TRANSPORTE INTERMUNICIPAL TER</v>
      </c>
      <c r="J133">
        <f>VLOOKUP(F133,DATOS!B:U,13,FALSE)</f>
        <v>1</v>
      </c>
      <c r="K133">
        <f>VLOOKUP(F133,DATOS!B:U,18,FALSE)</f>
        <v>26000</v>
      </c>
      <c r="L133">
        <f t="shared" si="5"/>
        <v>26000</v>
      </c>
      <c r="O133" s="40">
        <f>VLOOKUP(F133,DATOS!B:P,15,FALSE)</f>
        <v>45430</v>
      </c>
    </row>
    <row r="134" spans="2:15">
      <c r="B134" t="str">
        <f>VLOOKUP(F134,DATOS!B:U,20,FALSE)</f>
        <v>FEVT5222</v>
      </c>
      <c r="C134" s="3">
        <v>9012767301</v>
      </c>
      <c r="D134" t="str">
        <f>VLOOKUP(F134,DATOS!B:U,2,FALSE)</f>
        <v>RC</v>
      </c>
      <c r="E134" s="3">
        <f>VLOOKUP(F134,DATOS!B:U,3,FALSE)</f>
        <v>1124317102</v>
      </c>
      <c r="F134">
        <v>5283</v>
      </c>
      <c r="G134">
        <v>2</v>
      </c>
      <c r="H134" t="str">
        <f>VLOOKUP(F134,DATOS!B:U,11,FALSE)</f>
        <v>S50007</v>
      </c>
      <c r="I134" t="str">
        <f t="shared" si="4"/>
        <v>TRANSPORTE MUNICIPAL TERRESTR</v>
      </c>
      <c r="J134">
        <f>VLOOKUP(F134,DATOS!B:U,13,FALSE)</f>
        <v>1</v>
      </c>
      <c r="K134">
        <f>VLOOKUP(F134,DATOS!B:U,18,FALSE)</f>
        <v>33800</v>
      </c>
      <c r="L134">
        <f t="shared" si="5"/>
        <v>33800</v>
      </c>
      <c r="O134" s="40">
        <f>VLOOKUP(F134,DATOS!B:P,15,FALSE)</f>
        <v>45419</v>
      </c>
    </row>
    <row r="135" spans="2:15">
      <c r="B135" t="str">
        <f>VLOOKUP(F135,DATOS!B:U,20,FALSE)</f>
        <v>FEVT5223</v>
      </c>
      <c r="C135" s="3">
        <v>9012767301</v>
      </c>
      <c r="D135" t="str">
        <f>VLOOKUP(F135,DATOS!B:U,2,FALSE)</f>
        <v>CC</v>
      </c>
      <c r="E135" s="3">
        <f>VLOOKUP(F135,DATOS!B:U,3,FALSE)</f>
        <v>27470289</v>
      </c>
      <c r="F135">
        <v>6403</v>
      </c>
      <c r="G135">
        <v>2</v>
      </c>
      <c r="H135" t="str">
        <f>VLOOKUP(F135,DATOS!B:U,11,FALSE)</f>
        <v>S50007</v>
      </c>
      <c r="I135" t="str">
        <f t="shared" si="4"/>
        <v>TRANSPORTE MUNICIPAL TERRESTR</v>
      </c>
      <c r="J135">
        <f>VLOOKUP(F135,DATOS!B:U,13,FALSE)</f>
        <v>1</v>
      </c>
      <c r="K135">
        <f>VLOOKUP(F135,DATOS!B:U,18,FALSE)</f>
        <v>22880</v>
      </c>
      <c r="L135">
        <f t="shared" si="5"/>
        <v>22880</v>
      </c>
      <c r="O135" s="40">
        <f>VLOOKUP(F135,DATOS!B:P,15,FALSE)</f>
        <v>45441</v>
      </c>
    </row>
    <row r="136" spans="2:15">
      <c r="B136" t="str">
        <f>VLOOKUP(F136,DATOS!B:U,20,FALSE)</f>
        <v>FEVT5223</v>
      </c>
      <c r="C136" s="3">
        <v>9012767301</v>
      </c>
      <c r="D136" t="str">
        <f>VLOOKUP(F136,DATOS!B:U,2,FALSE)</f>
        <v>CC</v>
      </c>
      <c r="E136" s="3">
        <f>VLOOKUP(F136,DATOS!B:U,3,FALSE)</f>
        <v>27470289</v>
      </c>
      <c r="F136">
        <v>6404</v>
      </c>
      <c r="G136">
        <v>2</v>
      </c>
      <c r="H136" t="str">
        <f>VLOOKUP(F136,DATOS!B:U,11,FALSE)</f>
        <v>S50007</v>
      </c>
      <c r="I136" t="str">
        <f t="shared" si="4"/>
        <v>TRANSPORTE MUNICIPAL TERRESTR</v>
      </c>
      <c r="J136">
        <f>VLOOKUP(F136,DATOS!B:U,13,FALSE)</f>
        <v>1</v>
      </c>
      <c r="K136">
        <f>VLOOKUP(F136,DATOS!B:U,18,FALSE)</f>
        <v>22880</v>
      </c>
      <c r="L136">
        <f t="shared" si="5"/>
        <v>22880</v>
      </c>
      <c r="O136" s="40">
        <f>VLOOKUP(F136,DATOS!B:P,15,FALSE)</f>
        <v>45441</v>
      </c>
    </row>
    <row r="137" spans="2:15">
      <c r="B137" t="str">
        <f>VLOOKUP(F137,DATOS!B:U,20,FALSE)</f>
        <v>FEVT5224</v>
      </c>
      <c r="C137" s="3">
        <v>9012767301</v>
      </c>
      <c r="D137" t="str">
        <f>VLOOKUP(F137,DATOS!B:U,2,FALSE)</f>
        <v>CC</v>
      </c>
      <c r="E137" s="3">
        <f>VLOOKUP(F137,DATOS!B:U,3,FALSE)</f>
        <v>1121508683</v>
      </c>
      <c r="F137">
        <v>5842</v>
      </c>
      <c r="G137">
        <v>2</v>
      </c>
      <c r="H137" t="str">
        <f>VLOOKUP(F137,DATOS!B:U,11,FALSE)</f>
        <v>S50007</v>
      </c>
      <c r="I137" t="str">
        <f t="shared" si="4"/>
        <v>TRANSPORTE MUNICIPAL TERRESTR</v>
      </c>
      <c r="J137">
        <f>VLOOKUP(F137,DATOS!B:U,13,FALSE)</f>
        <v>1</v>
      </c>
      <c r="K137">
        <f>VLOOKUP(F137,DATOS!B:U,18,FALSE)</f>
        <v>56680</v>
      </c>
      <c r="L137">
        <f t="shared" si="5"/>
        <v>56680</v>
      </c>
      <c r="O137" s="40">
        <f>VLOOKUP(F137,DATOS!B:P,15,FALSE)</f>
        <v>45432</v>
      </c>
    </row>
    <row r="138" spans="2:15">
      <c r="B138" t="str">
        <f>VLOOKUP(F138,DATOS!B:U,20,FALSE)</f>
        <v>FEVT5224</v>
      </c>
      <c r="C138" s="3">
        <v>9012767301</v>
      </c>
      <c r="D138" t="str">
        <f>VLOOKUP(F138,DATOS!B:U,2,FALSE)</f>
        <v>CC</v>
      </c>
      <c r="E138" s="3">
        <f>VLOOKUP(F138,DATOS!B:U,3,FALSE)</f>
        <v>1121508683</v>
      </c>
      <c r="F138">
        <v>5843</v>
      </c>
      <c r="G138">
        <v>2</v>
      </c>
      <c r="H138" t="str">
        <f>VLOOKUP(F138,DATOS!B:U,11,FALSE)</f>
        <v>S50007</v>
      </c>
      <c r="I138" t="str">
        <f t="shared" si="4"/>
        <v>TRANSPORTE MUNICIPAL TERRESTR</v>
      </c>
      <c r="J138">
        <f>VLOOKUP(F138,DATOS!B:U,13,FALSE)</f>
        <v>1</v>
      </c>
      <c r="K138">
        <f>VLOOKUP(F138,DATOS!B:U,18,FALSE)</f>
        <v>56680</v>
      </c>
      <c r="L138">
        <f t="shared" si="5"/>
        <v>56680</v>
      </c>
      <c r="O138" s="40">
        <f>VLOOKUP(F138,DATOS!B:P,15,FALSE)</f>
        <v>45440</v>
      </c>
    </row>
    <row r="139" spans="2:15">
      <c r="B139" t="str">
        <f>VLOOKUP(F139,DATOS!B:U,20,FALSE)</f>
        <v>FEVT5225</v>
      </c>
      <c r="C139" s="3">
        <v>9012767301</v>
      </c>
      <c r="D139" t="str">
        <f>VLOOKUP(F139,DATOS!B:U,2,FALSE)</f>
        <v>CC</v>
      </c>
      <c r="E139" s="3">
        <f>VLOOKUP(F139,DATOS!B:U,3,FALSE)</f>
        <v>1130144409</v>
      </c>
      <c r="F139">
        <v>5638</v>
      </c>
      <c r="G139">
        <v>2</v>
      </c>
      <c r="H139" t="str">
        <f>VLOOKUP(F139,DATOS!B:U,11,FALSE)</f>
        <v>S50008</v>
      </c>
      <c r="I139" t="str">
        <f t="shared" si="4"/>
        <v>TRANSPORTE INTERMUNICIPAL TER</v>
      </c>
      <c r="J139">
        <f>VLOOKUP(F139,DATOS!B:U,13,FALSE)</f>
        <v>1</v>
      </c>
      <c r="K139">
        <f>VLOOKUP(F139,DATOS!B:U,18,FALSE)</f>
        <v>45240</v>
      </c>
      <c r="L139">
        <f t="shared" si="5"/>
        <v>45240</v>
      </c>
      <c r="O139" s="40">
        <f>VLOOKUP(F139,DATOS!B:P,15,FALSE)</f>
        <v>45427</v>
      </c>
    </row>
    <row r="140" spans="2:15">
      <c r="B140" t="str">
        <f>VLOOKUP(F140,DATOS!B:U,20,FALSE)</f>
        <v>FEVT5225</v>
      </c>
      <c r="C140" s="3">
        <v>9012767301</v>
      </c>
      <c r="D140" t="str">
        <f>VLOOKUP(F140,DATOS!B:U,2,FALSE)</f>
        <v>CC</v>
      </c>
      <c r="E140" s="3">
        <f>VLOOKUP(F140,DATOS!B:U,3,FALSE)</f>
        <v>1130144409</v>
      </c>
      <c r="F140">
        <v>5639</v>
      </c>
      <c r="G140">
        <v>2</v>
      </c>
      <c r="H140" t="str">
        <f>VLOOKUP(F140,DATOS!B:U,11,FALSE)</f>
        <v>S50008</v>
      </c>
      <c r="I140" t="str">
        <f t="shared" si="4"/>
        <v>TRANSPORTE INTERMUNICIPAL TER</v>
      </c>
      <c r="J140">
        <f>VLOOKUP(F140,DATOS!B:U,13,FALSE)</f>
        <v>1</v>
      </c>
      <c r="K140">
        <f>VLOOKUP(F140,DATOS!B:U,18,FALSE)</f>
        <v>45240</v>
      </c>
      <c r="L140">
        <f t="shared" si="5"/>
        <v>45240</v>
      </c>
      <c r="O140" s="40">
        <f>VLOOKUP(F140,DATOS!B:P,15,FALSE)</f>
        <v>45428</v>
      </c>
    </row>
    <row r="141" spans="2:15">
      <c r="B141" t="str">
        <f>VLOOKUP(F141,DATOS!B:U,20,FALSE)</f>
        <v>FEVT5226</v>
      </c>
      <c r="C141" s="3">
        <v>9012767301</v>
      </c>
      <c r="D141" t="str">
        <f>VLOOKUP(F141,DATOS!B:U,2,FALSE)</f>
        <v>CC</v>
      </c>
      <c r="E141" s="3">
        <f>VLOOKUP(F141,DATOS!B:U,3,FALSE)</f>
        <v>30701353</v>
      </c>
      <c r="F141">
        <v>5856</v>
      </c>
      <c r="G141">
        <v>2</v>
      </c>
      <c r="H141" t="str">
        <f>VLOOKUP(F141,DATOS!B:U,11,FALSE)</f>
        <v>S50007</v>
      </c>
      <c r="I141" t="str">
        <f t="shared" si="4"/>
        <v>TRANSPORTE MUNICIPAL TERRESTR</v>
      </c>
      <c r="J141">
        <f>VLOOKUP(F141,DATOS!B:U,13,FALSE)</f>
        <v>1</v>
      </c>
      <c r="K141">
        <f>VLOOKUP(F141,DATOS!B:U,18,FALSE)</f>
        <v>33800</v>
      </c>
      <c r="L141">
        <f t="shared" si="5"/>
        <v>33800</v>
      </c>
      <c r="O141" s="40">
        <f>VLOOKUP(F141,DATOS!B:P,15,FALSE)</f>
        <v>45432</v>
      </c>
    </row>
    <row r="142" spans="2:15">
      <c r="B142" t="str">
        <f>VLOOKUP(F142,DATOS!B:U,20,FALSE)</f>
        <v>FEVT5227</v>
      </c>
      <c r="C142" s="3">
        <v>9012767301</v>
      </c>
      <c r="D142" t="str">
        <f>VLOOKUP(F142,DATOS!B:U,2,FALSE)</f>
        <v>RC</v>
      </c>
      <c r="E142" s="3">
        <f>VLOOKUP(F142,DATOS!B:U,3,FALSE)</f>
        <v>1120219131</v>
      </c>
      <c r="F142">
        <v>6325</v>
      </c>
      <c r="G142">
        <v>2</v>
      </c>
      <c r="H142" t="str">
        <f>VLOOKUP(F142,DATOS!B:U,11,FALSE)</f>
        <v>S50007</v>
      </c>
      <c r="I142" t="str">
        <f t="shared" si="4"/>
        <v>TRANSPORTE MUNICIPAL TERRESTR</v>
      </c>
      <c r="J142">
        <f>VLOOKUP(F142,DATOS!B:U,13,FALSE)</f>
        <v>1</v>
      </c>
      <c r="K142">
        <f>VLOOKUP(F142,DATOS!B:U,18,FALSE)</f>
        <v>29120</v>
      </c>
      <c r="L142">
        <f t="shared" si="5"/>
        <v>29120</v>
      </c>
      <c r="O142" s="40">
        <f>VLOOKUP(F142,DATOS!B:P,15,FALSE)</f>
        <v>45439</v>
      </c>
    </row>
    <row r="143" spans="2:15">
      <c r="B143" t="str">
        <f>VLOOKUP(F143,DATOS!B:U,20,FALSE)</f>
        <v>FEVT5227</v>
      </c>
      <c r="C143" s="3">
        <v>9012767301</v>
      </c>
      <c r="D143" t="str">
        <f>VLOOKUP(F143,DATOS!B:U,2,FALSE)</f>
        <v>RC</v>
      </c>
      <c r="E143" s="3">
        <f>VLOOKUP(F143,DATOS!B:U,3,FALSE)</f>
        <v>1120219131</v>
      </c>
      <c r="F143">
        <v>6326</v>
      </c>
      <c r="G143">
        <v>2</v>
      </c>
      <c r="H143" t="str">
        <f>VLOOKUP(F143,DATOS!B:U,11,FALSE)</f>
        <v>S50007</v>
      </c>
      <c r="I143" t="str">
        <f t="shared" si="4"/>
        <v>TRANSPORTE MUNICIPAL TERRESTR</v>
      </c>
      <c r="J143">
        <f>VLOOKUP(F143,DATOS!B:U,13,FALSE)</f>
        <v>1</v>
      </c>
      <c r="K143">
        <f>VLOOKUP(F143,DATOS!B:U,18,FALSE)</f>
        <v>29120</v>
      </c>
      <c r="L143">
        <f t="shared" si="5"/>
        <v>29120</v>
      </c>
      <c r="O143" s="40">
        <f>VLOOKUP(F143,DATOS!B:P,15,FALSE)</f>
        <v>45440</v>
      </c>
    </row>
    <row r="144" spans="2:15">
      <c r="B144" t="str">
        <f>VLOOKUP(F144,DATOS!B:U,20,FALSE)</f>
        <v>FEVT5228</v>
      </c>
      <c r="C144" s="3">
        <v>9012767301</v>
      </c>
      <c r="D144" t="str">
        <f>VLOOKUP(F144,DATOS!B:U,2,FALSE)</f>
        <v>CC</v>
      </c>
      <c r="E144" s="3">
        <f>VLOOKUP(F144,DATOS!B:U,3,FALSE)</f>
        <v>41104711</v>
      </c>
      <c r="F144">
        <v>6458</v>
      </c>
      <c r="G144">
        <v>2</v>
      </c>
      <c r="H144" t="str">
        <f>VLOOKUP(F144,DATOS!B:U,11,FALSE)</f>
        <v>S50007</v>
      </c>
      <c r="I144" t="str">
        <f t="shared" si="4"/>
        <v>TRANSPORTE MUNICIPAL TERRESTR</v>
      </c>
      <c r="J144">
        <f>VLOOKUP(F144,DATOS!B:U,13,FALSE)</f>
        <v>1</v>
      </c>
      <c r="K144">
        <f>VLOOKUP(F144,DATOS!B:U,18,FALSE)</f>
        <v>100131</v>
      </c>
      <c r="L144">
        <f t="shared" si="5"/>
        <v>100131</v>
      </c>
      <c r="O144" s="40">
        <f>VLOOKUP(F144,DATOS!B:P,15,FALSE)</f>
        <v>45442</v>
      </c>
    </row>
    <row r="145" spans="2:15">
      <c r="B145" t="str">
        <f>VLOOKUP(F145,DATOS!B:U,20,FALSE)</f>
        <v>FEVT5228</v>
      </c>
      <c r="C145" s="3">
        <v>9012767301</v>
      </c>
      <c r="D145" t="str">
        <f>VLOOKUP(F145,DATOS!B:U,2,FALSE)</f>
        <v>CC</v>
      </c>
      <c r="E145" s="3">
        <f>VLOOKUP(F145,DATOS!B:U,3,FALSE)</f>
        <v>41104711</v>
      </c>
      <c r="F145">
        <v>6459</v>
      </c>
      <c r="G145">
        <v>2</v>
      </c>
      <c r="H145" t="str">
        <f>VLOOKUP(F145,DATOS!B:U,11,FALSE)</f>
        <v>S50007</v>
      </c>
      <c r="I145" t="str">
        <f t="shared" si="4"/>
        <v>TRANSPORTE MUNICIPAL TERRESTR</v>
      </c>
      <c r="J145">
        <f>VLOOKUP(F145,DATOS!B:U,13,FALSE)</f>
        <v>1</v>
      </c>
      <c r="K145">
        <f>VLOOKUP(F145,DATOS!B:U,18,FALSE)</f>
        <v>100131</v>
      </c>
      <c r="L145">
        <f t="shared" si="5"/>
        <v>100131</v>
      </c>
      <c r="O145" s="40">
        <f>VLOOKUP(F145,DATOS!B:P,15,FALSE)</f>
        <v>45443</v>
      </c>
    </row>
    <row r="146" spans="2:15">
      <c r="B146" t="str">
        <f>VLOOKUP(F146,DATOS!B:U,20,FALSE)</f>
        <v>FEVT5229</v>
      </c>
      <c r="C146" s="3">
        <v>9012767301</v>
      </c>
      <c r="D146" t="str">
        <f>VLOOKUP(F146,DATOS!B:U,2,FALSE)</f>
        <v>TI</v>
      </c>
      <c r="E146" s="3">
        <f>VLOOKUP(F146,DATOS!B:U,3,FALSE)</f>
        <v>1125183631</v>
      </c>
      <c r="F146">
        <v>5654</v>
      </c>
      <c r="G146">
        <v>2</v>
      </c>
      <c r="H146" t="str">
        <f>VLOOKUP(F146,DATOS!B:U,11,FALSE)</f>
        <v>S50008</v>
      </c>
      <c r="I146" t="str">
        <f t="shared" si="4"/>
        <v>TRANSPORTE INTERMUNICIPAL TER</v>
      </c>
      <c r="J146">
        <f>VLOOKUP(F146,DATOS!B:U,13,FALSE)</f>
        <v>1</v>
      </c>
      <c r="K146">
        <f>VLOOKUP(F146,DATOS!B:U,18,FALSE)</f>
        <v>30680</v>
      </c>
      <c r="L146">
        <f t="shared" si="5"/>
        <v>30680</v>
      </c>
      <c r="O146" s="40">
        <f>VLOOKUP(F146,DATOS!B:P,15,FALSE)</f>
        <v>45429</v>
      </c>
    </row>
    <row r="147" spans="2:15">
      <c r="B147" t="str">
        <f>VLOOKUP(F147,DATOS!B:U,20,FALSE)</f>
        <v>FEVT5229</v>
      </c>
      <c r="C147" s="3">
        <v>9012767301</v>
      </c>
      <c r="D147" t="str">
        <f>VLOOKUP(F147,DATOS!B:U,2,FALSE)</f>
        <v>TI</v>
      </c>
      <c r="E147" s="3">
        <f>VLOOKUP(F147,DATOS!B:U,3,FALSE)</f>
        <v>1125183631</v>
      </c>
      <c r="F147">
        <v>5655</v>
      </c>
      <c r="G147">
        <v>2</v>
      </c>
      <c r="H147" t="str">
        <f>VLOOKUP(F147,DATOS!B:U,11,FALSE)</f>
        <v>S50008</v>
      </c>
      <c r="I147" t="str">
        <f t="shared" si="4"/>
        <v>TRANSPORTE INTERMUNICIPAL TER</v>
      </c>
      <c r="J147">
        <f>VLOOKUP(F147,DATOS!B:U,13,FALSE)</f>
        <v>1</v>
      </c>
      <c r="K147">
        <f>VLOOKUP(F147,DATOS!B:U,18,FALSE)</f>
        <v>30680</v>
      </c>
      <c r="L147">
        <f t="shared" si="5"/>
        <v>30680</v>
      </c>
      <c r="O147" s="40">
        <f>VLOOKUP(F147,DATOS!B:P,15,FALSE)</f>
        <v>45430</v>
      </c>
    </row>
    <row r="148" spans="2:15">
      <c r="B148" t="str">
        <f>VLOOKUP(F148,DATOS!B:U,20,FALSE)</f>
        <v>FEVT5230</v>
      </c>
      <c r="C148" s="3">
        <v>9012767301</v>
      </c>
      <c r="D148" t="str">
        <f>VLOOKUP(F148,DATOS!B:U,2,FALSE)</f>
        <v>CC</v>
      </c>
      <c r="E148" s="3">
        <f>VLOOKUP(F148,DATOS!B:U,3,FALSE)</f>
        <v>12999268</v>
      </c>
      <c r="F148">
        <v>5612</v>
      </c>
      <c r="G148">
        <v>2</v>
      </c>
      <c r="H148" t="str">
        <f>VLOOKUP(F148,DATOS!B:U,11,FALSE)</f>
        <v>S50008</v>
      </c>
      <c r="I148" t="str">
        <f t="shared" si="4"/>
        <v>TRANSPORTE INTERMUNICIPAL TER</v>
      </c>
      <c r="J148">
        <f>VLOOKUP(F148,DATOS!B:U,13,FALSE)</f>
        <v>1</v>
      </c>
      <c r="K148">
        <f>VLOOKUP(F148,DATOS!B:U,18,FALSE)</f>
        <v>35880</v>
      </c>
      <c r="L148">
        <f t="shared" si="5"/>
        <v>35880</v>
      </c>
      <c r="O148" s="40">
        <f>VLOOKUP(F148,DATOS!B:P,15,FALSE)</f>
        <v>45427</v>
      </c>
    </row>
    <row r="149" spans="2:15">
      <c r="B149" t="str">
        <f>VLOOKUP(F149,DATOS!B:U,20,FALSE)</f>
        <v>FEVT5230</v>
      </c>
      <c r="C149" s="3">
        <v>9012767301</v>
      </c>
      <c r="D149" t="str">
        <f>VLOOKUP(F149,DATOS!B:U,2,FALSE)</f>
        <v>CC</v>
      </c>
      <c r="E149" s="3">
        <f>VLOOKUP(F149,DATOS!B:U,3,FALSE)</f>
        <v>12999268</v>
      </c>
      <c r="F149">
        <v>5613</v>
      </c>
      <c r="G149">
        <v>2</v>
      </c>
      <c r="H149" t="str">
        <f>VLOOKUP(F149,DATOS!B:U,11,FALSE)</f>
        <v>S50008</v>
      </c>
      <c r="I149" t="str">
        <f t="shared" si="4"/>
        <v>TRANSPORTE INTERMUNICIPAL TER</v>
      </c>
      <c r="J149">
        <f>VLOOKUP(F149,DATOS!B:U,13,FALSE)</f>
        <v>1</v>
      </c>
      <c r="K149">
        <f>VLOOKUP(F149,DATOS!B:U,18,FALSE)</f>
        <v>35880</v>
      </c>
      <c r="L149">
        <f t="shared" si="5"/>
        <v>35880</v>
      </c>
      <c r="O149" s="40">
        <f>VLOOKUP(F149,DATOS!B:P,15,FALSE)</f>
        <v>45427</v>
      </c>
    </row>
    <row r="150" spans="2:15">
      <c r="B150" t="str">
        <f>VLOOKUP(F150,DATOS!B:U,20,FALSE)</f>
        <v>FEVT5231</v>
      </c>
      <c r="C150" s="3">
        <v>9012767301</v>
      </c>
      <c r="D150" t="str">
        <f>VLOOKUP(F150,DATOS!B:U,2,FALSE)</f>
        <v>CC</v>
      </c>
      <c r="E150" s="3">
        <f>VLOOKUP(F150,DATOS!B:U,3,FALSE)</f>
        <v>39842240</v>
      </c>
      <c r="F150">
        <v>6000</v>
      </c>
      <c r="G150">
        <v>2</v>
      </c>
      <c r="H150" t="str">
        <f>VLOOKUP(F150,DATOS!B:U,11,FALSE)</f>
        <v>S50008</v>
      </c>
      <c r="I150" t="str">
        <f t="shared" si="4"/>
        <v>TRANSPORTE INTERMUNICIPAL TER</v>
      </c>
      <c r="J150">
        <f>VLOOKUP(F150,DATOS!B:U,13,FALSE)</f>
        <v>1</v>
      </c>
      <c r="K150">
        <f>VLOOKUP(F150,DATOS!B:U,18,FALSE)</f>
        <v>40040</v>
      </c>
      <c r="L150">
        <f t="shared" si="5"/>
        <v>40040</v>
      </c>
      <c r="O150" s="40">
        <f>VLOOKUP(F150,DATOS!B:P,15,FALSE)</f>
        <v>45434</v>
      </c>
    </row>
    <row r="151" spans="2:15">
      <c r="B151" t="str">
        <f>VLOOKUP(F151,DATOS!B:U,20,FALSE)</f>
        <v>FEVT5231</v>
      </c>
      <c r="C151" s="3">
        <v>9012767301</v>
      </c>
      <c r="D151" t="str">
        <f>VLOOKUP(F151,DATOS!B:U,2,FALSE)</f>
        <v>CC</v>
      </c>
      <c r="E151" s="3">
        <f>VLOOKUP(F151,DATOS!B:U,3,FALSE)</f>
        <v>39842240</v>
      </c>
      <c r="F151">
        <v>6001</v>
      </c>
      <c r="G151">
        <v>2</v>
      </c>
      <c r="H151" t="str">
        <f>VLOOKUP(F151,DATOS!B:U,11,FALSE)</f>
        <v>S50008</v>
      </c>
      <c r="I151" t="str">
        <f t="shared" si="4"/>
        <v>TRANSPORTE INTERMUNICIPAL TER</v>
      </c>
      <c r="J151">
        <f>VLOOKUP(F151,DATOS!B:U,13,FALSE)</f>
        <v>1</v>
      </c>
      <c r="K151">
        <f>VLOOKUP(F151,DATOS!B:U,18,FALSE)</f>
        <v>40040</v>
      </c>
      <c r="L151">
        <f t="shared" si="5"/>
        <v>40040</v>
      </c>
      <c r="O151" s="40">
        <f>VLOOKUP(F151,DATOS!B:P,15,FALSE)</f>
        <v>45434</v>
      </c>
    </row>
    <row r="152" spans="2:15">
      <c r="B152" t="str">
        <f>VLOOKUP(F152,DATOS!B:U,20,FALSE)</f>
        <v>FEVT5231</v>
      </c>
      <c r="C152" s="3">
        <v>9012767301</v>
      </c>
      <c r="D152" t="str">
        <f>VLOOKUP(F152,DATOS!B:U,2,FALSE)</f>
        <v>CC</v>
      </c>
      <c r="E152" s="3">
        <f>VLOOKUP(F152,DATOS!B:U,3,FALSE)</f>
        <v>39842240</v>
      </c>
      <c r="F152">
        <v>6401</v>
      </c>
      <c r="G152">
        <v>2</v>
      </c>
      <c r="H152" t="str">
        <f>VLOOKUP(F152,DATOS!B:U,11,FALSE)</f>
        <v>S50007</v>
      </c>
      <c r="I152" t="str">
        <f t="shared" si="4"/>
        <v>TRANSPORTE MUNICIPAL TERRESTR</v>
      </c>
      <c r="J152">
        <f>VLOOKUP(F152,DATOS!B:U,13,FALSE)</f>
        <v>1</v>
      </c>
      <c r="K152">
        <f>VLOOKUP(F152,DATOS!B:U,18,FALSE)</f>
        <v>96512</v>
      </c>
      <c r="L152">
        <f t="shared" si="5"/>
        <v>96512</v>
      </c>
      <c r="O152" s="40">
        <f>VLOOKUP(F152,DATOS!B:P,15,FALSE)</f>
        <v>45441</v>
      </c>
    </row>
    <row r="153" spans="2:15">
      <c r="B153" t="str">
        <f>VLOOKUP(F153,DATOS!B:U,20,FALSE)</f>
        <v>FEVT5231</v>
      </c>
      <c r="C153" s="3">
        <v>9012767301</v>
      </c>
      <c r="D153" t="str">
        <f>VLOOKUP(F153,DATOS!B:U,2,FALSE)</f>
        <v>CC</v>
      </c>
      <c r="E153" s="3">
        <f>VLOOKUP(F153,DATOS!B:U,3,FALSE)</f>
        <v>39842240</v>
      </c>
      <c r="F153">
        <v>6402</v>
      </c>
      <c r="G153">
        <v>2</v>
      </c>
      <c r="H153" t="str">
        <f>VLOOKUP(F153,DATOS!B:U,11,FALSE)</f>
        <v>S50007</v>
      </c>
      <c r="I153" t="str">
        <f t="shared" si="4"/>
        <v>TRANSPORTE MUNICIPAL TERRESTR</v>
      </c>
      <c r="J153">
        <f>VLOOKUP(F153,DATOS!B:U,13,FALSE)</f>
        <v>1</v>
      </c>
      <c r="K153">
        <f>VLOOKUP(F153,DATOS!B:U,18,FALSE)</f>
        <v>96512</v>
      </c>
      <c r="L153">
        <f t="shared" si="5"/>
        <v>96512</v>
      </c>
      <c r="O153" s="40">
        <f>VLOOKUP(F153,DATOS!B:P,15,FALSE)</f>
        <v>45442</v>
      </c>
    </row>
    <row r="154" spans="2:15">
      <c r="B154" t="str">
        <f>VLOOKUP(F154,DATOS!B:U,20,FALSE)</f>
        <v>FEVT5232</v>
      </c>
      <c r="C154" s="3">
        <v>9012767301</v>
      </c>
      <c r="D154" t="str">
        <f>VLOOKUP(F154,DATOS!B:U,2,FALSE)</f>
        <v>CC</v>
      </c>
      <c r="E154" s="3">
        <f>VLOOKUP(F154,DATOS!B:U,3,FALSE)</f>
        <v>41170934</v>
      </c>
      <c r="F154">
        <v>5443</v>
      </c>
      <c r="G154">
        <v>2</v>
      </c>
      <c r="H154" t="str">
        <f>VLOOKUP(F154,DATOS!B:U,11,FALSE)</f>
        <v>S50007</v>
      </c>
      <c r="I154" t="str">
        <f t="shared" si="4"/>
        <v>TRANSPORTE MUNICIPAL TERRESTR</v>
      </c>
      <c r="J154">
        <f>VLOOKUP(F154,DATOS!B:U,13,FALSE)</f>
        <v>1</v>
      </c>
      <c r="K154">
        <f>VLOOKUP(F154,DATOS!B:U,18,FALSE)</f>
        <v>81120</v>
      </c>
      <c r="L154">
        <f t="shared" si="5"/>
        <v>81120</v>
      </c>
      <c r="O154" s="40">
        <f>VLOOKUP(F154,DATOS!B:P,15,FALSE)</f>
        <v>45421</v>
      </c>
    </row>
    <row r="155" spans="2:15">
      <c r="B155" t="str">
        <f>VLOOKUP(F155,DATOS!B:U,20,FALSE)</f>
        <v>FEVT5232</v>
      </c>
      <c r="C155" s="3">
        <v>9012767301</v>
      </c>
      <c r="D155" t="str">
        <f>VLOOKUP(F155,DATOS!B:U,2,FALSE)</f>
        <v>CC</v>
      </c>
      <c r="E155" s="3">
        <f>VLOOKUP(F155,DATOS!B:U,3,FALSE)</f>
        <v>41170934</v>
      </c>
      <c r="F155">
        <v>5444</v>
      </c>
      <c r="G155">
        <v>2</v>
      </c>
      <c r="H155" t="str">
        <f>VLOOKUP(F155,DATOS!B:U,11,FALSE)</f>
        <v>S50007</v>
      </c>
      <c r="I155" t="str">
        <f t="shared" si="4"/>
        <v>TRANSPORTE MUNICIPAL TERRESTR</v>
      </c>
      <c r="J155">
        <f>VLOOKUP(F155,DATOS!B:U,13,FALSE)</f>
        <v>1</v>
      </c>
      <c r="K155">
        <f>VLOOKUP(F155,DATOS!B:U,18,FALSE)</f>
        <v>81120</v>
      </c>
      <c r="L155">
        <f t="shared" si="5"/>
        <v>81120</v>
      </c>
      <c r="O155" s="40">
        <f>VLOOKUP(F155,DATOS!B:P,15,FALSE)</f>
        <v>45422</v>
      </c>
    </row>
    <row r="156" spans="2:15">
      <c r="B156" t="str">
        <f>VLOOKUP(F156,DATOS!B:U,20,FALSE)</f>
        <v>FEVT5233</v>
      </c>
      <c r="C156" s="3">
        <v>9012767301</v>
      </c>
      <c r="D156" t="str">
        <f>VLOOKUP(F156,DATOS!B:U,2,FALSE)</f>
        <v>CC</v>
      </c>
      <c r="E156" s="3">
        <f>VLOOKUP(F156,DATOS!B:U,3,FALSE)</f>
        <v>97450034</v>
      </c>
      <c r="F156">
        <v>5946</v>
      </c>
      <c r="G156">
        <v>2</v>
      </c>
      <c r="H156" t="str">
        <f>VLOOKUP(F156,DATOS!B:U,11,FALSE)</f>
        <v>S50007</v>
      </c>
      <c r="I156" t="str">
        <f t="shared" si="4"/>
        <v>TRANSPORTE MUNICIPAL TERRESTR</v>
      </c>
      <c r="J156">
        <f>VLOOKUP(F156,DATOS!B:U,13,FALSE)</f>
        <v>1</v>
      </c>
      <c r="K156">
        <f>VLOOKUP(F156,DATOS!B:U,18,FALSE)</f>
        <v>92040</v>
      </c>
      <c r="L156">
        <f t="shared" si="5"/>
        <v>92040</v>
      </c>
      <c r="O156" s="40">
        <f>VLOOKUP(F156,DATOS!B:P,15,FALSE)</f>
        <v>45433</v>
      </c>
    </row>
    <row r="157" spans="2:15">
      <c r="B157" t="str">
        <f>VLOOKUP(F157,DATOS!B:U,20,FALSE)</f>
        <v>FEVT5233</v>
      </c>
      <c r="C157" s="3">
        <v>9012767301</v>
      </c>
      <c r="D157" t="str">
        <f>VLOOKUP(F157,DATOS!B:U,2,FALSE)</f>
        <v>CC</v>
      </c>
      <c r="E157" s="3">
        <f>VLOOKUP(F157,DATOS!B:U,3,FALSE)</f>
        <v>97450034</v>
      </c>
      <c r="F157">
        <v>5947</v>
      </c>
      <c r="G157">
        <v>2</v>
      </c>
      <c r="H157" t="str">
        <f>VLOOKUP(F157,DATOS!B:U,11,FALSE)</f>
        <v>S50007</v>
      </c>
      <c r="I157" t="str">
        <f t="shared" si="4"/>
        <v>TRANSPORTE MUNICIPAL TERRESTR</v>
      </c>
      <c r="J157">
        <f>VLOOKUP(F157,DATOS!B:U,13,FALSE)</f>
        <v>1</v>
      </c>
      <c r="K157">
        <f>VLOOKUP(F157,DATOS!B:U,18,FALSE)</f>
        <v>83200</v>
      </c>
      <c r="L157">
        <f t="shared" si="5"/>
        <v>83200</v>
      </c>
      <c r="O157" s="40">
        <f>VLOOKUP(F157,DATOS!B:P,15,FALSE)</f>
        <v>45436</v>
      </c>
    </row>
    <row r="158" spans="2:15">
      <c r="B158" t="str">
        <f>VLOOKUP(F158,DATOS!B:U,20,FALSE)</f>
        <v>FEVT5234</v>
      </c>
      <c r="C158" s="3">
        <v>9012767301</v>
      </c>
      <c r="D158" t="str">
        <f>VLOOKUP(F158,DATOS!B:U,2,FALSE)</f>
        <v>CC</v>
      </c>
      <c r="E158" s="3">
        <f>VLOOKUP(F158,DATOS!B:U,3,FALSE)</f>
        <v>69009332</v>
      </c>
      <c r="F158">
        <v>5003</v>
      </c>
      <c r="G158">
        <v>2</v>
      </c>
      <c r="H158" t="str">
        <f>VLOOKUP(F158,DATOS!B:U,11,FALSE)</f>
        <v>S50007</v>
      </c>
      <c r="I158" t="str">
        <f t="shared" si="4"/>
        <v>TRANSPORTE MUNICIPAL TERRESTR</v>
      </c>
      <c r="J158">
        <f>VLOOKUP(F158,DATOS!B:U,13,FALSE)</f>
        <v>1</v>
      </c>
      <c r="K158">
        <f>VLOOKUP(F158,DATOS!B:U,18,FALSE)</f>
        <v>67600</v>
      </c>
      <c r="L158">
        <f t="shared" si="5"/>
        <v>67600</v>
      </c>
      <c r="O158" s="40">
        <f>VLOOKUP(F158,DATOS!B:P,15,FALSE)</f>
        <v>45413</v>
      </c>
    </row>
    <row r="159" spans="2:15">
      <c r="B159" t="str">
        <f>VLOOKUP(F159,DATOS!B:U,20,FALSE)</f>
        <v>FEVT5234</v>
      </c>
      <c r="C159" s="3">
        <v>9012767301</v>
      </c>
      <c r="D159" t="str">
        <f>VLOOKUP(F159,DATOS!B:U,2,FALSE)</f>
        <v>CC</v>
      </c>
      <c r="E159" s="3">
        <f>VLOOKUP(F159,DATOS!B:U,3,FALSE)</f>
        <v>69009332</v>
      </c>
      <c r="F159">
        <v>5004</v>
      </c>
      <c r="G159">
        <v>2</v>
      </c>
      <c r="H159" t="str">
        <f>VLOOKUP(F159,DATOS!B:U,11,FALSE)</f>
        <v>S50007</v>
      </c>
      <c r="I159" t="str">
        <f t="shared" si="4"/>
        <v>TRANSPORTE MUNICIPAL TERRESTR</v>
      </c>
      <c r="J159">
        <f>VLOOKUP(F159,DATOS!B:U,13,FALSE)</f>
        <v>1</v>
      </c>
      <c r="K159">
        <f>VLOOKUP(F159,DATOS!B:U,18,FALSE)</f>
        <v>67600</v>
      </c>
      <c r="L159">
        <f t="shared" si="5"/>
        <v>67600</v>
      </c>
      <c r="O159" s="40">
        <f>VLOOKUP(F159,DATOS!B:P,15,FALSE)</f>
        <v>45415</v>
      </c>
    </row>
    <row r="160" spans="2:15">
      <c r="B160" t="str">
        <f>VLOOKUP(F160,DATOS!B:U,20,FALSE)</f>
        <v>FEVT5235</v>
      </c>
      <c r="C160" s="3">
        <v>9012767301</v>
      </c>
      <c r="D160" t="str">
        <f>VLOOKUP(F160,DATOS!B:U,2,FALSE)</f>
        <v>CC</v>
      </c>
      <c r="E160" s="3">
        <f>VLOOKUP(F160,DATOS!B:U,3,FALSE)</f>
        <v>69035003</v>
      </c>
      <c r="F160">
        <v>5588</v>
      </c>
      <c r="G160">
        <v>2</v>
      </c>
      <c r="H160" t="str">
        <f>VLOOKUP(F160,DATOS!B:U,11,FALSE)</f>
        <v>S50007</v>
      </c>
      <c r="I160" t="str">
        <f t="shared" si="4"/>
        <v>TRANSPORTE MUNICIPAL TERRESTR</v>
      </c>
      <c r="J160">
        <f>VLOOKUP(F160,DATOS!B:U,13,FALSE)</f>
        <v>1</v>
      </c>
      <c r="K160">
        <f>VLOOKUP(F160,DATOS!B:U,18,FALSE)</f>
        <v>92040</v>
      </c>
      <c r="L160">
        <f t="shared" si="5"/>
        <v>92040</v>
      </c>
      <c r="O160" s="40">
        <f>VLOOKUP(F160,DATOS!B:P,15,FALSE)</f>
        <v>45428</v>
      </c>
    </row>
    <row r="161" spans="2:15">
      <c r="B161" t="str">
        <f>VLOOKUP(F161,DATOS!B:U,20,FALSE)</f>
        <v>FEVT5235</v>
      </c>
      <c r="C161" s="3">
        <v>9012767301</v>
      </c>
      <c r="D161" t="str">
        <f>VLOOKUP(F161,DATOS!B:U,2,FALSE)</f>
        <v>CC</v>
      </c>
      <c r="E161" s="3">
        <f>VLOOKUP(F161,DATOS!B:U,3,FALSE)</f>
        <v>69035003</v>
      </c>
      <c r="F161">
        <v>5589</v>
      </c>
      <c r="G161">
        <v>2</v>
      </c>
      <c r="H161" t="str">
        <f>VLOOKUP(F161,DATOS!B:U,11,FALSE)</f>
        <v>S50007</v>
      </c>
      <c r="I161" t="str">
        <f t="shared" si="4"/>
        <v>TRANSPORTE MUNICIPAL TERRESTR</v>
      </c>
      <c r="J161">
        <f>VLOOKUP(F161,DATOS!B:U,13,FALSE)</f>
        <v>1</v>
      </c>
      <c r="K161">
        <f>VLOOKUP(F161,DATOS!B:U,18,FALSE)</f>
        <v>83200</v>
      </c>
      <c r="L161">
        <f t="shared" si="5"/>
        <v>83200</v>
      </c>
      <c r="O161" s="40">
        <f>VLOOKUP(F161,DATOS!B:P,15,FALSE)</f>
        <v>45429</v>
      </c>
    </row>
    <row r="162" spans="2:15">
      <c r="B162" t="str">
        <f>VLOOKUP(F162,DATOS!B:U,20,FALSE)</f>
        <v>FEVT5236</v>
      </c>
      <c r="C162" s="3">
        <v>9012767301</v>
      </c>
      <c r="D162" t="str">
        <f>VLOOKUP(F162,DATOS!B:U,2,FALSE)</f>
        <v>CC</v>
      </c>
      <c r="E162" s="3">
        <f>VLOOKUP(F162,DATOS!B:U,3,FALSE)</f>
        <v>17693085</v>
      </c>
      <c r="F162">
        <v>6209</v>
      </c>
      <c r="G162">
        <v>2</v>
      </c>
      <c r="H162" t="str">
        <f>VLOOKUP(F162,DATOS!B:U,11,FALSE)</f>
        <v>S50008</v>
      </c>
      <c r="I162" t="str">
        <f t="shared" si="4"/>
        <v>TRANSPORTE INTERMUNICIPAL TER</v>
      </c>
      <c r="J162">
        <f>VLOOKUP(F162,DATOS!B:U,13,FALSE)</f>
        <v>1</v>
      </c>
      <c r="K162">
        <f>VLOOKUP(F162,DATOS!B:U,18,FALSE)</f>
        <v>30680</v>
      </c>
      <c r="L162">
        <f t="shared" si="5"/>
        <v>30680</v>
      </c>
      <c r="O162" s="40">
        <f>VLOOKUP(F162,DATOS!B:P,15,FALSE)</f>
        <v>45439</v>
      </c>
    </row>
    <row r="163" spans="2:15">
      <c r="B163" t="str">
        <f>VLOOKUP(F163,DATOS!B:U,20,FALSE)</f>
        <v>FEVT5236</v>
      </c>
      <c r="C163" s="3">
        <v>9012767301</v>
      </c>
      <c r="D163" t="str">
        <f>VLOOKUP(F163,DATOS!B:U,2,FALSE)</f>
        <v>CC</v>
      </c>
      <c r="E163" s="3">
        <f>VLOOKUP(F163,DATOS!B:U,3,FALSE)</f>
        <v>17693085</v>
      </c>
      <c r="F163">
        <v>6210</v>
      </c>
      <c r="G163">
        <v>2</v>
      </c>
      <c r="H163" t="str">
        <f>VLOOKUP(F163,DATOS!B:U,11,FALSE)</f>
        <v>S50008</v>
      </c>
      <c r="I163" t="str">
        <f t="shared" si="4"/>
        <v>TRANSPORTE INTERMUNICIPAL TER</v>
      </c>
      <c r="J163">
        <f>VLOOKUP(F163,DATOS!B:U,13,FALSE)</f>
        <v>1</v>
      </c>
      <c r="K163">
        <f>VLOOKUP(F163,DATOS!B:U,18,FALSE)</f>
        <v>30680</v>
      </c>
      <c r="L163">
        <f t="shared" si="5"/>
        <v>30680</v>
      </c>
      <c r="O163" s="40">
        <f>VLOOKUP(F163,DATOS!B:P,15,FALSE)</f>
        <v>45439</v>
      </c>
    </row>
    <row r="164" spans="2:15">
      <c r="B164" t="str">
        <f>VLOOKUP(F164,DATOS!B:U,20,FALSE)</f>
        <v>FEVT5237</v>
      </c>
      <c r="C164" s="3">
        <v>9012767301</v>
      </c>
      <c r="D164" t="str">
        <f>VLOOKUP(F164,DATOS!B:U,2,FALSE)</f>
        <v>RC</v>
      </c>
      <c r="E164" s="3">
        <f>VLOOKUP(F164,DATOS!B:U,3,FALSE)</f>
        <v>1030084316</v>
      </c>
      <c r="F164">
        <v>5795</v>
      </c>
      <c r="G164">
        <v>2</v>
      </c>
      <c r="H164" t="str">
        <f>VLOOKUP(F164,DATOS!B:U,11,FALSE)</f>
        <v>S50008</v>
      </c>
      <c r="I164" t="str">
        <f t="shared" si="4"/>
        <v>TRANSPORTE INTERMUNICIPAL TER</v>
      </c>
      <c r="J164">
        <f>VLOOKUP(F164,DATOS!B:U,13,FALSE)</f>
        <v>1</v>
      </c>
      <c r="K164">
        <f>VLOOKUP(F164,DATOS!B:U,18,FALSE)</f>
        <v>50336</v>
      </c>
      <c r="L164">
        <f t="shared" si="5"/>
        <v>50336</v>
      </c>
      <c r="O164" s="40">
        <f>VLOOKUP(F164,DATOS!B:P,15,FALSE)</f>
        <v>45432</v>
      </c>
    </row>
    <row r="165" spans="2:15">
      <c r="B165" t="str">
        <f>VLOOKUP(F165,DATOS!B:U,20,FALSE)</f>
        <v>FEVT5237</v>
      </c>
      <c r="C165" s="3">
        <v>9012767301</v>
      </c>
      <c r="D165" t="str">
        <f>VLOOKUP(F165,DATOS!B:U,2,FALSE)</f>
        <v>RC</v>
      </c>
      <c r="E165" s="3">
        <f>VLOOKUP(F165,DATOS!B:U,3,FALSE)</f>
        <v>1030084316</v>
      </c>
      <c r="F165">
        <v>5796</v>
      </c>
      <c r="G165">
        <v>2</v>
      </c>
      <c r="H165" t="str">
        <f>VLOOKUP(F165,DATOS!B:U,11,FALSE)</f>
        <v>S50008</v>
      </c>
      <c r="I165" t="str">
        <f t="shared" si="4"/>
        <v>TRANSPORTE INTERMUNICIPAL TER</v>
      </c>
      <c r="J165">
        <f>VLOOKUP(F165,DATOS!B:U,13,FALSE)</f>
        <v>1</v>
      </c>
      <c r="K165">
        <f>VLOOKUP(F165,DATOS!B:U,18,FALSE)</f>
        <v>50336</v>
      </c>
      <c r="L165">
        <f t="shared" si="5"/>
        <v>50336</v>
      </c>
      <c r="O165" s="40">
        <f>VLOOKUP(F165,DATOS!B:P,15,FALSE)</f>
        <v>45432</v>
      </c>
    </row>
    <row r="166" spans="2:15">
      <c r="B166" t="str">
        <f>VLOOKUP(F166,DATOS!B:U,20,FALSE)</f>
        <v>FEVT5238</v>
      </c>
      <c r="C166" s="3">
        <v>9012767301</v>
      </c>
      <c r="D166" t="str">
        <f>VLOOKUP(F166,DATOS!B:U,2,FALSE)</f>
        <v>CC</v>
      </c>
      <c r="E166" s="3">
        <f>VLOOKUP(F166,DATOS!B:U,3,FALSE)</f>
        <v>27354215</v>
      </c>
      <c r="F166">
        <v>6193</v>
      </c>
      <c r="G166">
        <v>2</v>
      </c>
      <c r="H166" t="str">
        <f>VLOOKUP(F166,DATOS!B:U,11,FALSE)</f>
        <v>S50007</v>
      </c>
      <c r="I166" t="str">
        <f t="shared" si="4"/>
        <v>TRANSPORTE MUNICIPAL TERRESTR</v>
      </c>
      <c r="J166">
        <f>VLOOKUP(F166,DATOS!B:U,13,FALSE)</f>
        <v>1</v>
      </c>
      <c r="K166">
        <f>VLOOKUP(F166,DATOS!B:U,18,FALSE)</f>
        <v>67600</v>
      </c>
      <c r="L166">
        <f t="shared" si="5"/>
        <v>67600</v>
      </c>
      <c r="O166" s="40">
        <f>VLOOKUP(F166,DATOS!B:P,15,FALSE)</f>
        <v>45438</v>
      </c>
    </row>
    <row r="167" spans="2:15">
      <c r="B167" t="str">
        <f>VLOOKUP(F167,DATOS!B:U,20,FALSE)</f>
        <v>FEVT5238</v>
      </c>
      <c r="C167" s="3">
        <v>9012767301</v>
      </c>
      <c r="D167" t="str">
        <f>VLOOKUP(F167,DATOS!B:U,2,FALSE)</f>
        <v>CC</v>
      </c>
      <c r="E167" s="3">
        <f>VLOOKUP(F167,DATOS!B:U,3,FALSE)</f>
        <v>27354215</v>
      </c>
      <c r="F167">
        <v>6194</v>
      </c>
      <c r="G167">
        <v>2</v>
      </c>
      <c r="H167" t="str">
        <f>VLOOKUP(F167,DATOS!B:U,11,FALSE)</f>
        <v>S50007</v>
      </c>
      <c r="I167" t="str">
        <f t="shared" si="4"/>
        <v>TRANSPORTE MUNICIPAL TERRESTR</v>
      </c>
      <c r="J167">
        <f>VLOOKUP(F167,DATOS!B:U,13,FALSE)</f>
        <v>1</v>
      </c>
      <c r="K167">
        <f>VLOOKUP(F167,DATOS!B:U,18,FALSE)</f>
        <v>67600</v>
      </c>
      <c r="L167">
        <f t="shared" si="5"/>
        <v>67600</v>
      </c>
      <c r="O167" s="40">
        <f>VLOOKUP(F167,DATOS!B:P,15,FALSE)</f>
        <v>45439</v>
      </c>
    </row>
    <row r="168" spans="2:15">
      <c r="B168" t="str">
        <f>VLOOKUP(F168,DATOS!B:U,20,FALSE)</f>
        <v>FEVT5239</v>
      </c>
      <c r="C168" s="3">
        <v>9012767301</v>
      </c>
      <c r="D168" t="str">
        <f>VLOOKUP(F168,DATOS!B:U,2,FALSE)</f>
        <v>CC</v>
      </c>
      <c r="E168" s="3">
        <f>VLOOKUP(F168,DATOS!B:U,3,FALSE)</f>
        <v>41117809</v>
      </c>
      <c r="F168">
        <v>5846</v>
      </c>
      <c r="G168">
        <v>2</v>
      </c>
      <c r="H168" t="str">
        <f>VLOOKUP(F168,DATOS!B:U,11,FALSE)</f>
        <v>S50008</v>
      </c>
      <c r="I168" t="str">
        <f t="shared" si="4"/>
        <v>TRANSPORTE INTERMUNICIPAL TER</v>
      </c>
      <c r="J168">
        <f>VLOOKUP(F168,DATOS!B:U,13,FALSE)</f>
        <v>1</v>
      </c>
      <c r="K168">
        <f>VLOOKUP(F168,DATOS!B:U,18,FALSE)</f>
        <v>50336</v>
      </c>
      <c r="L168">
        <f t="shared" si="5"/>
        <v>50336</v>
      </c>
      <c r="O168" s="40">
        <f>VLOOKUP(F168,DATOS!B:P,15,FALSE)</f>
        <v>45432</v>
      </c>
    </row>
    <row r="169" spans="2:15">
      <c r="B169" t="str">
        <f>VLOOKUP(F169,DATOS!B:U,20,FALSE)</f>
        <v>FEVT5239</v>
      </c>
      <c r="C169" s="3">
        <v>9012767301</v>
      </c>
      <c r="D169" t="str">
        <f>VLOOKUP(F169,DATOS!B:U,2,FALSE)</f>
        <v>CC</v>
      </c>
      <c r="E169" s="3">
        <f>VLOOKUP(F169,DATOS!B:U,3,FALSE)</f>
        <v>41117809</v>
      </c>
      <c r="F169">
        <v>5847</v>
      </c>
      <c r="G169">
        <v>2</v>
      </c>
      <c r="H169" t="str">
        <f>VLOOKUP(F169,DATOS!B:U,11,FALSE)</f>
        <v>S50008</v>
      </c>
      <c r="I169" t="str">
        <f t="shared" si="4"/>
        <v>TRANSPORTE INTERMUNICIPAL TER</v>
      </c>
      <c r="J169">
        <f>VLOOKUP(F169,DATOS!B:U,13,FALSE)</f>
        <v>1</v>
      </c>
      <c r="K169">
        <f>VLOOKUP(F169,DATOS!B:U,18,FALSE)</f>
        <v>50336</v>
      </c>
      <c r="L169">
        <f t="shared" si="5"/>
        <v>50336</v>
      </c>
      <c r="O169" s="40">
        <f>VLOOKUP(F169,DATOS!B:P,15,FALSE)</f>
        <v>45433</v>
      </c>
    </row>
    <row r="170" spans="2:15">
      <c r="B170" t="str">
        <f>VLOOKUP(F170,DATOS!B:U,20,FALSE)</f>
        <v>FEVT5240</v>
      </c>
      <c r="C170" s="3">
        <v>9012767301</v>
      </c>
      <c r="D170" t="str">
        <f>VLOOKUP(F170,DATOS!B:U,2,FALSE)</f>
        <v>CC</v>
      </c>
      <c r="E170" s="3">
        <f>VLOOKUP(F170,DATOS!B:U,3,FALSE)</f>
        <v>15570943</v>
      </c>
      <c r="F170">
        <v>5479</v>
      </c>
      <c r="G170">
        <v>2</v>
      </c>
      <c r="H170" t="str">
        <f>VLOOKUP(F170,DATOS!B:U,11,FALSE)</f>
        <v>S50007</v>
      </c>
      <c r="I170" t="str">
        <f t="shared" si="4"/>
        <v>TRANSPORTE MUNICIPAL TERRESTR</v>
      </c>
      <c r="J170">
        <f>VLOOKUP(F170,DATOS!B:U,13,FALSE)</f>
        <v>1</v>
      </c>
      <c r="K170">
        <f>VLOOKUP(F170,DATOS!B:U,18,FALSE)</f>
        <v>92040</v>
      </c>
      <c r="L170">
        <f t="shared" si="5"/>
        <v>92040</v>
      </c>
      <c r="O170" s="40">
        <f>VLOOKUP(F170,DATOS!B:P,15,FALSE)</f>
        <v>45426</v>
      </c>
    </row>
    <row r="171" spans="2:15">
      <c r="B171" t="str">
        <f>VLOOKUP(F171,DATOS!B:U,20,FALSE)</f>
        <v>FEVT5240</v>
      </c>
      <c r="C171" s="3">
        <v>9012767301</v>
      </c>
      <c r="D171" t="str">
        <f>VLOOKUP(F171,DATOS!B:U,2,FALSE)</f>
        <v>CC</v>
      </c>
      <c r="E171" s="3">
        <f>VLOOKUP(F171,DATOS!B:U,3,FALSE)</f>
        <v>15570943</v>
      </c>
      <c r="F171">
        <v>5480</v>
      </c>
      <c r="G171">
        <v>2</v>
      </c>
      <c r="H171" t="str">
        <f>VLOOKUP(F171,DATOS!B:U,11,FALSE)</f>
        <v>S50007</v>
      </c>
      <c r="I171" t="str">
        <f t="shared" si="4"/>
        <v>TRANSPORTE MUNICIPAL TERRESTR</v>
      </c>
      <c r="J171">
        <f>VLOOKUP(F171,DATOS!B:U,13,FALSE)</f>
        <v>1</v>
      </c>
      <c r="K171">
        <f>VLOOKUP(F171,DATOS!B:U,18,FALSE)</f>
        <v>83200</v>
      </c>
      <c r="L171">
        <f t="shared" si="5"/>
        <v>83200</v>
      </c>
      <c r="O171" s="40">
        <f>VLOOKUP(F171,DATOS!B:P,15,FALSE)</f>
        <v>45427</v>
      </c>
    </row>
    <row r="172" spans="2:15">
      <c r="B172" t="str">
        <f>VLOOKUP(F172,DATOS!B:U,20,FALSE)</f>
        <v>FEVT5241</v>
      </c>
      <c r="C172" s="3">
        <v>9012767301</v>
      </c>
      <c r="D172" t="str">
        <f>VLOOKUP(F172,DATOS!B:U,2,FALSE)</f>
        <v>CC</v>
      </c>
      <c r="E172" s="3">
        <f>VLOOKUP(F172,DATOS!B:U,3,FALSE)</f>
        <v>27525914</v>
      </c>
      <c r="F172">
        <v>6381</v>
      </c>
      <c r="G172">
        <v>2</v>
      </c>
      <c r="H172" t="str">
        <f>VLOOKUP(F172,DATOS!B:U,11,FALSE)</f>
        <v>S50007</v>
      </c>
      <c r="I172" t="str">
        <f t="shared" si="4"/>
        <v>TRANSPORTE MUNICIPAL TERRESTR</v>
      </c>
      <c r="J172">
        <f>VLOOKUP(F172,DATOS!B:U,13,FALSE)</f>
        <v>1</v>
      </c>
      <c r="K172">
        <f>VLOOKUP(F172,DATOS!B:U,18,FALSE)</f>
        <v>109200</v>
      </c>
      <c r="L172">
        <f t="shared" si="5"/>
        <v>109200</v>
      </c>
      <c r="O172" s="40">
        <f>VLOOKUP(F172,DATOS!B:P,15,FALSE)</f>
        <v>45440</v>
      </c>
    </row>
    <row r="173" spans="2:15">
      <c r="B173" t="str">
        <f>VLOOKUP(F173,DATOS!B:U,20,FALSE)</f>
        <v>FEVT5241</v>
      </c>
      <c r="C173" s="3">
        <v>9012767301</v>
      </c>
      <c r="D173" t="str">
        <f>VLOOKUP(F173,DATOS!B:U,2,FALSE)</f>
        <v>CC</v>
      </c>
      <c r="E173" s="3">
        <f>VLOOKUP(F173,DATOS!B:U,3,FALSE)</f>
        <v>27525914</v>
      </c>
      <c r="F173">
        <v>6382</v>
      </c>
      <c r="G173">
        <v>2</v>
      </c>
      <c r="H173" t="str">
        <f>VLOOKUP(F173,DATOS!B:U,11,FALSE)</f>
        <v>S50007</v>
      </c>
      <c r="I173" t="str">
        <f t="shared" si="4"/>
        <v>TRANSPORTE MUNICIPAL TERRESTR</v>
      </c>
      <c r="J173">
        <f>VLOOKUP(F173,DATOS!B:U,13,FALSE)</f>
        <v>1</v>
      </c>
      <c r="K173">
        <f>VLOOKUP(F173,DATOS!B:U,18,FALSE)</f>
        <v>109200</v>
      </c>
      <c r="L173">
        <f t="shared" si="5"/>
        <v>109200</v>
      </c>
      <c r="O173" s="40">
        <f>VLOOKUP(F173,DATOS!B:P,15,FALSE)</f>
        <v>45442</v>
      </c>
    </row>
    <row r="174" spans="2:15">
      <c r="B174" t="str">
        <f>VLOOKUP(F174,DATOS!B:U,20,FALSE)</f>
        <v>FEVT5242</v>
      </c>
      <c r="C174" s="3">
        <v>9012767301</v>
      </c>
      <c r="D174" t="str">
        <f>VLOOKUP(F174,DATOS!B:U,2,FALSE)</f>
        <v>CC</v>
      </c>
      <c r="E174" s="3">
        <f>VLOOKUP(F174,DATOS!B:U,3,FALSE)</f>
        <v>26571700</v>
      </c>
      <c r="F174">
        <v>6172</v>
      </c>
      <c r="G174">
        <v>2</v>
      </c>
      <c r="H174" t="str">
        <f>VLOOKUP(F174,DATOS!B:U,11,FALSE)</f>
        <v>S50007</v>
      </c>
      <c r="I174" t="str">
        <f t="shared" si="4"/>
        <v>TRANSPORTE MUNICIPAL TERRESTR</v>
      </c>
      <c r="J174">
        <f>VLOOKUP(F174,DATOS!B:U,13,FALSE)</f>
        <v>1</v>
      </c>
      <c r="K174">
        <f>VLOOKUP(F174,DATOS!B:U,18,FALSE)</f>
        <v>72800</v>
      </c>
      <c r="L174">
        <f t="shared" si="5"/>
        <v>72800</v>
      </c>
      <c r="O174" s="40">
        <f>VLOOKUP(F174,DATOS!B:P,15,FALSE)</f>
        <v>45439</v>
      </c>
    </row>
    <row r="175" spans="2:15">
      <c r="B175" t="str">
        <f>VLOOKUP(F175,DATOS!B:U,20,FALSE)</f>
        <v>FEVT5242</v>
      </c>
      <c r="C175" s="3">
        <v>9012767301</v>
      </c>
      <c r="D175" t="str">
        <f>VLOOKUP(F175,DATOS!B:U,2,FALSE)</f>
        <v>CC</v>
      </c>
      <c r="E175" s="3">
        <f>VLOOKUP(F175,DATOS!B:U,3,FALSE)</f>
        <v>26571700</v>
      </c>
      <c r="F175">
        <v>6171</v>
      </c>
      <c r="G175">
        <v>2</v>
      </c>
      <c r="H175" t="str">
        <f>VLOOKUP(F175,DATOS!B:U,11,FALSE)</f>
        <v>S50007</v>
      </c>
      <c r="I175" t="str">
        <f t="shared" si="4"/>
        <v>TRANSPORTE MUNICIPAL TERRESTR</v>
      </c>
      <c r="J175">
        <f>VLOOKUP(F175,DATOS!B:U,13,FALSE)</f>
        <v>1</v>
      </c>
      <c r="K175">
        <f>VLOOKUP(F175,DATOS!B:U,18,FALSE)</f>
        <v>72384</v>
      </c>
      <c r="L175">
        <f t="shared" si="5"/>
        <v>72384</v>
      </c>
      <c r="O175" s="40">
        <f>VLOOKUP(F175,DATOS!B:P,15,FALSE)</f>
        <v>45438</v>
      </c>
    </row>
    <row r="176" spans="2:15">
      <c r="B176" t="str">
        <f>VLOOKUP(F176,DATOS!B:U,20,FALSE)</f>
        <v>FEVT5243</v>
      </c>
      <c r="C176" s="3">
        <v>9012767301</v>
      </c>
      <c r="D176" t="str">
        <f>VLOOKUP(F176,DATOS!B:U,2,FALSE)</f>
        <v>CC</v>
      </c>
      <c r="E176" s="3">
        <f>VLOOKUP(F176,DATOS!B:U,3,FALSE)</f>
        <v>27472433</v>
      </c>
      <c r="F176">
        <v>6279</v>
      </c>
      <c r="G176">
        <v>2</v>
      </c>
      <c r="H176" t="str">
        <f>VLOOKUP(F176,DATOS!B:U,11,FALSE)</f>
        <v>S50007</v>
      </c>
      <c r="I176" t="str">
        <f t="shared" si="4"/>
        <v>TRANSPORTE MUNICIPAL TERRESTR</v>
      </c>
      <c r="J176">
        <f>VLOOKUP(F176,DATOS!B:U,13,FALSE)</f>
        <v>1</v>
      </c>
      <c r="K176">
        <f>VLOOKUP(F176,DATOS!B:U,18,FALSE)</f>
        <v>26000</v>
      </c>
      <c r="L176">
        <f t="shared" si="5"/>
        <v>26000</v>
      </c>
      <c r="O176" s="40">
        <f>VLOOKUP(F176,DATOS!B:P,15,FALSE)</f>
        <v>45440</v>
      </c>
    </row>
    <row r="177" spans="2:15">
      <c r="B177" t="str">
        <f>VLOOKUP(F177,DATOS!B:U,20,FALSE)</f>
        <v>FEVT5243</v>
      </c>
      <c r="C177" s="3">
        <v>9012767301</v>
      </c>
      <c r="D177" t="str">
        <f>VLOOKUP(F177,DATOS!B:U,2,FALSE)</f>
        <v>CC</v>
      </c>
      <c r="E177" s="3">
        <f>VLOOKUP(F177,DATOS!B:U,3,FALSE)</f>
        <v>27472433</v>
      </c>
      <c r="F177">
        <v>6280</v>
      </c>
      <c r="G177">
        <v>2</v>
      </c>
      <c r="H177" t="str">
        <f>VLOOKUP(F177,DATOS!B:U,11,FALSE)</f>
        <v>S50007</v>
      </c>
      <c r="I177" t="str">
        <f t="shared" si="4"/>
        <v>TRANSPORTE MUNICIPAL TERRESTR</v>
      </c>
      <c r="J177">
        <f>VLOOKUP(F177,DATOS!B:U,13,FALSE)</f>
        <v>1</v>
      </c>
      <c r="K177">
        <f>VLOOKUP(F177,DATOS!B:U,18,FALSE)</f>
        <v>26000</v>
      </c>
      <c r="L177">
        <f t="shared" si="5"/>
        <v>26000</v>
      </c>
      <c r="O177" s="40">
        <f>VLOOKUP(F177,DATOS!B:P,15,FALSE)</f>
        <v>45440</v>
      </c>
    </row>
    <row r="178" spans="2:15">
      <c r="B178" t="str">
        <f>VLOOKUP(F178,DATOS!B:U,20,FALSE)</f>
        <v>FEVT5244</v>
      </c>
      <c r="C178" s="3">
        <v>9012767301</v>
      </c>
      <c r="D178" t="str">
        <f>VLOOKUP(F178,DATOS!B:U,2,FALSE)</f>
        <v>CC</v>
      </c>
      <c r="E178" s="3">
        <f>VLOOKUP(F178,DATOS!B:U,3,FALSE)</f>
        <v>1062278511</v>
      </c>
      <c r="F178">
        <v>6237</v>
      </c>
      <c r="G178">
        <v>2</v>
      </c>
      <c r="H178" t="str">
        <f>VLOOKUP(F178,DATOS!B:U,11,FALSE)</f>
        <v>S50008</v>
      </c>
      <c r="I178" t="str">
        <f t="shared" si="4"/>
        <v>TRANSPORTE INTERMUNICIPAL TER</v>
      </c>
      <c r="J178">
        <f>VLOOKUP(F178,DATOS!B:U,13,FALSE)</f>
        <v>1</v>
      </c>
      <c r="K178">
        <f>VLOOKUP(F178,DATOS!B:U,18,FALSE)</f>
        <v>45240</v>
      </c>
      <c r="L178">
        <f t="shared" si="5"/>
        <v>45240</v>
      </c>
      <c r="O178" s="40">
        <f>VLOOKUP(F178,DATOS!B:P,15,FALSE)</f>
        <v>45439</v>
      </c>
    </row>
    <row r="179" spans="2:15">
      <c r="B179" t="str">
        <f>VLOOKUP(F179,DATOS!B:U,20,FALSE)</f>
        <v>FEVT5244</v>
      </c>
      <c r="C179" s="3">
        <v>9012767301</v>
      </c>
      <c r="D179" t="str">
        <f>VLOOKUP(F179,DATOS!B:U,2,FALSE)</f>
        <v>CC</v>
      </c>
      <c r="E179" s="3">
        <f>VLOOKUP(F179,DATOS!B:U,3,FALSE)</f>
        <v>1062278511</v>
      </c>
      <c r="F179">
        <v>6238</v>
      </c>
      <c r="G179">
        <v>2</v>
      </c>
      <c r="H179" t="str">
        <f>VLOOKUP(F179,DATOS!B:U,11,FALSE)</f>
        <v>S50008</v>
      </c>
      <c r="I179" t="str">
        <f t="shared" si="4"/>
        <v>TRANSPORTE INTERMUNICIPAL TER</v>
      </c>
      <c r="J179">
        <f>VLOOKUP(F179,DATOS!B:U,13,FALSE)</f>
        <v>1</v>
      </c>
      <c r="K179">
        <f>VLOOKUP(F179,DATOS!B:U,18,FALSE)</f>
        <v>45240</v>
      </c>
      <c r="L179">
        <f t="shared" si="5"/>
        <v>45240</v>
      </c>
      <c r="O179" s="40">
        <f>VLOOKUP(F179,DATOS!B:P,15,FALSE)</f>
        <v>45439</v>
      </c>
    </row>
    <row r="180" spans="2:15">
      <c r="B180" t="str">
        <f>VLOOKUP(F180,DATOS!B:U,20,FALSE)</f>
        <v>FEVT5245</v>
      </c>
      <c r="C180" s="3">
        <v>9012767301</v>
      </c>
      <c r="D180" t="str">
        <f>VLOOKUP(F180,DATOS!B:U,2,FALSE)</f>
        <v>CC</v>
      </c>
      <c r="E180" s="3">
        <f>VLOOKUP(F180,DATOS!B:U,3,FALSE)</f>
        <v>26388324</v>
      </c>
      <c r="F180">
        <v>6245</v>
      </c>
      <c r="G180">
        <v>2</v>
      </c>
      <c r="H180" t="str">
        <f>VLOOKUP(F180,DATOS!B:U,11,FALSE)</f>
        <v>S50008</v>
      </c>
      <c r="I180" t="str">
        <f t="shared" si="4"/>
        <v>TRANSPORTE INTERMUNICIPAL TER</v>
      </c>
      <c r="J180">
        <f>VLOOKUP(F180,DATOS!B:U,13,FALSE)</f>
        <v>1</v>
      </c>
      <c r="K180">
        <f>VLOOKUP(F180,DATOS!B:U,18,FALSE)</f>
        <v>26000</v>
      </c>
      <c r="L180">
        <f t="shared" si="5"/>
        <v>26000</v>
      </c>
      <c r="O180" s="40">
        <f>VLOOKUP(F180,DATOS!B:P,15,FALSE)</f>
        <v>45439</v>
      </c>
    </row>
    <row r="181" spans="2:15">
      <c r="B181" t="str">
        <f>VLOOKUP(F181,DATOS!B:U,20,FALSE)</f>
        <v>FEVT5245</v>
      </c>
      <c r="C181" s="3">
        <v>9012767301</v>
      </c>
      <c r="D181" t="str">
        <f>VLOOKUP(F181,DATOS!B:U,2,FALSE)</f>
        <v>CC</v>
      </c>
      <c r="E181" s="3">
        <f>VLOOKUP(F181,DATOS!B:U,3,FALSE)</f>
        <v>26388324</v>
      </c>
      <c r="F181">
        <v>6246</v>
      </c>
      <c r="G181">
        <v>2</v>
      </c>
      <c r="H181" t="str">
        <f>VLOOKUP(F181,DATOS!B:U,11,FALSE)</f>
        <v>S50008</v>
      </c>
      <c r="I181" t="str">
        <f t="shared" si="4"/>
        <v>TRANSPORTE INTERMUNICIPAL TER</v>
      </c>
      <c r="J181">
        <f>VLOOKUP(F181,DATOS!B:U,13,FALSE)</f>
        <v>1</v>
      </c>
      <c r="K181">
        <f>VLOOKUP(F181,DATOS!B:U,18,FALSE)</f>
        <v>26000</v>
      </c>
      <c r="L181">
        <f t="shared" si="5"/>
        <v>26000</v>
      </c>
      <c r="O181" s="40">
        <f>VLOOKUP(F181,DATOS!B:P,15,FALSE)</f>
        <v>45439</v>
      </c>
    </row>
    <row r="182" spans="2:15">
      <c r="B182" t="str">
        <f>VLOOKUP(F182,DATOS!B:U,20,FALSE)</f>
        <v>FEVT5246</v>
      </c>
      <c r="C182" s="3">
        <v>9012767301</v>
      </c>
      <c r="D182" t="str">
        <f>VLOOKUP(F182,DATOS!B:U,2,FALSE)</f>
        <v>CC</v>
      </c>
      <c r="E182" s="3">
        <f>VLOOKUP(F182,DATOS!B:U,3,FALSE)</f>
        <v>41107821</v>
      </c>
      <c r="F182">
        <v>5682</v>
      </c>
      <c r="G182">
        <v>2</v>
      </c>
      <c r="H182" t="str">
        <f>VLOOKUP(F182,DATOS!B:U,11,FALSE)</f>
        <v>S50008</v>
      </c>
      <c r="I182" t="str">
        <f t="shared" si="4"/>
        <v>TRANSPORTE INTERMUNICIPAL TER</v>
      </c>
      <c r="J182">
        <f>VLOOKUP(F182,DATOS!B:U,13,FALSE)</f>
        <v>1</v>
      </c>
      <c r="K182">
        <f>VLOOKUP(F182,DATOS!B:U,18,FALSE)</f>
        <v>45240</v>
      </c>
      <c r="L182">
        <f t="shared" si="5"/>
        <v>45240</v>
      </c>
      <c r="O182" s="40">
        <f>VLOOKUP(F182,DATOS!B:P,15,FALSE)</f>
        <v>45434</v>
      </c>
    </row>
    <row r="183" spans="2:15">
      <c r="B183" t="str">
        <f>VLOOKUP(F183,DATOS!B:U,20,FALSE)</f>
        <v>FEVT5246</v>
      </c>
      <c r="C183" s="3">
        <v>9012767301</v>
      </c>
      <c r="D183" t="str">
        <f>VLOOKUP(F183,DATOS!B:U,2,FALSE)</f>
        <v>CC</v>
      </c>
      <c r="E183" s="3">
        <f>VLOOKUP(F183,DATOS!B:U,3,FALSE)</f>
        <v>41107821</v>
      </c>
      <c r="F183">
        <v>5683</v>
      </c>
      <c r="G183">
        <v>2</v>
      </c>
      <c r="H183" t="str">
        <f>VLOOKUP(F183,DATOS!B:U,11,FALSE)</f>
        <v>S50008</v>
      </c>
      <c r="I183" t="str">
        <f t="shared" si="4"/>
        <v>TRANSPORTE INTERMUNICIPAL TER</v>
      </c>
      <c r="J183">
        <f>VLOOKUP(F183,DATOS!B:U,13,FALSE)</f>
        <v>1</v>
      </c>
      <c r="K183">
        <f>VLOOKUP(F183,DATOS!B:U,18,FALSE)</f>
        <v>45240</v>
      </c>
      <c r="L183">
        <f t="shared" si="5"/>
        <v>45240</v>
      </c>
      <c r="O183" s="40">
        <f>VLOOKUP(F183,DATOS!B:P,15,FALSE)</f>
        <v>45434</v>
      </c>
    </row>
    <row r="184" spans="2:15">
      <c r="B184" t="str">
        <f>VLOOKUP(F184,DATOS!B:U,20,FALSE)</f>
        <v>FEVT5247</v>
      </c>
      <c r="C184" s="3">
        <v>9012767301</v>
      </c>
      <c r="D184" t="str">
        <f>VLOOKUP(F184,DATOS!B:U,2,FALSE)</f>
        <v>CC</v>
      </c>
      <c r="E184" s="3">
        <f>VLOOKUP(F184,DATOS!B:U,3,FALSE)</f>
        <v>1120218263</v>
      </c>
      <c r="F184">
        <v>5528</v>
      </c>
      <c r="G184">
        <v>2</v>
      </c>
      <c r="H184" t="str">
        <f>VLOOKUP(F184,DATOS!B:U,11,FALSE)</f>
        <v>S50008</v>
      </c>
      <c r="I184" t="str">
        <f t="shared" si="4"/>
        <v>TRANSPORTE INTERMUNICIPAL TER</v>
      </c>
      <c r="J184">
        <f>VLOOKUP(F184,DATOS!B:U,13,FALSE)</f>
        <v>1</v>
      </c>
      <c r="K184">
        <f>VLOOKUP(F184,DATOS!B:U,18,FALSE)</f>
        <v>26520</v>
      </c>
      <c r="L184">
        <f t="shared" si="5"/>
        <v>26520</v>
      </c>
      <c r="O184" s="40">
        <f>VLOOKUP(F184,DATOS!B:P,15,FALSE)</f>
        <v>45423</v>
      </c>
    </row>
    <row r="185" spans="2:15">
      <c r="B185" t="str">
        <f>VLOOKUP(F185,DATOS!B:U,20,FALSE)</f>
        <v>FEVT5248</v>
      </c>
      <c r="C185" s="3">
        <v>9012767301</v>
      </c>
      <c r="D185" t="str">
        <f>VLOOKUP(F185,DATOS!B:U,2,FALSE)</f>
        <v>CC</v>
      </c>
      <c r="E185" s="3">
        <f>VLOOKUP(F185,DATOS!B:U,3,FALSE)</f>
        <v>5204154</v>
      </c>
      <c r="F185">
        <v>6339</v>
      </c>
      <c r="G185">
        <v>2</v>
      </c>
      <c r="H185" t="str">
        <f>VLOOKUP(F185,DATOS!B:U,11,FALSE)</f>
        <v>S50008</v>
      </c>
      <c r="I185" t="str">
        <f t="shared" si="4"/>
        <v>TRANSPORTE INTERMUNICIPAL TER</v>
      </c>
      <c r="J185">
        <f>VLOOKUP(F185,DATOS!B:U,13,FALSE)</f>
        <v>1</v>
      </c>
      <c r="K185">
        <f>VLOOKUP(F185,DATOS!B:U,18,FALSE)</f>
        <v>40040</v>
      </c>
      <c r="L185">
        <f t="shared" si="5"/>
        <v>40040</v>
      </c>
      <c r="O185" s="40">
        <f>VLOOKUP(F185,DATOS!B:P,15,FALSE)</f>
        <v>45441</v>
      </c>
    </row>
    <row r="186" spans="2:15">
      <c r="B186" t="str">
        <f>VLOOKUP(F186,DATOS!B:U,20,FALSE)</f>
        <v>FEVT5248</v>
      </c>
      <c r="C186" s="3">
        <v>9012767301</v>
      </c>
      <c r="D186" t="str">
        <f>VLOOKUP(F186,DATOS!B:U,2,FALSE)</f>
        <v>CC</v>
      </c>
      <c r="E186" s="3">
        <f>VLOOKUP(F186,DATOS!B:U,3,FALSE)</f>
        <v>5204154</v>
      </c>
      <c r="F186">
        <v>6340</v>
      </c>
      <c r="G186">
        <v>2</v>
      </c>
      <c r="H186" t="str">
        <f>VLOOKUP(F186,DATOS!B:U,11,FALSE)</f>
        <v>S50008</v>
      </c>
      <c r="I186" t="str">
        <f t="shared" si="4"/>
        <v>TRANSPORTE INTERMUNICIPAL TER</v>
      </c>
      <c r="J186">
        <f>VLOOKUP(F186,DATOS!B:U,13,FALSE)</f>
        <v>1</v>
      </c>
      <c r="K186">
        <f>VLOOKUP(F186,DATOS!B:U,18,FALSE)</f>
        <v>40040</v>
      </c>
      <c r="L186">
        <f t="shared" si="5"/>
        <v>40040</v>
      </c>
      <c r="O186" s="40">
        <f>VLOOKUP(F186,DATOS!B:P,15,FALSE)</f>
        <v>45441</v>
      </c>
    </row>
    <row r="187" spans="2:15">
      <c r="B187" t="str">
        <f>VLOOKUP(F187,DATOS!B:U,20,FALSE)</f>
        <v>FEVT5249</v>
      </c>
      <c r="C187" s="3">
        <v>9012767301</v>
      </c>
      <c r="D187" t="str">
        <f>VLOOKUP(F187,DATOS!B:U,2,FALSE)</f>
        <v>CC</v>
      </c>
      <c r="E187" s="3">
        <f>VLOOKUP(F187,DATOS!B:U,3,FALSE)</f>
        <v>41180241</v>
      </c>
      <c r="F187">
        <v>5441</v>
      </c>
      <c r="G187">
        <v>2</v>
      </c>
      <c r="H187" t="str">
        <f>VLOOKUP(F187,DATOS!B:U,11,FALSE)</f>
        <v>S50007</v>
      </c>
      <c r="I187" t="str">
        <f t="shared" si="4"/>
        <v>TRANSPORTE MUNICIPAL TERRESTR</v>
      </c>
      <c r="J187">
        <f>VLOOKUP(F187,DATOS!B:U,13,FALSE)</f>
        <v>1</v>
      </c>
      <c r="K187">
        <f>VLOOKUP(F187,DATOS!B:U,18,FALSE)</f>
        <v>33800</v>
      </c>
      <c r="L187">
        <f t="shared" si="5"/>
        <v>33800</v>
      </c>
      <c r="O187" s="40">
        <f>VLOOKUP(F187,DATOS!B:P,15,FALSE)</f>
        <v>45422</v>
      </c>
    </row>
    <row r="188" spans="2:15">
      <c r="B188" t="str">
        <f>VLOOKUP(F188,DATOS!B:U,20,FALSE)</f>
        <v>FEVT5249</v>
      </c>
      <c r="C188" s="3">
        <v>9012767301</v>
      </c>
      <c r="D188" t="str">
        <f>VLOOKUP(F188,DATOS!B:U,2,FALSE)</f>
        <v>CC</v>
      </c>
      <c r="E188" s="3">
        <f>VLOOKUP(F188,DATOS!B:U,3,FALSE)</f>
        <v>41180241</v>
      </c>
      <c r="F188">
        <v>5442</v>
      </c>
      <c r="G188">
        <v>2</v>
      </c>
      <c r="H188" t="str">
        <f>VLOOKUP(F188,DATOS!B:U,11,FALSE)</f>
        <v>S50007</v>
      </c>
      <c r="I188" t="str">
        <f t="shared" si="4"/>
        <v>TRANSPORTE MUNICIPAL TERRESTR</v>
      </c>
      <c r="J188">
        <f>VLOOKUP(F188,DATOS!B:U,13,FALSE)</f>
        <v>1</v>
      </c>
      <c r="K188">
        <f>VLOOKUP(F188,DATOS!B:U,18,FALSE)</f>
        <v>33800</v>
      </c>
      <c r="L188">
        <f t="shared" si="5"/>
        <v>33800</v>
      </c>
      <c r="O188" s="40">
        <f>VLOOKUP(F188,DATOS!B:P,15,FALSE)</f>
        <v>45422</v>
      </c>
    </row>
    <row r="189" spans="2:15">
      <c r="B189" t="str">
        <f>VLOOKUP(F189,DATOS!B:U,20,FALSE)</f>
        <v>FEVT5250</v>
      </c>
      <c r="C189" s="3">
        <v>9012767301</v>
      </c>
      <c r="D189" t="str">
        <f>VLOOKUP(F189,DATOS!B:U,2,FALSE)</f>
        <v>CC</v>
      </c>
      <c r="E189" s="3">
        <f>VLOOKUP(F189,DATOS!B:U,3,FALSE)</f>
        <v>18108160</v>
      </c>
      <c r="F189">
        <v>5031</v>
      </c>
      <c r="G189">
        <v>2</v>
      </c>
      <c r="H189" t="str">
        <f>VLOOKUP(F189,DATOS!B:U,11,FALSE)</f>
        <v>S50007</v>
      </c>
      <c r="I189" t="str">
        <f t="shared" si="4"/>
        <v>TRANSPORTE MUNICIPAL TERRESTR</v>
      </c>
      <c r="J189">
        <f>VLOOKUP(F189,DATOS!B:U,13,FALSE)</f>
        <v>1</v>
      </c>
      <c r="K189">
        <f>VLOOKUP(F189,DATOS!B:U,18,FALSE)</f>
        <v>100131</v>
      </c>
      <c r="L189">
        <f t="shared" si="5"/>
        <v>100131</v>
      </c>
      <c r="O189" s="40">
        <f>VLOOKUP(F189,DATOS!B:P,15,FALSE)</f>
        <v>45414</v>
      </c>
    </row>
    <row r="190" spans="2:15">
      <c r="B190" t="str">
        <f>VLOOKUP(F190,DATOS!B:U,20,FALSE)</f>
        <v>FEVT5250</v>
      </c>
      <c r="C190" s="3">
        <v>9012767301</v>
      </c>
      <c r="D190" t="str">
        <f>VLOOKUP(F190,DATOS!B:U,2,FALSE)</f>
        <v>CC</v>
      </c>
      <c r="E190" s="3">
        <f>VLOOKUP(F190,DATOS!B:U,3,FALSE)</f>
        <v>18108160</v>
      </c>
      <c r="F190">
        <v>5032</v>
      </c>
      <c r="G190">
        <v>2</v>
      </c>
      <c r="H190" t="str">
        <f>VLOOKUP(F190,DATOS!B:U,11,FALSE)</f>
        <v>S50007</v>
      </c>
      <c r="I190" t="str">
        <f t="shared" ref="I190:I252" si="6">IF(H190="S50007","TRANSPORTE MUNICIPAL TERRESTR",IF(H190="S50008","TRANSPORTE INTERMUNICIPAL TER","VALIDAR CODIGO"))</f>
        <v>TRANSPORTE MUNICIPAL TERRESTR</v>
      </c>
      <c r="J190">
        <f>VLOOKUP(F190,DATOS!B:U,13,FALSE)</f>
        <v>1</v>
      </c>
      <c r="K190">
        <f>VLOOKUP(F190,DATOS!B:U,18,FALSE)</f>
        <v>100131</v>
      </c>
      <c r="L190">
        <f t="shared" ref="L190:L252" si="7">K190*J190</f>
        <v>100131</v>
      </c>
      <c r="O190" s="40">
        <f>VLOOKUP(F190,DATOS!B:P,15,FALSE)</f>
        <v>45418</v>
      </c>
    </row>
    <row r="191" spans="2:15">
      <c r="B191" t="str">
        <f>VLOOKUP(F191,DATOS!B:U,20,FALSE)</f>
        <v>FEVT5250</v>
      </c>
      <c r="C191" s="3">
        <v>9012767301</v>
      </c>
      <c r="D191" t="str">
        <f>VLOOKUP(F191,DATOS!B:U,2,FALSE)</f>
        <v>CC</v>
      </c>
      <c r="E191" s="3">
        <f>VLOOKUP(F191,DATOS!B:U,3,FALSE)</f>
        <v>18108160</v>
      </c>
      <c r="F191">
        <v>6046</v>
      </c>
      <c r="G191">
        <v>2</v>
      </c>
      <c r="H191" t="str">
        <f>VLOOKUP(F191,DATOS!B:U,11,FALSE)</f>
        <v>S50007</v>
      </c>
      <c r="I191" t="str">
        <f t="shared" si="6"/>
        <v>TRANSPORTE MUNICIPAL TERRESTR</v>
      </c>
      <c r="J191">
        <f>VLOOKUP(F191,DATOS!B:U,13,FALSE)</f>
        <v>1</v>
      </c>
      <c r="K191">
        <f>VLOOKUP(F191,DATOS!B:U,18,FALSE)</f>
        <v>100131</v>
      </c>
      <c r="L191">
        <f t="shared" si="7"/>
        <v>100131</v>
      </c>
      <c r="O191" s="40">
        <f>VLOOKUP(F191,DATOS!B:P,15,FALSE)</f>
        <v>45435</v>
      </c>
    </row>
    <row r="192" spans="2:15">
      <c r="B192" t="str">
        <f>VLOOKUP(F192,DATOS!B:U,20,FALSE)</f>
        <v>FEVT5250</v>
      </c>
      <c r="C192" s="3">
        <v>9012767301</v>
      </c>
      <c r="D192" t="str">
        <f>VLOOKUP(F192,DATOS!B:U,2,FALSE)</f>
        <v>CC</v>
      </c>
      <c r="E192" s="3">
        <f>VLOOKUP(F192,DATOS!B:U,3,FALSE)</f>
        <v>18108160</v>
      </c>
      <c r="F192">
        <v>6047</v>
      </c>
      <c r="G192">
        <v>2</v>
      </c>
      <c r="H192" t="str">
        <f>VLOOKUP(F192,DATOS!B:U,11,FALSE)</f>
        <v>S50007</v>
      </c>
      <c r="I192" t="str">
        <f t="shared" si="6"/>
        <v>TRANSPORTE MUNICIPAL TERRESTR</v>
      </c>
      <c r="J192">
        <f>VLOOKUP(F192,DATOS!B:U,13,FALSE)</f>
        <v>1</v>
      </c>
      <c r="K192">
        <f>VLOOKUP(F192,DATOS!B:U,18,FALSE)</f>
        <v>100131</v>
      </c>
      <c r="L192">
        <f t="shared" si="7"/>
        <v>100131</v>
      </c>
      <c r="O192" s="40">
        <f>VLOOKUP(F192,DATOS!B:P,15,FALSE)</f>
        <v>45436</v>
      </c>
    </row>
    <row r="193" spans="2:15">
      <c r="B193" t="str">
        <f>VLOOKUP(F193,DATOS!B:U,20,FALSE)</f>
        <v>FEVT5251</v>
      </c>
      <c r="C193" s="3">
        <v>9012767301</v>
      </c>
      <c r="D193" t="str">
        <f>VLOOKUP(F193,DATOS!B:U,2,FALSE)</f>
        <v>CC</v>
      </c>
      <c r="E193" s="3">
        <f>VLOOKUP(F193,DATOS!B:U,3,FALSE)</f>
        <v>27433290</v>
      </c>
      <c r="F193">
        <v>6205</v>
      </c>
      <c r="G193">
        <v>2</v>
      </c>
      <c r="H193" t="str">
        <f>VLOOKUP(F193,DATOS!B:U,11,FALSE)</f>
        <v>S50008</v>
      </c>
      <c r="I193" t="str">
        <f t="shared" si="6"/>
        <v>TRANSPORTE INTERMUNICIPAL TER</v>
      </c>
      <c r="J193">
        <f>VLOOKUP(F193,DATOS!B:U,13,FALSE)</f>
        <v>1</v>
      </c>
      <c r="K193">
        <f>VLOOKUP(F193,DATOS!B:U,18,FALSE)</f>
        <v>26520</v>
      </c>
      <c r="L193">
        <f t="shared" si="7"/>
        <v>26520</v>
      </c>
      <c r="O193" s="40">
        <f>VLOOKUP(F193,DATOS!B:P,15,FALSE)</f>
        <v>45439</v>
      </c>
    </row>
    <row r="194" spans="2:15">
      <c r="B194" t="str">
        <f>VLOOKUP(F194,DATOS!B:U,20,FALSE)</f>
        <v>FEVT5251</v>
      </c>
      <c r="C194" s="3">
        <v>9012767301</v>
      </c>
      <c r="D194" t="str">
        <f>VLOOKUP(F194,DATOS!B:U,2,FALSE)</f>
        <v>CC</v>
      </c>
      <c r="E194" s="3">
        <f>VLOOKUP(F194,DATOS!B:U,3,FALSE)</f>
        <v>27433290</v>
      </c>
      <c r="F194">
        <v>6206</v>
      </c>
      <c r="G194">
        <v>2</v>
      </c>
      <c r="H194" t="str">
        <f>VLOOKUP(F194,DATOS!B:U,11,FALSE)</f>
        <v>S50008</v>
      </c>
      <c r="I194" t="str">
        <f t="shared" si="6"/>
        <v>TRANSPORTE INTERMUNICIPAL TER</v>
      </c>
      <c r="J194">
        <f>VLOOKUP(F194,DATOS!B:U,13,FALSE)</f>
        <v>1</v>
      </c>
      <c r="K194">
        <f>VLOOKUP(F194,DATOS!B:U,18,FALSE)</f>
        <v>26520</v>
      </c>
      <c r="L194">
        <f t="shared" si="7"/>
        <v>26520</v>
      </c>
      <c r="O194" s="40">
        <f>VLOOKUP(F194,DATOS!B:P,15,FALSE)</f>
        <v>45440</v>
      </c>
    </row>
    <row r="195" spans="2:15">
      <c r="B195" t="str">
        <f>VLOOKUP(F195,DATOS!B:U,20,FALSE)</f>
        <v>FEVT5252</v>
      </c>
      <c r="C195" s="3">
        <v>9012767301</v>
      </c>
      <c r="D195" t="str">
        <f>VLOOKUP(F195,DATOS!B:U,2,FALSE)</f>
        <v>CC</v>
      </c>
      <c r="E195" s="3">
        <f>VLOOKUP(F195,DATOS!B:U,3,FALSE)</f>
        <v>30741204</v>
      </c>
      <c r="F195">
        <v>6265</v>
      </c>
      <c r="G195">
        <v>2</v>
      </c>
      <c r="H195" t="str">
        <f>VLOOKUP(F195,DATOS!B:U,11,FALSE)</f>
        <v>S50008</v>
      </c>
      <c r="I195" t="str">
        <f t="shared" si="6"/>
        <v>TRANSPORTE INTERMUNICIPAL TER</v>
      </c>
      <c r="J195">
        <f>VLOOKUP(F195,DATOS!B:U,13,FALSE)</f>
        <v>1</v>
      </c>
      <c r="K195">
        <f>VLOOKUP(F195,DATOS!B:U,18,FALSE)</f>
        <v>88920</v>
      </c>
      <c r="L195">
        <f t="shared" si="7"/>
        <v>88920</v>
      </c>
      <c r="O195" s="40">
        <f>VLOOKUP(F195,DATOS!B:P,15,FALSE)</f>
        <v>45440</v>
      </c>
    </row>
    <row r="196" spans="2:15">
      <c r="B196" t="str">
        <f>VLOOKUP(F196,DATOS!B:U,20,FALSE)</f>
        <v>FEVT5252</v>
      </c>
      <c r="C196" s="3">
        <v>9012767301</v>
      </c>
      <c r="D196" t="str">
        <f>VLOOKUP(F196,DATOS!B:U,2,FALSE)</f>
        <v>CC</v>
      </c>
      <c r="E196" s="3">
        <f>VLOOKUP(F196,DATOS!B:U,3,FALSE)</f>
        <v>30741204</v>
      </c>
      <c r="F196">
        <v>6266</v>
      </c>
      <c r="G196">
        <v>2</v>
      </c>
      <c r="H196" t="str">
        <f>VLOOKUP(F196,DATOS!B:U,11,FALSE)</f>
        <v>S50008</v>
      </c>
      <c r="I196" t="str">
        <f t="shared" si="6"/>
        <v>TRANSPORTE INTERMUNICIPAL TER</v>
      </c>
      <c r="J196">
        <f>VLOOKUP(F196,DATOS!B:U,13,FALSE)</f>
        <v>1</v>
      </c>
      <c r="K196">
        <f>VLOOKUP(F196,DATOS!B:U,18,FALSE)</f>
        <v>88920</v>
      </c>
      <c r="L196">
        <f t="shared" si="7"/>
        <v>88920</v>
      </c>
      <c r="O196" s="40">
        <f>VLOOKUP(F196,DATOS!B:P,15,FALSE)</f>
        <v>45442</v>
      </c>
    </row>
    <row r="197" spans="2:15">
      <c r="B197" t="str">
        <f>VLOOKUP(F197,DATOS!B:U,20,FALSE)</f>
        <v>FEVT5253</v>
      </c>
      <c r="C197" s="3">
        <v>9012767301</v>
      </c>
      <c r="D197" t="str">
        <f>VLOOKUP(F197,DATOS!B:U,2,FALSE)</f>
        <v>RC</v>
      </c>
      <c r="E197" s="3">
        <f>VLOOKUP(F197,DATOS!B:U,3,FALSE)</f>
        <v>1124869366</v>
      </c>
      <c r="F197">
        <v>5622</v>
      </c>
      <c r="G197">
        <v>2</v>
      </c>
      <c r="H197" t="str">
        <f>VLOOKUP(F197,DATOS!B:U,11,FALSE)</f>
        <v>S50007</v>
      </c>
      <c r="I197" t="str">
        <f t="shared" si="6"/>
        <v>TRANSPORTE MUNICIPAL TERRESTR</v>
      </c>
      <c r="J197">
        <f>VLOOKUP(F197,DATOS!B:U,13,FALSE)</f>
        <v>1</v>
      </c>
      <c r="K197">
        <f>VLOOKUP(F197,DATOS!B:U,18,FALSE)</f>
        <v>109200</v>
      </c>
      <c r="L197">
        <f t="shared" si="7"/>
        <v>109200</v>
      </c>
      <c r="O197" s="40">
        <f>VLOOKUP(F197,DATOS!B:P,15,FALSE)</f>
        <v>45427</v>
      </c>
    </row>
    <row r="198" spans="2:15">
      <c r="B198" t="str">
        <f>VLOOKUP(F198,DATOS!B:U,20,FALSE)</f>
        <v>FEVT5253</v>
      </c>
      <c r="C198" s="3">
        <v>9012767301</v>
      </c>
      <c r="D198" t="str">
        <f>VLOOKUP(F198,DATOS!B:U,2,FALSE)</f>
        <v>RC</v>
      </c>
      <c r="E198" s="3">
        <f>VLOOKUP(F198,DATOS!B:U,3,FALSE)</f>
        <v>1124869366</v>
      </c>
      <c r="F198">
        <v>5623</v>
      </c>
      <c r="G198">
        <v>2</v>
      </c>
      <c r="H198" t="str">
        <f>VLOOKUP(F198,DATOS!B:U,11,FALSE)</f>
        <v>S50007</v>
      </c>
      <c r="I198" t="str">
        <f t="shared" si="6"/>
        <v>TRANSPORTE MUNICIPAL TERRESTR</v>
      </c>
      <c r="J198">
        <f>VLOOKUP(F198,DATOS!B:U,13,FALSE)</f>
        <v>1</v>
      </c>
      <c r="K198">
        <f>VLOOKUP(F198,DATOS!B:U,18,FALSE)</f>
        <v>109200</v>
      </c>
      <c r="L198">
        <f t="shared" si="7"/>
        <v>109200</v>
      </c>
      <c r="O198" s="40">
        <f>VLOOKUP(F198,DATOS!B:P,15,FALSE)</f>
        <v>45429</v>
      </c>
    </row>
    <row r="199" spans="2:15">
      <c r="B199" t="str">
        <f>VLOOKUP(F199,DATOS!B:U,20,FALSE)</f>
        <v>FEVT5254</v>
      </c>
      <c r="C199" s="3">
        <v>9012767301</v>
      </c>
      <c r="D199" t="str">
        <f>VLOOKUP(F199,DATOS!B:U,2,FALSE)</f>
        <v>TI</v>
      </c>
      <c r="E199" s="3">
        <f>VLOOKUP(F199,DATOS!B:U,3,FALSE)</f>
        <v>1125184449</v>
      </c>
      <c r="F199">
        <v>4923</v>
      </c>
      <c r="G199">
        <v>2</v>
      </c>
      <c r="H199" t="str">
        <f>VLOOKUP(F199,DATOS!B:U,11,FALSE)</f>
        <v>S50008</v>
      </c>
      <c r="I199" t="str">
        <f t="shared" si="6"/>
        <v>TRANSPORTE INTERMUNICIPAL TER</v>
      </c>
      <c r="J199">
        <f>VLOOKUP(F199,DATOS!B:U,13,FALSE)</f>
        <v>1</v>
      </c>
      <c r="K199">
        <f>VLOOKUP(F199,DATOS!B:U,18,FALSE)</f>
        <v>29640</v>
      </c>
      <c r="L199">
        <f t="shared" si="7"/>
        <v>29640</v>
      </c>
      <c r="O199" s="40">
        <f>VLOOKUP(F199,DATOS!B:P,15,FALSE)</f>
        <v>45414</v>
      </c>
    </row>
    <row r="200" spans="2:15">
      <c r="B200" t="str">
        <f>VLOOKUP(F200,DATOS!B:U,20,FALSE)</f>
        <v>FEVT5254</v>
      </c>
      <c r="C200" s="3">
        <v>9012767301</v>
      </c>
      <c r="D200" t="str">
        <f>VLOOKUP(F200,DATOS!B:U,2,FALSE)</f>
        <v>TI</v>
      </c>
      <c r="E200" s="3">
        <f>VLOOKUP(F200,DATOS!B:U,3,FALSE)</f>
        <v>1125184449</v>
      </c>
      <c r="F200">
        <v>4924</v>
      </c>
      <c r="G200">
        <v>2</v>
      </c>
      <c r="H200" t="str">
        <f>VLOOKUP(F200,DATOS!B:U,11,FALSE)</f>
        <v>S50008</v>
      </c>
      <c r="I200" t="str">
        <f t="shared" si="6"/>
        <v>TRANSPORTE INTERMUNICIPAL TER</v>
      </c>
      <c r="J200">
        <f>VLOOKUP(F200,DATOS!B:U,13,FALSE)</f>
        <v>1</v>
      </c>
      <c r="K200">
        <f>VLOOKUP(F200,DATOS!B:U,18,FALSE)</f>
        <v>29640</v>
      </c>
      <c r="L200">
        <f t="shared" si="7"/>
        <v>29640</v>
      </c>
      <c r="O200" s="40">
        <f>VLOOKUP(F200,DATOS!B:P,15,FALSE)</f>
        <v>45414</v>
      </c>
    </row>
    <row r="201" spans="2:15">
      <c r="B201" t="str">
        <f>VLOOKUP(F201,DATOS!B:U,20,FALSE)</f>
        <v>FEVT5255</v>
      </c>
      <c r="C201" s="3">
        <v>9012767301</v>
      </c>
      <c r="D201" t="str">
        <f>VLOOKUP(F201,DATOS!B:U,2,FALSE)</f>
        <v>TI</v>
      </c>
      <c r="E201" s="3">
        <f>VLOOKUP(F201,DATOS!B:U,3,FALSE)</f>
        <v>1077228013</v>
      </c>
      <c r="F201">
        <v>5830</v>
      </c>
      <c r="G201">
        <v>2</v>
      </c>
      <c r="H201" t="str">
        <f>VLOOKUP(F201,DATOS!B:U,11,FALSE)</f>
        <v>S50007</v>
      </c>
      <c r="I201" t="str">
        <f t="shared" si="6"/>
        <v>TRANSPORTE MUNICIPAL TERRESTR</v>
      </c>
      <c r="J201">
        <f>VLOOKUP(F201,DATOS!B:U,13,FALSE)</f>
        <v>1</v>
      </c>
      <c r="K201">
        <f>VLOOKUP(F201,DATOS!B:U,18,FALSE)</f>
        <v>109200</v>
      </c>
      <c r="L201">
        <f t="shared" si="7"/>
        <v>109200</v>
      </c>
      <c r="O201" s="40">
        <f>VLOOKUP(F201,DATOS!B:P,15,FALSE)</f>
        <v>45432</v>
      </c>
    </row>
    <row r="202" spans="2:15">
      <c r="B202" t="str">
        <f>VLOOKUP(F202,DATOS!B:U,20,FALSE)</f>
        <v>FEVT5255</v>
      </c>
      <c r="C202" s="3">
        <v>9012767301</v>
      </c>
      <c r="D202" t="str">
        <f>VLOOKUP(F202,DATOS!B:U,2,FALSE)</f>
        <v>TI</v>
      </c>
      <c r="E202" s="3">
        <f>VLOOKUP(F202,DATOS!B:U,3,FALSE)</f>
        <v>1077228013</v>
      </c>
      <c r="F202">
        <v>5831</v>
      </c>
      <c r="G202">
        <v>2</v>
      </c>
      <c r="H202" t="str">
        <f>VLOOKUP(F202,DATOS!B:U,11,FALSE)</f>
        <v>S50007</v>
      </c>
      <c r="I202" t="str">
        <f t="shared" si="6"/>
        <v>TRANSPORTE MUNICIPAL TERRESTR</v>
      </c>
      <c r="J202">
        <f>VLOOKUP(F202,DATOS!B:U,13,FALSE)</f>
        <v>1</v>
      </c>
      <c r="K202">
        <f>VLOOKUP(F202,DATOS!B:U,18,FALSE)</f>
        <v>109200</v>
      </c>
      <c r="L202">
        <f t="shared" si="7"/>
        <v>109200</v>
      </c>
      <c r="O202" s="40">
        <f>VLOOKUP(F202,DATOS!B:P,15,FALSE)</f>
        <v>45430</v>
      </c>
    </row>
    <row r="203" spans="2:15">
      <c r="B203" t="str">
        <f>VLOOKUP(F203,DATOS!B:U,20,FALSE)</f>
        <v>FEVT5255</v>
      </c>
      <c r="C203" s="3">
        <v>9012767301</v>
      </c>
      <c r="D203" t="str">
        <f>VLOOKUP(F203,DATOS!B:U,2,FALSE)</f>
        <v>TI</v>
      </c>
      <c r="E203" s="3">
        <f>VLOOKUP(F203,DATOS!B:U,3,FALSE)</f>
        <v>1077228013</v>
      </c>
      <c r="F203">
        <v>6472</v>
      </c>
      <c r="G203">
        <v>2</v>
      </c>
      <c r="H203" t="str">
        <f>VLOOKUP(F203,DATOS!B:U,11,FALSE)</f>
        <v>S50007</v>
      </c>
      <c r="I203" t="str">
        <f t="shared" si="6"/>
        <v>TRANSPORTE MUNICIPAL TERRESTR</v>
      </c>
      <c r="J203">
        <f>VLOOKUP(F203,DATOS!B:U,13,FALSE)</f>
        <v>1</v>
      </c>
      <c r="K203">
        <f>VLOOKUP(F203,DATOS!B:U,18,FALSE)</f>
        <v>102544</v>
      </c>
      <c r="L203">
        <f t="shared" si="7"/>
        <v>102544</v>
      </c>
      <c r="O203" s="40">
        <f>VLOOKUP(F203,DATOS!B:P,15,FALSE)</f>
        <v>45442</v>
      </c>
    </row>
    <row r="204" spans="2:15">
      <c r="B204" t="str">
        <f>VLOOKUP(F204,DATOS!B:U,20,FALSE)</f>
        <v>FEVT5255</v>
      </c>
      <c r="C204" s="3">
        <v>9012767301</v>
      </c>
      <c r="D204" t="str">
        <f>VLOOKUP(F204,DATOS!B:U,2,FALSE)</f>
        <v>TI</v>
      </c>
      <c r="E204" s="3">
        <f>VLOOKUP(F204,DATOS!B:U,3,FALSE)</f>
        <v>1077228013</v>
      </c>
      <c r="F204">
        <v>6473</v>
      </c>
      <c r="G204">
        <v>2</v>
      </c>
      <c r="H204" t="str">
        <f>VLOOKUP(F204,DATOS!B:U,11,FALSE)</f>
        <v>S50007</v>
      </c>
      <c r="I204" t="str">
        <f t="shared" si="6"/>
        <v>TRANSPORTE MUNICIPAL TERRESTR</v>
      </c>
      <c r="J204">
        <f>VLOOKUP(F204,DATOS!B:U,13,FALSE)</f>
        <v>1</v>
      </c>
      <c r="K204">
        <f>VLOOKUP(F204,DATOS!B:U,18,FALSE)</f>
        <v>102544</v>
      </c>
      <c r="L204">
        <f t="shared" si="7"/>
        <v>102544</v>
      </c>
      <c r="O204" s="40">
        <f>VLOOKUP(F204,DATOS!B:P,15,FALSE)</f>
        <v>45443</v>
      </c>
    </row>
    <row r="205" spans="2:15">
      <c r="B205" t="str">
        <f>VLOOKUP(F205,DATOS!B:U,20,FALSE)</f>
        <v>FEVT5256</v>
      </c>
      <c r="C205" s="3">
        <v>9012767301</v>
      </c>
      <c r="D205" t="str">
        <f>VLOOKUP(F205,DATOS!B:U,2,FALSE)</f>
        <v>CC</v>
      </c>
      <c r="E205" s="3">
        <f>VLOOKUP(F205,DATOS!B:U,3,FALSE)</f>
        <v>18101500</v>
      </c>
      <c r="F205">
        <v>6275</v>
      </c>
      <c r="G205">
        <v>2</v>
      </c>
      <c r="H205" t="str">
        <f>VLOOKUP(F205,DATOS!B:U,11,FALSE)</f>
        <v>S50007</v>
      </c>
      <c r="I205" t="str">
        <f t="shared" si="6"/>
        <v>TRANSPORTE MUNICIPAL TERRESTR</v>
      </c>
      <c r="J205">
        <f>VLOOKUP(F205,DATOS!B:U,13,FALSE)</f>
        <v>1</v>
      </c>
      <c r="K205">
        <f>VLOOKUP(F205,DATOS!B:U,18,FALSE)</f>
        <v>93600</v>
      </c>
      <c r="L205">
        <f t="shared" si="7"/>
        <v>93600</v>
      </c>
      <c r="O205" s="40">
        <f>VLOOKUP(F205,DATOS!B:P,15,FALSE)</f>
        <v>45440</v>
      </c>
    </row>
    <row r="206" spans="2:15">
      <c r="B206" t="str">
        <f>VLOOKUP(F206,DATOS!B:U,20,FALSE)</f>
        <v>FEVT5257</v>
      </c>
      <c r="C206" s="3">
        <v>9012767301</v>
      </c>
      <c r="D206" t="str">
        <f>VLOOKUP(F206,DATOS!B:U,2,FALSE)</f>
        <v>CC</v>
      </c>
      <c r="E206" s="3">
        <f>VLOOKUP(F206,DATOS!B:U,3,FALSE)</f>
        <v>69010741</v>
      </c>
      <c r="F206">
        <v>5425</v>
      </c>
      <c r="G206">
        <v>2</v>
      </c>
      <c r="H206" t="str">
        <f>VLOOKUP(F206,DATOS!B:U,11,FALSE)</f>
        <v>S50008</v>
      </c>
      <c r="I206" t="str">
        <f t="shared" si="6"/>
        <v>TRANSPORTE INTERMUNICIPAL TER</v>
      </c>
      <c r="J206">
        <f>VLOOKUP(F206,DATOS!B:U,13,FALSE)</f>
        <v>1</v>
      </c>
      <c r="K206">
        <f>VLOOKUP(F206,DATOS!B:U,18,FALSE)</f>
        <v>29640</v>
      </c>
      <c r="L206">
        <f t="shared" si="7"/>
        <v>29640</v>
      </c>
      <c r="O206" s="40">
        <f>VLOOKUP(F206,DATOS!B:P,15,FALSE)</f>
        <v>45422</v>
      </c>
    </row>
    <row r="207" spans="2:15">
      <c r="B207" t="str">
        <f>VLOOKUP(F207,DATOS!B:U,20,FALSE)</f>
        <v>FEVT5257</v>
      </c>
      <c r="C207" s="3">
        <v>9012767301</v>
      </c>
      <c r="D207" t="str">
        <f>VLOOKUP(F207,DATOS!B:U,2,FALSE)</f>
        <v>CC</v>
      </c>
      <c r="E207" s="3">
        <f>VLOOKUP(F207,DATOS!B:U,3,FALSE)</f>
        <v>69010741</v>
      </c>
      <c r="F207">
        <v>5426</v>
      </c>
      <c r="G207">
        <v>2</v>
      </c>
      <c r="H207" t="str">
        <f>VLOOKUP(F207,DATOS!B:U,11,FALSE)</f>
        <v>S50008</v>
      </c>
      <c r="I207" t="str">
        <f t="shared" si="6"/>
        <v>TRANSPORTE INTERMUNICIPAL TER</v>
      </c>
      <c r="J207">
        <f>VLOOKUP(F207,DATOS!B:U,13,FALSE)</f>
        <v>1</v>
      </c>
      <c r="K207">
        <f>VLOOKUP(F207,DATOS!B:U,18,FALSE)</f>
        <v>29640</v>
      </c>
      <c r="L207">
        <f t="shared" si="7"/>
        <v>29640</v>
      </c>
      <c r="O207" s="40">
        <f>VLOOKUP(F207,DATOS!B:P,15,FALSE)</f>
        <v>45422</v>
      </c>
    </row>
    <row r="208" spans="2:15">
      <c r="B208" t="str">
        <f>VLOOKUP(F208,DATOS!B:U,20,FALSE)</f>
        <v>FEVT5257</v>
      </c>
      <c r="C208" s="3">
        <v>9012767301</v>
      </c>
      <c r="D208" t="str">
        <f>VLOOKUP(F208,DATOS!B:U,2,FALSE)</f>
        <v>CC</v>
      </c>
      <c r="E208" s="3">
        <f>VLOOKUP(F208,DATOS!B:U,3,FALSE)</f>
        <v>69010741</v>
      </c>
      <c r="F208">
        <v>5453</v>
      </c>
      <c r="G208">
        <v>2</v>
      </c>
      <c r="H208" t="str">
        <f>VLOOKUP(F208,DATOS!B:U,11,FALSE)</f>
        <v>S50008</v>
      </c>
      <c r="I208" t="str">
        <f t="shared" si="6"/>
        <v>TRANSPORTE INTERMUNICIPAL TER</v>
      </c>
      <c r="J208">
        <f>VLOOKUP(F208,DATOS!B:U,13,FALSE)</f>
        <v>1</v>
      </c>
      <c r="K208">
        <f>VLOOKUP(F208,DATOS!B:U,18,FALSE)</f>
        <v>29640</v>
      </c>
      <c r="L208">
        <f t="shared" si="7"/>
        <v>29640</v>
      </c>
      <c r="O208" s="40">
        <f>VLOOKUP(F208,DATOS!B:P,15,FALSE)</f>
        <v>45424</v>
      </c>
    </row>
    <row r="209" spans="2:15">
      <c r="B209" t="str">
        <f>VLOOKUP(F209,DATOS!B:U,20,FALSE)</f>
        <v>FEVT5257</v>
      </c>
      <c r="C209" s="3">
        <v>9012767301</v>
      </c>
      <c r="D209" t="str">
        <f>VLOOKUP(F209,DATOS!B:U,2,FALSE)</f>
        <v>CC</v>
      </c>
      <c r="E209" s="3">
        <f>VLOOKUP(F209,DATOS!B:U,3,FALSE)</f>
        <v>69010741</v>
      </c>
      <c r="F209">
        <v>6101</v>
      </c>
      <c r="G209">
        <v>2</v>
      </c>
      <c r="H209" t="str">
        <f>VLOOKUP(F209,DATOS!B:U,11,FALSE)</f>
        <v>S50008</v>
      </c>
      <c r="I209" t="str">
        <f t="shared" si="6"/>
        <v>TRANSPORTE INTERMUNICIPAL TER</v>
      </c>
      <c r="J209">
        <f>VLOOKUP(F209,DATOS!B:U,13,FALSE)</f>
        <v>1</v>
      </c>
      <c r="K209">
        <f>VLOOKUP(F209,DATOS!B:U,18,FALSE)</f>
        <v>29640</v>
      </c>
      <c r="L209">
        <f t="shared" si="7"/>
        <v>29640</v>
      </c>
      <c r="O209" s="40">
        <f>VLOOKUP(F209,DATOS!B:P,15,FALSE)</f>
        <v>45436</v>
      </c>
    </row>
    <row r="210" spans="2:15">
      <c r="B210" t="str">
        <f>VLOOKUP(F210,DATOS!B:U,20,FALSE)</f>
        <v>FEVT5257</v>
      </c>
      <c r="C210" s="3">
        <v>9012767301</v>
      </c>
      <c r="D210" t="str">
        <f>VLOOKUP(F210,DATOS!B:U,2,FALSE)</f>
        <v>CC</v>
      </c>
      <c r="E210" s="3">
        <f>VLOOKUP(F210,DATOS!B:U,3,FALSE)</f>
        <v>69010741</v>
      </c>
      <c r="F210">
        <v>6102</v>
      </c>
      <c r="G210">
        <v>2</v>
      </c>
      <c r="H210" t="str">
        <f>VLOOKUP(F210,DATOS!B:U,11,FALSE)</f>
        <v>S50008</v>
      </c>
      <c r="I210" t="str">
        <f t="shared" si="6"/>
        <v>TRANSPORTE INTERMUNICIPAL TER</v>
      </c>
      <c r="J210">
        <f>VLOOKUP(F210,DATOS!B:U,13,FALSE)</f>
        <v>1</v>
      </c>
      <c r="K210">
        <f>VLOOKUP(F210,DATOS!B:U,18,FALSE)</f>
        <v>29640</v>
      </c>
      <c r="L210">
        <f t="shared" si="7"/>
        <v>29640</v>
      </c>
      <c r="O210" s="40">
        <f>VLOOKUP(F210,DATOS!B:P,15,FALSE)</f>
        <v>45436</v>
      </c>
    </row>
    <row r="211" spans="2:15">
      <c r="B211" t="str">
        <f>VLOOKUP(F211,DATOS!B:U,20,FALSE)</f>
        <v>FEVT5257</v>
      </c>
      <c r="C211" s="3">
        <v>9012767301</v>
      </c>
      <c r="D211" t="str">
        <f>VLOOKUP(F211,DATOS!B:U,2,FALSE)</f>
        <v>CC</v>
      </c>
      <c r="E211" s="3">
        <f>VLOOKUP(F211,DATOS!B:U,3,FALSE)</f>
        <v>69010741</v>
      </c>
      <c r="F211">
        <v>5944</v>
      </c>
      <c r="G211">
        <v>2</v>
      </c>
      <c r="H211" t="str">
        <f>VLOOKUP(F211,DATOS!B:U,11,FALSE)</f>
        <v>S50008</v>
      </c>
      <c r="I211" t="str">
        <f t="shared" si="6"/>
        <v>TRANSPORTE INTERMUNICIPAL TER</v>
      </c>
      <c r="J211">
        <f>VLOOKUP(F211,DATOS!B:U,13,FALSE)</f>
        <v>1</v>
      </c>
      <c r="K211">
        <f>VLOOKUP(F211,DATOS!B:U,18,FALSE)</f>
        <v>29640</v>
      </c>
      <c r="L211">
        <f t="shared" si="7"/>
        <v>29640</v>
      </c>
      <c r="O211" s="40">
        <f>VLOOKUP(F211,DATOS!B:P,15,FALSE)</f>
        <v>45433</v>
      </c>
    </row>
    <row r="212" spans="2:15">
      <c r="B212" t="str">
        <f>VLOOKUP(F212,DATOS!B:U,20,FALSE)</f>
        <v>FEVT5257</v>
      </c>
      <c r="C212" s="3">
        <v>9012767301</v>
      </c>
      <c r="D212" t="str">
        <f>VLOOKUP(F212,DATOS!B:U,2,FALSE)</f>
        <v>CC</v>
      </c>
      <c r="E212" s="3">
        <f>VLOOKUP(F212,DATOS!B:U,3,FALSE)</f>
        <v>69010741</v>
      </c>
      <c r="F212">
        <v>5945</v>
      </c>
      <c r="G212">
        <v>2</v>
      </c>
      <c r="H212" t="str">
        <f>VLOOKUP(F212,DATOS!B:U,11,FALSE)</f>
        <v>S50008</v>
      </c>
      <c r="I212" t="str">
        <f t="shared" si="6"/>
        <v>TRANSPORTE INTERMUNICIPAL TER</v>
      </c>
      <c r="J212">
        <f>VLOOKUP(F212,DATOS!B:U,13,FALSE)</f>
        <v>1</v>
      </c>
      <c r="K212">
        <f>VLOOKUP(F212,DATOS!B:U,18,FALSE)</f>
        <v>29640</v>
      </c>
      <c r="L212">
        <f t="shared" si="7"/>
        <v>29640</v>
      </c>
      <c r="O212" s="40">
        <f>VLOOKUP(F212,DATOS!B:P,15,FALSE)</f>
        <v>45433</v>
      </c>
    </row>
    <row r="213" spans="2:15">
      <c r="B213" t="str">
        <f>VLOOKUP(F213,DATOS!B:U,20,FALSE)</f>
        <v>FEVT5258</v>
      </c>
      <c r="C213" s="3">
        <v>9012767301</v>
      </c>
      <c r="D213" t="str">
        <f>VLOOKUP(F213,DATOS!B:U,2,FALSE)</f>
        <v>CC</v>
      </c>
      <c r="E213" s="3">
        <f>VLOOKUP(F213,DATOS!B:U,3,FALSE)</f>
        <v>34671132</v>
      </c>
      <c r="F213">
        <v>5407</v>
      </c>
      <c r="G213">
        <v>2</v>
      </c>
      <c r="H213" t="str">
        <f>VLOOKUP(F213,DATOS!B:U,11,FALSE)</f>
        <v>S50008</v>
      </c>
      <c r="I213" t="str">
        <f t="shared" si="6"/>
        <v>TRANSPORTE INTERMUNICIPAL TER</v>
      </c>
      <c r="J213">
        <f>VLOOKUP(F213,DATOS!B:U,13,FALSE)</f>
        <v>1</v>
      </c>
      <c r="K213">
        <f>VLOOKUP(F213,DATOS!B:U,18,FALSE)</f>
        <v>26520</v>
      </c>
      <c r="L213">
        <f t="shared" si="7"/>
        <v>26520</v>
      </c>
      <c r="O213" s="40">
        <f>VLOOKUP(F213,DATOS!B:P,15,FALSE)</f>
        <v>45422</v>
      </c>
    </row>
    <row r="214" spans="2:15">
      <c r="B214" t="str">
        <f>VLOOKUP(F214,DATOS!B:U,20,FALSE)</f>
        <v>FEVT5259</v>
      </c>
      <c r="C214" s="3">
        <v>9012767301</v>
      </c>
      <c r="D214" t="str">
        <f>VLOOKUP(F214,DATOS!B:U,2,FALSE)</f>
        <v>TI</v>
      </c>
      <c r="E214" s="3">
        <f>VLOOKUP(F214,DATOS!B:U,3,FALSE)</f>
        <v>1120069478</v>
      </c>
      <c r="F214">
        <v>5785</v>
      </c>
      <c r="G214">
        <v>2</v>
      </c>
      <c r="H214" t="str">
        <f>VLOOKUP(F214,DATOS!B:U,11,FALSE)</f>
        <v>S50007</v>
      </c>
      <c r="I214" t="str">
        <f t="shared" si="6"/>
        <v>TRANSPORTE MUNICIPAL TERRESTR</v>
      </c>
      <c r="J214">
        <f>VLOOKUP(F214,DATOS!B:U,13,FALSE)</f>
        <v>1</v>
      </c>
      <c r="K214">
        <f>VLOOKUP(F214,DATOS!B:U,18,FALSE)</f>
        <v>67600</v>
      </c>
      <c r="L214">
        <f t="shared" si="7"/>
        <v>67600</v>
      </c>
      <c r="O214" s="40">
        <f>VLOOKUP(F214,DATOS!B:P,15,FALSE)</f>
        <v>45431</v>
      </c>
    </row>
    <row r="215" spans="2:15">
      <c r="B215" t="str">
        <f>VLOOKUP(F215,DATOS!B:U,20,FALSE)</f>
        <v>FEVT5259</v>
      </c>
      <c r="C215" s="3">
        <v>9012767301</v>
      </c>
      <c r="D215" t="str">
        <f>VLOOKUP(F215,DATOS!B:U,2,FALSE)</f>
        <v>TI</v>
      </c>
      <c r="E215" s="3">
        <v>1120069478</v>
      </c>
      <c r="F215">
        <v>5786</v>
      </c>
      <c r="G215">
        <v>2</v>
      </c>
      <c r="H215" t="str">
        <f>VLOOKUP(F215,DATOS!B:U,11,FALSE)</f>
        <v>S50007</v>
      </c>
      <c r="I215" t="str">
        <f t="shared" si="6"/>
        <v>TRANSPORTE MUNICIPAL TERRESTR</v>
      </c>
      <c r="J215">
        <f>VLOOKUP(F215,DATOS!B:U,13,FALSE)</f>
        <v>1</v>
      </c>
      <c r="K215">
        <f>VLOOKUP(F215,DATOS!B:U,18,FALSE)</f>
        <v>67600</v>
      </c>
      <c r="L215">
        <f t="shared" si="7"/>
        <v>67600</v>
      </c>
      <c r="O215" s="40">
        <f>VLOOKUP(F215,DATOS!B:P,15,FALSE)</f>
        <v>45432</v>
      </c>
    </row>
    <row r="216" spans="2:15">
      <c r="B216" t="str">
        <f>VLOOKUP(F216,DATOS!B:U,20,FALSE)</f>
        <v>FEVT5260</v>
      </c>
      <c r="C216" s="3">
        <v>9012767301</v>
      </c>
      <c r="D216" t="str">
        <f>VLOOKUP(F216,DATOS!B:U,2,FALSE)</f>
        <v>CC</v>
      </c>
      <c r="E216" s="3">
        <f>VLOOKUP(F216,DATOS!B:U,3,FALSE)</f>
        <v>1007430023</v>
      </c>
      <c r="F216">
        <v>6376</v>
      </c>
      <c r="G216">
        <v>2</v>
      </c>
      <c r="H216" t="str">
        <f>VLOOKUP(F216,DATOS!B:U,11,FALSE)</f>
        <v>S50008</v>
      </c>
      <c r="I216" t="str">
        <f t="shared" si="6"/>
        <v>TRANSPORTE INTERMUNICIPAL TER</v>
      </c>
      <c r="J216">
        <f>VLOOKUP(F216,DATOS!B:U,13,FALSE)</f>
        <v>1</v>
      </c>
      <c r="K216">
        <f>VLOOKUP(F216,DATOS!B:U,18,FALSE)</f>
        <v>56701</v>
      </c>
      <c r="L216">
        <f t="shared" si="7"/>
        <v>56701</v>
      </c>
      <c r="O216" s="40">
        <f>VLOOKUP(F216,DATOS!B:P,15,FALSE)</f>
        <v>45441</v>
      </c>
    </row>
    <row r="217" spans="2:15">
      <c r="B217" t="str">
        <f>VLOOKUP(F217,DATOS!B:U,20,FALSE)</f>
        <v>FEVT5261</v>
      </c>
      <c r="C217" s="3">
        <v>9012767301</v>
      </c>
      <c r="D217" t="str">
        <f>VLOOKUP(F217,DATOS!B:U,2,FALSE)</f>
        <v>CC</v>
      </c>
      <c r="E217" s="3">
        <f>VLOOKUP(F217,DATOS!B:U,3,FALSE)</f>
        <v>41180228</v>
      </c>
      <c r="F217">
        <v>5820</v>
      </c>
      <c r="G217">
        <v>2</v>
      </c>
      <c r="H217" t="str">
        <f>VLOOKUP(F217,DATOS!B:U,11,FALSE)</f>
        <v>S50007</v>
      </c>
      <c r="I217" t="str">
        <f t="shared" si="6"/>
        <v>TRANSPORTE MUNICIPAL TERRESTR</v>
      </c>
      <c r="J217">
        <f>VLOOKUP(F217,DATOS!B:U,13,FALSE)</f>
        <v>1</v>
      </c>
      <c r="K217">
        <f>VLOOKUP(F217,DATOS!B:U,18,FALSE)</f>
        <v>26000</v>
      </c>
      <c r="L217">
        <f t="shared" si="7"/>
        <v>26000</v>
      </c>
      <c r="O217" s="40">
        <f>VLOOKUP(F217,DATOS!B:P,15,FALSE)</f>
        <v>45432</v>
      </c>
    </row>
    <row r="218" spans="2:15">
      <c r="B218" t="str">
        <f>VLOOKUP(F218,DATOS!B:U,20,FALSE)</f>
        <v>FEVT5261</v>
      </c>
      <c r="C218" s="3">
        <v>9012767301</v>
      </c>
      <c r="D218" t="str">
        <f>VLOOKUP(F218,DATOS!B:U,2,FALSE)</f>
        <v>CC</v>
      </c>
      <c r="E218" s="3">
        <f>VLOOKUP(F218,DATOS!B:U,3,FALSE)</f>
        <v>41180228</v>
      </c>
      <c r="F218">
        <v>5821</v>
      </c>
      <c r="G218">
        <v>2</v>
      </c>
      <c r="H218" t="str">
        <f>VLOOKUP(F218,DATOS!B:U,11,FALSE)</f>
        <v>S50007</v>
      </c>
      <c r="I218" t="str">
        <f t="shared" si="6"/>
        <v>TRANSPORTE MUNICIPAL TERRESTR</v>
      </c>
      <c r="J218">
        <f>VLOOKUP(F218,DATOS!B:U,13,FALSE)</f>
        <v>1</v>
      </c>
      <c r="K218">
        <f>VLOOKUP(F218,DATOS!B:U,18,FALSE)</f>
        <v>26000</v>
      </c>
      <c r="L218">
        <f t="shared" si="7"/>
        <v>26000</v>
      </c>
      <c r="O218" s="40">
        <f>VLOOKUP(F218,DATOS!B:P,15,FALSE)</f>
        <v>45432</v>
      </c>
    </row>
    <row r="219" spans="2:15">
      <c r="B219" t="str">
        <f>VLOOKUP(F219,DATOS!B:U,20,FALSE)</f>
        <v>FEVT5262</v>
      </c>
      <c r="C219" s="3">
        <v>9012767301</v>
      </c>
      <c r="D219" t="str">
        <f>VLOOKUP(F219,DATOS!B:U,2,FALSE)</f>
        <v>CC</v>
      </c>
      <c r="E219" s="3">
        <f>VLOOKUP(F219,DATOS!B:U,3,FALSE)</f>
        <v>1006908493</v>
      </c>
      <c r="F219">
        <v>5185</v>
      </c>
      <c r="G219">
        <v>2</v>
      </c>
      <c r="H219" t="str">
        <f>VLOOKUP(F219,DATOS!B:U,11,FALSE)</f>
        <v>S50007</v>
      </c>
      <c r="I219" t="str">
        <f t="shared" si="6"/>
        <v>TRANSPORTE MUNICIPAL TERRESTR</v>
      </c>
      <c r="J219">
        <f>VLOOKUP(F219,DATOS!B:U,13,FALSE)</f>
        <v>1</v>
      </c>
      <c r="K219">
        <f>VLOOKUP(F219,DATOS!B:U,18,FALSE)</f>
        <v>33800</v>
      </c>
      <c r="L219">
        <f t="shared" si="7"/>
        <v>33800</v>
      </c>
      <c r="O219" s="40">
        <f>VLOOKUP(F219,DATOS!B:P,15,FALSE)</f>
        <v>45415</v>
      </c>
    </row>
    <row r="220" spans="2:15">
      <c r="B220" t="str">
        <f>VLOOKUP(F220,DATOS!B:U,20,FALSE)</f>
        <v>FEVT5262</v>
      </c>
      <c r="C220" s="3">
        <v>9012767301</v>
      </c>
      <c r="D220" t="str">
        <f>VLOOKUP(F220,DATOS!B:U,2,FALSE)</f>
        <v>CC</v>
      </c>
      <c r="E220" s="3">
        <f>VLOOKUP(F220,DATOS!B:U,3,FALSE)</f>
        <v>1006908493</v>
      </c>
      <c r="F220">
        <v>5186</v>
      </c>
      <c r="G220">
        <v>2</v>
      </c>
      <c r="H220" t="str">
        <f>VLOOKUP(F220,DATOS!B:U,11,FALSE)</f>
        <v>S50007</v>
      </c>
      <c r="I220" t="str">
        <f t="shared" si="6"/>
        <v>TRANSPORTE MUNICIPAL TERRESTR</v>
      </c>
      <c r="J220">
        <f>VLOOKUP(F220,DATOS!B:U,13,FALSE)</f>
        <v>1</v>
      </c>
      <c r="K220">
        <f>VLOOKUP(F220,DATOS!B:U,18,FALSE)</f>
        <v>33800</v>
      </c>
      <c r="L220">
        <f t="shared" si="7"/>
        <v>33800</v>
      </c>
      <c r="O220" s="40">
        <f>VLOOKUP(F220,DATOS!B:P,15,FALSE)</f>
        <v>45415</v>
      </c>
    </row>
    <row r="221" spans="2:15">
      <c r="B221" t="str">
        <f>VLOOKUP(F221,DATOS!B:U,20,FALSE)</f>
        <v>FEVT5263</v>
      </c>
      <c r="C221" s="3">
        <v>9012767301</v>
      </c>
      <c r="D221" t="str">
        <f>VLOOKUP(F221,DATOS!B:U,2,FALSE)</f>
        <v>CC</v>
      </c>
      <c r="E221" s="3">
        <f>VLOOKUP(F221,DATOS!B:U,3,FALSE)</f>
        <v>1830476</v>
      </c>
      <c r="F221">
        <v>5712</v>
      </c>
      <c r="G221">
        <v>2</v>
      </c>
      <c r="H221" t="str">
        <f>VLOOKUP(F221,DATOS!B:U,11,FALSE)</f>
        <v>S50008</v>
      </c>
      <c r="I221" t="str">
        <f t="shared" si="6"/>
        <v>TRANSPORTE INTERMUNICIPAL TER</v>
      </c>
      <c r="J221">
        <f>VLOOKUP(F221,DATOS!B:U,13,FALSE)</f>
        <v>2</v>
      </c>
      <c r="K221">
        <f>VLOOKUP(F221,DATOS!B:U,18,FALSE)</f>
        <v>29640</v>
      </c>
      <c r="L221">
        <f t="shared" si="7"/>
        <v>59280</v>
      </c>
      <c r="O221" s="40">
        <f>VLOOKUP(F221,DATOS!B:P,15,FALSE)</f>
        <v>45428</v>
      </c>
    </row>
    <row r="222" spans="2:15">
      <c r="B222" t="str">
        <f>VLOOKUP(F222,DATOS!B:U,20,FALSE)</f>
        <v>FEVT5263</v>
      </c>
      <c r="C222" s="3">
        <v>9012767301</v>
      </c>
      <c r="D222" t="str">
        <f>VLOOKUP(F222,DATOS!B:U,2,FALSE)</f>
        <v>CC</v>
      </c>
      <c r="E222" s="3">
        <f>VLOOKUP(F222,DATOS!B:U,3,FALSE)</f>
        <v>1830476</v>
      </c>
      <c r="F222">
        <v>5713</v>
      </c>
      <c r="G222">
        <v>2</v>
      </c>
      <c r="H222" t="str">
        <f>VLOOKUP(F222,DATOS!B:U,11,FALSE)</f>
        <v>S50008</v>
      </c>
      <c r="I222" t="str">
        <f t="shared" si="6"/>
        <v>TRANSPORTE INTERMUNICIPAL TER</v>
      </c>
      <c r="J222">
        <f>VLOOKUP(F222,DATOS!B:U,13,FALSE)</f>
        <v>2</v>
      </c>
      <c r="K222">
        <f>VLOOKUP(F222,DATOS!B:U,18,FALSE)</f>
        <v>35880</v>
      </c>
      <c r="L222">
        <f t="shared" si="7"/>
        <v>71760</v>
      </c>
      <c r="O222" s="40">
        <f>VLOOKUP(F222,DATOS!B:P,15,FALSE)</f>
        <v>45428</v>
      </c>
    </row>
    <row r="223" spans="2:15">
      <c r="B223" t="str">
        <f>VLOOKUP(F223,DATOS!B:U,20,FALSE)</f>
        <v>FEVT5263</v>
      </c>
      <c r="C223" s="3">
        <v>9012767301</v>
      </c>
      <c r="D223" t="str">
        <f>VLOOKUP(F223,DATOS!B:U,2,FALSE)</f>
        <v>CC</v>
      </c>
      <c r="E223" s="3">
        <f>VLOOKUP(F223,DATOS!B:U,3,FALSE)</f>
        <v>1830476</v>
      </c>
      <c r="F223">
        <v>5714</v>
      </c>
      <c r="G223">
        <v>2</v>
      </c>
      <c r="H223" t="str">
        <f>VLOOKUP(F223,DATOS!B:U,11,FALSE)</f>
        <v>S50008</v>
      </c>
      <c r="I223" t="str">
        <f t="shared" si="6"/>
        <v>TRANSPORTE INTERMUNICIPAL TER</v>
      </c>
      <c r="J223">
        <f>VLOOKUP(F223,DATOS!B:U,13,FALSE)</f>
        <v>1</v>
      </c>
      <c r="K223">
        <f>VLOOKUP(F223,DATOS!B:U,18,FALSE)</f>
        <v>35880</v>
      </c>
      <c r="L223">
        <f t="shared" si="7"/>
        <v>35880</v>
      </c>
      <c r="O223" s="40">
        <f>VLOOKUP(F223,DATOS!B:P,15,FALSE)</f>
        <v>45428</v>
      </c>
    </row>
    <row r="224" spans="2:15">
      <c r="B224" t="str">
        <f>VLOOKUP(F224,DATOS!B:U,20,FALSE)</f>
        <v>FEVT5263</v>
      </c>
      <c r="C224" s="3">
        <v>9012767301</v>
      </c>
      <c r="D224" t="str">
        <f>VLOOKUP(F224,DATOS!B:U,2,FALSE)</f>
        <v>CC</v>
      </c>
      <c r="E224" s="3">
        <f>VLOOKUP(F224,DATOS!B:U,3,FALSE)</f>
        <v>1830476</v>
      </c>
      <c r="F224">
        <v>5715</v>
      </c>
      <c r="G224">
        <v>2</v>
      </c>
      <c r="H224" t="str">
        <f>VLOOKUP(F224,DATOS!B:U,11,FALSE)</f>
        <v>S50008</v>
      </c>
      <c r="I224" t="str">
        <f t="shared" si="6"/>
        <v>TRANSPORTE INTERMUNICIPAL TER</v>
      </c>
      <c r="J224">
        <f>VLOOKUP(F224,DATOS!B:U,13,FALSE)</f>
        <v>1</v>
      </c>
      <c r="K224">
        <f>VLOOKUP(F224,DATOS!B:U,18,FALSE)</f>
        <v>29640</v>
      </c>
      <c r="L224">
        <f t="shared" si="7"/>
        <v>29640</v>
      </c>
      <c r="O224" s="40">
        <f>VLOOKUP(F224,DATOS!B:P,15,FALSE)</f>
        <v>45428</v>
      </c>
    </row>
    <row r="225" spans="2:15">
      <c r="B225" t="str">
        <f>VLOOKUP(F225,DATOS!B:U,20,FALSE)</f>
        <v>FEVT5263</v>
      </c>
      <c r="C225" s="3">
        <v>9012767301</v>
      </c>
      <c r="D225" t="str">
        <f>VLOOKUP(F225,DATOS!B:U,2,FALSE)</f>
        <v>CC</v>
      </c>
      <c r="E225" s="3">
        <f>VLOOKUP(F225,DATOS!B:U,3,FALSE)</f>
        <v>1830476</v>
      </c>
      <c r="F225">
        <v>6020</v>
      </c>
      <c r="G225">
        <v>2</v>
      </c>
      <c r="H225" t="str">
        <f>VLOOKUP(F225,DATOS!B:U,11,FALSE)</f>
        <v>S50008</v>
      </c>
      <c r="I225" t="str">
        <f t="shared" si="6"/>
        <v>TRANSPORTE INTERMUNICIPAL TER</v>
      </c>
      <c r="J225">
        <f>VLOOKUP(F225,DATOS!B:U,13,FALSE)</f>
        <v>1</v>
      </c>
      <c r="K225">
        <f>VLOOKUP(F225,DATOS!B:U,18,FALSE)</f>
        <v>29640</v>
      </c>
      <c r="L225">
        <f t="shared" si="7"/>
        <v>29640</v>
      </c>
      <c r="O225" s="40">
        <f>VLOOKUP(F225,DATOS!B:P,15,FALSE)</f>
        <v>45434</v>
      </c>
    </row>
    <row r="226" spans="2:15">
      <c r="B226" t="str">
        <f>VLOOKUP(F226,DATOS!B:U,20,FALSE)</f>
        <v>FEVT5263</v>
      </c>
      <c r="C226" s="3">
        <v>9012767301</v>
      </c>
      <c r="D226" t="str">
        <f>VLOOKUP(F226,DATOS!B:U,2,FALSE)</f>
        <v>CC</v>
      </c>
      <c r="E226" s="3">
        <f>VLOOKUP(F226,DATOS!B:U,3,FALSE)</f>
        <v>1830476</v>
      </c>
      <c r="F226">
        <v>6021</v>
      </c>
      <c r="G226">
        <v>2</v>
      </c>
      <c r="H226" t="str">
        <f>VLOOKUP(F226,DATOS!B:U,11,FALSE)</f>
        <v>S50008</v>
      </c>
      <c r="I226" t="str">
        <f t="shared" si="6"/>
        <v>TRANSPORTE INTERMUNICIPAL TER</v>
      </c>
      <c r="J226">
        <f>VLOOKUP(F226,DATOS!B:U,13,FALSE)</f>
        <v>1</v>
      </c>
      <c r="K226">
        <f>VLOOKUP(F226,DATOS!B:U,18,FALSE)</f>
        <v>29640</v>
      </c>
      <c r="L226">
        <f t="shared" si="7"/>
        <v>29640</v>
      </c>
      <c r="O226" s="40">
        <f>VLOOKUP(F226,DATOS!B:P,15,FALSE)</f>
        <v>45435</v>
      </c>
    </row>
    <row r="227" spans="2:15">
      <c r="B227" t="str">
        <f>VLOOKUP(F227,DATOS!B:U,20,FALSE)</f>
        <v>FEVT5264</v>
      </c>
      <c r="C227" s="3">
        <v>9012767301</v>
      </c>
      <c r="D227" t="str">
        <f>VLOOKUP(F227,DATOS!B:U,2,FALSE)</f>
        <v>RC</v>
      </c>
      <c r="E227" s="3">
        <f>VLOOKUP(F227,DATOS!B:U,3,FALSE)</f>
        <v>1030084006</v>
      </c>
      <c r="F227">
        <v>5279</v>
      </c>
      <c r="G227">
        <v>2</v>
      </c>
      <c r="H227" t="str">
        <f>VLOOKUP(F227,DATOS!B:U,11,FALSE)</f>
        <v>S50007</v>
      </c>
      <c r="I227" t="str">
        <f t="shared" si="6"/>
        <v>TRANSPORTE MUNICIPAL TERRESTR</v>
      </c>
      <c r="J227">
        <f>VLOOKUP(F227,DATOS!B:U,13,FALSE)</f>
        <v>1</v>
      </c>
      <c r="K227">
        <f>VLOOKUP(F227,DATOS!B:U,18,FALSE)</f>
        <v>109200</v>
      </c>
      <c r="L227">
        <f t="shared" si="7"/>
        <v>109200</v>
      </c>
      <c r="O227" s="40">
        <f>VLOOKUP(F227,DATOS!B:P,15,FALSE)</f>
        <v>45419</v>
      </c>
    </row>
    <row r="228" spans="2:15">
      <c r="B228" t="str">
        <f>VLOOKUP(F228,DATOS!B:U,20,FALSE)</f>
        <v>FEVT5264</v>
      </c>
      <c r="C228" s="3">
        <v>9012767301</v>
      </c>
      <c r="D228" t="str">
        <f>VLOOKUP(F228,DATOS!B:U,2,FALSE)</f>
        <v>RC</v>
      </c>
      <c r="E228" s="3">
        <f>VLOOKUP(F228,DATOS!B:U,3,FALSE)</f>
        <v>1030084006</v>
      </c>
      <c r="F228">
        <v>5280</v>
      </c>
      <c r="G228">
        <v>2</v>
      </c>
      <c r="H228" t="str">
        <f>VLOOKUP(F228,DATOS!B:U,11,FALSE)</f>
        <v>S50007</v>
      </c>
      <c r="I228" t="str">
        <f t="shared" si="6"/>
        <v>TRANSPORTE MUNICIPAL TERRESTR</v>
      </c>
      <c r="J228">
        <f>VLOOKUP(F228,DATOS!B:U,13,FALSE)</f>
        <v>1</v>
      </c>
      <c r="K228">
        <f>VLOOKUP(F228,DATOS!B:U,18,FALSE)</f>
        <v>109200</v>
      </c>
      <c r="L228">
        <f t="shared" si="7"/>
        <v>109200</v>
      </c>
      <c r="O228" s="40">
        <f>VLOOKUP(F228,DATOS!B:P,15,FALSE)</f>
        <v>45422</v>
      </c>
    </row>
    <row r="229" spans="2:15">
      <c r="B229" t="str">
        <f>VLOOKUP(F229,DATOS!B:U,20,FALSE)</f>
        <v>FEVT5265</v>
      </c>
      <c r="C229" s="3">
        <v>9012767301</v>
      </c>
      <c r="D229" t="str">
        <f>VLOOKUP(F229,DATOS!B:U,2,FALSE)</f>
        <v>CC</v>
      </c>
      <c r="E229" s="3">
        <f>VLOOKUP(F229,DATOS!B:U,3,FALSE)</f>
        <v>1007069306</v>
      </c>
      <c r="F229">
        <v>5309</v>
      </c>
      <c r="G229">
        <v>2</v>
      </c>
      <c r="H229" t="str">
        <f>VLOOKUP(F229,DATOS!B:U,11,FALSE)</f>
        <v>S50008</v>
      </c>
      <c r="I229" t="str">
        <f t="shared" si="6"/>
        <v>TRANSPORTE INTERMUNICIPAL TER</v>
      </c>
      <c r="J229">
        <f>VLOOKUP(F229,DATOS!B:U,13,FALSE)</f>
        <v>1</v>
      </c>
      <c r="K229">
        <f>VLOOKUP(F229,DATOS!B:U,18,FALSE)</f>
        <v>29640</v>
      </c>
      <c r="L229">
        <f t="shared" si="7"/>
        <v>29640</v>
      </c>
      <c r="O229" s="40">
        <f>VLOOKUP(F229,DATOS!B:P,15,FALSE)</f>
        <v>45420</v>
      </c>
    </row>
    <row r="230" spans="2:15">
      <c r="B230" t="str">
        <f>VLOOKUP(F230,DATOS!B:U,20,FALSE)</f>
        <v>FEVT5265</v>
      </c>
      <c r="C230" s="3">
        <v>9012767301</v>
      </c>
      <c r="D230" t="str">
        <f>VLOOKUP(F230,DATOS!B:U,2,FALSE)</f>
        <v>CC</v>
      </c>
      <c r="E230" s="3">
        <f>VLOOKUP(F230,DATOS!B:U,3,FALSE)</f>
        <v>1007069306</v>
      </c>
      <c r="F230">
        <v>5310</v>
      </c>
      <c r="G230">
        <v>2</v>
      </c>
      <c r="H230" t="str">
        <f>VLOOKUP(F230,DATOS!B:U,11,FALSE)</f>
        <v>S50008</v>
      </c>
      <c r="I230" t="str">
        <f t="shared" si="6"/>
        <v>TRANSPORTE INTERMUNICIPAL TER</v>
      </c>
      <c r="J230">
        <f>VLOOKUP(F230,DATOS!B:U,13,FALSE)</f>
        <v>1</v>
      </c>
      <c r="K230">
        <f>VLOOKUP(F230,DATOS!B:U,18,FALSE)</f>
        <v>29640</v>
      </c>
      <c r="L230">
        <f t="shared" si="7"/>
        <v>29640</v>
      </c>
      <c r="O230" s="40">
        <f>VLOOKUP(F230,DATOS!B:P,15,FALSE)</f>
        <v>45421</v>
      </c>
    </row>
    <row r="231" spans="2:15">
      <c r="B231" t="str">
        <f>VLOOKUP(F231,DATOS!B:U,20,FALSE)</f>
        <v>FEVT5265</v>
      </c>
      <c r="C231" s="3">
        <v>9012767301</v>
      </c>
      <c r="D231" t="str">
        <f>VLOOKUP(F231,DATOS!B:U,2,FALSE)</f>
        <v>CC</v>
      </c>
      <c r="E231" s="3">
        <f>VLOOKUP(F231,DATOS!B:U,3,FALSE)</f>
        <v>1007069306</v>
      </c>
      <c r="F231">
        <v>5311</v>
      </c>
      <c r="G231">
        <v>2</v>
      </c>
      <c r="H231" t="str">
        <f>VLOOKUP(F231,DATOS!B:U,11,FALSE)</f>
        <v>S50007</v>
      </c>
      <c r="I231" t="str">
        <f t="shared" si="6"/>
        <v>TRANSPORTE MUNICIPAL TERRESTR</v>
      </c>
      <c r="J231">
        <f>VLOOKUP(F231,DATOS!B:U,13,FALSE)</f>
        <v>1</v>
      </c>
      <c r="K231">
        <f>VLOOKUP(F231,DATOS!B:U,18,FALSE)</f>
        <v>72384</v>
      </c>
      <c r="L231">
        <f t="shared" si="7"/>
        <v>72384</v>
      </c>
      <c r="O231" s="40">
        <f>VLOOKUP(F231,DATOS!B:P,15,FALSE)</f>
        <v>45420</v>
      </c>
    </row>
    <row r="232" spans="2:15">
      <c r="B232" t="str">
        <f>VLOOKUP(F232,DATOS!B:U,20,FALSE)</f>
        <v>FEVT5265</v>
      </c>
      <c r="C232" s="3">
        <v>9012767301</v>
      </c>
      <c r="D232" t="str">
        <f>VLOOKUP(F232,DATOS!B:U,2,FALSE)</f>
        <v>CC</v>
      </c>
      <c r="E232" s="3">
        <f>VLOOKUP(F232,DATOS!B:U,3,FALSE)</f>
        <v>1007069306</v>
      </c>
      <c r="F232">
        <v>5312</v>
      </c>
      <c r="G232">
        <v>2</v>
      </c>
      <c r="H232" t="str">
        <f>VLOOKUP(F232,DATOS!B:U,11,FALSE)</f>
        <v>S50007</v>
      </c>
      <c r="I232" t="str">
        <f t="shared" si="6"/>
        <v>TRANSPORTE MUNICIPAL TERRESTR</v>
      </c>
      <c r="J232">
        <f>VLOOKUP(F232,DATOS!B:U,13,FALSE)</f>
        <v>1</v>
      </c>
      <c r="K232">
        <f>VLOOKUP(F232,DATOS!B:U,18,FALSE)</f>
        <v>72800</v>
      </c>
      <c r="L232">
        <f t="shared" si="7"/>
        <v>72800</v>
      </c>
      <c r="O232" s="40">
        <f>VLOOKUP(F232,DATOS!B:P,15,FALSE)</f>
        <v>45421</v>
      </c>
    </row>
    <row r="233" spans="2:15">
      <c r="B233" t="str">
        <f>VLOOKUP(F233,DATOS!B:U,20,FALSE)</f>
        <v>FEVT5266</v>
      </c>
      <c r="C233" s="3">
        <v>9012767301</v>
      </c>
      <c r="D233" t="str">
        <f>VLOOKUP(F233,DATOS!B:U,2,FALSE)</f>
        <v>RC</v>
      </c>
      <c r="E233" s="3">
        <f>VLOOKUP(F233,DATOS!B:U,3,FALSE)</f>
        <v>1125186438</v>
      </c>
      <c r="F233">
        <v>5417</v>
      </c>
      <c r="G233">
        <v>2</v>
      </c>
      <c r="H233" t="str">
        <f>VLOOKUP(F233,DATOS!B:U,11,FALSE)</f>
        <v>S50008</v>
      </c>
      <c r="I233" t="str">
        <f t="shared" si="6"/>
        <v>TRANSPORTE INTERMUNICIPAL TER</v>
      </c>
      <c r="J233">
        <f>VLOOKUP(F233,DATOS!B:U,13,FALSE)</f>
        <v>1</v>
      </c>
      <c r="K233">
        <f>VLOOKUP(F233,DATOS!B:U,18,FALSE)</f>
        <v>29640</v>
      </c>
      <c r="L233">
        <f t="shared" si="7"/>
        <v>29640</v>
      </c>
      <c r="O233" s="40">
        <f>VLOOKUP(F233,DATOS!B:P,15,FALSE)</f>
        <v>45422</v>
      </c>
    </row>
    <row r="234" spans="2:15">
      <c r="B234" t="str">
        <f>VLOOKUP(F234,DATOS!B:U,20,FALSE)</f>
        <v>FEVT5267</v>
      </c>
      <c r="C234" s="3">
        <v>9012767301</v>
      </c>
      <c r="D234" t="str">
        <f>VLOOKUP(F234,DATOS!B:U,2,FALSE)</f>
        <v>CC</v>
      </c>
      <c r="E234" s="3">
        <f>VLOOKUP(F234,DATOS!B:U,3,FALSE)</f>
        <v>1059842493</v>
      </c>
      <c r="F234">
        <v>5437</v>
      </c>
      <c r="G234">
        <v>2</v>
      </c>
      <c r="H234" t="str">
        <f>VLOOKUP(F234,DATOS!B:U,11,FALSE)</f>
        <v>S50008</v>
      </c>
      <c r="I234" t="str">
        <f t="shared" si="6"/>
        <v>TRANSPORTE INTERMUNICIPAL TER</v>
      </c>
      <c r="J234">
        <f>VLOOKUP(F234,DATOS!B:U,13,FALSE)</f>
        <v>1</v>
      </c>
      <c r="K234">
        <f>VLOOKUP(F234,DATOS!B:U,18,FALSE)</f>
        <v>26520</v>
      </c>
      <c r="L234">
        <f t="shared" si="7"/>
        <v>26520</v>
      </c>
      <c r="O234" s="40">
        <f>VLOOKUP(F234,DATOS!B:P,15,FALSE)</f>
        <v>45422</v>
      </c>
    </row>
    <row r="235" spans="2:15">
      <c r="B235" t="str">
        <f>VLOOKUP(F235,DATOS!B:U,20,FALSE)</f>
        <v>FEVT5267</v>
      </c>
      <c r="C235" s="3">
        <v>9012767301</v>
      </c>
      <c r="D235" t="str">
        <f>VLOOKUP(F235,DATOS!B:U,2,FALSE)</f>
        <v>CC</v>
      </c>
      <c r="E235" s="3">
        <f>VLOOKUP(F235,DATOS!B:U,3,FALSE)</f>
        <v>1059842493</v>
      </c>
      <c r="F235">
        <v>5438</v>
      </c>
      <c r="G235">
        <v>2</v>
      </c>
      <c r="H235" t="str">
        <f>VLOOKUP(F235,DATOS!B:U,11,FALSE)</f>
        <v>S50008</v>
      </c>
      <c r="I235" t="str">
        <f t="shared" si="6"/>
        <v>TRANSPORTE INTERMUNICIPAL TER</v>
      </c>
      <c r="J235">
        <f>VLOOKUP(F235,DATOS!B:U,13,FALSE)</f>
        <v>1</v>
      </c>
      <c r="K235">
        <f>VLOOKUP(F235,DATOS!B:U,18,FALSE)</f>
        <v>26520</v>
      </c>
      <c r="L235">
        <f t="shared" si="7"/>
        <v>26520</v>
      </c>
      <c r="O235" s="40">
        <f>VLOOKUP(F235,DATOS!B:P,15,FALSE)</f>
        <v>45422</v>
      </c>
    </row>
    <row r="236" spans="2:15">
      <c r="B236" t="str">
        <f>VLOOKUP(F236,DATOS!B:U,20,FALSE)</f>
        <v>FEVT5267</v>
      </c>
      <c r="C236" s="3">
        <v>9012767301</v>
      </c>
      <c r="D236" t="str">
        <f>VLOOKUP(F236,DATOS!B:U,2,FALSE)</f>
        <v>CC</v>
      </c>
      <c r="E236" s="3">
        <f>VLOOKUP(F236,DATOS!B:U,3,FALSE)</f>
        <v>1059842493</v>
      </c>
      <c r="F236">
        <v>6552</v>
      </c>
      <c r="G236">
        <v>2</v>
      </c>
      <c r="H236" t="str">
        <f>VLOOKUP(F236,DATOS!B:U,11,FALSE)</f>
        <v>S50008</v>
      </c>
      <c r="I236" t="str">
        <f t="shared" si="6"/>
        <v>TRANSPORTE INTERMUNICIPAL TER</v>
      </c>
      <c r="J236">
        <f>VLOOKUP(F236,DATOS!B:U,13,FALSE)</f>
        <v>1</v>
      </c>
      <c r="K236">
        <f>VLOOKUP(F236,DATOS!B:U,18,FALSE)</f>
        <v>26520</v>
      </c>
      <c r="L236">
        <f t="shared" si="7"/>
        <v>26520</v>
      </c>
      <c r="O236" s="40">
        <f>VLOOKUP(F236,DATOS!B:P,15,FALSE)</f>
        <v>45443</v>
      </c>
    </row>
    <row r="237" spans="2:15">
      <c r="B237" t="str">
        <f>VLOOKUP(F237,DATOS!B:U,20,FALSE)</f>
        <v>FEVT5268</v>
      </c>
      <c r="C237" s="3">
        <v>9012767301</v>
      </c>
      <c r="D237" t="str">
        <f>VLOOKUP(F237,DATOS!B:U,2,FALSE)</f>
        <v>RC</v>
      </c>
      <c r="E237" s="3">
        <f>VLOOKUP(F237,DATOS!B:U,3,FALSE)</f>
        <v>1125185326</v>
      </c>
      <c r="F237">
        <v>5892</v>
      </c>
      <c r="G237">
        <v>2</v>
      </c>
      <c r="H237" t="str">
        <f>VLOOKUP(F237,DATOS!B:U,11,FALSE)</f>
        <v>S50007</v>
      </c>
      <c r="I237" t="str">
        <f t="shared" si="6"/>
        <v>TRANSPORTE MUNICIPAL TERRESTR</v>
      </c>
      <c r="J237">
        <f>VLOOKUP(F237,DATOS!B:U,13,FALSE)</f>
        <v>1</v>
      </c>
      <c r="K237">
        <f>VLOOKUP(F237,DATOS!B:U,18,FALSE)</f>
        <v>67600</v>
      </c>
      <c r="L237">
        <f t="shared" si="7"/>
        <v>67600</v>
      </c>
      <c r="O237" s="40">
        <f>VLOOKUP(F237,DATOS!B:P,15,FALSE)</f>
        <v>45431</v>
      </c>
    </row>
    <row r="238" spans="2:15">
      <c r="B238" t="str">
        <f>VLOOKUP(F238,DATOS!B:U,20,FALSE)</f>
        <v>FEVT5268</v>
      </c>
      <c r="C238" s="3">
        <v>9012767301</v>
      </c>
      <c r="D238" t="str">
        <f>VLOOKUP(F238,DATOS!B:U,2,FALSE)</f>
        <v>RC</v>
      </c>
      <c r="E238" s="3">
        <f>VLOOKUP(F238,DATOS!B:U,3,FALSE)</f>
        <v>1125185327</v>
      </c>
      <c r="F238">
        <v>5893</v>
      </c>
      <c r="G238">
        <v>2</v>
      </c>
      <c r="H238" t="str">
        <f>VLOOKUP(F238,DATOS!B:U,11,FALSE)</f>
        <v>S50007</v>
      </c>
      <c r="I238" t="str">
        <f t="shared" si="6"/>
        <v>TRANSPORTE MUNICIPAL TERRESTR</v>
      </c>
      <c r="J238">
        <f>VLOOKUP(F238,DATOS!B:U,13,FALSE)</f>
        <v>1</v>
      </c>
      <c r="K238">
        <f>VLOOKUP(F238,DATOS!B:U,18,FALSE)</f>
        <v>67600</v>
      </c>
      <c r="L238">
        <f t="shared" si="7"/>
        <v>67600</v>
      </c>
      <c r="O238" s="40">
        <f>VLOOKUP(F238,DATOS!B:P,15,FALSE)</f>
        <v>45432</v>
      </c>
    </row>
    <row r="239" spans="2:15">
      <c r="B239" t="str">
        <f>VLOOKUP(F239,DATOS!B:U,20,FALSE)</f>
        <v>FEVT5269</v>
      </c>
      <c r="C239" s="3">
        <v>9012767301</v>
      </c>
      <c r="D239" t="str">
        <f>VLOOKUP(F239,DATOS!B:U,2,FALSE)</f>
        <v>CC</v>
      </c>
      <c r="E239" s="3">
        <f>VLOOKUP(F239,DATOS!B:U,3,FALSE)</f>
        <v>1124866592</v>
      </c>
      <c r="F239">
        <v>5033</v>
      </c>
      <c r="G239">
        <v>2</v>
      </c>
      <c r="H239" t="str">
        <f>VLOOKUP(F239,DATOS!B:U,11,FALSE)</f>
        <v>S50008</v>
      </c>
      <c r="I239" t="str">
        <f t="shared" si="6"/>
        <v>TRANSPORTE INTERMUNICIPAL TER</v>
      </c>
      <c r="J239">
        <f>VLOOKUP(F239,DATOS!B:U,13,FALSE)</f>
        <v>1</v>
      </c>
      <c r="K239">
        <f>VLOOKUP(F239,DATOS!B:U,18,FALSE)</f>
        <v>50669</v>
      </c>
      <c r="L239">
        <f t="shared" si="7"/>
        <v>50669</v>
      </c>
      <c r="O239" s="40">
        <f>VLOOKUP(F239,DATOS!B:P,15,FALSE)</f>
        <v>45414</v>
      </c>
    </row>
    <row r="240" spans="2:15">
      <c r="B240" t="str">
        <f>VLOOKUP(F240,DATOS!B:U,20,FALSE)</f>
        <v>FEVT5269</v>
      </c>
      <c r="C240" s="3">
        <v>9012767301</v>
      </c>
      <c r="D240" t="str">
        <f>VLOOKUP(F240,DATOS!B:U,2,FALSE)</f>
        <v>CC</v>
      </c>
      <c r="E240" s="3">
        <f>VLOOKUP(F240,DATOS!B:U,3,FALSE)</f>
        <v>1124866592</v>
      </c>
      <c r="F240">
        <v>5034</v>
      </c>
      <c r="G240">
        <v>2</v>
      </c>
      <c r="H240" t="str">
        <f>VLOOKUP(F240,DATOS!B:U,11,FALSE)</f>
        <v>S50008</v>
      </c>
      <c r="I240" t="str">
        <f t="shared" si="6"/>
        <v>TRANSPORTE INTERMUNICIPAL TER</v>
      </c>
      <c r="J240">
        <f>VLOOKUP(F240,DATOS!B:U,13,FALSE)</f>
        <v>1</v>
      </c>
      <c r="K240">
        <f>VLOOKUP(F240,DATOS!B:U,18,FALSE)</f>
        <v>50669</v>
      </c>
      <c r="L240">
        <f t="shared" si="7"/>
        <v>50669</v>
      </c>
      <c r="O240" s="40">
        <f>VLOOKUP(F240,DATOS!B:P,15,FALSE)</f>
        <v>45415</v>
      </c>
    </row>
    <row r="241" spans="2:15">
      <c r="B241" t="str">
        <f>VLOOKUP(F241,DATOS!B:U,20,FALSE)</f>
        <v>FEVT5270</v>
      </c>
      <c r="C241" s="3">
        <v>9012767301</v>
      </c>
      <c r="D241" t="str">
        <f>VLOOKUP(F241,DATOS!B:U,2,FALSE)</f>
        <v>CC</v>
      </c>
      <c r="E241" s="3">
        <f>VLOOKUP(F241,DATOS!B:U,3,FALSE)</f>
        <v>41115204</v>
      </c>
      <c r="F241">
        <v>5868</v>
      </c>
      <c r="G241">
        <v>2</v>
      </c>
      <c r="H241" t="str">
        <f>VLOOKUP(F241,DATOS!B:U,11,FALSE)</f>
        <v>S50007</v>
      </c>
      <c r="I241" t="str">
        <f t="shared" si="6"/>
        <v>TRANSPORTE MUNICIPAL TERRESTR</v>
      </c>
      <c r="J241">
        <f>VLOOKUP(F241,DATOS!B:U,13,FALSE)</f>
        <v>1</v>
      </c>
      <c r="K241">
        <f>VLOOKUP(F241,DATOS!B:U,18,FALSE)</f>
        <v>135200</v>
      </c>
      <c r="L241">
        <f t="shared" si="7"/>
        <v>135200</v>
      </c>
      <c r="O241" s="40">
        <f>VLOOKUP(F241,DATOS!B:P,15,FALSE)</f>
        <v>45432</v>
      </c>
    </row>
    <row r="242" spans="2:15">
      <c r="B242" t="str">
        <f>VLOOKUP(F242,DATOS!B:U,20,FALSE)</f>
        <v>FEVT5270</v>
      </c>
      <c r="C242" s="3">
        <v>9012767301</v>
      </c>
      <c r="D242" t="str">
        <f>VLOOKUP(F242,DATOS!B:U,2,FALSE)</f>
        <v>CC</v>
      </c>
      <c r="E242" s="3">
        <f>VLOOKUP(F242,DATOS!B:U,3,FALSE)</f>
        <v>41115204</v>
      </c>
      <c r="F242">
        <v>5869</v>
      </c>
      <c r="G242">
        <v>2</v>
      </c>
      <c r="H242" t="str">
        <f>VLOOKUP(F242,DATOS!B:U,11,FALSE)</f>
        <v>S50007</v>
      </c>
      <c r="I242" t="str">
        <f t="shared" si="6"/>
        <v>TRANSPORTE MUNICIPAL TERRESTR</v>
      </c>
      <c r="J242">
        <f>VLOOKUP(F242,DATOS!B:U,13,FALSE)</f>
        <v>1</v>
      </c>
      <c r="K242">
        <f>VLOOKUP(F242,DATOS!B:U,18,FALSE)</f>
        <v>135200</v>
      </c>
      <c r="L242">
        <f t="shared" si="7"/>
        <v>135200</v>
      </c>
      <c r="O242" s="40">
        <f>VLOOKUP(F242,DATOS!B:P,15,FALSE)</f>
        <v>45434</v>
      </c>
    </row>
    <row r="243" spans="2:15">
      <c r="B243" t="str">
        <f>VLOOKUP(F243,DATOS!B:U,20,FALSE)</f>
        <v>FEVT5271</v>
      </c>
      <c r="C243" s="3">
        <v>9012767301</v>
      </c>
      <c r="D243" t="str">
        <f>VLOOKUP(F243,DATOS!B:U,2,FALSE)</f>
        <v>CC</v>
      </c>
      <c r="E243" s="3">
        <f>VLOOKUP(F243,DATOS!B:U,3,FALSE)</f>
        <v>27431383</v>
      </c>
      <c r="F243">
        <v>5890</v>
      </c>
      <c r="G243">
        <v>2</v>
      </c>
      <c r="H243" t="str">
        <f>VLOOKUP(F243,DATOS!B:U,11,FALSE)</f>
        <v>S50007</v>
      </c>
      <c r="I243" t="str">
        <f t="shared" si="6"/>
        <v>TRANSPORTE MUNICIPAL TERRESTR</v>
      </c>
      <c r="J243">
        <f>VLOOKUP(F243,DATOS!B:U,13,FALSE)</f>
        <v>1</v>
      </c>
      <c r="K243">
        <f>VLOOKUP(F243,DATOS!B:U,18,FALSE)</f>
        <v>67600</v>
      </c>
      <c r="L243">
        <f t="shared" si="7"/>
        <v>67600</v>
      </c>
      <c r="O243" s="40">
        <f>VLOOKUP(F243,DATOS!B:P,15,FALSE)</f>
        <v>45431</v>
      </c>
    </row>
    <row r="244" spans="2:15">
      <c r="B244" t="str">
        <f>VLOOKUP(F244,DATOS!B:U,20,FALSE)</f>
        <v>FEVT5271</v>
      </c>
      <c r="C244" s="3">
        <v>9012767301</v>
      </c>
      <c r="D244" t="str">
        <f>VLOOKUP(F244,DATOS!B:U,2,FALSE)</f>
        <v>CC</v>
      </c>
      <c r="E244" s="3">
        <f>VLOOKUP(F244,DATOS!B:U,3,FALSE)</f>
        <v>27431383</v>
      </c>
      <c r="F244">
        <v>5891</v>
      </c>
      <c r="G244">
        <v>2</v>
      </c>
      <c r="H244" t="str">
        <f>VLOOKUP(F244,DATOS!B:U,11,FALSE)</f>
        <v>S50007</v>
      </c>
      <c r="I244" t="str">
        <f t="shared" si="6"/>
        <v>TRANSPORTE MUNICIPAL TERRESTR</v>
      </c>
      <c r="J244">
        <f>VLOOKUP(F244,DATOS!B:U,13,FALSE)</f>
        <v>1</v>
      </c>
      <c r="K244">
        <f>VLOOKUP(F244,DATOS!B:U,18,FALSE)</f>
        <v>67600</v>
      </c>
      <c r="L244">
        <f t="shared" si="7"/>
        <v>67600</v>
      </c>
      <c r="O244" s="40">
        <f>VLOOKUP(F244,DATOS!B:P,15,FALSE)</f>
        <v>45435</v>
      </c>
    </row>
    <row r="245" spans="2:15">
      <c r="B245" t="str">
        <f>VLOOKUP(F245,DATOS!B:U,20,FALSE)</f>
        <v>FEVT5272</v>
      </c>
      <c r="C245" s="3">
        <v>9012767301</v>
      </c>
      <c r="D245" t="str">
        <f>VLOOKUP(F245,DATOS!B:U,2,FALSE)</f>
        <v>CC</v>
      </c>
      <c r="E245" s="3">
        <f>VLOOKUP(F245,DATOS!B:U,3,FALSE)</f>
        <v>14080816</v>
      </c>
      <c r="F245">
        <v>5493</v>
      </c>
      <c r="G245">
        <v>2</v>
      </c>
      <c r="H245" t="str">
        <f>VLOOKUP(F245,DATOS!B:U,11,FALSE)</f>
        <v>S50008</v>
      </c>
      <c r="I245" t="str">
        <f t="shared" si="6"/>
        <v>TRANSPORTE INTERMUNICIPAL TER</v>
      </c>
      <c r="J245">
        <f>VLOOKUP(F245,DATOS!B:U,13,FALSE)</f>
        <v>2</v>
      </c>
      <c r="K245">
        <f>VLOOKUP(F245,DATOS!B:U,18,FALSE)</f>
        <v>56701</v>
      </c>
      <c r="L245">
        <f t="shared" si="7"/>
        <v>113402</v>
      </c>
      <c r="O245" s="40">
        <f>VLOOKUP(F245,DATOS!B:P,15,FALSE)</f>
        <v>45429</v>
      </c>
    </row>
    <row r="246" spans="2:15">
      <c r="B246" t="str">
        <f>VLOOKUP(F246,DATOS!B:U,20,FALSE)</f>
        <v>FEVT5273</v>
      </c>
      <c r="C246" s="3">
        <v>9012767301</v>
      </c>
      <c r="D246" t="str">
        <f>VLOOKUP(F246,DATOS!B:U,2,FALSE)</f>
        <v>TI</v>
      </c>
      <c r="E246" s="3">
        <f>VLOOKUP(F246,DATOS!B:U,3,FALSE)</f>
        <v>1124852050</v>
      </c>
      <c r="F246">
        <v>5586</v>
      </c>
      <c r="G246">
        <v>2</v>
      </c>
      <c r="H246" t="str">
        <f>VLOOKUP(F246,DATOS!B:U,11,FALSE)</f>
        <v>S50007</v>
      </c>
      <c r="I246" t="str">
        <f t="shared" si="6"/>
        <v>TRANSPORTE MUNICIPAL TERRESTR</v>
      </c>
      <c r="J246">
        <f>VLOOKUP(F246,DATOS!B:U,13,FALSE)</f>
        <v>1</v>
      </c>
      <c r="K246">
        <f>VLOOKUP(F246,DATOS!B:U,18,FALSE)</f>
        <v>102544</v>
      </c>
      <c r="L246">
        <f t="shared" si="7"/>
        <v>102544</v>
      </c>
      <c r="O246" s="40">
        <f>VLOOKUP(F246,DATOS!B:P,15,FALSE)</f>
        <v>45427</v>
      </c>
    </row>
    <row r="247" spans="2:15">
      <c r="B247" t="str">
        <f>VLOOKUP(F247,DATOS!B:U,20,FALSE)</f>
        <v>FEVT5274</v>
      </c>
      <c r="C247" s="3">
        <v>9012767301</v>
      </c>
      <c r="D247" t="str">
        <f>VLOOKUP(F247,DATOS!B:U,2,FALSE)</f>
        <v>CC</v>
      </c>
      <c r="E247" s="3">
        <f>VLOOKUP(F247,DATOS!B:U,3,FALSE)</f>
        <v>41182024</v>
      </c>
      <c r="F247">
        <v>5904</v>
      </c>
      <c r="G247">
        <v>2</v>
      </c>
      <c r="H247" t="str">
        <f>VLOOKUP(F247,DATOS!B:U,11,FALSE)</f>
        <v>S50007</v>
      </c>
      <c r="I247" t="str">
        <f t="shared" si="6"/>
        <v>TRANSPORTE MUNICIPAL TERRESTR</v>
      </c>
      <c r="J247">
        <f>VLOOKUP(F247,DATOS!B:U,13,FALSE)</f>
        <v>1</v>
      </c>
      <c r="K247">
        <f>VLOOKUP(F247,DATOS!B:U,18,FALSE)</f>
        <v>26000</v>
      </c>
      <c r="L247">
        <f t="shared" si="7"/>
        <v>26000</v>
      </c>
      <c r="O247" s="40">
        <f>VLOOKUP(F247,DATOS!B:P,15,FALSE)</f>
        <v>45433</v>
      </c>
    </row>
    <row r="248" spans="2:15">
      <c r="B248" t="str">
        <f>VLOOKUP(F248,DATOS!B:U,20,FALSE)</f>
        <v>FEVT5274</v>
      </c>
      <c r="C248" s="3">
        <v>9012767301</v>
      </c>
      <c r="D248" t="str">
        <f>VLOOKUP(F248,DATOS!B:U,2,FALSE)</f>
        <v>CC</v>
      </c>
      <c r="E248" s="3">
        <f>VLOOKUP(F248,DATOS!B:U,3,FALSE)</f>
        <v>41182024</v>
      </c>
      <c r="F248">
        <v>5905</v>
      </c>
      <c r="G248">
        <v>2</v>
      </c>
      <c r="H248" t="str">
        <f>VLOOKUP(F248,DATOS!B:U,11,FALSE)</f>
        <v>S50007</v>
      </c>
      <c r="I248" t="str">
        <f t="shared" si="6"/>
        <v>TRANSPORTE MUNICIPAL TERRESTR</v>
      </c>
      <c r="J248">
        <f>VLOOKUP(F248,DATOS!B:U,13,FALSE)</f>
        <v>1</v>
      </c>
      <c r="K248">
        <f>VLOOKUP(F248,DATOS!B:U,18,FALSE)</f>
        <v>26000</v>
      </c>
      <c r="L248">
        <f t="shared" si="7"/>
        <v>26000</v>
      </c>
      <c r="O248" s="40">
        <f>VLOOKUP(F248,DATOS!B:P,15,FALSE)</f>
        <v>45433</v>
      </c>
    </row>
    <row r="249" spans="2:15">
      <c r="B249" t="str">
        <f>VLOOKUP(F249,DATOS!B:U,20,FALSE)</f>
        <v>FEVT5275</v>
      </c>
      <c r="C249" s="3">
        <v>9012767301</v>
      </c>
      <c r="D249" t="str">
        <f>VLOOKUP(F249,DATOS!B:U,2,FALSE)</f>
        <v>RC</v>
      </c>
      <c r="E249" s="3">
        <f>VLOOKUP(F249,DATOS!B:U,3,FALSE)</f>
        <v>1140015668</v>
      </c>
      <c r="F249">
        <v>5759</v>
      </c>
      <c r="G249">
        <v>2</v>
      </c>
      <c r="H249" t="str">
        <f>VLOOKUP(F249,DATOS!B:U,11,FALSE)</f>
        <v>S50008</v>
      </c>
      <c r="I249" t="str">
        <f t="shared" si="6"/>
        <v>TRANSPORTE INTERMUNICIPAL TER</v>
      </c>
      <c r="J249">
        <f>VLOOKUP(F249,DATOS!B:U,13,FALSE)</f>
        <v>1</v>
      </c>
      <c r="K249">
        <f>VLOOKUP(F249,DATOS!B:U,18,FALSE)</f>
        <v>50336</v>
      </c>
      <c r="L249">
        <f t="shared" si="7"/>
        <v>50336</v>
      </c>
      <c r="O249" s="40">
        <f>VLOOKUP(F249,DATOS!B:P,15,FALSE)</f>
        <v>45428</v>
      </c>
    </row>
    <row r="250" spans="2:15">
      <c r="B250" t="str">
        <f>VLOOKUP(F250,DATOS!B:U,20,FALSE)</f>
        <v>FEVT5275</v>
      </c>
      <c r="C250" s="3">
        <v>9012767301</v>
      </c>
      <c r="D250" t="str">
        <f>VLOOKUP(F250,DATOS!B:U,2,FALSE)</f>
        <v>RC</v>
      </c>
      <c r="E250" s="3">
        <f>VLOOKUP(F250,DATOS!B:U,3,FALSE)</f>
        <v>1140015668</v>
      </c>
      <c r="F250">
        <v>5760</v>
      </c>
      <c r="G250">
        <v>2</v>
      </c>
      <c r="H250" t="str">
        <f>VLOOKUP(F250,DATOS!B:U,11,FALSE)</f>
        <v>S50008</v>
      </c>
      <c r="I250" t="str">
        <f t="shared" si="6"/>
        <v>TRANSPORTE INTERMUNICIPAL TER</v>
      </c>
      <c r="J250">
        <f>VLOOKUP(F250,DATOS!B:U,13,FALSE)</f>
        <v>1</v>
      </c>
      <c r="K250">
        <f>VLOOKUP(F250,DATOS!B:U,18,FALSE)</f>
        <v>50336</v>
      </c>
      <c r="L250">
        <f t="shared" si="7"/>
        <v>50336</v>
      </c>
      <c r="O250" s="40">
        <f>VLOOKUP(F250,DATOS!B:P,15,FALSE)</f>
        <v>45429</v>
      </c>
    </row>
    <row r="251" spans="2:15">
      <c r="B251" t="str">
        <f>VLOOKUP(F251,DATOS!B:U,20,FALSE)</f>
        <v>FEVT5276</v>
      </c>
      <c r="C251" s="3">
        <v>9012767301</v>
      </c>
      <c r="D251" t="str">
        <f>VLOOKUP(F251,DATOS!B:U,2,FALSE)</f>
        <v>TI</v>
      </c>
      <c r="E251" s="3">
        <f>VLOOKUP(F251,DATOS!B:U,3,FALSE)</f>
        <v>1124314172</v>
      </c>
      <c r="F251">
        <v>6137</v>
      </c>
      <c r="G251">
        <v>2</v>
      </c>
      <c r="H251" t="str">
        <f>VLOOKUP(F251,DATOS!B:U,11,FALSE)</f>
        <v>S50007</v>
      </c>
      <c r="I251" t="str">
        <f t="shared" si="6"/>
        <v>TRANSPORTE MUNICIPAL TERRESTR</v>
      </c>
      <c r="J251">
        <f>VLOOKUP(F251,DATOS!B:U,13,FALSE)</f>
        <v>1</v>
      </c>
      <c r="K251">
        <f>VLOOKUP(F251,DATOS!B:U,18,FALSE)</f>
        <v>22880</v>
      </c>
      <c r="L251">
        <f t="shared" si="7"/>
        <v>22880</v>
      </c>
      <c r="O251" s="40">
        <f>VLOOKUP(F251,DATOS!B:P,15,FALSE)</f>
        <v>45436</v>
      </c>
    </row>
    <row r="252" spans="2:15">
      <c r="B252" t="str">
        <f>VLOOKUP(F252,DATOS!B:U,20,FALSE)</f>
        <v>FEVT5276</v>
      </c>
      <c r="C252" s="3">
        <v>9012767301</v>
      </c>
      <c r="D252" t="str">
        <f>VLOOKUP(F252,DATOS!B:U,2,FALSE)</f>
        <v>TI</v>
      </c>
      <c r="E252" s="3">
        <f>VLOOKUP(F252,DATOS!B:U,3,FALSE)</f>
        <v>1124314172</v>
      </c>
      <c r="F252">
        <v>6138</v>
      </c>
      <c r="G252">
        <v>2</v>
      </c>
      <c r="H252" t="str">
        <f>VLOOKUP(F252,DATOS!B:U,11,FALSE)</f>
        <v>S50007</v>
      </c>
      <c r="I252" t="str">
        <f t="shared" si="6"/>
        <v>TRANSPORTE MUNICIPAL TERRESTR</v>
      </c>
      <c r="J252">
        <f>VLOOKUP(F252,DATOS!B:U,13,FALSE)</f>
        <v>1</v>
      </c>
      <c r="K252">
        <f>VLOOKUP(F252,DATOS!B:U,18,FALSE)</f>
        <v>22880</v>
      </c>
      <c r="L252">
        <f t="shared" si="7"/>
        <v>22880</v>
      </c>
      <c r="O252" s="40">
        <f>VLOOKUP(F252,DATOS!B:P,15,FALSE)</f>
        <v>45436</v>
      </c>
    </row>
    <row r="253" spans="2:15">
      <c r="B253" t="str">
        <f>VLOOKUP(F253,DATOS!B:U,20,FALSE)</f>
        <v>FEVT5278</v>
      </c>
      <c r="C253" s="3">
        <v>9012767301</v>
      </c>
      <c r="D253" t="str">
        <f>VLOOKUP(F253,DATOS!B:U,2,FALSE)</f>
        <v>CC</v>
      </c>
      <c r="E253" s="3">
        <f>VLOOKUP(F253,DATOS!B:U,3,FALSE)</f>
        <v>39840764</v>
      </c>
      <c r="F253">
        <v>4951</v>
      </c>
      <c r="G253">
        <v>2</v>
      </c>
      <c r="H253" t="str">
        <f>VLOOKUP(F253,DATOS!B:U,11,FALSE)</f>
        <v>S50008</v>
      </c>
      <c r="I253" t="str">
        <f t="shared" ref="I253:I316" si="8">IF(H253="S50007","TRANSPORTE MUNICIPAL TERRESTR",IF(H253="S50008","TRANSPORTE INTERMUNICIPAL TER","VALIDAR CODIGO"))</f>
        <v>TRANSPORTE INTERMUNICIPAL TER</v>
      </c>
      <c r="J253">
        <f>VLOOKUP(F253,DATOS!B:U,13,FALSE)</f>
        <v>1</v>
      </c>
      <c r="K253">
        <f>VLOOKUP(F253,DATOS!B:U,18,FALSE)</f>
        <v>31720</v>
      </c>
      <c r="L253">
        <f t="shared" ref="L253:L316" si="9">K253*J253</f>
        <v>31720</v>
      </c>
      <c r="O253" s="40">
        <f>VLOOKUP(F253,DATOS!B:P,15,FALSE)</f>
        <v>45416</v>
      </c>
    </row>
    <row r="254" spans="2:15">
      <c r="B254" t="str">
        <f>VLOOKUP(F254,DATOS!B:U,20,FALSE)</f>
        <v>FEVT5278</v>
      </c>
      <c r="C254" s="3">
        <v>9012767301</v>
      </c>
      <c r="D254" t="str">
        <f>VLOOKUP(F254,DATOS!B:U,2,FALSE)</f>
        <v>CC</v>
      </c>
      <c r="E254" s="3">
        <f>VLOOKUP(F254,DATOS!B:U,3,FALSE)</f>
        <v>39840764</v>
      </c>
      <c r="F254">
        <v>4952</v>
      </c>
      <c r="G254">
        <v>2</v>
      </c>
      <c r="H254" t="str">
        <f>VLOOKUP(F254,DATOS!B:U,11,FALSE)</f>
        <v>S50008</v>
      </c>
      <c r="I254" t="str">
        <f t="shared" si="8"/>
        <v>TRANSPORTE INTERMUNICIPAL TER</v>
      </c>
      <c r="J254">
        <f>VLOOKUP(F254,DATOS!B:U,13,FALSE)</f>
        <v>1</v>
      </c>
      <c r="K254">
        <f>VLOOKUP(F254,DATOS!B:U,18,FALSE)</f>
        <v>31720</v>
      </c>
      <c r="L254">
        <f t="shared" si="9"/>
        <v>31720</v>
      </c>
      <c r="O254" s="40">
        <f>VLOOKUP(F254,DATOS!B:P,15,FALSE)</f>
        <v>45417</v>
      </c>
    </row>
    <row r="255" spans="2:15">
      <c r="B255" t="str">
        <f>VLOOKUP(F255,DATOS!B:U,20,FALSE)</f>
        <v>FEVT5279</v>
      </c>
      <c r="C255" s="3">
        <v>9012767301</v>
      </c>
      <c r="D255" t="str">
        <f>VLOOKUP(F255,DATOS!B:U,2,FALSE)</f>
        <v>CC</v>
      </c>
      <c r="E255" s="3">
        <f>VLOOKUP(F255,DATOS!B:U,3,FALSE)</f>
        <v>27470314</v>
      </c>
      <c r="F255">
        <v>6090</v>
      </c>
      <c r="G255">
        <v>2</v>
      </c>
      <c r="H255" t="str">
        <f>VLOOKUP(F255,DATOS!B:U,11,FALSE)</f>
        <v>S50007</v>
      </c>
      <c r="I255" t="str">
        <f t="shared" si="8"/>
        <v>TRANSPORTE MUNICIPAL TERRESTR</v>
      </c>
      <c r="J255">
        <f>VLOOKUP(F255,DATOS!B:U,13,FALSE)</f>
        <v>1</v>
      </c>
      <c r="K255">
        <f>VLOOKUP(F255,DATOS!B:U,18,FALSE)</f>
        <v>22880</v>
      </c>
      <c r="L255">
        <f t="shared" si="9"/>
        <v>22880</v>
      </c>
      <c r="O255" s="40">
        <f>VLOOKUP(F255,DATOS!B:P,15,FALSE)</f>
        <v>45435</v>
      </c>
    </row>
    <row r="256" spans="2:15">
      <c r="B256" t="str">
        <f>VLOOKUP(F256,DATOS!B:U,20,FALSE)</f>
        <v>FEVT5279</v>
      </c>
      <c r="C256" s="3">
        <v>9012767301</v>
      </c>
      <c r="D256" t="str">
        <f>VLOOKUP(F256,DATOS!B:U,2,FALSE)</f>
        <v>CC</v>
      </c>
      <c r="E256" s="3">
        <f>VLOOKUP(F256,DATOS!B:U,3,FALSE)</f>
        <v>27470314</v>
      </c>
      <c r="F256">
        <v>6091</v>
      </c>
      <c r="G256">
        <v>2</v>
      </c>
      <c r="H256" t="str">
        <f>VLOOKUP(F256,DATOS!B:U,11,FALSE)</f>
        <v>S50007</v>
      </c>
      <c r="I256" t="str">
        <f t="shared" si="8"/>
        <v>TRANSPORTE MUNICIPAL TERRESTR</v>
      </c>
      <c r="J256">
        <f>VLOOKUP(F256,DATOS!B:U,13,FALSE)</f>
        <v>1</v>
      </c>
      <c r="K256">
        <f>VLOOKUP(F256,DATOS!B:U,18,FALSE)</f>
        <v>22880</v>
      </c>
      <c r="L256">
        <f t="shared" si="9"/>
        <v>22880</v>
      </c>
      <c r="O256" s="40">
        <f>VLOOKUP(F256,DATOS!B:P,15,FALSE)</f>
        <v>45435</v>
      </c>
    </row>
    <row r="257" spans="2:15">
      <c r="B257" t="str">
        <f>VLOOKUP(F257,DATOS!B:U,20,FALSE)</f>
        <v>FEVT5280</v>
      </c>
      <c r="C257" s="3">
        <v>9012767301</v>
      </c>
      <c r="D257" t="str">
        <f>VLOOKUP(F257,DATOS!B:U,2,FALSE)</f>
        <v>CC</v>
      </c>
      <c r="E257" s="3">
        <f>VLOOKUP(F257,DATOS!B:U,3,FALSE)</f>
        <v>27473280</v>
      </c>
      <c r="F257">
        <v>6080</v>
      </c>
      <c r="G257">
        <v>2</v>
      </c>
      <c r="H257" t="str">
        <f>VLOOKUP(F257,DATOS!B:U,11,FALSE)</f>
        <v>S50007</v>
      </c>
      <c r="I257" t="str">
        <f t="shared" si="8"/>
        <v>TRANSPORTE MUNICIPAL TERRESTR</v>
      </c>
      <c r="J257">
        <f>VLOOKUP(F257,DATOS!B:U,13,FALSE)</f>
        <v>1</v>
      </c>
      <c r="K257">
        <f>VLOOKUP(F257,DATOS!B:U,18,FALSE)</f>
        <v>33800</v>
      </c>
      <c r="L257">
        <f t="shared" si="9"/>
        <v>33800</v>
      </c>
      <c r="O257" s="40">
        <f>VLOOKUP(F257,DATOS!B:P,15,FALSE)</f>
        <v>45435</v>
      </c>
    </row>
    <row r="258" spans="2:15">
      <c r="B258" t="str">
        <f>VLOOKUP(F258,DATOS!B:U,20,FALSE)</f>
        <v>FEVT5281</v>
      </c>
      <c r="C258" s="3">
        <v>9012767301</v>
      </c>
      <c r="D258" t="str">
        <f>VLOOKUP(F258,DATOS!B:U,2,FALSE)</f>
        <v>CC</v>
      </c>
      <c r="E258" s="3">
        <f>VLOOKUP(F258,DATOS!B:U,3,FALSE)</f>
        <v>27469622</v>
      </c>
      <c r="F258">
        <v>6411</v>
      </c>
      <c r="G258">
        <v>2</v>
      </c>
      <c r="H258" t="str">
        <f>VLOOKUP(F258,DATOS!B:U,11,FALSE)</f>
        <v>S50007</v>
      </c>
      <c r="I258" t="str">
        <f t="shared" si="8"/>
        <v>TRANSPORTE MUNICIPAL TERRESTR</v>
      </c>
      <c r="J258">
        <f>VLOOKUP(F258,DATOS!B:U,13,FALSE)</f>
        <v>1</v>
      </c>
      <c r="K258">
        <f>VLOOKUP(F258,DATOS!B:U,18,FALSE)</f>
        <v>22880</v>
      </c>
      <c r="L258">
        <f t="shared" si="9"/>
        <v>22880</v>
      </c>
      <c r="O258" s="40">
        <f>VLOOKUP(F258,DATOS!B:P,15,FALSE)</f>
        <v>45441</v>
      </c>
    </row>
    <row r="259" spans="2:15">
      <c r="B259" t="str">
        <f>VLOOKUP(F259,DATOS!B:U,20,FALSE)</f>
        <v>FEVT5282</v>
      </c>
      <c r="C259" s="3">
        <v>9012767301</v>
      </c>
      <c r="D259" t="str">
        <f>VLOOKUP(F259,DATOS!B:U,2,FALSE)</f>
        <v>CC</v>
      </c>
      <c r="E259" s="3">
        <f>VLOOKUP(F259,DATOS!B:U,3,FALSE)</f>
        <v>18112051</v>
      </c>
      <c r="F259">
        <v>6482</v>
      </c>
      <c r="G259">
        <v>2</v>
      </c>
      <c r="H259" t="str">
        <f>VLOOKUP(F259,DATOS!B:U,11,FALSE)</f>
        <v>S50007</v>
      </c>
      <c r="I259" t="str">
        <f t="shared" si="8"/>
        <v>TRANSPORTE MUNICIPAL TERRESTR</v>
      </c>
      <c r="J259">
        <f>VLOOKUP(F259,DATOS!B:U,13,FALSE)</f>
        <v>1</v>
      </c>
      <c r="K259">
        <f>VLOOKUP(F259,DATOS!B:U,18,FALSE)</f>
        <v>22880</v>
      </c>
      <c r="L259">
        <f t="shared" si="9"/>
        <v>22880</v>
      </c>
      <c r="O259" s="40">
        <f>VLOOKUP(F259,DATOS!B:P,15,FALSE)</f>
        <v>45442</v>
      </c>
    </row>
    <row r="260" spans="2:15">
      <c r="B260" t="str">
        <f>VLOOKUP(F260,DATOS!B:U,20,FALSE)</f>
        <v>FEVT5283</v>
      </c>
      <c r="C260" s="3">
        <v>9012767301</v>
      </c>
      <c r="D260" t="str">
        <f>VLOOKUP(F260,DATOS!B:U,2,FALSE)</f>
        <v>CC</v>
      </c>
      <c r="E260" s="3">
        <f>VLOOKUP(F260,DATOS!B:U,3,FALSE)</f>
        <v>27353781</v>
      </c>
      <c r="F260">
        <v>6558</v>
      </c>
      <c r="G260">
        <v>2</v>
      </c>
      <c r="H260" t="str">
        <f>VLOOKUP(F260,DATOS!B:U,11,FALSE)</f>
        <v>S50008</v>
      </c>
      <c r="I260" t="str">
        <f t="shared" si="8"/>
        <v>TRANSPORTE INTERMUNICIPAL TER</v>
      </c>
      <c r="J260">
        <f>VLOOKUP(F260,DATOS!B:U,13,FALSE)</f>
        <v>1</v>
      </c>
      <c r="K260">
        <f>VLOOKUP(F260,DATOS!B:U,18,FALSE)</f>
        <v>26520</v>
      </c>
      <c r="L260">
        <f t="shared" si="9"/>
        <v>26520</v>
      </c>
      <c r="O260" s="40">
        <f>VLOOKUP(F260,DATOS!B:P,15,FALSE)</f>
        <v>45443</v>
      </c>
    </row>
    <row r="261" spans="2:15">
      <c r="B261" t="str">
        <f>VLOOKUP(F261,DATOS!B:U,20,FALSE)</f>
        <v>FEVT5283</v>
      </c>
      <c r="C261" s="3">
        <v>9012767301</v>
      </c>
      <c r="D261" t="str">
        <f>VLOOKUP(F261,DATOS!B:U,2,FALSE)</f>
        <v>CC</v>
      </c>
      <c r="E261" s="3">
        <f>VLOOKUP(F261,DATOS!B:U,3,FALSE)</f>
        <v>27353781</v>
      </c>
      <c r="F261">
        <v>6559</v>
      </c>
      <c r="G261">
        <v>2</v>
      </c>
      <c r="H261" t="str">
        <f>VLOOKUP(F261,DATOS!B:U,11,FALSE)</f>
        <v>S50008</v>
      </c>
      <c r="I261" t="str">
        <f t="shared" si="8"/>
        <v>TRANSPORTE INTERMUNICIPAL TER</v>
      </c>
      <c r="J261">
        <f>VLOOKUP(F261,DATOS!B:U,13,FALSE)</f>
        <v>1</v>
      </c>
      <c r="K261">
        <f>VLOOKUP(F261,DATOS!B:U,18,FALSE)</f>
        <v>26520</v>
      </c>
      <c r="L261">
        <f t="shared" si="9"/>
        <v>26520</v>
      </c>
      <c r="O261" s="40">
        <f>VLOOKUP(F261,DATOS!B:P,15,FALSE)</f>
        <v>45443</v>
      </c>
    </row>
    <row r="262" spans="2:15">
      <c r="B262" t="str">
        <f>VLOOKUP(F262,DATOS!B:U,20,FALSE)</f>
        <v>FEVT5284</v>
      </c>
      <c r="C262" s="3">
        <v>9012767301</v>
      </c>
      <c r="D262" t="str">
        <f>VLOOKUP(F262,DATOS!B:U,2,FALSE)</f>
        <v>CC</v>
      </c>
      <c r="E262" s="3">
        <f>VLOOKUP(F262,DATOS!B:U,3,FALSE)</f>
        <v>27475603</v>
      </c>
      <c r="F262">
        <v>6532</v>
      </c>
      <c r="G262">
        <v>2</v>
      </c>
      <c r="H262" t="str">
        <f>VLOOKUP(F262,DATOS!B:U,11,FALSE)</f>
        <v>S50007</v>
      </c>
      <c r="I262" t="str">
        <f t="shared" si="8"/>
        <v>TRANSPORTE MUNICIPAL TERRESTR</v>
      </c>
      <c r="J262">
        <f>VLOOKUP(F262,DATOS!B:U,13,FALSE)</f>
        <v>1</v>
      </c>
      <c r="K262">
        <f>VLOOKUP(F262,DATOS!B:U,18,FALSE)</f>
        <v>26000</v>
      </c>
      <c r="L262">
        <f t="shared" si="9"/>
        <v>26000</v>
      </c>
      <c r="O262" s="40">
        <f>VLOOKUP(F262,DATOS!B:P,15,FALSE)</f>
        <v>45443</v>
      </c>
    </row>
    <row r="263" spans="2:15">
      <c r="B263" t="str">
        <f>VLOOKUP(F263,DATOS!B:U,20,FALSE)</f>
        <v>FEVT5284</v>
      </c>
      <c r="C263" s="3">
        <v>9012767301</v>
      </c>
      <c r="D263" t="str">
        <f>VLOOKUP(F263,DATOS!B:U,2,FALSE)</f>
        <v>CC</v>
      </c>
      <c r="E263" s="3">
        <f>VLOOKUP(F263,DATOS!B:U,3,FALSE)</f>
        <v>27475603</v>
      </c>
      <c r="F263">
        <v>6533</v>
      </c>
      <c r="G263">
        <v>2</v>
      </c>
      <c r="H263" t="str">
        <f>VLOOKUP(F263,DATOS!B:U,11,FALSE)</f>
        <v>S50007</v>
      </c>
      <c r="I263" t="str">
        <f t="shared" si="8"/>
        <v>TRANSPORTE MUNICIPAL TERRESTR</v>
      </c>
      <c r="J263">
        <f>VLOOKUP(F263,DATOS!B:U,13,FALSE)</f>
        <v>1</v>
      </c>
      <c r="K263">
        <f>VLOOKUP(F263,DATOS!B:U,18,FALSE)</f>
        <v>26000</v>
      </c>
      <c r="L263">
        <f t="shared" si="9"/>
        <v>26000</v>
      </c>
      <c r="O263" s="40">
        <f>VLOOKUP(F263,DATOS!B:P,15,FALSE)</f>
        <v>45443</v>
      </c>
    </row>
    <row r="264" spans="2:15">
      <c r="B264" t="str">
        <f>VLOOKUP(F264,DATOS!B:U,20,FALSE)</f>
        <v>FEVT5285</v>
      </c>
      <c r="C264" s="3">
        <v>9012767301</v>
      </c>
      <c r="D264" t="str">
        <f>VLOOKUP(F264,DATOS!B:U,2,FALSE)</f>
        <v>CC</v>
      </c>
      <c r="E264" s="3">
        <f>VLOOKUP(F264,DATOS!B:U,3,FALSE)</f>
        <v>41108133</v>
      </c>
      <c r="F264">
        <v>4000</v>
      </c>
      <c r="G264">
        <v>2</v>
      </c>
      <c r="H264" t="str">
        <f>VLOOKUP(F264,DATOS!B:U,11,FALSE)</f>
        <v>S50007</v>
      </c>
      <c r="I264" t="str">
        <f t="shared" si="8"/>
        <v>TRANSPORTE MUNICIPAL TERRESTR</v>
      </c>
      <c r="J264">
        <f>VLOOKUP(F264,DATOS!B:U,13,FALSE)</f>
        <v>1</v>
      </c>
      <c r="K264">
        <f>VLOOKUP(F264,DATOS!B:U,18,FALSE)</f>
        <v>102544</v>
      </c>
      <c r="L264">
        <f t="shared" si="9"/>
        <v>102544</v>
      </c>
      <c r="O264" s="40">
        <f>VLOOKUP(F264,DATOS!B:P,15,FALSE)</f>
        <v>45421</v>
      </c>
    </row>
    <row r="265" spans="2:15">
      <c r="B265" t="str">
        <f>VLOOKUP(F265,DATOS!B:U,20,FALSE)</f>
        <v>FEVT5286</v>
      </c>
      <c r="C265" s="3">
        <v>9012767301</v>
      </c>
      <c r="D265" t="str">
        <f>VLOOKUP(F265,DATOS!B:U,2,FALSE)</f>
        <v>CC</v>
      </c>
      <c r="E265" s="3">
        <f>VLOOKUP(F265,DATOS!B:U,3,FALSE)</f>
        <v>1120216338</v>
      </c>
      <c r="F265">
        <v>6365</v>
      </c>
      <c r="G265">
        <v>2</v>
      </c>
      <c r="H265" t="str">
        <f>VLOOKUP(F265,DATOS!B:U,11,FALSE)</f>
        <v>S50007</v>
      </c>
      <c r="I265" t="str">
        <f t="shared" si="8"/>
        <v>TRANSPORTE MUNICIPAL TERRESTR</v>
      </c>
      <c r="J265">
        <f>VLOOKUP(F265,DATOS!B:U,13,FALSE)</f>
        <v>1</v>
      </c>
      <c r="K265">
        <f>VLOOKUP(F265,DATOS!B:U,18,FALSE)</f>
        <v>29120</v>
      </c>
      <c r="L265">
        <f t="shared" si="9"/>
        <v>29120</v>
      </c>
      <c r="O265" s="40">
        <f>VLOOKUP(F265,DATOS!B:P,15,FALSE)</f>
        <v>45441</v>
      </c>
    </row>
    <row r="266" spans="2:15">
      <c r="B266" t="str">
        <f>VLOOKUP(F266,DATOS!B:U,20,FALSE)</f>
        <v>FEVT5286</v>
      </c>
      <c r="C266" s="3">
        <v>9012767301</v>
      </c>
      <c r="D266" t="str">
        <f>VLOOKUP(F266,DATOS!B:U,2,FALSE)</f>
        <v>CC</v>
      </c>
      <c r="E266" s="3">
        <f>VLOOKUP(F266,DATOS!B:U,3,FALSE)</f>
        <v>1120216338</v>
      </c>
      <c r="F266">
        <v>6366</v>
      </c>
      <c r="G266">
        <v>2</v>
      </c>
      <c r="H266" t="str">
        <f>VLOOKUP(F266,DATOS!B:U,11,FALSE)</f>
        <v>S50007</v>
      </c>
      <c r="I266" t="str">
        <f t="shared" si="8"/>
        <v>TRANSPORTE MUNICIPAL TERRESTR</v>
      </c>
      <c r="J266">
        <f>VLOOKUP(F266,DATOS!B:U,13,FALSE)</f>
        <v>1</v>
      </c>
      <c r="K266">
        <f>VLOOKUP(F266,DATOS!B:U,18,FALSE)</f>
        <v>29120</v>
      </c>
      <c r="L266">
        <f t="shared" si="9"/>
        <v>29120</v>
      </c>
      <c r="O266" s="40">
        <f>VLOOKUP(F266,DATOS!B:P,15,FALSE)</f>
        <v>45441</v>
      </c>
    </row>
    <row r="267" spans="2:15">
      <c r="B267" t="str">
        <f>VLOOKUP(F267,DATOS!B:U,20,FALSE)</f>
        <v>FEVT5287</v>
      </c>
      <c r="C267" s="3">
        <v>9012767301</v>
      </c>
      <c r="D267" t="str">
        <f>VLOOKUP(F267,DATOS!B:U,2,FALSE)</f>
        <v>CC</v>
      </c>
      <c r="E267" s="3">
        <f>VLOOKUP(F267,DATOS!B:U,3,FALSE)</f>
        <v>27355882</v>
      </c>
      <c r="F267">
        <v>6008</v>
      </c>
      <c r="G267">
        <v>2</v>
      </c>
      <c r="H267" t="str">
        <f>VLOOKUP(F267,DATOS!B:U,11,FALSE)</f>
        <v>S50007</v>
      </c>
      <c r="I267" t="str">
        <f t="shared" si="8"/>
        <v>TRANSPORTE MUNICIPAL TERRESTR</v>
      </c>
      <c r="J267">
        <f>VLOOKUP(F267,DATOS!B:U,13,FALSE)</f>
        <v>1</v>
      </c>
      <c r="K267">
        <f>VLOOKUP(F267,DATOS!B:U,18,FALSE)</f>
        <v>93600</v>
      </c>
      <c r="L267">
        <f t="shared" si="9"/>
        <v>93600</v>
      </c>
      <c r="O267" s="40">
        <f>VLOOKUP(F267,DATOS!B:P,15,FALSE)</f>
        <v>45433</v>
      </c>
    </row>
    <row r="268" spans="2:15">
      <c r="B268" t="str">
        <f>VLOOKUP(F268,DATOS!B:U,20,FALSE)</f>
        <v>FEVT5287</v>
      </c>
      <c r="C268" s="3">
        <v>9012767301</v>
      </c>
      <c r="D268" t="str">
        <f>VLOOKUP(F268,DATOS!B:U,2,FALSE)</f>
        <v>CC</v>
      </c>
      <c r="E268" s="3">
        <f>VLOOKUP(F268,DATOS!B:U,3,FALSE)</f>
        <v>27355882</v>
      </c>
      <c r="F268">
        <v>6009</v>
      </c>
      <c r="G268">
        <v>2</v>
      </c>
      <c r="H268" t="str">
        <f>VLOOKUP(F268,DATOS!B:U,11,FALSE)</f>
        <v>S50007</v>
      </c>
      <c r="I268" t="str">
        <f t="shared" si="8"/>
        <v>TRANSPORTE MUNICIPAL TERRESTR</v>
      </c>
      <c r="J268">
        <f>VLOOKUP(F268,DATOS!B:U,13,FALSE)</f>
        <v>1</v>
      </c>
      <c r="K268">
        <f>VLOOKUP(F268,DATOS!B:U,18,FALSE)</f>
        <v>93600</v>
      </c>
      <c r="L268">
        <f t="shared" si="9"/>
        <v>93600</v>
      </c>
      <c r="O268" s="40">
        <f>VLOOKUP(F268,DATOS!B:P,15,FALSE)</f>
        <v>45434</v>
      </c>
    </row>
    <row r="269" spans="2:15">
      <c r="B269" t="str">
        <f>VLOOKUP(F269,DATOS!B:U,20,FALSE)</f>
        <v>FEVT5288</v>
      </c>
      <c r="C269" s="3">
        <v>9012767301</v>
      </c>
      <c r="D269" t="str">
        <f>VLOOKUP(F269,DATOS!B:U,2,FALSE)</f>
        <v>CC</v>
      </c>
      <c r="E269" s="3">
        <f>VLOOKUP(F269,DATOS!B:U,3,FALSE)</f>
        <v>97472191</v>
      </c>
      <c r="F269">
        <v>6371</v>
      </c>
      <c r="G269">
        <v>2</v>
      </c>
      <c r="H269" t="str">
        <f>VLOOKUP(F269,DATOS!B:U,11,FALSE)</f>
        <v>S50007</v>
      </c>
      <c r="I269" t="str">
        <f t="shared" si="8"/>
        <v>TRANSPORTE MUNICIPAL TERRESTR</v>
      </c>
      <c r="J269">
        <f>VLOOKUP(F269,DATOS!B:U,13,FALSE)</f>
        <v>1</v>
      </c>
      <c r="K269">
        <f>VLOOKUP(F269,DATOS!B:U,18,FALSE)</f>
        <v>29120</v>
      </c>
      <c r="L269">
        <f t="shared" si="9"/>
        <v>29120</v>
      </c>
      <c r="O269" s="40">
        <f>VLOOKUP(F269,DATOS!B:P,15,FALSE)</f>
        <v>45441</v>
      </c>
    </row>
    <row r="270" spans="2:15">
      <c r="B270" t="str">
        <f>VLOOKUP(F270,DATOS!B:U,20,FALSE)</f>
        <v>FEVT5288</v>
      </c>
      <c r="C270" s="3">
        <v>9012767301</v>
      </c>
      <c r="D270" t="str">
        <f>VLOOKUP(F270,DATOS!B:U,2,FALSE)</f>
        <v>CC</v>
      </c>
      <c r="E270" s="3">
        <f>VLOOKUP(F270,DATOS!B:U,3,FALSE)</f>
        <v>97472191</v>
      </c>
      <c r="F270">
        <v>6372</v>
      </c>
      <c r="G270">
        <v>2</v>
      </c>
      <c r="H270" t="str">
        <f>VLOOKUP(F270,DATOS!B:U,11,FALSE)</f>
        <v>S50007</v>
      </c>
      <c r="I270" t="str">
        <f t="shared" si="8"/>
        <v>TRANSPORTE MUNICIPAL TERRESTR</v>
      </c>
      <c r="J270">
        <f>VLOOKUP(F270,DATOS!B:U,13,FALSE)</f>
        <v>1</v>
      </c>
      <c r="K270">
        <f>VLOOKUP(F270,DATOS!B:U,18,FALSE)</f>
        <v>29120</v>
      </c>
      <c r="L270">
        <f t="shared" si="9"/>
        <v>29120</v>
      </c>
      <c r="O270" s="40">
        <f>VLOOKUP(F270,DATOS!B:P,15,FALSE)</f>
        <v>45441</v>
      </c>
    </row>
    <row r="271" spans="2:15">
      <c r="B271" t="str">
        <f>VLOOKUP(F271,DATOS!B:U,20,FALSE)</f>
        <v>FEVT5289</v>
      </c>
      <c r="C271" s="3">
        <v>9012767301</v>
      </c>
      <c r="D271" t="str">
        <f>VLOOKUP(F271,DATOS!B:U,2,FALSE)</f>
        <v>CC</v>
      </c>
      <c r="E271" s="3">
        <f>VLOOKUP(F271,DATOS!B:U,3,FALSE)</f>
        <v>1122786588</v>
      </c>
      <c r="F271">
        <v>6538</v>
      </c>
      <c r="G271">
        <v>2</v>
      </c>
      <c r="H271" t="str">
        <f>VLOOKUP(F271,DATOS!B:U,11,FALSE)</f>
        <v>S50007</v>
      </c>
      <c r="I271" t="str">
        <f t="shared" si="8"/>
        <v>TRANSPORTE MUNICIPAL TERRESTR</v>
      </c>
      <c r="J271">
        <f>VLOOKUP(F271,DATOS!B:U,13,FALSE)</f>
        <v>1</v>
      </c>
      <c r="K271">
        <f>VLOOKUP(F271,DATOS!B:U,18,FALSE)</f>
        <v>26000</v>
      </c>
      <c r="L271">
        <f t="shared" si="9"/>
        <v>26000</v>
      </c>
      <c r="O271" s="40">
        <f>VLOOKUP(F271,DATOS!B:P,15,FALSE)</f>
        <v>45443</v>
      </c>
    </row>
    <row r="272" spans="2:15">
      <c r="B272" t="str">
        <f>VLOOKUP(F272,DATOS!B:U,20,FALSE)</f>
        <v>FEVT5290</v>
      </c>
      <c r="C272" s="3">
        <v>9012767301</v>
      </c>
      <c r="D272" t="str">
        <f>VLOOKUP(F272,DATOS!B:U,2,FALSE)</f>
        <v>CC</v>
      </c>
      <c r="E272" s="3">
        <f>VLOOKUP(F272,DATOS!B:U,3,FALSE)</f>
        <v>5297340</v>
      </c>
      <c r="F272">
        <v>6367</v>
      </c>
      <c r="G272">
        <v>2</v>
      </c>
      <c r="H272" t="str">
        <f>VLOOKUP(F272,DATOS!B:U,11,FALSE)</f>
        <v>S50007</v>
      </c>
      <c r="I272" t="str">
        <f t="shared" si="8"/>
        <v>TRANSPORTE MUNICIPAL TERRESTR</v>
      </c>
      <c r="J272">
        <f>VLOOKUP(F272,DATOS!B:U,13,FALSE)</f>
        <v>1</v>
      </c>
      <c r="K272">
        <f>VLOOKUP(F272,DATOS!B:U,18,FALSE)</f>
        <v>29120</v>
      </c>
      <c r="L272">
        <f t="shared" si="9"/>
        <v>29120</v>
      </c>
      <c r="O272" s="40">
        <f>VLOOKUP(F272,DATOS!B:P,15,FALSE)</f>
        <v>45441</v>
      </c>
    </row>
    <row r="273" spans="2:15">
      <c r="B273" t="str">
        <f>VLOOKUP(F273,DATOS!B:U,20,FALSE)</f>
        <v>FEVT5290</v>
      </c>
      <c r="C273" s="3">
        <v>9012767301</v>
      </c>
      <c r="D273" t="str">
        <f>VLOOKUP(F273,DATOS!B:U,2,FALSE)</f>
        <v>CC</v>
      </c>
      <c r="E273" s="3">
        <f>VLOOKUP(F273,DATOS!B:U,3,FALSE)</f>
        <v>5297340</v>
      </c>
      <c r="F273">
        <v>6368</v>
      </c>
      <c r="G273">
        <v>2</v>
      </c>
      <c r="H273" t="str">
        <f>VLOOKUP(F273,DATOS!B:U,11,FALSE)</f>
        <v>S50007</v>
      </c>
      <c r="I273" t="str">
        <f t="shared" si="8"/>
        <v>TRANSPORTE MUNICIPAL TERRESTR</v>
      </c>
      <c r="J273">
        <f>VLOOKUP(F273,DATOS!B:U,13,FALSE)</f>
        <v>1</v>
      </c>
      <c r="K273">
        <f>VLOOKUP(F273,DATOS!B:U,18,FALSE)</f>
        <v>29120</v>
      </c>
      <c r="L273">
        <f t="shared" si="9"/>
        <v>29120</v>
      </c>
      <c r="O273" s="40">
        <f>VLOOKUP(F273,DATOS!B:P,15,FALSE)</f>
        <v>45441</v>
      </c>
    </row>
    <row r="274" spans="2:15">
      <c r="B274" t="str">
        <f>VLOOKUP(F274,DATOS!B:U,20,FALSE)</f>
        <v>FEVT5291</v>
      </c>
      <c r="C274" s="3">
        <v>9012767301</v>
      </c>
      <c r="D274" t="str">
        <f>VLOOKUP(F274,DATOS!B:U,2,FALSE)</f>
        <v>TI</v>
      </c>
      <c r="E274" s="3">
        <f>VLOOKUP(F274,DATOS!B:U,3,FALSE)</f>
        <v>1030081703</v>
      </c>
      <c r="F274">
        <v>6239</v>
      </c>
      <c r="G274">
        <v>2</v>
      </c>
      <c r="H274" t="str">
        <f>VLOOKUP(F274,DATOS!B:U,11,FALSE)</f>
        <v>S50007</v>
      </c>
      <c r="I274" t="str">
        <f t="shared" si="8"/>
        <v>TRANSPORTE MUNICIPAL TERRESTR</v>
      </c>
      <c r="J274">
        <f>VLOOKUP(F274,DATOS!B:U,13,FALSE)</f>
        <v>1</v>
      </c>
      <c r="K274">
        <f>VLOOKUP(F274,DATOS!B:U,18,FALSE)</f>
        <v>67600</v>
      </c>
      <c r="L274">
        <f t="shared" si="9"/>
        <v>67600</v>
      </c>
      <c r="O274" s="40">
        <f>VLOOKUP(F274,DATOS!B:P,15,FALSE)</f>
        <v>45439</v>
      </c>
    </row>
    <row r="275" spans="2:15">
      <c r="B275" t="str">
        <f>VLOOKUP(F275,DATOS!B:U,20,FALSE)</f>
        <v>FEVT5291</v>
      </c>
      <c r="C275" s="3">
        <v>9012767301</v>
      </c>
      <c r="D275" t="str">
        <f>VLOOKUP(F275,DATOS!B:U,2,FALSE)</f>
        <v>TI</v>
      </c>
      <c r="E275" s="3">
        <f>VLOOKUP(F275,DATOS!B:U,3,FALSE)</f>
        <v>1030081703</v>
      </c>
      <c r="F275">
        <v>6240</v>
      </c>
      <c r="G275">
        <v>2</v>
      </c>
      <c r="H275" t="str">
        <f>VLOOKUP(F275,DATOS!B:U,11,FALSE)</f>
        <v>S50007</v>
      </c>
      <c r="I275" t="str">
        <f t="shared" si="8"/>
        <v>TRANSPORTE MUNICIPAL TERRESTR</v>
      </c>
      <c r="J275">
        <f>VLOOKUP(F275,DATOS!B:U,13,FALSE)</f>
        <v>1</v>
      </c>
      <c r="K275">
        <f>VLOOKUP(F275,DATOS!B:U,18,FALSE)</f>
        <v>67600</v>
      </c>
      <c r="L275">
        <f t="shared" si="9"/>
        <v>67600</v>
      </c>
      <c r="O275" s="40">
        <f>VLOOKUP(F275,DATOS!B:P,15,FALSE)</f>
        <v>45441</v>
      </c>
    </row>
    <row r="276" spans="2:15">
      <c r="B276" t="str">
        <f>VLOOKUP(F276,DATOS!B:U,20,FALSE)</f>
        <v>FEVT5292</v>
      </c>
      <c r="C276" s="3">
        <v>9012767301</v>
      </c>
      <c r="D276" t="str">
        <f>VLOOKUP(F276,DATOS!B:U,2,FALSE)</f>
        <v>CC</v>
      </c>
      <c r="E276" s="3">
        <f>VLOOKUP(F276,DATOS!B:U,3,FALSE)</f>
        <v>1124858715</v>
      </c>
      <c r="F276">
        <v>5481</v>
      </c>
      <c r="G276">
        <v>2</v>
      </c>
      <c r="H276" t="str">
        <f>VLOOKUP(F276,DATOS!B:U,11,FALSE)</f>
        <v>S50007</v>
      </c>
      <c r="I276" t="str">
        <f t="shared" si="8"/>
        <v>TRANSPORTE MUNICIPAL TERRESTR</v>
      </c>
      <c r="J276">
        <f>VLOOKUP(F276,DATOS!B:U,13,FALSE)</f>
        <v>2</v>
      </c>
      <c r="K276">
        <f>VLOOKUP(F276,DATOS!B:U,18,FALSE)</f>
        <v>67600</v>
      </c>
      <c r="L276">
        <f t="shared" si="9"/>
        <v>135200</v>
      </c>
      <c r="O276" s="40">
        <f>VLOOKUP(F276,DATOS!B:P,15,FALSE)</f>
        <v>45426</v>
      </c>
    </row>
    <row r="277" spans="2:15">
      <c r="B277" t="str">
        <f>VLOOKUP(F277,DATOS!B:U,20,FALSE)</f>
        <v>FEVT5293</v>
      </c>
      <c r="C277" s="3">
        <v>9012767301</v>
      </c>
      <c r="D277" t="str">
        <f>VLOOKUP(F277,DATOS!B:U,2,FALSE)</f>
        <v>CC</v>
      </c>
      <c r="E277" s="3">
        <f>VLOOKUP(F277,DATOS!B:U,3,FALSE)</f>
        <v>41180164</v>
      </c>
      <c r="F277">
        <v>5992</v>
      </c>
      <c r="G277">
        <v>2</v>
      </c>
      <c r="H277" t="str">
        <f>VLOOKUP(F277,DATOS!B:U,11,FALSE)</f>
        <v>S50007</v>
      </c>
      <c r="I277" t="str">
        <f t="shared" si="8"/>
        <v>TRANSPORTE MUNICIPAL TERRESTR</v>
      </c>
      <c r="J277">
        <f>VLOOKUP(F277,DATOS!B:U,13,FALSE)</f>
        <v>1</v>
      </c>
      <c r="K277">
        <f>VLOOKUP(F277,DATOS!B:U,18,FALSE)</f>
        <v>26000</v>
      </c>
      <c r="L277">
        <f t="shared" si="9"/>
        <v>26000</v>
      </c>
      <c r="O277" s="40">
        <f>VLOOKUP(F277,DATOS!B:P,15,FALSE)</f>
        <v>45434</v>
      </c>
    </row>
    <row r="278" spans="2:15">
      <c r="B278" t="str">
        <f>VLOOKUP(F278,DATOS!B:U,20,FALSE)</f>
        <v>FEVT5294</v>
      </c>
      <c r="C278" s="3">
        <v>9012767301</v>
      </c>
      <c r="D278" t="str">
        <f>VLOOKUP(F278,DATOS!B:U,2,FALSE)</f>
        <v>CC</v>
      </c>
      <c r="E278" s="3">
        <f>VLOOKUP(F278,DATOS!B:U,3,FALSE)</f>
        <v>27190650</v>
      </c>
      <c r="F278">
        <v>5648</v>
      </c>
      <c r="G278">
        <v>2</v>
      </c>
      <c r="H278" t="str">
        <f>VLOOKUP(F278,DATOS!B:U,11,FALSE)</f>
        <v>S50007</v>
      </c>
      <c r="I278" t="str">
        <f t="shared" si="8"/>
        <v>TRANSPORTE MUNICIPAL TERRESTR</v>
      </c>
      <c r="J278">
        <f>VLOOKUP(F278,DATOS!B:U,13,FALSE)</f>
        <v>1</v>
      </c>
      <c r="K278">
        <f>VLOOKUP(F278,DATOS!B:U,18,FALSE)</f>
        <v>22880</v>
      </c>
      <c r="L278">
        <f t="shared" si="9"/>
        <v>22880</v>
      </c>
      <c r="O278" s="40">
        <f>VLOOKUP(F278,DATOS!B:P,15,FALSE)</f>
        <v>45428</v>
      </c>
    </row>
    <row r="279" spans="2:15">
      <c r="B279" t="str">
        <f>VLOOKUP(F279,DATOS!B:U,20,FALSE)</f>
        <v>FEVT5294</v>
      </c>
      <c r="C279" s="3">
        <v>9012767301</v>
      </c>
      <c r="D279" t="str">
        <f>VLOOKUP(F279,DATOS!B:U,2,FALSE)</f>
        <v>CC</v>
      </c>
      <c r="E279" s="3">
        <f>VLOOKUP(F279,DATOS!B:U,3,FALSE)</f>
        <v>27190650</v>
      </c>
      <c r="F279">
        <v>5649</v>
      </c>
      <c r="G279">
        <v>2</v>
      </c>
      <c r="H279" t="str">
        <f>VLOOKUP(F279,DATOS!B:U,11,FALSE)</f>
        <v>S50007</v>
      </c>
      <c r="I279" t="str">
        <f t="shared" si="8"/>
        <v>TRANSPORTE MUNICIPAL TERRESTR</v>
      </c>
      <c r="J279">
        <f>VLOOKUP(F279,DATOS!B:U,13,FALSE)</f>
        <v>1</v>
      </c>
      <c r="K279">
        <f>VLOOKUP(F279,DATOS!B:U,18,FALSE)</f>
        <v>22880</v>
      </c>
      <c r="L279">
        <f t="shared" si="9"/>
        <v>22880</v>
      </c>
      <c r="O279" s="40">
        <f>VLOOKUP(F279,DATOS!B:P,15,FALSE)</f>
        <v>45429</v>
      </c>
    </row>
    <row r="280" spans="2:15">
      <c r="B280" t="str">
        <f>VLOOKUP(F280,DATOS!B:U,20,FALSE)</f>
        <v>FEVT5295</v>
      </c>
      <c r="C280" s="3">
        <v>9012767301</v>
      </c>
      <c r="D280" t="str">
        <f>VLOOKUP(F280,DATOS!B:U,2,FALSE)</f>
        <v>TI</v>
      </c>
      <c r="E280" s="3">
        <f>VLOOKUP(F280,DATOS!B:U,3,FALSE)</f>
        <v>1030082559</v>
      </c>
      <c r="F280">
        <v>6534</v>
      </c>
      <c r="G280">
        <v>2</v>
      </c>
      <c r="H280" t="str">
        <f>VLOOKUP(F280,DATOS!B:U,11,FALSE)</f>
        <v>S50007</v>
      </c>
      <c r="I280" t="str">
        <f t="shared" si="8"/>
        <v>TRANSPORTE MUNICIPAL TERRESTR</v>
      </c>
      <c r="J280">
        <f>VLOOKUP(F280,DATOS!B:U,13,FALSE)</f>
        <v>1</v>
      </c>
      <c r="K280">
        <f>VLOOKUP(F280,DATOS!B:U,18,FALSE)</f>
        <v>26000</v>
      </c>
      <c r="L280">
        <f t="shared" si="9"/>
        <v>26000</v>
      </c>
      <c r="O280" s="40">
        <f>VLOOKUP(F280,DATOS!B:P,15,FALSE)</f>
        <v>45443</v>
      </c>
    </row>
    <row r="281" spans="2:15">
      <c r="B281" t="str">
        <f>VLOOKUP(F281,DATOS!B:U,20,FALSE)</f>
        <v>FEVT5296</v>
      </c>
      <c r="C281" s="3">
        <v>9012767301</v>
      </c>
      <c r="D281" t="str">
        <f>VLOOKUP(F281,DATOS!B:U,2,FALSE)</f>
        <v>RC</v>
      </c>
      <c r="E281" s="3">
        <f>VLOOKUP(F281,DATOS!B:U,3,FALSE)</f>
        <v>1124870383</v>
      </c>
      <c r="F281">
        <v>5173</v>
      </c>
      <c r="G281">
        <v>2</v>
      </c>
      <c r="H281" t="str">
        <f>VLOOKUP(F281,DATOS!B:U,11,FALSE)</f>
        <v>S50007</v>
      </c>
      <c r="I281" t="str">
        <f t="shared" si="8"/>
        <v>TRANSPORTE MUNICIPAL TERRESTR</v>
      </c>
      <c r="J281">
        <f>VLOOKUP(F281,DATOS!B:U,13,FALSE)</f>
        <v>2</v>
      </c>
      <c r="K281">
        <f>VLOOKUP(F281,DATOS!B:U,18,FALSE)</f>
        <v>67600</v>
      </c>
      <c r="L281">
        <f t="shared" si="9"/>
        <v>135200</v>
      </c>
      <c r="O281" s="40">
        <f>VLOOKUP(F281,DATOS!B:P,15,FALSE)</f>
        <v>45414</v>
      </c>
    </row>
    <row r="282" spans="2:15">
      <c r="B282" t="str">
        <f>VLOOKUP(F282,DATOS!B:U,20,FALSE)</f>
        <v>FEVT5296</v>
      </c>
      <c r="C282" s="3">
        <v>9012767301</v>
      </c>
      <c r="D282" t="str">
        <f>VLOOKUP(F282,DATOS!B:U,2,FALSE)</f>
        <v>RC</v>
      </c>
      <c r="E282" s="3">
        <f>VLOOKUP(F282,DATOS!B:U,3,FALSE)</f>
        <v>1124870383</v>
      </c>
      <c r="F282">
        <v>5174</v>
      </c>
      <c r="G282">
        <v>2</v>
      </c>
      <c r="H282" t="str">
        <f>VLOOKUP(F282,DATOS!B:U,11,FALSE)</f>
        <v>S50007</v>
      </c>
      <c r="I282" t="str">
        <f t="shared" si="8"/>
        <v>TRANSPORTE MUNICIPAL TERRESTR</v>
      </c>
      <c r="J282">
        <f>VLOOKUP(F282,DATOS!B:U,13,FALSE)</f>
        <v>2</v>
      </c>
      <c r="K282">
        <f>VLOOKUP(F282,DATOS!B:U,18,FALSE)</f>
        <v>67600</v>
      </c>
      <c r="L282">
        <f t="shared" si="9"/>
        <v>135200</v>
      </c>
      <c r="O282" s="40">
        <f>VLOOKUP(F282,DATOS!B:P,15,FALSE)</f>
        <v>45415</v>
      </c>
    </row>
    <row r="283" spans="2:15">
      <c r="B283" t="str">
        <f>VLOOKUP(F283,DATOS!B:U,20,FALSE)</f>
        <v>FEVT5297</v>
      </c>
      <c r="C283" s="3">
        <v>9012767301</v>
      </c>
      <c r="D283" t="str">
        <f>VLOOKUP(F283,DATOS!B:U,2,FALSE)</f>
        <v>CC</v>
      </c>
      <c r="E283" s="3">
        <f>VLOOKUP(F283,DATOS!B:U,3,FALSE)</f>
        <v>42098163</v>
      </c>
      <c r="F283">
        <v>5807</v>
      </c>
      <c r="G283">
        <v>2</v>
      </c>
      <c r="H283" t="str">
        <f>VLOOKUP(F283,DATOS!B:U,11,FALSE)</f>
        <v>S50008</v>
      </c>
      <c r="I283" t="str">
        <f t="shared" si="8"/>
        <v>TRANSPORTE INTERMUNICIPAL TER</v>
      </c>
      <c r="J283">
        <f>VLOOKUP(F283,DATOS!B:U,13,FALSE)</f>
        <v>1</v>
      </c>
      <c r="K283">
        <f>VLOOKUP(F283,DATOS!B:U,18,FALSE)</f>
        <v>26000</v>
      </c>
      <c r="L283">
        <f t="shared" si="9"/>
        <v>26000</v>
      </c>
      <c r="O283" s="40">
        <f>VLOOKUP(F283,DATOS!B:P,15,FALSE)</f>
        <v>45432</v>
      </c>
    </row>
    <row r="284" spans="2:15">
      <c r="B284" t="str">
        <f>VLOOKUP(F284,DATOS!B:U,20,FALSE)</f>
        <v>FEVT5298</v>
      </c>
      <c r="C284" s="3">
        <v>9012767301</v>
      </c>
      <c r="D284" t="str">
        <f>VLOOKUP(F284,DATOS!B:U,2,FALSE)</f>
        <v>RC</v>
      </c>
      <c r="E284" s="3">
        <f>VLOOKUP(F284,DATOS!B:U,3,FALSE)</f>
        <v>1126461138</v>
      </c>
      <c r="F284">
        <v>5630</v>
      </c>
      <c r="G284">
        <v>2</v>
      </c>
      <c r="H284" t="str">
        <f>VLOOKUP(F284,DATOS!B:U,11,FALSE)</f>
        <v>S50008</v>
      </c>
      <c r="I284" t="str">
        <f t="shared" si="8"/>
        <v>TRANSPORTE INTERMUNICIPAL TER</v>
      </c>
      <c r="J284">
        <f>VLOOKUP(F284,DATOS!B:U,13,FALSE)</f>
        <v>1</v>
      </c>
      <c r="K284">
        <f>VLOOKUP(F284,DATOS!B:U,18,FALSE)</f>
        <v>40040</v>
      </c>
      <c r="L284">
        <f t="shared" si="9"/>
        <v>40040</v>
      </c>
      <c r="O284" s="40">
        <f>VLOOKUP(F284,DATOS!B:P,15,FALSE)</f>
        <v>45427</v>
      </c>
    </row>
    <row r="285" spans="2:15">
      <c r="B285" t="str">
        <f>VLOOKUP(F285,DATOS!B:U,20,FALSE)</f>
        <v>FEVT5298</v>
      </c>
      <c r="C285" s="3">
        <v>9012767301</v>
      </c>
      <c r="D285" t="str">
        <f>VLOOKUP(F285,DATOS!B:U,2,FALSE)</f>
        <v>RC</v>
      </c>
      <c r="E285" s="3">
        <f>VLOOKUP(F285,DATOS!B:U,3,FALSE)</f>
        <v>1126461138</v>
      </c>
      <c r="F285">
        <v>5631</v>
      </c>
      <c r="G285">
        <v>2</v>
      </c>
      <c r="H285" t="str">
        <f>VLOOKUP(F285,DATOS!B:U,11,FALSE)</f>
        <v>S50008</v>
      </c>
      <c r="I285" t="str">
        <f t="shared" si="8"/>
        <v>TRANSPORTE INTERMUNICIPAL TER</v>
      </c>
      <c r="J285">
        <f>VLOOKUP(F285,DATOS!B:U,13,FALSE)</f>
        <v>1</v>
      </c>
      <c r="K285">
        <f>VLOOKUP(F285,DATOS!B:U,18,FALSE)</f>
        <v>40040</v>
      </c>
      <c r="L285">
        <f t="shared" si="9"/>
        <v>40040</v>
      </c>
      <c r="O285" s="40">
        <f>VLOOKUP(F285,DATOS!B:P,15,FALSE)</f>
        <v>45427</v>
      </c>
    </row>
    <row r="286" spans="2:15">
      <c r="B286" t="str">
        <f>VLOOKUP(F286,DATOS!B:U,20,FALSE)</f>
        <v>FEVT5299</v>
      </c>
      <c r="C286" s="3">
        <v>9012767301</v>
      </c>
      <c r="D286" t="str">
        <f>VLOOKUP(F286,DATOS!B:U,2,FALSE)</f>
        <v>CC</v>
      </c>
      <c r="E286" s="3">
        <f>VLOOKUP(F286,DATOS!B:U,3,FALSE)</f>
        <v>39840910</v>
      </c>
      <c r="F286">
        <v>5237</v>
      </c>
      <c r="G286">
        <v>2</v>
      </c>
      <c r="H286" t="str">
        <f>VLOOKUP(F286,DATOS!B:U,11,FALSE)</f>
        <v>S50008</v>
      </c>
      <c r="I286" t="str">
        <f t="shared" si="8"/>
        <v>TRANSPORTE INTERMUNICIPAL TER</v>
      </c>
      <c r="J286">
        <f>VLOOKUP(F286,DATOS!B:U,13,FALSE)</f>
        <v>1</v>
      </c>
      <c r="K286">
        <f>VLOOKUP(F286,DATOS!B:U,18,FALSE)</f>
        <v>31720</v>
      </c>
      <c r="L286">
        <f t="shared" si="9"/>
        <v>31720</v>
      </c>
      <c r="O286" s="40">
        <f>VLOOKUP(F286,DATOS!B:P,15,FALSE)</f>
        <v>45418</v>
      </c>
    </row>
    <row r="287" spans="2:15">
      <c r="B287" t="str">
        <f>VLOOKUP(F287,DATOS!B:U,20,FALSE)</f>
        <v>FEVT5299</v>
      </c>
      <c r="C287" s="3">
        <v>9012767301</v>
      </c>
      <c r="D287" t="str">
        <f>VLOOKUP(F287,DATOS!B:U,2,FALSE)</f>
        <v>CC</v>
      </c>
      <c r="E287" s="3">
        <f>VLOOKUP(F287,DATOS!B:U,3,FALSE)</f>
        <v>39840910</v>
      </c>
      <c r="F287">
        <v>5238</v>
      </c>
      <c r="G287">
        <v>2</v>
      </c>
      <c r="H287" t="str">
        <f>VLOOKUP(F287,DATOS!B:U,11,FALSE)</f>
        <v>S50008</v>
      </c>
      <c r="I287" t="str">
        <f t="shared" si="8"/>
        <v>TRANSPORTE INTERMUNICIPAL TER</v>
      </c>
      <c r="J287">
        <f>VLOOKUP(F287,DATOS!B:U,13,FALSE)</f>
        <v>1</v>
      </c>
      <c r="K287">
        <f>VLOOKUP(F287,DATOS!B:U,18,FALSE)</f>
        <v>31720</v>
      </c>
      <c r="L287">
        <f t="shared" si="9"/>
        <v>31720</v>
      </c>
      <c r="O287" s="40">
        <f>VLOOKUP(F287,DATOS!B:P,15,FALSE)</f>
        <v>45418</v>
      </c>
    </row>
    <row r="288" spans="2:15">
      <c r="B288" t="str">
        <f>VLOOKUP(F288,DATOS!B:U,20,FALSE)</f>
        <v>FEVT5300</v>
      </c>
      <c r="C288" s="3">
        <v>9012767301</v>
      </c>
      <c r="D288" t="str">
        <f>VLOOKUP(F288,DATOS!B:U,2,FALSE)</f>
        <v>CC</v>
      </c>
      <c r="E288" s="3">
        <f>VLOOKUP(F288,DATOS!B:U,3,FALSE)</f>
        <v>41106214</v>
      </c>
      <c r="F288">
        <v>6058</v>
      </c>
      <c r="G288">
        <v>2</v>
      </c>
      <c r="H288" t="str">
        <f>VLOOKUP(F288,DATOS!B:U,11,FALSE)</f>
        <v>S50008</v>
      </c>
      <c r="I288" t="str">
        <f t="shared" si="8"/>
        <v>TRANSPORTE INTERMUNICIPAL TER</v>
      </c>
      <c r="J288">
        <f>VLOOKUP(F288,DATOS!B:U,13,FALSE)</f>
        <v>1</v>
      </c>
      <c r="K288">
        <f>VLOOKUP(F288,DATOS!B:U,18,FALSE)</f>
        <v>26520</v>
      </c>
      <c r="L288">
        <f t="shared" si="9"/>
        <v>26520</v>
      </c>
      <c r="O288" s="40">
        <f>VLOOKUP(F288,DATOS!B:P,15,FALSE)</f>
        <v>45435</v>
      </c>
    </row>
    <row r="289" spans="2:15">
      <c r="B289" t="str">
        <f>VLOOKUP(F289,DATOS!B:U,20,FALSE)</f>
        <v>FEVT5300</v>
      </c>
      <c r="C289" s="3">
        <v>9012767301</v>
      </c>
      <c r="D289" t="str">
        <f>VLOOKUP(F289,DATOS!B:U,2,FALSE)</f>
        <v>CC</v>
      </c>
      <c r="E289" s="3">
        <f>VLOOKUP(F289,DATOS!B:U,3,FALSE)</f>
        <v>41106214</v>
      </c>
      <c r="F289">
        <v>6059</v>
      </c>
      <c r="G289">
        <v>2</v>
      </c>
      <c r="H289" t="str">
        <f>VLOOKUP(F289,DATOS!B:U,11,FALSE)</f>
        <v>S50008</v>
      </c>
      <c r="I289" t="str">
        <f t="shared" si="8"/>
        <v>TRANSPORTE INTERMUNICIPAL TER</v>
      </c>
      <c r="J289">
        <f>VLOOKUP(F289,DATOS!B:U,13,FALSE)</f>
        <v>1</v>
      </c>
      <c r="K289">
        <f>VLOOKUP(F289,DATOS!B:U,18,FALSE)</f>
        <v>26520</v>
      </c>
      <c r="L289">
        <f t="shared" si="9"/>
        <v>26520</v>
      </c>
      <c r="O289" s="40">
        <f>VLOOKUP(F289,DATOS!B:P,15,FALSE)</f>
        <v>45435</v>
      </c>
    </row>
    <row r="290" spans="2:15">
      <c r="B290" t="str">
        <f>VLOOKUP(F290,DATOS!B:U,20,FALSE)</f>
        <v>FEVT5301</v>
      </c>
      <c r="C290" s="3">
        <v>9012767301</v>
      </c>
      <c r="D290" t="str">
        <f>VLOOKUP(F290,DATOS!B:U,2,FALSE)</f>
        <v>CC</v>
      </c>
      <c r="E290" s="3">
        <f>VLOOKUP(F290,DATOS!B:U,3,FALSE)</f>
        <v>1123322818</v>
      </c>
      <c r="F290">
        <v>5912</v>
      </c>
      <c r="G290">
        <v>2</v>
      </c>
      <c r="H290" t="str">
        <f>VLOOKUP(F290,DATOS!B:U,11,FALSE)</f>
        <v>S50007</v>
      </c>
      <c r="I290" t="str">
        <f t="shared" si="8"/>
        <v>TRANSPORTE MUNICIPAL TERRESTR</v>
      </c>
      <c r="J290">
        <f>VLOOKUP(F290,DATOS!B:U,13,FALSE)</f>
        <v>1</v>
      </c>
      <c r="K290">
        <f>VLOOKUP(F290,DATOS!B:U,18,FALSE)</f>
        <v>102544</v>
      </c>
      <c r="L290">
        <f t="shared" si="9"/>
        <v>102544</v>
      </c>
      <c r="O290" s="40">
        <f>VLOOKUP(F290,DATOS!B:P,15,FALSE)</f>
        <v>45433</v>
      </c>
    </row>
    <row r="291" spans="2:15">
      <c r="B291" t="str">
        <f>VLOOKUP(F291,DATOS!B:U,20,FALSE)</f>
        <v>FEVT5301</v>
      </c>
      <c r="C291" s="3">
        <v>9012767301</v>
      </c>
      <c r="D291" t="str">
        <f>VLOOKUP(F291,DATOS!B:U,2,FALSE)</f>
        <v>CC</v>
      </c>
      <c r="E291" s="3">
        <f>VLOOKUP(F291,DATOS!B:U,3,FALSE)</f>
        <v>1123322818</v>
      </c>
      <c r="F291">
        <v>5913</v>
      </c>
      <c r="G291">
        <v>2</v>
      </c>
      <c r="H291" t="str">
        <f>VLOOKUP(F291,DATOS!B:U,11,FALSE)</f>
        <v>S50007</v>
      </c>
      <c r="I291" t="str">
        <f t="shared" si="8"/>
        <v>TRANSPORTE MUNICIPAL TERRESTR</v>
      </c>
      <c r="J291">
        <f>VLOOKUP(F291,DATOS!B:U,13,FALSE)</f>
        <v>1</v>
      </c>
      <c r="K291">
        <f>VLOOKUP(F291,DATOS!B:U,18,FALSE)</f>
        <v>102544</v>
      </c>
      <c r="L291">
        <f t="shared" si="9"/>
        <v>102544</v>
      </c>
      <c r="O291" s="40">
        <f>VLOOKUP(F291,DATOS!B:P,15,FALSE)</f>
        <v>45434</v>
      </c>
    </row>
    <row r="292" spans="2:15">
      <c r="B292" t="str">
        <f>VLOOKUP(F292,DATOS!B:U,20,FALSE)</f>
        <v>FEVT5302</v>
      </c>
      <c r="C292" s="3">
        <v>9012767301</v>
      </c>
      <c r="D292" t="str">
        <f>VLOOKUP(F292,DATOS!B:U,2,FALSE)</f>
        <v>RC</v>
      </c>
      <c r="E292" s="3">
        <f>VLOOKUP(F292,DATOS!B:U,3,FALSE)</f>
        <v>1126461958</v>
      </c>
      <c r="F292">
        <v>6187</v>
      </c>
      <c r="G292">
        <v>2</v>
      </c>
      <c r="H292" t="str">
        <f>VLOOKUP(F292,DATOS!B:U,11,FALSE)</f>
        <v>S50008</v>
      </c>
      <c r="I292" t="str">
        <f t="shared" si="8"/>
        <v>TRANSPORTE INTERMUNICIPAL TER</v>
      </c>
      <c r="J292">
        <f>VLOOKUP(F292,DATOS!B:U,13,FALSE)</f>
        <v>1</v>
      </c>
      <c r="K292">
        <f>VLOOKUP(F292,DATOS!B:U,18,FALSE)</f>
        <v>50336</v>
      </c>
      <c r="L292">
        <f t="shared" si="9"/>
        <v>50336</v>
      </c>
      <c r="O292" s="40">
        <f>VLOOKUP(F292,DATOS!B:P,15,FALSE)</f>
        <v>45438</v>
      </c>
    </row>
    <row r="293" spans="2:15">
      <c r="B293" t="str">
        <f>VLOOKUP(F293,DATOS!B:U,20,FALSE)</f>
        <v>FEVT5302</v>
      </c>
      <c r="C293" s="3">
        <v>9012767301</v>
      </c>
      <c r="D293" t="str">
        <f>VLOOKUP(F293,DATOS!B:U,2,FALSE)</f>
        <v>RC</v>
      </c>
      <c r="E293" s="3">
        <f>VLOOKUP(F293,DATOS!B:U,3,FALSE)</f>
        <v>1126461958</v>
      </c>
      <c r="F293">
        <v>6188</v>
      </c>
      <c r="G293">
        <v>2</v>
      </c>
      <c r="H293" t="str">
        <f>VLOOKUP(F293,DATOS!B:U,11,FALSE)</f>
        <v>S50008</v>
      </c>
      <c r="I293" t="str">
        <f t="shared" si="8"/>
        <v>TRANSPORTE INTERMUNICIPAL TER</v>
      </c>
      <c r="J293">
        <f>VLOOKUP(F293,DATOS!B:U,13,FALSE)</f>
        <v>1</v>
      </c>
      <c r="K293">
        <f>VLOOKUP(F293,DATOS!B:U,18,FALSE)</f>
        <v>50336</v>
      </c>
      <c r="L293">
        <f t="shared" si="9"/>
        <v>50336</v>
      </c>
      <c r="O293" s="40">
        <f>VLOOKUP(F293,DATOS!B:P,15,FALSE)</f>
        <v>45439</v>
      </c>
    </row>
    <row r="294" spans="2:15">
      <c r="B294" t="str">
        <f>VLOOKUP(F294,DATOS!B:U,20,FALSE)</f>
        <v>FEVT5302</v>
      </c>
      <c r="C294" s="3">
        <v>9012767301</v>
      </c>
      <c r="D294" t="str">
        <f>VLOOKUP(F294,DATOS!B:U,2,FALSE)</f>
        <v>RC</v>
      </c>
      <c r="E294" s="3">
        <f>VLOOKUP(F294,DATOS!B:U,3,FALSE)</f>
        <v>1126461958</v>
      </c>
      <c r="F294">
        <v>6329</v>
      </c>
      <c r="G294">
        <v>2</v>
      </c>
      <c r="H294" t="str">
        <f>VLOOKUP(F294,DATOS!B:U,11,FALSE)</f>
        <v>S50007</v>
      </c>
      <c r="I294" t="str">
        <f t="shared" si="8"/>
        <v>TRANSPORTE MUNICIPAL TERRESTR</v>
      </c>
      <c r="J294">
        <f>VLOOKUP(F294,DATOS!B:U,13,FALSE)</f>
        <v>1</v>
      </c>
      <c r="K294">
        <f>VLOOKUP(F294,DATOS!B:U,18,FALSE)</f>
        <v>135200</v>
      </c>
      <c r="L294">
        <f t="shared" si="9"/>
        <v>135200</v>
      </c>
      <c r="O294" s="40">
        <f>VLOOKUP(F294,DATOS!B:P,15,FALSE)</f>
        <v>45440</v>
      </c>
    </row>
    <row r="295" spans="2:15">
      <c r="B295" t="str">
        <f>VLOOKUP(F295,DATOS!B:U,20,FALSE)</f>
        <v>FEVT5302</v>
      </c>
      <c r="C295" s="3">
        <v>9012767301</v>
      </c>
      <c r="D295" t="str">
        <f>VLOOKUP(F295,DATOS!B:U,2,FALSE)</f>
        <v>RC</v>
      </c>
      <c r="E295" s="3">
        <f>VLOOKUP(F295,DATOS!B:U,3,FALSE)</f>
        <v>1126461958</v>
      </c>
      <c r="F295">
        <v>6330</v>
      </c>
      <c r="G295">
        <v>2</v>
      </c>
      <c r="H295" t="str">
        <f>VLOOKUP(F295,DATOS!B:U,11,FALSE)</f>
        <v>S50007</v>
      </c>
      <c r="I295" t="str">
        <f t="shared" si="8"/>
        <v>TRANSPORTE MUNICIPAL TERRESTR</v>
      </c>
      <c r="J295">
        <f>VLOOKUP(F295,DATOS!B:U,13,FALSE)</f>
        <v>1</v>
      </c>
      <c r="K295">
        <f>VLOOKUP(F295,DATOS!B:U,18,FALSE)</f>
        <v>135200</v>
      </c>
      <c r="L295">
        <f t="shared" si="9"/>
        <v>135200</v>
      </c>
      <c r="O295" s="40">
        <f>VLOOKUP(F295,DATOS!B:P,15,FALSE)</f>
        <v>45442</v>
      </c>
    </row>
    <row r="296" spans="2:15">
      <c r="B296" t="str">
        <f>VLOOKUP(F296,DATOS!B:U,20,FALSE)</f>
        <v>FEVT5303</v>
      </c>
      <c r="C296" s="3">
        <v>9012767301</v>
      </c>
      <c r="D296" t="str">
        <f>VLOOKUP(F296,DATOS!B:U,2,FALSE)</f>
        <v>RC</v>
      </c>
      <c r="E296" s="3">
        <f>VLOOKUP(F296,DATOS!B:U,3,FALSE)</f>
        <v>1123211822</v>
      </c>
      <c r="F296">
        <v>5750</v>
      </c>
      <c r="G296">
        <v>2</v>
      </c>
      <c r="H296" t="str">
        <f>VLOOKUP(F296,DATOS!B:U,11,FALSE)</f>
        <v>S50008</v>
      </c>
      <c r="I296" t="str">
        <f t="shared" si="8"/>
        <v>TRANSPORTE INTERMUNICIPAL TER</v>
      </c>
      <c r="J296">
        <f>VLOOKUP(F296,DATOS!B:U,13,FALSE)</f>
        <v>1</v>
      </c>
      <c r="K296">
        <f>VLOOKUP(F296,DATOS!B:U,18,FALSE)</f>
        <v>40040</v>
      </c>
      <c r="L296">
        <f t="shared" si="9"/>
        <v>40040</v>
      </c>
      <c r="O296" s="40">
        <f>VLOOKUP(F296,DATOS!B:P,15,FALSE)</f>
        <v>45429</v>
      </c>
    </row>
    <row r="297" spans="2:15">
      <c r="B297" t="str">
        <f>VLOOKUP(F297,DATOS!B:U,20,FALSE)</f>
        <v>FEVT5303</v>
      </c>
      <c r="C297" s="3">
        <v>9012767301</v>
      </c>
      <c r="D297" t="str">
        <f>VLOOKUP(F297,DATOS!B:U,2,FALSE)</f>
        <v>RC</v>
      </c>
      <c r="E297" s="3">
        <f>VLOOKUP(F297,DATOS!B:U,3,FALSE)</f>
        <v>1123211822</v>
      </c>
      <c r="F297">
        <v>5751</v>
      </c>
      <c r="G297">
        <v>2</v>
      </c>
      <c r="H297" t="str">
        <f>VLOOKUP(F297,DATOS!B:U,11,FALSE)</f>
        <v>S50008</v>
      </c>
      <c r="I297" t="str">
        <f t="shared" si="8"/>
        <v>TRANSPORTE INTERMUNICIPAL TER</v>
      </c>
      <c r="J297">
        <f>VLOOKUP(F297,DATOS!B:U,13,FALSE)</f>
        <v>1</v>
      </c>
      <c r="K297">
        <f>VLOOKUP(F297,DATOS!B:U,18,FALSE)</f>
        <v>40040</v>
      </c>
      <c r="L297">
        <f t="shared" si="9"/>
        <v>40040</v>
      </c>
      <c r="O297" s="40">
        <f>VLOOKUP(F297,DATOS!B:P,15,FALSE)</f>
        <v>45429</v>
      </c>
    </row>
    <row r="298" spans="2:15">
      <c r="B298" t="str">
        <f>VLOOKUP(F298,DATOS!B:U,20,FALSE)</f>
        <v>FEVT5304</v>
      </c>
      <c r="C298" s="3">
        <v>9012767301</v>
      </c>
      <c r="D298" t="str">
        <f>VLOOKUP(F298,DATOS!B:U,2,FALSE)</f>
        <v>RC</v>
      </c>
      <c r="E298" s="3">
        <f>VLOOKUP(F298,DATOS!B:U,3,FALSE)</f>
        <v>11277080774</v>
      </c>
      <c r="F298">
        <v>6293</v>
      </c>
      <c r="G298">
        <v>2</v>
      </c>
      <c r="H298" t="str">
        <f>VLOOKUP(F298,DATOS!B:U,11,FALSE)</f>
        <v>S50007</v>
      </c>
      <c r="I298" t="str">
        <f t="shared" si="8"/>
        <v>TRANSPORTE MUNICIPAL TERRESTR</v>
      </c>
      <c r="J298">
        <f>VLOOKUP(F298,DATOS!B:U,13,FALSE)</f>
        <v>1</v>
      </c>
      <c r="K298">
        <f>VLOOKUP(F298,DATOS!B:U,18,FALSE)</f>
        <v>72384</v>
      </c>
      <c r="L298">
        <f t="shared" si="9"/>
        <v>72384</v>
      </c>
      <c r="O298" s="40">
        <f>VLOOKUP(F298,DATOS!B:P,15,FALSE)</f>
        <v>45440</v>
      </c>
    </row>
    <row r="299" spans="2:15">
      <c r="B299" t="str">
        <f>VLOOKUP(F299,DATOS!B:U,20,FALSE)</f>
        <v>FEVT5304</v>
      </c>
      <c r="C299" s="3">
        <v>9012767301</v>
      </c>
      <c r="D299" t="str">
        <f>VLOOKUP(F299,DATOS!B:U,2,FALSE)</f>
        <v>RC</v>
      </c>
      <c r="E299" s="3">
        <f>VLOOKUP(F299,DATOS!B:U,3,FALSE)</f>
        <v>11277080774</v>
      </c>
      <c r="F299">
        <v>6294</v>
      </c>
      <c r="G299">
        <v>2</v>
      </c>
      <c r="H299" t="str">
        <f>VLOOKUP(F299,DATOS!B:U,11,FALSE)</f>
        <v>S50007</v>
      </c>
      <c r="I299" t="str">
        <f t="shared" si="8"/>
        <v>TRANSPORTE MUNICIPAL TERRESTR</v>
      </c>
      <c r="J299">
        <f>VLOOKUP(F299,DATOS!B:U,13,FALSE)</f>
        <v>1</v>
      </c>
      <c r="K299">
        <f>VLOOKUP(F299,DATOS!B:U,18,FALSE)</f>
        <v>72800</v>
      </c>
      <c r="L299">
        <f t="shared" si="9"/>
        <v>72800</v>
      </c>
      <c r="O299" s="40">
        <f>VLOOKUP(F299,DATOS!B:P,15,FALSE)</f>
        <v>45441</v>
      </c>
    </row>
    <row r="300" spans="2:15">
      <c r="B300" t="str">
        <f>VLOOKUP(F300,DATOS!B:U,20,FALSE)</f>
        <v>FEVT5305</v>
      </c>
      <c r="C300" s="3">
        <v>9012767301</v>
      </c>
      <c r="D300" t="str">
        <f>VLOOKUP(F300,DATOS!B:U,2,FALSE)</f>
        <v>CC</v>
      </c>
      <c r="E300" s="3">
        <f>VLOOKUP(F300,DATOS!B:U,3,FALSE)</f>
        <v>26641443</v>
      </c>
      <c r="F300">
        <v>5085</v>
      </c>
      <c r="G300">
        <v>2</v>
      </c>
      <c r="H300" t="str">
        <f>VLOOKUP(F300,DATOS!B:U,11,FALSE)</f>
        <v>S50007</v>
      </c>
      <c r="I300" t="str">
        <f t="shared" si="8"/>
        <v>TRANSPORTE MUNICIPAL TERRESTR</v>
      </c>
      <c r="J300">
        <f>VLOOKUP(F300,DATOS!B:U,13,FALSE)</f>
        <v>1</v>
      </c>
      <c r="K300">
        <f>VLOOKUP(F300,DATOS!B:U,18,FALSE)</f>
        <v>136323</v>
      </c>
      <c r="L300">
        <f t="shared" si="9"/>
        <v>136323</v>
      </c>
      <c r="O300" s="40">
        <f>VLOOKUP(F300,DATOS!B:P,15,FALSE)</f>
        <v>45418</v>
      </c>
    </row>
    <row r="301" spans="2:15">
      <c r="B301" t="str">
        <f>VLOOKUP(F301,DATOS!B:U,20,FALSE)</f>
        <v>FEVT5305</v>
      </c>
      <c r="C301" s="3">
        <v>9012767301</v>
      </c>
      <c r="D301" t="str">
        <f>VLOOKUP(F301,DATOS!B:U,2,FALSE)</f>
        <v>CC</v>
      </c>
      <c r="E301" s="3">
        <f>VLOOKUP(F301,DATOS!B:U,3,FALSE)</f>
        <v>26641443</v>
      </c>
      <c r="F301">
        <v>5086</v>
      </c>
      <c r="G301">
        <v>2</v>
      </c>
      <c r="H301" t="str">
        <f>VLOOKUP(F301,DATOS!B:U,11,FALSE)</f>
        <v>S50007</v>
      </c>
      <c r="I301" t="str">
        <f t="shared" si="8"/>
        <v>TRANSPORTE MUNICIPAL TERRESTR</v>
      </c>
      <c r="J301">
        <f>VLOOKUP(F301,DATOS!B:U,13,FALSE)</f>
        <v>1</v>
      </c>
      <c r="K301">
        <f>VLOOKUP(F301,DATOS!B:U,18,FALSE)</f>
        <v>136323</v>
      </c>
      <c r="L301">
        <f t="shared" si="9"/>
        <v>136323</v>
      </c>
      <c r="O301" s="40">
        <f>VLOOKUP(F301,DATOS!B:P,15,FALSE)</f>
        <v>45420</v>
      </c>
    </row>
    <row r="302" spans="2:15">
      <c r="B302" t="str">
        <f>VLOOKUP(F302,DATOS!B:U,20,FALSE)</f>
        <v>FEVT5306</v>
      </c>
      <c r="C302" s="3">
        <v>9012767301</v>
      </c>
      <c r="D302" t="str">
        <f>VLOOKUP(F302,DATOS!B:U,2,FALSE)</f>
        <v>CC</v>
      </c>
      <c r="E302" s="3">
        <f>VLOOKUP(F302,DATOS!B:U,3,FALSE)</f>
        <v>27400369</v>
      </c>
      <c r="F302">
        <v>6097</v>
      </c>
      <c r="G302">
        <v>2</v>
      </c>
      <c r="H302" t="str">
        <f>VLOOKUP(F302,DATOS!B:U,11,FALSE)</f>
        <v>S50008</v>
      </c>
      <c r="I302" t="str">
        <f t="shared" si="8"/>
        <v>TRANSPORTE INTERMUNICIPAL TER</v>
      </c>
      <c r="J302">
        <f>VLOOKUP(F302,DATOS!B:U,13,FALSE)</f>
        <v>1</v>
      </c>
      <c r="K302">
        <f>VLOOKUP(F302,DATOS!B:U,18,FALSE)</f>
        <v>45240</v>
      </c>
      <c r="L302">
        <f t="shared" si="9"/>
        <v>45240</v>
      </c>
      <c r="O302" s="40">
        <f>VLOOKUP(F302,DATOS!B:P,15,FALSE)</f>
        <v>45436</v>
      </c>
    </row>
    <row r="303" spans="2:15">
      <c r="B303" t="str">
        <f>VLOOKUP(F303,DATOS!B:U,20,FALSE)</f>
        <v>FEVT5306</v>
      </c>
      <c r="C303" s="3">
        <v>9012767301</v>
      </c>
      <c r="D303" t="str">
        <f>VLOOKUP(F303,DATOS!B:U,2,FALSE)</f>
        <v>CC</v>
      </c>
      <c r="E303" s="3">
        <f>VLOOKUP(F303,DATOS!B:U,3,FALSE)</f>
        <v>27400369</v>
      </c>
      <c r="F303">
        <v>6098</v>
      </c>
      <c r="G303">
        <v>2</v>
      </c>
      <c r="H303" t="str">
        <f>VLOOKUP(F303,DATOS!B:U,11,FALSE)</f>
        <v>S50008</v>
      </c>
      <c r="I303" t="str">
        <f t="shared" si="8"/>
        <v>TRANSPORTE INTERMUNICIPAL TER</v>
      </c>
      <c r="J303">
        <f>VLOOKUP(F303,DATOS!B:U,13,FALSE)</f>
        <v>1</v>
      </c>
      <c r="K303">
        <f>VLOOKUP(F303,DATOS!B:U,18,FALSE)</f>
        <v>45240</v>
      </c>
      <c r="L303">
        <f t="shared" si="9"/>
        <v>45240</v>
      </c>
      <c r="O303" s="40">
        <f>VLOOKUP(F303,DATOS!B:P,15,FALSE)</f>
        <v>45436</v>
      </c>
    </row>
    <row r="304" spans="2:15">
      <c r="B304" t="str">
        <f>VLOOKUP(F304,DATOS!B:U,20,FALSE)</f>
        <v>FEVT5307</v>
      </c>
      <c r="C304" s="3">
        <v>9012767301</v>
      </c>
      <c r="D304" t="str">
        <f>VLOOKUP(F304,DATOS!B:U,2,FALSE)</f>
        <v>RC</v>
      </c>
      <c r="E304" s="3">
        <f>VLOOKUP(F304,DATOS!B:U,3,FALSE)</f>
        <v>1124868498</v>
      </c>
      <c r="F304">
        <v>5175</v>
      </c>
      <c r="G304">
        <v>2</v>
      </c>
      <c r="H304" t="str">
        <f>VLOOKUP(F304,DATOS!B:U,11,FALSE)</f>
        <v>S50007</v>
      </c>
      <c r="I304" t="str">
        <f t="shared" si="8"/>
        <v>TRANSPORTE MUNICIPAL TERRESTR</v>
      </c>
      <c r="J304">
        <f>VLOOKUP(F304,DATOS!B:U,13,FALSE)</f>
        <v>2</v>
      </c>
      <c r="K304">
        <f>VLOOKUP(F304,DATOS!B:U,18,FALSE)</f>
        <v>67600</v>
      </c>
      <c r="L304">
        <f t="shared" si="9"/>
        <v>135200</v>
      </c>
      <c r="O304" s="40">
        <f>VLOOKUP(F304,DATOS!B:P,15,FALSE)</f>
        <v>45415</v>
      </c>
    </row>
    <row r="305" spans="2:15">
      <c r="B305" t="str">
        <f>VLOOKUP(F305,DATOS!B:U,20,FALSE)</f>
        <v>FEVT5308</v>
      </c>
      <c r="C305" s="3">
        <v>9012767301</v>
      </c>
      <c r="D305" t="str">
        <f>VLOOKUP(F305,DATOS!B:U,2,FALSE)</f>
        <v>CC</v>
      </c>
      <c r="E305" s="3">
        <f>VLOOKUP(F305,DATOS!B:U,3,FALSE)</f>
        <v>30066452</v>
      </c>
      <c r="F305">
        <v>6086</v>
      </c>
      <c r="G305">
        <v>2</v>
      </c>
      <c r="H305" t="str">
        <f>VLOOKUP(F305,DATOS!B:U,11,FALSE)</f>
        <v>S50007</v>
      </c>
      <c r="I305" t="str">
        <f t="shared" si="8"/>
        <v>TRANSPORTE MUNICIPAL TERRESTR</v>
      </c>
      <c r="J305">
        <f>VLOOKUP(F305,DATOS!B:U,13,FALSE)</f>
        <v>1</v>
      </c>
      <c r="K305">
        <f>VLOOKUP(F305,DATOS!B:U,18,FALSE)</f>
        <v>109200</v>
      </c>
      <c r="L305">
        <f t="shared" si="9"/>
        <v>109200</v>
      </c>
      <c r="O305" s="40">
        <f>VLOOKUP(F305,DATOS!B:P,15,FALSE)</f>
        <v>45435</v>
      </c>
    </row>
    <row r="306" spans="2:15">
      <c r="B306" t="str">
        <f>VLOOKUP(F306,DATOS!B:U,20,FALSE)</f>
        <v>FEVT5308</v>
      </c>
      <c r="C306" s="3">
        <v>9012767301</v>
      </c>
      <c r="D306" t="str">
        <f>VLOOKUP(F306,DATOS!B:U,2,FALSE)</f>
        <v>CC</v>
      </c>
      <c r="E306" s="3">
        <f>VLOOKUP(F306,DATOS!B:U,3,FALSE)</f>
        <v>30066452</v>
      </c>
      <c r="F306">
        <v>6087</v>
      </c>
      <c r="G306">
        <v>2</v>
      </c>
      <c r="H306" t="str">
        <f>VLOOKUP(F306,DATOS!B:U,11,FALSE)</f>
        <v>S50007</v>
      </c>
      <c r="I306" t="str">
        <f t="shared" si="8"/>
        <v>TRANSPORTE MUNICIPAL TERRESTR</v>
      </c>
      <c r="J306">
        <f>VLOOKUP(F306,DATOS!B:U,13,FALSE)</f>
        <v>1</v>
      </c>
      <c r="K306">
        <f>VLOOKUP(F306,DATOS!B:U,18,FALSE)</f>
        <v>109200</v>
      </c>
      <c r="L306">
        <f t="shared" si="9"/>
        <v>109200</v>
      </c>
      <c r="O306" s="40">
        <f>VLOOKUP(F306,DATOS!B:P,15,FALSE)</f>
        <v>45436</v>
      </c>
    </row>
    <row r="307" spans="2:15">
      <c r="B307" t="str">
        <f>VLOOKUP(F307,DATOS!B:U,20,FALSE)</f>
        <v>FEVT5309</v>
      </c>
      <c r="C307" s="3">
        <v>9012767301</v>
      </c>
      <c r="D307" t="str">
        <f>VLOOKUP(F307,DATOS!B:U,2,FALSE)</f>
        <v>CC</v>
      </c>
      <c r="E307" s="3">
        <f>VLOOKUP(F307,DATOS!B:U,3,FALSE)</f>
        <v>15565235</v>
      </c>
      <c r="F307">
        <v>5740</v>
      </c>
      <c r="G307">
        <v>2</v>
      </c>
      <c r="H307" t="str">
        <f>VLOOKUP(F307,DATOS!B:U,11,FALSE)</f>
        <v>S50008</v>
      </c>
      <c r="I307" t="str">
        <f t="shared" si="8"/>
        <v>TRANSPORTE INTERMUNICIPAL TER</v>
      </c>
      <c r="J307">
        <f>VLOOKUP(F307,DATOS!B:U,13,FALSE)</f>
        <v>1</v>
      </c>
      <c r="K307">
        <f>VLOOKUP(F307,DATOS!B:U,18,FALSE)</f>
        <v>30680</v>
      </c>
      <c r="L307">
        <f t="shared" si="9"/>
        <v>30680</v>
      </c>
      <c r="O307" s="40">
        <f>VLOOKUP(F307,DATOS!B:P,15,FALSE)</f>
        <v>45429</v>
      </c>
    </row>
    <row r="308" spans="2:15">
      <c r="B308" t="str">
        <f>VLOOKUP(F308,DATOS!B:U,20,FALSE)</f>
        <v>FEVT5310</v>
      </c>
      <c r="C308" s="3">
        <v>9012767301</v>
      </c>
      <c r="D308" t="str">
        <f>VLOOKUP(F308,DATOS!B:U,2,FALSE)</f>
        <v>CC</v>
      </c>
      <c r="E308" s="3">
        <f>VLOOKUP(F308,DATOS!B:U,3,FALSE)</f>
        <v>13023254</v>
      </c>
      <c r="F308">
        <v>4967</v>
      </c>
      <c r="G308">
        <v>2</v>
      </c>
      <c r="H308" t="str">
        <f>VLOOKUP(F308,DATOS!B:U,11,FALSE)</f>
        <v>S50008</v>
      </c>
      <c r="I308" t="str">
        <f t="shared" si="8"/>
        <v>TRANSPORTE INTERMUNICIPAL TER</v>
      </c>
      <c r="J308">
        <f>VLOOKUP(F308,DATOS!B:U,13,FALSE)</f>
        <v>1</v>
      </c>
      <c r="K308">
        <f>VLOOKUP(F308,DATOS!B:U,18,FALSE)</f>
        <v>45240</v>
      </c>
      <c r="L308">
        <f t="shared" si="9"/>
        <v>45240</v>
      </c>
      <c r="O308" s="40">
        <f>VLOOKUP(F308,DATOS!B:P,15,FALSE)</f>
        <v>45417</v>
      </c>
    </row>
    <row r="309" spans="2:15">
      <c r="B309" t="str">
        <f>VLOOKUP(F309,DATOS!B:U,20,FALSE)</f>
        <v>FEVT5310</v>
      </c>
      <c r="C309" s="3">
        <v>9012767301</v>
      </c>
      <c r="D309" t="str">
        <f>VLOOKUP(F309,DATOS!B:U,2,FALSE)</f>
        <v>CC</v>
      </c>
      <c r="E309" s="3">
        <f>VLOOKUP(F309,DATOS!B:U,3,FALSE)</f>
        <v>13023254</v>
      </c>
      <c r="F309">
        <v>4968</v>
      </c>
      <c r="G309">
        <v>2</v>
      </c>
      <c r="H309" t="str">
        <f>VLOOKUP(F309,DATOS!B:U,11,FALSE)</f>
        <v>S50008</v>
      </c>
      <c r="I309" t="str">
        <f t="shared" si="8"/>
        <v>TRANSPORTE INTERMUNICIPAL TER</v>
      </c>
      <c r="J309">
        <f>VLOOKUP(F309,DATOS!B:U,13,FALSE)</f>
        <v>1</v>
      </c>
      <c r="K309">
        <f>VLOOKUP(F309,DATOS!B:U,18,FALSE)</f>
        <v>45240</v>
      </c>
      <c r="L309">
        <f t="shared" si="9"/>
        <v>45240</v>
      </c>
      <c r="O309" s="40">
        <f>VLOOKUP(F309,DATOS!B:P,15,FALSE)</f>
        <v>45418</v>
      </c>
    </row>
    <row r="310" spans="2:15">
      <c r="B310" t="str">
        <f>VLOOKUP(F310,DATOS!B:U,20,FALSE)</f>
        <v>FEVT5311</v>
      </c>
      <c r="C310" s="3">
        <v>9012767301</v>
      </c>
      <c r="D310" t="str">
        <f>VLOOKUP(F310,DATOS!B:U,2,FALSE)</f>
        <v>TI</v>
      </c>
      <c r="E310" s="3">
        <f>VLOOKUP(F310,DATOS!B:U,3,FALSE)</f>
        <v>1123307565</v>
      </c>
      <c r="F310">
        <v>5752</v>
      </c>
      <c r="G310">
        <v>2</v>
      </c>
      <c r="H310" t="str">
        <f>VLOOKUP(F310,DATOS!B:U,11,FALSE)</f>
        <v>S50008</v>
      </c>
      <c r="I310" t="str">
        <f t="shared" si="8"/>
        <v>TRANSPORTE INTERMUNICIPAL TER</v>
      </c>
      <c r="J310">
        <f>VLOOKUP(F310,DATOS!B:U,13,FALSE)</f>
        <v>1</v>
      </c>
      <c r="K310">
        <f>VLOOKUP(F310,DATOS!B:U,18,FALSE)</f>
        <v>40040</v>
      </c>
      <c r="L310">
        <f t="shared" si="9"/>
        <v>40040</v>
      </c>
      <c r="O310" s="40">
        <f>VLOOKUP(F310,DATOS!B:P,15,FALSE)</f>
        <v>45429</v>
      </c>
    </row>
    <row r="311" spans="2:15">
      <c r="B311" t="str">
        <f>VLOOKUP(F311,DATOS!B:U,20,FALSE)</f>
        <v>FEVT5311</v>
      </c>
      <c r="C311" s="3">
        <v>9012767301</v>
      </c>
      <c r="D311" t="str">
        <f>VLOOKUP(F311,DATOS!B:U,2,FALSE)</f>
        <v>TI</v>
      </c>
      <c r="E311" s="3">
        <f>VLOOKUP(F311,DATOS!B:U,3,FALSE)</f>
        <v>1123307565</v>
      </c>
      <c r="F311">
        <v>5753</v>
      </c>
      <c r="G311">
        <v>2</v>
      </c>
      <c r="H311" t="str">
        <f>VLOOKUP(F311,DATOS!B:U,11,FALSE)</f>
        <v>S50008</v>
      </c>
      <c r="I311" t="str">
        <f t="shared" si="8"/>
        <v>TRANSPORTE INTERMUNICIPAL TER</v>
      </c>
      <c r="J311">
        <f>VLOOKUP(F311,DATOS!B:U,13,FALSE)</f>
        <v>1</v>
      </c>
      <c r="K311">
        <f>VLOOKUP(F311,DATOS!B:U,18,FALSE)</f>
        <v>40040</v>
      </c>
      <c r="L311">
        <f t="shared" si="9"/>
        <v>40040</v>
      </c>
      <c r="O311" s="40">
        <f>VLOOKUP(F311,DATOS!B:P,15,FALSE)</f>
        <v>45429</v>
      </c>
    </row>
    <row r="312" spans="2:15">
      <c r="B312" t="str">
        <f>VLOOKUP(F312,DATOS!B:U,20,FALSE)</f>
        <v>FEVT5312</v>
      </c>
      <c r="C312" s="3">
        <v>9012767301</v>
      </c>
      <c r="D312" t="str">
        <f>VLOOKUP(F312,DATOS!B:U,2,FALSE)</f>
        <v>CC</v>
      </c>
      <c r="E312" s="3">
        <f>VLOOKUP(F312,DATOS!B:U,3,FALSE)</f>
        <v>39835295</v>
      </c>
      <c r="F312">
        <v>4947</v>
      </c>
      <c r="G312">
        <v>2</v>
      </c>
      <c r="H312" t="str">
        <f>VLOOKUP(F312,DATOS!B:U,11,FALSE)</f>
        <v>S50008</v>
      </c>
      <c r="I312" t="str">
        <f t="shared" si="8"/>
        <v>TRANSPORTE INTERMUNICIPAL TER</v>
      </c>
      <c r="J312">
        <f>VLOOKUP(F312,DATOS!B:U,13,FALSE)</f>
        <v>2</v>
      </c>
      <c r="K312">
        <f>VLOOKUP(F312,DATOS!B:U,18,FALSE)</f>
        <v>29640</v>
      </c>
      <c r="L312">
        <f t="shared" si="9"/>
        <v>59280</v>
      </c>
      <c r="O312" s="40">
        <f>VLOOKUP(F312,DATOS!B:P,15,FALSE)</f>
        <v>45415</v>
      </c>
    </row>
    <row r="313" spans="2:15">
      <c r="B313" t="str">
        <f>VLOOKUP(F313,DATOS!B:U,20,FALSE)</f>
        <v>FEVT5312</v>
      </c>
      <c r="C313" s="3">
        <v>9012767301</v>
      </c>
      <c r="D313" t="str">
        <f>VLOOKUP(F313,DATOS!B:U,2,FALSE)</f>
        <v>CC</v>
      </c>
      <c r="E313" s="3">
        <f>VLOOKUP(F313,DATOS!B:U,3,FALSE)</f>
        <v>39835295</v>
      </c>
      <c r="F313">
        <v>4948</v>
      </c>
      <c r="G313">
        <v>2</v>
      </c>
      <c r="H313" t="str">
        <f>VLOOKUP(F313,DATOS!B:U,11,FALSE)</f>
        <v>S50008</v>
      </c>
      <c r="I313" t="str">
        <f t="shared" si="8"/>
        <v>TRANSPORTE INTERMUNICIPAL TER</v>
      </c>
      <c r="J313">
        <f>VLOOKUP(F313,DATOS!B:U,13,FALSE)</f>
        <v>1</v>
      </c>
      <c r="K313">
        <f>VLOOKUP(F313,DATOS!B:U,18,FALSE)</f>
        <v>29640</v>
      </c>
      <c r="L313">
        <f t="shared" si="9"/>
        <v>29640</v>
      </c>
      <c r="O313" s="40">
        <f>VLOOKUP(F313,DATOS!B:P,15,FALSE)</f>
        <v>45415</v>
      </c>
    </row>
    <row r="314" spans="2:15">
      <c r="B314" t="str">
        <f>VLOOKUP(F314,DATOS!B:U,20,FALSE)</f>
        <v>FEVT5312</v>
      </c>
      <c r="C314" s="3">
        <v>9012767301</v>
      </c>
      <c r="D314" t="str">
        <f>VLOOKUP(F314,DATOS!B:U,2,FALSE)</f>
        <v>CC</v>
      </c>
      <c r="E314" s="3">
        <f>VLOOKUP(F314,DATOS!B:U,3,FALSE)</f>
        <v>39835295</v>
      </c>
      <c r="F314">
        <v>5680</v>
      </c>
      <c r="G314">
        <v>2</v>
      </c>
      <c r="H314" t="str">
        <f>VLOOKUP(F314,DATOS!B:U,11,FALSE)</f>
        <v>S50008</v>
      </c>
      <c r="I314" t="str">
        <f t="shared" si="8"/>
        <v>TRANSPORTE INTERMUNICIPAL TER</v>
      </c>
      <c r="J314">
        <f>VLOOKUP(F314,DATOS!B:U,13,FALSE)</f>
        <v>1</v>
      </c>
      <c r="K314">
        <f>VLOOKUP(F314,DATOS!B:U,18,FALSE)</f>
        <v>30680</v>
      </c>
      <c r="L314">
        <f t="shared" si="9"/>
        <v>30680</v>
      </c>
      <c r="O314" s="40">
        <f>VLOOKUP(F314,DATOS!B:P,15,FALSE)</f>
        <v>45434</v>
      </c>
    </row>
    <row r="315" spans="2:15">
      <c r="B315" t="str">
        <f>VLOOKUP(F315,DATOS!B:U,20,FALSE)</f>
        <v>FEVT5312</v>
      </c>
      <c r="C315" s="3">
        <v>9012767301</v>
      </c>
      <c r="D315" t="str">
        <f>VLOOKUP(F315,DATOS!B:U,2,FALSE)</f>
        <v>CC</v>
      </c>
      <c r="E315" s="3">
        <f>VLOOKUP(F315,DATOS!B:U,3,FALSE)</f>
        <v>39835295</v>
      </c>
      <c r="F315">
        <v>5681</v>
      </c>
      <c r="G315">
        <v>2</v>
      </c>
      <c r="H315" t="str">
        <f>VLOOKUP(F315,DATOS!B:U,11,FALSE)</f>
        <v>S50008</v>
      </c>
      <c r="I315" t="str">
        <f t="shared" si="8"/>
        <v>TRANSPORTE INTERMUNICIPAL TER</v>
      </c>
      <c r="J315">
        <f>VLOOKUP(F315,DATOS!B:U,13,FALSE)</f>
        <v>1</v>
      </c>
      <c r="K315">
        <f>VLOOKUP(F315,DATOS!B:U,18,FALSE)</f>
        <v>30680</v>
      </c>
      <c r="L315">
        <f t="shared" si="9"/>
        <v>30680</v>
      </c>
      <c r="O315" s="40">
        <f>VLOOKUP(F315,DATOS!B:P,15,FALSE)</f>
        <v>45435</v>
      </c>
    </row>
    <row r="316" spans="2:15">
      <c r="B316" t="str">
        <f>VLOOKUP(F316,DATOS!B:U,20,FALSE)</f>
        <v>FEVT5312</v>
      </c>
      <c r="C316" s="3">
        <v>9012767301</v>
      </c>
      <c r="D316" t="str">
        <f>VLOOKUP(F316,DATOS!B:U,2,FALSE)</f>
        <v>CC</v>
      </c>
      <c r="E316" s="3">
        <f>VLOOKUP(F316,DATOS!B:U,3,FALSE)</f>
        <v>39835295</v>
      </c>
      <c r="F316">
        <v>6430</v>
      </c>
      <c r="G316">
        <v>2</v>
      </c>
      <c r="H316" t="str">
        <f>VLOOKUP(F316,DATOS!B:U,11,FALSE)</f>
        <v>S50008</v>
      </c>
      <c r="I316" t="str">
        <f t="shared" si="8"/>
        <v>TRANSPORTE INTERMUNICIPAL TER</v>
      </c>
      <c r="J316">
        <f>VLOOKUP(F316,DATOS!B:U,13,FALSE)</f>
        <v>2</v>
      </c>
      <c r="K316">
        <f>VLOOKUP(F316,DATOS!B:U,18,FALSE)</f>
        <v>30680</v>
      </c>
      <c r="L316">
        <f t="shared" si="9"/>
        <v>61360</v>
      </c>
      <c r="O316" s="40">
        <f>VLOOKUP(F316,DATOS!B:P,15,FALSE)</f>
        <v>45442</v>
      </c>
    </row>
    <row r="317" spans="2:15">
      <c r="B317" t="str">
        <f>VLOOKUP(F317,DATOS!B:U,20,FALSE)</f>
        <v>FEVT5312</v>
      </c>
      <c r="C317" s="3">
        <v>9012767301</v>
      </c>
      <c r="D317" t="str">
        <f>VLOOKUP(F317,DATOS!B:U,2,FALSE)</f>
        <v>CC</v>
      </c>
      <c r="E317" s="3">
        <f>VLOOKUP(F317,DATOS!B:U,3,FALSE)</f>
        <v>39835295</v>
      </c>
      <c r="F317">
        <v>6431</v>
      </c>
      <c r="G317">
        <v>2</v>
      </c>
      <c r="H317" t="str">
        <f>VLOOKUP(F317,DATOS!B:U,11,FALSE)</f>
        <v>S50008</v>
      </c>
      <c r="I317" t="str">
        <f t="shared" ref="I317:I378" si="10">IF(H317="S50007","TRANSPORTE MUNICIPAL TERRESTR",IF(H317="S50008","TRANSPORTE INTERMUNICIPAL TER","VALIDAR CODIGO"))</f>
        <v>TRANSPORTE INTERMUNICIPAL TER</v>
      </c>
      <c r="J317">
        <f>VLOOKUP(F317,DATOS!B:U,13,FALSE)</f>
        <v>1</v>
      </c>
      <c r="K317">
        <f>VLOOKUP(F317,DATOS!B:U,18,FALSE)</f>
        <v>30680</v>
      </c>
      <c r="L317">
        <f t="shared" ref="L317:L378" si="11">K317*J317</f>
        <v>30680</v>
      </c>
      <c r="O317" s="40">
        <f>VLOOKUP(F317,DATOS!B:P,15,FALSE)</f>
        <v>45443</v>
      </c>
    </row>
    <row r="318" spans="2:15">
      <c r="B318" t="str">
        <f>VLOOKUP(F318,DATOS!B:U,20,FALSE)</f>
        <v>FEVT5312</v>
      </c>
      <c r="C318" s="3">
        <v>9012767301</v>
      </c>
      <c r="D318" t="str">
        <f>VLOOKUP(F318,DATOS!B:U,2,FALSE)</f>
        <v>CC</v>
      </c>
      <c r="E318" s="3">
        <f>VLOOKUP(F318,DATOS!B:U,3,FALSE)</f>
        <v>39835295</v>
      </c>
      <c r="F318">
        <v>6542</v>
      </c>
      <c r="G318">
        <v>2</v>
      </c>
      <c r="H318" t="str">
        <f>VLOOKUP(F318,DATOS!B:U,11,FALSE)</f>
        <v>S50007</v>
      </c>
      <c r="I318" t="str">
        <f t="shared" si="10"/>
        <v>TRANSPORTE MUNICIPAL TERRESTR</v>
      </c>
      <c r="J318">
        <f>VLOOKUP(F318,DATOS!B:U,13,FALSE)</f>
        <v>2</v>
      </c>
      <c r="K318">
        <f>VLOOKUP(F318,DATOS!B:U,18,FALSE)</f>
        <v>81120</v>
      </c>
      <c r="L318">
        <f t="shared" si="11"/>
        <v>162240</v>
      </c>
      <c r="O318" s="40">
        <f>VLOOKUP(F318,DATOS!B:P,15,FALSE)</f>
        <v>45442</v>
      </c>
    </row>
    <row r="319" spans="2:15">
      <c r="B319" t="str">
        <f>VLOOKUP(F319,DATOS!B:U,20,FALSE)</f>
        <v>FEVT5312</v>
      </c>
      <c r="C319" s="3">
        <v>9012767301</v>
      </c>
      <c r="D319" t="str">
        <f>VLOOKUP(F319,DATOS!B:U,2,FALSE)</f>
        <v>CC</v>
      </c>
      <c r="E319" s="3">
        <f>VLOOKUP(F319,DATOS!B:U,3,FALSE)</f>
        <v>39835295</v>
      </c>
      <c r="F319">
        <v>6543</v>
      </c>
      <c r="G319">
        <v>2</v>
      </c>
      <c r="H319" t="str">
        <f>VLOOKUP(F319,DATOS!B:U,11,FALSE)</f>
        <v>S50007</v>
      </c>
      <c r="I319" t="str">
        <f t="shared" si="10"/>
        <v>TRANSPORTE MUNICIPAL TERRESTR</v>
      </c>
      <c r="J319">
        <f>VLOOKUP(F319,DATOS!B:U,13,FALSE)</f>
        <v>1</v>
      </c>
      <c r="K319">
        <f>VLOOKUP(F319,DATOS!B:U,18,FALSE)</f>
        <v>81120</v>
      </c>
      <c r="L319">
        <f t="shared" si="11"/>
        <v>81120</v>
      </c>
      <c r="O319" s="40">
        <f>VLOOKUP(F319,DATOS!B:P,15,FALSE)</f>
        <v>45443</v>
      </c>
    </row>
    <row r="320" spans="2:15">
      <c r="B320" t="str">
        <f>VLOOKUP(F320,DATOS!B:U,20,FALSE)</f>
        <v>FEVT5313</v>
      </c>
      <c r="C320" s="3">
        <v>9012767301</v>
      </c>
      <c r="D320" t="str">
        <f>VLOOKUP(F320,DATOS!B:U,2,FALSE)</f>
        <v>CC</v>
      </c>
      <c r="E320" s="3">
        <f>VLOOKUP(F320,DATOS!B:U,3,FALSE)</f>
        <v>1126452060</v>
      </c>
      <c r="F320">
        <v>6327</v>
      </c>
      <c r="G320">
        <v>2</v>
      </c>
      <c r="H320" t="str">
        <f>VLOOKUP(F320,DATOS!B:U,11,FALSE)</f>
        <v>S50008</v>
      </c>
      <c r="I320" t="str">
        <f t="shared" si="10"/>
        <v>TRANSPORTE INTERMUNICIPAL TER</v>
      </c>
      <c r="J320">
        <f>VLOOKUP(F320,DATOS!B:U,13,FALSE)</f>
        <v>1</v>
      </c>
      <c r="K320">
        <f>VLOOKUP(F320,DATOS!B:U,18,FALSE)</f>
        <v>50336</v>
      </c>
      <c r="L320">
        <f t="shared" si="11"/>
        <v>50336</v>
      </c>
      <c r="O320" s="40">
        <f>VLOOKUP(F320,DATOS!B:P,15,FALSE)</f>
        <v>45441</v>
      </c>
    </row>
    <row r="321" spans="2:15">
      <c r="B321" t="str">
        <f>VLOOKUP(F321,DATOS!B:U,20,FALSE)</f>
        <v>FEVT5313</v>
      </c>
      <c r="C321" s="3">
        <v>9012767301</v>
      </c>
      <c r="D321" t="str">
        <f>VLOOKUP(F321,DATOS!B:U,2,FALSE)</f>
        <v>CC</v>
      </c>
      <c r="E321" s="3">
        <f>VLOOKUP(F321,DATOS!B:U,3,FALSE)</f>
        <v>1126452060</v>
      </c>
      <c r="F321">
        <v>6328</v>
      </c>
      <c r="G321">
        <v>2</v>
      </c>
      <c r="H321" t="str">
        <f>VLOOKUP(F321,DATOS!B:U,11,FALSE)</f>
        <v>S50008</v>
      </c>
      <c r="I321" t="str">
        <f t="shared" si="10"/>
        <v>TRANSPORTE INTERMUNICIPAL TER</v>
      </c>
      <c r="J321">
        <f>VLOOKUP(F321,DATOS!B:U,13,FALSE)</f>
        <v>1</v>
      </c>
      <c r="K321">
        <f>VLOOKUP(F321,DATOS!B:U,18,FALSE)</f>
        <v>50336</v>
      </c>
      <c r="L321">
        <f t="shared" si="11"/>
        <v>50336</v>
      </c>
      <c r="O321" s="40">
        <f>VLOOKUP(F321,DATOS!B:P,15,FALSE)</f>
        <v>45441</v>
      </c>
    </row>
    <row r="322" spans="2:15">
      <c r="B322" t="str">
        <f>VLOOKUP(F322,DATOS!B:U,20,FALSE)</f>
        <v>FEVT5314</v>
      </c>
      <c r="C322" s="3">
        <v>9012767301</v>
      </c>
      <c r="D322" t="str">
        <f>VLOOKUP(F322,DATOS!B:U,2,FALSE)</f>
        <v>CC</v>
      </c>
      <c r="E322" s="3">
        <f>VLOOKUP(F322,DATOS!B:U,3,FALSE)</f>
        <v>87245217</v>
      </c>
      <c r="F322">
        <v>6285</v>
      </c>
      <c r="G322">
        <v>2</v>
      </c>
      <c r="H322" t="str">
        <f>VLOOKUP(F322,DATOS!B:U,11,FALSE)</f>
        <v>S50008</v>
      </c>
      <c r="I322" t="str">
        <f t="shared" si="10"/>
        <v>TRANSPORTE INTERMUNICIPAL TER</v>
      </c>
      <c r="J322">
        <f>VLOOKUP(F322,DATOS!B:U,13,FALSE)</f>
        <v>1</v>
      </c>
      <c r="K322">
        <f>VLOOKUP(F322,DATOS!B:U,18,FALSE)</f>
        <v>31720</v>
      </c>
      <c r="L322">
        <f t="shared" si="11"/>
        <v>31720</v>
      </c>
      <c r="O322" s="40">
        <f>VLOOKUP(F322,DATOS!B:P,15,FALSE)</f>
        <v>45440</v>
      </c>
    </row>
    <row r="323" spans="2:15">
      <c r="B323" t="str">
        <f>VLOOKUP(F323,DATOS!B:U,20,FALSE)</f>
        <v>FEVT5314</v>
      </c>
      <c r="C323" s="3">
        <v>9012767301</v>
      </c>
      <c r="D323" t="str">
        <f>VLOOKUP(F323,DATOS!B:U,2,FALSE)</f>
        <v>CC</v>
      </c>
      <c r="E323" s="3">
        <f>VLOOKUP(F323,DATOS!B:U,3,FALSE)</f>
        <v>87245217</v>
      </c>
      <c r="F323">
        <v>6286</v>
      </c>
      <c r="G323">
        <v>2</v>
      </c>
      <c r="H323" t="str">
        <f>VLOOKUP(F323,DATOS!B:U,11,FALSE)</f>
        <v>S50008</v>
      </c>
      <c r="I323" t="str">
        <f t="shared" si="10"/>
        <v>TRANSPORTE INTERMUNICIPAL TER</v>
      </c>
      <c r="J323">
        <f>VLOOKUP(F323,DATOS!B:U,13,FALSE)</f>
        <v>1</v>
      </c>
      <c r="K323">
        <f>VLOOKUP(F323,DATOS!B:U,18,FALSE)</f>
        <v>31720</v>
      </c>
      <c r="L323">
        <f t="shared" si="11"/>
        <v>31720</v>
      </c>
      <c r="O323" s="40">
        <f>VLOOKUP(F323,DATOS!B:P,15,FALSE)</f>
        <v>45440</v>
      </c>
    </row>
    <row r="324" spans="2:15">
      <c r="B324" t="str">
        <f>VLOOKUP(F324,DATOS!B:U,20,FALSE)</f>
        <v>FEVT5315</v>
      </c>
      <c r="C324" s="3">
        <v>9012767301</v>
      </c>
      <c r="D324" t="str">
        <f>VLOOKUP(F324,DATOS!B:U,2,FALSE)</f>
        <v>CC</v>
      </c>
      <c r="E324" s="3">
        <f>VLOOKUP(F324,DATOS!B:U,3,FALSE)</f>
        <v>41116143</v>
      </c>
      <c r="F324">
        <v>5556</v>
      </c>
      <c r="G324">
        <v>2</v>
      </c>
      <c r="H324" t="str">
        <f>VLOOKUP(F324,DATOS!B:U,11,FALSE)</f>
        <v>S50008</v>
      </c>
      <c r="I324" t="str">
        <f t="shared" si="10"/>
        <v>TRANSPORTE INTERMUNICIPAL TER</v>
      </c>
      <c r="J324">
        <f>VLOOKUP(F324,DATOS!B:U,13,FALSE)</f>
        <v>1</v>
      </c>
      <c r="K324">
        <f>VLOOKUP(F324,DATOS!B:U,18,FALSE)</f>
        <v>50336</v>
      </c>
      <c r="L324">
        <f t="shared" si="11"/>
        <v>50336</v>
      </c>
      <c r="O324" s="40">
        <f>VLOOKUP(F324,DATOS!B:P,15,FALSE)</f>
        <v>45426</v>
      </c>
    </row>
    <row r="325" spans="2:15">
      <c r="B325" t="str">
        <f>VLOOKUP(F325,DATOS!B:U,20,FALSE)</f>
        <v>FEVT5315</v>
      </c>
      <c r="C325" s="3">
        <v>9012767301</v>
      </c>
      <c r="D325" t="str">
        <f>VLOOKUP(F325,DATOS!B:U,2,FALSE)</f>
        <v>CC</v>
      </c>
      <c r="E325" s="3">
        <f>VLOOKUP(F325,DATOS!B:U,3,FALSE)</f>
        <v>41116143</v>
      </c>
      <c r="F325">
        <v>5557</v>
      </c>
      <c r="G325">
        <v>2</v>
      </c>
      <c r="H325" t="str">
        <f>VLOOKUP(F325,DATOS!B:U,11,FALSE)</f>
        <v>S50008</v>
      </c>
      <c r="I325" t="str">
        <f t="shared" si="10"/>
        <v>TRANSPORTE INTERMUNICIPAL TER</v>
      </c>
      <c r="J325">
        <f>VLOOKUP(F325,DATOS!B:U,13,FALSE)</f>
        <v>1</v>
      </c>
      <c r="K325">
        <f>VLOOKUP(F325,DATOS!B:U,18,FALSE)</f>
        <v>50336</v>
      </c>
      <c r="L325">
        <f t="shared" si="11"/>
        <v>50336</v>
      </c>
      <c r="O325" s="40">
        <f>VLOOKUP(F325,DATOS!B:P,15,FALSE)</f>
        <v>45426</v>
      </c>
    </row>
    <row r="326" spans="2:15">
      <c r="B326" t="str">
        <f>VLOOKUP(F326,DATOS!B:U,20,FALSE)</f>
        <v>FEVT5316</v>
      </c>
      <c r="C326" s="3">
        <v>9012767301</v>
      </c>
      <c r="D326" t="str">
        <f>VLOOKUP(F326,DATOS!B:U,2,FALSE)</f>
        <v>CC</v>
      </c>
      <c r="E326" s="3">
        <f>VLOOKUP(F326,DATOS!B:U,3,FALSE)</f>
        <v>69000005</v>
      </c>
      <c r="F326">
        <v>5624</v>
      </c>
      <c r="G326">
        <v>2</v>
      </c>
      <c r="H326" t="str">
        <f>VLOOKUP(F326,DATOS!B:U,11,FALSE)</f>
        <v>S50007</v>
      </c>
      <c r="I326" t="str">
        <f t="shared" si="10"/>
        <v>TRANSPORTE MUNICIPAL TERRESTR</v>
      </c>
      <c r="J326">
        <f>VLOOKUP(F326,DATOS!B:U,13,FALSE)</f>
        <v>1</v>
      </c>
      <c r="K326">
        <f>VLOOKUP(F326,DATOS!B:U,18,FALSE)</f>
        <v>72384</v>
      </c>
      <c r="L326">
        <f t="shared" si="11"/>
        <v>72384</v>
      </c>
      <c r="O326" s="40">
        <f>VLOOKUP(F326,DATOS!B:P,15,FALSE)</f>
        <v>45427</v>
      </c>
    </row>
    <row r="327" spans="2:15">
      <c r="B327" t="str">
        <f>VLOOKUP(F327,DATOS!B:U,20,FALSE)</f>
        <v>FEVT5316</v>
      </c>
      <c r="C327" s="3">
        <v>9012767301</v>
      </c>
      <c r="D327" t="str">
        <f>VLOOKUP(F327,DATOS!B:U,2,FALSE)</f>
        <v>CC</v>
      </c>
      <c r="E327" s="3">
        <f>VLOOKUP(F327,DATOS!B:U,3,FALSE)</f>
        <v>69000005</v>
      </c>
      <c r="F327">
        <v>5625</v>
      </c>
      <c r="G327">
        <v>2</v>
      </c>
      <c r="H327" t="str">
        <f>VLOOKUP(F327,DATOS!B:U,11,FALSE)</f>
        <v>S50007</v>
      </c>
      <c r="I327" t="str">
        <f t="shared" si="10"/>
        <v>TRANSPORTE MUNICIPAL TERRESTR</v>
      </c>
      <c r="J327">
        <f>VLOOKUP(F327,DATOS!B:U,13,FALSE)</f>
        <v>1</v>
      </c>
      <c r="K327">
        <f>VLOOKUP(F327,DATOS!B:U,18,FALSE)</f>
        <v>72800</v>
      </c>
      <c r="L327">
        <f t="shared" si="11"/>
        <v>72800</v>
      </c>
      <c r="O327" s="40">
        <f>VLOOKUP(F327,DATOS!B:P,15,FALSE)</f>
        <v>45428</v>
      </c>
    </row>
    <row r="328" spans="2:15">
      <c r="B328" t="str">
        <f>VLOOKUP(F328,DATOS!B:U,20,FALSE)</f>
        <v>FEVT5318</v>
      </c>
      <c r="C328" s="3">
        <v>9012767301</v>
      </c>
      <c r="D328" t="str">
        <f>VLOOKUP(F328,DATOS!B:U,2,FALSE)</f>
        <v>CC</v>
      </c>
      <c r="E328" s="3">
        <f>VLOOKUP(F328,DATOS!B:U,3,FALSE)</f>
        <v>27470330</v>
      </c>
      <c r="F328">
        <v>6464</v>
      </c>
      <c r="G328">
        <v>2</v>
      </c>
      <c r="H328" t="str">
        <f>VLOOKUP(F328,DATOS!B:U,11,FALSE)</f>
        <v>S50007</v>
      </c>
      <c r="I328" t="str">
        <f t="shared" si="10"/>
        <v>TRANSPORTE MUNICIPAL TERRESTR</v>
      </c>
      <c r="J328">
        <f>VLOOKUP(F328,DATOS!B:U,13,FALSE)</f>
        <v>1</v>
      </c>
      <c r="K328">
        <f>VLOOKUP(F328,DATOS!B:U,18,FALSE)</f>
        <v>26000</v>
      </c>
      <c r="L328">
        <f t="shared" si="11"/>
        <v>26000</v>
      </c>
      <c r="O328" s="40">
        <f>VLOOKUP(F328,DATOS!B:P,15,FALSE)</f>
        <v>45442</v>
      </c>
    </row>
    <row r="329" spans="2:15">
      <c r="B329" t="str">
        <f>VLOOKUP(F329,DATOS!B:U,20,FALSE)</f>
        <v>FEVT5318</v>
      </c>
      <c r="C329" s="3">
        <v>9012767301</v>
      </c>
      <c r="D329" t="str">
        <f>VLOOKUP(F329,DATOS!B:U,2,FALSE)</f>
        <v>CC</v>
      </c>
      <c r="E329" s="3">
        <f>VLOOKUP(F329,DATOS!B:U,3,FALSE)</f>
        <v>27470330</v>
      </c>
      <c r="F329">
        <v>6465</v>
      </c>
      <c r="G329">
        <v>2</v>
      </c>
      <c r="H329" t="str">
        <f>VLOOKUP(F329,DATOS!B:U,11,FALSE)</f>
        <v>S50007</v>
      </c>
      <c r="I329" t="str">
        <f t="shared" si="10"/>
        <v>TRANSPORTE MUNICIPAL TERRESTR</v>
      </c>
      <c r="J329">
        <f>VLOOKUP(F329,DATOS!B:U,13,FALSE)</f>
        <v>1</v>
      </c>
      <c r="K329">
        <f>VLOOKUP(F329,DATOS!B:U,18,FALSE)</f>
        <v>26000</v>
      </c>
      <c r="L329">
        <f t="shared" si="11"/>
        <v>26000</v>
      </c>
      <c r="O329" s="40">
        <f>VLOOKUP(F329,DATOS!B:P,15,FALSE)</f>
        <v>45443</v>
      </c>
    </row>
    <row r="330" spans="2:15">
      <c r="B330" t="str">
        <f>VLOOKUP(F330,DATOS!B:U,20,FALSE)</f>
        <v>FEVT5319</v>
      </c>
      <c r="C330" s="3">
        <v>9012767301</v>
      </c>
      <c r="D330" t="str">
        <f>VLOOKUP(F330,DATOS!B:U,2,FALSE)</f>
        <v>RC</v>
      </c>
      <c r="E330" s="3">
        <f>VLOOKUP(F330,DATOS!B:U,3,FALSE)</f>
        <v>1121508955</v>
      </c>
      <c r="F330">
        <v>5702</v>
      </c>
      <c r="G330">
        <v>2</v>
      </c>
      <c r="H330" t="str">
        <f>VLOOKUP(F330,DATOS!B:U,11,FALSE)</f>
        <v>S50007</v>
      </c>
      <c r="I330" t="str">
        <f t="shared" si="10"/>
        <v>TRANSPORTE MUNICIPAL TERRESTR</v>
      </c>
      <c r="J330">
        <f>VLOOKUP(F330,DATOS!B:U,13,FALSE)</f>
        <v>1</v>
      </c>
      <c r="K330">
        <f>VLOOKUP(F330,DATOS!B:U,18,FALSE)</f>
        <v>56680</v>
      </c>
      <c r="L330">
        <f t="shared" si="11"/>
        <v>56680</v>
      </c>
      <c r="O330" s="40">
        <f>VLOOKUP(F330,DATOS!B:P,15,FALSE)</f>
        <v>45429</v>
      </c>
    </row>
    <row r="331" spans="2:15">
      <c r="B331" t="str">
        <f>VLOOKUP(F331,DATOS!B:U,20,FALSE)</f>
        <v>FEVT5319</v>
      </c>
      <c r="C331" s="3">
        <v>9012767301</v>
      </c>
      <c r="D331" t="str">
        <f>VLOOKUP(F331,DATOS!B:U,2,FALSE)</f>
        <v>RC</v>
      </c>
      <c r="E331" s="3">
        <f>VLOOKUP(F331,DATOS!B:U,3,FALSE)</f>
        <v>1121508955</v>
      </c>
      <c r="F331">
        <v>5703</v>
      </c>
      <c r="G331">
        <v>2</v>
      </c>
      <c r="H331" t="str">
        <f>VLOOKUP(F331,DATOS!B:U,11,FALSE)</f>
        <v>S50007</v>
      </c>
      <c r="I331" t="str">
        <f t="shared" si="10"/>
        <v>TRANSPORTE MUNICIPAL TERRESTR</v>
      </c>
      <c r="J331">
        <f>VLOOKUP(F331,DATOS!B:U,13,FALSE)</f>
        <v>1</v>
      </c>
      <c r="K331">
        <f>VLOOKUP(F331,DATOS!B:U,18,FALSE)</f>
        <v>56680</v>
      </c>
      <c r="L331">
        <f t="shared" si="11"/>
        <v>56680</v>
      </c>
      <c r="O331" s="40">
        <f>VLOOKUP(F331,DATOS!B:P,15,FALSE)</f>
        <v>45433</v>
      </c>
    </row>
    <row r="332" spans="2:15">
      <c r="B332" t="str">
        <f>VLOOKUP(F332,DATOS!B:U,20,FALSE)</f>
        <v>FEVT5320</v>
      </c>
      <c r="C332" s="3">
        <v>9012767301</v>
      </c>
      <c r="D332" t="str">
        <f>VLOOKUP(F332,DATOS!B:U,2,FALSE)</f>
        <v>RC</v>
      </c>
      <c r="E332" s="3">
        <f>VLOOKUP(F332,DATOS!B:U,3,FALSE)</f>
        <v>1122787581</v>
      </c>
      <c r="F332">
        <v>5353</v>
      </c>
      <c r="G332">
        <v>2</v>
      </c>
      <c r="H332" t="str">
        <f>VLOOKUP(F332,DATOS!B:U,11,FALSE)</f>
        <v>S50007</v>
      </c>
      <c r="I332" t="str">
        <f t="shared" si="10"/>
        <v>TRANSPORTE MUNICIPAL TERRESTR</v>
      </c>
      <c r="J332">
        <f>VLOOKUP(F332,DATOS!B:U,13,FALSE)</f>
        <v>1</v>
      </c>
      <c r="K332">
        <f>VLOOKUP(F332,DATOS!B:U,18,FALSE)</f>
        <v>26000</v>
      </c>
      <c r="L332">
        <f t="shared" si="11"/>
        <v>26000</v>
      </c>
      <c r="O332" s="40">
        <f>VLOOKUP(F332,DATOS!B:P,15,FALSE)</f>
        <v>45421</v>
      </c>
    </row>
    <row r="333" spans="2:15">
      <c r="B333" t="str">
        <f>VLOOKUP(F333,DATOS!B:U,20,FALSE)</f>
        <v>FEVT5321</v>
      </c>
      <c r="C333" s="3">
        <v>9012767301</v>
      </c>
      <c r="D333" t="str">
        <f>VLOOKUP(F333,DATOS!B:U,2,FALSE)</f>
        <v>TI</v>
      </c>
      <c r="E333" s="3">
        <f>VLOOKUP(F333,DATOS!B:U,3,FALSE)</f>
        <v>1124314688</v>
      </c>
      <c r="F333">
        <v>5399</v>
      </c>
      <c r="G333">
        <v>2</v>
      </c>
      <c r="H333" t="str">
        <f>VLOOKUP(F333,DATOS!B:U,11,FALSE)</f>
        <v>S50007</v>
      </c>
      <c r="I333" t="str">
        <f t="shared" si="10"/>
        <v>TRANSPORTE MUNICIPAL TERRESTR</v>
      </c>
      <c r="J333">
        <f>VLOOKUP(F333,DATOS!B:U,13,FALSE)</f>
        <v>1</v>
      </c>
      <c r="K333">
        <f>VLOOKUP(F333,DATOS!B:U,18,FALSE)</f>
        <v>26000</v>
      </c>
      <c r="L333">
        <f t="shared" si="11"/>
        <v>26000</v>
      </c>
      <c r="O333" s="40">
        <f>VLOOKUP(F333,DATOS!B:P,15,FALSE)</f>
        <v>45422</v>
      </c>
    </row>
    <row r="334" spans="2:15">
      <c r="B334" t="str">
        <f>VLOOKUP(F334,DATOS!B:U,20,FALSE)</f>
        <v>FEVT5321</v>
      </c>
      <c r="C334" s="3">
        <v>9012767301</v>
      </c>
      <c r="D334" t="str">
        <f>VLOOKUP(F334,DATOS!B:U,2,FALSE)</f>
        <v>TI</v>
      </c>
      <c r="E334" s="3">
        <f>VLOOKUP(F334,DATOS!B:U,3,FALSE)</f>
        <v>1124314688</v>
      </c>
      <c r="F334">
        <v>5400</v>
      </c>
      <c r="G334">
        <v>2</v>
      </c>
      <c r="H334" t="str">
        <f>VLOOKUP(F334,DATOS!B:U,11,FALSE)</f>
        <v>S50007</v>
      </c>
      <c r="I334" t="str">
        <f t="shared" si="10"/>
        <v>TRANSPORTE MUNICIPAL TERRESTR</v>
      </c>
      <c r="J334">
        <f>VLOOKUP(F334,DATOS!B:U,13,FALSE)</f>
        <v>1</v>
      </c>
      <c r="K334">
        <f>VLOOKUP(F334,DATOS!B:U,18,FALSE)</f>
        <v>26000</v>
      </c>
      <c r="L334">
        <f t="shared" si="11"/>
        <v>26000</v>
      </c>
      <c r="O334" s="40">
        <f>VLOOKUP(F334,DATOS!B:P,15,FALSE)</f>
        <v>45422</v>
      </c>
    </row>
    <row r="335" spans="2:15">
      <c r="B335" t="str">
        <f>VLOOKUP(F335,DATOS!B:U,20,FALSE)</f>
        <v>FEVT5322</v>
      </c>
      <c r="C335" s="3">
        <v>9012767301</v>
      </c>
      <c r="D335" t="str">
        <f>VLOOKUP(F335,DATOS!B:U,2,FALSE)</f>
        <v>CC</v>
      </c>
      <c r="E335" s="3">
        <f>VLOOKUP(F335,DATOS!B:U,3,FALSE)</f>
        <v>1123311495</v>
      </c>
      <c r="F335">
        <v>6436</v>
      </c>
      <c r="G335">
        <v>2</v>
      </c>
      <c r="H335" t="str">
        <f>VLOOKUP(F335,DATOS!B:U,11,FALSE)</f>
        <v>S50008</v>
      </c>
      <c r="I335" t="str">
        <f t="shared" si="10"/>
        <v>TRANSPORTE INTERMUNICIPAL TER</v>
      </c>
      <c r="J335">
        <f>VLOOKUP(F335,DATOS!B:U,13,FALSE)</f>
        <v>1</v>
      </c>
      <c r="K335">
        <f>VLOOKUP(F335,DATOS!B:U,18,FALSE)</f>
        <v>40040</v>
      </c>
      <c r="L335">
        <f t="shared" si="11"/>
        <v>40040</v>
      </c>
      <c r="O335" s="40">
        <f>VLOOKUP(F335,DATOS!B:P,15,FALSE)</f>
        <v>45442</v>
      </c>
    </row>
    <row r="336" spans="2:15">
      <c r="B336" t="str">
        <f>VLOOKUP(F336,DATOS!B:U,20,FALSE)</f>
        <v>FEVT5322</v>
      </c>
      <c r="C336" s="3">
        <v>9012767301</v>
      </c>
      <c r="D336" t="str">
        <f>VLOOKUP(F336,DATOS!B:U,2,FALSE)</f>
        <v>CC</v>
      </c>
      <c r="E336" s="3">
        <f>VLOOKUP(F336,DATOS!B:U,3,FALSE)</f>
        <v>1123311495</v>
      </c>
      <c r="F336">
        <v>6437</v>
      </c>
      <c r="G336">
        <v>2</v>
      </c>
      <c r="H336" t="str">
        <f>VLOOKUP(F336,DATOS!B:U,11,FALSE)</f>
        <v>S50008</v>
      </c>
      <c r="I336" t="str">
        <f t="shared" si="10"/>
        <v>TRANSPORTE INTERMUNICIPAL TER</v>
      </c>
      <c r="J336">
        <f>VLOOKUP(F336,DATOS!B:U,13,FALSE)</f>
        <v>1</v>
      </c>
      <c r="K336">
        <f>VLOOKUP(F336,DATOS!B:U,18,FALSE)</f>
        <v>40040</v>
      </c>
      <c r="L336">
        <f t="shared" si="11"/>
        <v>40040</v>
      </c>
      <c r="O336" s="40">
        <f>VLOOKUP(F336,DATOS!B:P,15,FALSE)</f>
        <v>45442</v>
      </c>
    </row>
    <row r="337" spans="2:15">
      <c r="B337" t="str">
        <f>VLOOKUP(F337,DATOS!B:U,20,FALSE)</f>
        <v>FEVT5323</v>
      </c>
      <c r="C337" s="3">
        <v>9012767301</v>
      </c>
      <c r="D337" t="str">
        <f>VLOOKUP(F337,DATOS!B:U,2,FALSE)</f>
        <v>CC</v>
      </c>
      <c r="E337" s="3">
        <f>VLOOKUP(F337,DATOS!B:U,3,FALSE)</f>
        <v>97425021</v>
      </c>
      <c r="F337">
        <v>5495</v>
      </c>
      <c r="G337">
        <v>2</v>
      </c>
      <c r="H337" t="str">
        <f>VLOOKUP(F337,DATOS!B:U,11,FALSE)</f>
        <v>S50008</v>
      </c>
      <c r="I337" t="str">
        <f t="shared" si="10"/>
        <v>TRANSPORTE INTERMUNICIPAL TER</v>
      </c>
      <c r="J337">
        <f>VLOOKUP(F337,DATOS!B:U,13,FALSE)</f>
        <v>1</v>
      </c>
      <c r="K337">
        <f>VLOOKUP(F337,DATOS!B:U,18,FALSE)</f>
        <v>29640</v>
      </c>
      <c r="L337">
        <f t="shared" si="11"/>
        <v>29640</v>
      </c>
      <c r="O337" s="40">
        <f>VLOOKUP(F337,DATOS!B:P,15,FALSE)</f>
        <v>45429</v>
      </c>
    </row>
    <row r="338" spans="2:15">
      <c r="B338" t="str">
        <f>VLOOKUP(F338,DATOS!B:U,20,FALSE)</f>
        <v>FEVT5323</v>
      </c>
      <c r="C338" s="3">
        <v>9012767301</v>
      </c>
      <c r="D338" t="str">
        <f>VLOOKUP(F338,DATOS!B:U,2,FALSE)</f>
        <v>CC</v>
      </c>
      <c r="E338" s="3">
        <f>VLOOKUP(F338,DATOS!B:U,3,FALSE)</f>
        <v>97425021</v>
      </c>
      <c r="F338">
        <v>5496</v>
      </c>
      <c r="G338">
        <v>2</v>
      </c>
      <c r="H338" t="str">
        <f>VLOOKUP(F338,DATOS!B:U,11,FALSE)</f>
        <v>S50008</v>
      </c>
      <c r="I338" t="str">
        <f t="shared" si="10"/>
        <v>TRANSPORTE INTERMUNICIPAL TER</v>
      </c>
      <c r="J338">
        <f>VLOOKUP(F338,DATOS!B:U,13,FALSE)</f>
        <v>1</v>
      </c>
      <c r="K338">
        <f>VLOOKUP(F338,DATOS!B:U,18,FALSE)</f>
        <v>29640</v>
      </c>
      <c r="L338">
        <f t="shared" si="11"/>
        <v>29640</v>
      </c>
      <c r="O338" s="40">
        <f>VLOOKUP(F338,DATOS!B:P,15,FALSE)</f>
        <v>45429</v>
      </c>
    </row>
    <row r="339" spans="2:15">
      <c r="B339" t="str">
        <f>VLOOKUP(F339,DATOS!B:U,20,FALSE)</f>
        <v>FEVT5324</v>
      </c>
      <c r="C339" s="3">
        <v>9012767301</v>
      </c>
      <c r="D339" t="str">
        <f>VLOOKUP(F339,DATOS!B:U,2,FALSE)</f>
        <v>CC</v>
      </c>
      <c r="E339" s="3">
        <f>VLOOKUP(F339,DATOS!B:U,3,FALSE)</f>
        <v>25368075</v>
      </c>
      <c r="F339">
        <v>4937</v>
      </c>
      <c r="G339">
        <v>2</v>
      </c>
      <c r="H339" t="str">
        <f>VLOOKUP(F339,DATOS!B:U,11,FALSE)</f>
        <v>S50008</v>
      </c>
      <c r="I339" t="str">
        <f t="shared" si="10"/>
        <v>TRANSPORTE INTERMUNICIPAL TER</v>
      </c>
      <c r="J339">
        <f>VLOOKUP(F339,DATOS!B:U,13,FALSE)</f>
        <v>2</v>
      </c>
      <c r="K339">
        <f>VLOOKUP(F339,DATOS!B:U,18,FALSE)</f>
        <v>29640</v>
      </c>
      <c r="L339">
        <f t="shared" si="11"/>
        <v>59280</v>
      </c>
      <c r="O339" s="40">
        <f>VLOOKUP(F339,DATOS!B:P,15,FALSE)</f>
        <v>45415</v>
      </c>
    </row>
    <row r="340" spans="2:15">
      <c r="B340" t="str">
        <f>VLOOKUP(F340,DATOS!B:U,20,FALSE)</f>
        <v>FEVT5324</v>
      </c>
      <c r="C340" s="3">
        <v>9012767301</v>
      </c>
      <c r="D340" t="str">
        <f>VLOOKUP(F340,DATOS!B:U,2,FALSE)</f>
        <v>CC</v>
      </c>
      <c r="E340" s="3">
        <f>VLOOKUP(F340,DATOS!B:U,3,FALSE)</f>
        <v>25368075</v>
      </c>
      <c r="F340">
        <v>6251</v>
      </c>
      <c r="G340">
        <v>2</v>
      </c>
      <c r="H340" t="str">
        <f>VLOOKUP(F340,DATOS!B:U,11,FALSE)</f>
        <v>S50008</v>
      </c>
      <c r="I340" t="str">
        <f t="shared" si="10"/>
        <v>TRANSPORTE INTERMUNICIPAL TER</v>
      </c>
      <c r="J340">
        <f>VLOOKUP(F340,DATOS!B:U,13,FALSE)</f>
        <v>2</v>
      </c>
      <c r="K340">
        <f>VLOOKUP(F340,DATOS!B:U,18,FALSE)</f>
        <v>29640</v>
      </c>
      <c r="L340">
        <f t="shared" si="11"/>
        <v>59280</v>
      </c>
      <c r="O340" s="40">
        <f>VLOOKUP(F340,DATOS!B:P,15,FALSE)</f>
        <v>45439</v>
      </c>
    </row>
    <row r="341" spans="2:15">
      <c r="B341" t="str">
        <f>VLOOKUP(F341,DATOS!B:U,20,FALSE)</f>
        <v>FEVT5325</v>
      </c>
      <c r="C341" s="3">
        <v>9012767301</v>
      </c>
      <c r="D341" t="str">
        <f>VLOOKUP(F341,DATOS!B:U,2,FALSE)</f>
        <v>CC</v>
      </c>
      <c r="E341" s="3">
        <f>VLOOKUP(F341,DATOS!B:U,3,FALSE)</f>
        <v>25368075</v>
      </c>
      <c r="F341">
        <v>6252</v>
      </c>
      <c r="G341">
        <v>2</v>
      </c>
      <c r="H341" t="str">
        <f>VLOOKUP(F341,DATOS!B:U,11,FALSE)</f>
        <v>S50008</v>
      </c>
      <c r="I341" t="str">
        <f t="shared" si="10"/>
        <v>TRANSPORTE INTERMUNICIPAL TER</v>
      </c>
      <c r="J341">
        <f>VLOOKUP(F341,DATOS!B:U,13,FALSE)</f>
        <v>1</v>
      </c>
      <c r="K341">
        <f>VLOOKUP(F341,DATOS!B:U,18,FALSE)</f>
        <v>29640</v>
      </c>
      <c r="L341">
        <f t="shared" si="11"/>
        <v>29640</v>
      </c>
      <c r="O341" s="40">
        <f>VLOOKUP(F341,DATOS!B:P,15,FALSE)</f>
        <v>45439</v>
      </c>
    </row>
    <row r="342" spans="2:15">
      <c r="B342" t="str">
        <f>VLOOKUP(F342,DATOS!B:U,20,FALSE)</f>
        <v>FEVT5326</v>
      </c>
      <c r="C342" s="3">
        <v>9012767301</v>
      </c>
      <c r="D342" t="str">
        <f>VLOOKUP(F342,DATOS!B:U,2,FALSE)</f>
        <v>CC</v>
      </c>
      <c r="E342" s="3">
        <f>VLOOKUP(F342,DATOS!B:U,3,FALSE)</f>
        <v>1006955958</v>
      </c>
      <c r="F342">
        <v>5736</v>
      </c>
      <c r="G342">
        <v>2</v>
      </c>
      <c r="H342" t="str">
        <f>VLOOKUP(F342,DATOS!B:U,11,FALSE)</f>
        <v>S50008</v>
      </c>
      <c r="I342" t="str">
        <f t="shared" si="10"/>
        <v>TRANSPORTE INTERMUNICIPAL TER</v>
      </c>
      <c r="J342">
        <f>VLOOKUP(F342,DATOS!B:U,13,FALSE)</f>
        <v>1</v>
      </c>
      <c r="K342">
        <f>VLOOKUP(F342,DATOS!B:U,18,FALSE)</f>
        <v>30680</v>
      </c>
      <c r="L342">
        <f t="shared" si="11"/>
        <v>30680</v>
      </c>
      <c r="O342" s="40">
        <f>VLOOKUP(F342,DATOS!B:P,15,FALSE)</f>
        <v>45428</v>
      </c>
    </row>
    <row r="343" spans="2:15">
      <c r="B343" t="str">
        <f>VLOOKUP(F343,DATOS!B:U,20,FALSE)</f>
        <v>FEVT5327</v>
      </c>
      <c r="C343" s="3">
        <v>9012767301</v>
      </c>
      <c r="D343" t="str">
        <f>VLOOKUP(F343,DATOS!B:U,2,FALSE)</f>
        <v>CC</v>
      </c>
      <c r="E343" s="3">
        <f>VLOOKUP(F343,DATOS!B:U,3,FALSE)</f>
        <v>1125179942</v>
      </c>
      <c r="F343">
        <v>6315</v>
      </c>
      <c r="G343">
        <v>2</v>
      </c>
      <c r="H343" t="str">
        <f>VLOOKUP(F343,DATOS!B:U,11,FALSE)</f>
        <v>S50008</v>
      </c>
      <c r="I343" t="str">
        <f t="shared" si="10"/>
        <v>TRANSPORTE INTERMUNICIPAL TER</v>
      </c>
      <c r="J343">
        <f>VLOOKUP(F343,DATOS!B:U,13,FALSE)</f>
        <v>1</v>
      </c>
      <c r="K343">
        <f>VLOOKUP(F343,DATOS!B:U,18,FALSE)</f>
        <v>29640</v>
      </c>
      <c r="L343">
        <f t="shared" si="11"/>
        <v>29640</v>
      </c>
      <c r="O343" s="40">
        <f>VLOOKUP(F343,DATOS!B:P,15,FALSE)</f>
        <v>45440</v>
      </c>
    </row>
    <row r="344" spans="2:15">
      <c r="B344" t="str">
        <f>VLOOKUP(F344,DATOS!B:U,20,FALSE)</f>
        <v>FEVT5327</v>
      </c>
      <c r="C344" s="3">
        <v>9012767301</v>
      </c>
      <c r="D344" t="str">
        <f>VLOOKUP(F344,DATOS!B:U,2,FALSE)</f>
        <v>CC</v>
      </c>
      <c r="E344" s="3">
        <f>VLOOKUP(F344,DATOS!B:U,3,FALSE)</f>
        <v>1125179942</v>
      </c>
      <c r="F344">
        <v>6316</v>
      </c>
      <c r="G344">
        <v>2</v>
      </c>
      <c r="H344" t="str">
        <f>VLOOKUP(F344,DATOS!B:U,11,FALSE)</f>
        <v>S50008</v>
      </c>
      <c r="I344" t="str">
        <f t="shared" si="10"/>
        <v>TRANSPORTE INTERMUNICIPAL TER</v>
      </c>
      <c r="J344">
        <f>VLOOKUP(F344,DATOS!B:U,13,FALSE)</f>
        <v>1</v>
      </c>
      <c r="K344">
        <f>VLOOKUP(F344,DATOS!B:U,18,FALSE)</f>
        <v>29640</v>
      </c>
      <c r="L344">
        <f t="shared" si="11"/>
        <v>29640</v>
      </c>
      <c r="O344" s="40">
        <f>VLOOKUP(F344,DATOS!B:P,15,FALSE)</f>
        <v>45440</v>
      </c>
    </row>
    <row r="345" spans="2:15">
      <c r="B345" t="str">
        <f>VLOOKUP(F345,DATOS!B:U,20,FALSE)</f>
        <v>FEVT5328</v>
      </c>
      <c r="C345" s="3">
        <v>9012767301</v>
      </c>
      <c r="D345" t="str">
        <f>VLOOKUP(F345,DATOS!B:U,2,FALSE)</f>
        <v>CC</v>
      </c>
      <c r="E345" s="3">
        <f>VLOOKUP(F345,DATOS!B:U,3,FALSE)</f>
        <v>6176530</v>
      </c>
      <c r="F345">
        <v>5053</v>
      </c>
      <c r="G345">
        <v>2</v>
      </c>
      <c r="H345" t="str">
        <f>VLOOKUP(F345,DATOS!B:U,11,FALSE)</f>
        <v>S50008</v>
      </c>
      <c r="I345" t="str">
        <f t="shared" si="10"/>
        <v>TRANSPORTE INTERMUNICIPAL TER</v>
      </c>
      <c r="J345">
        <f>VLOOKUP(F345,DATOS!B:U,13,FALSE)</f>
        <v>1</v>
      </c>
      <c r="K345">
        <f>VLOOKUP(F345,DATOS!B:U,18,FALSE)</f>
        <v>45240</v>
      </c>
      <c r="L345">
        <f t="shared" si="11"/>
        <v>45240</v>
      </c>
      <c r="O345" s="40">
        <f>VLOOKUP(F345,DATOS!B:P,15,FALSE)</f>
        <v>45415</v>
      </c>
    </row>
    <row r="346" spans="2:15">
      <c r="B346" t="str">
        <f>VLOOKUP(F346,DATOS!B:U,20,FALSE)</f>
        <v>FEVT5328</v>
      </c>
      <c r="C346" s="3">
        <v>9012767301</v>
      </c>
      <c r="D346" t="str">
        <f>VLOOKUP(F346,DATOS!B:U,2,FALSE)</f>
        <v>CC</v>
      </c>
      <c r="E346" s="3">
        <f>VLOOKUP(F346,DATOS!B:U,3,FALSE)</f>
        <v>6176530</v>
      </c>
      <c r="F346">
        <v>6341</v>
      </c>
      <c r="G346">
        <v>2</v>
      </c>
      <c r="H346" t="str">
        <f>VLOOKUP(F346,DATOS!B:U,11,FALSE)</f>
        <v>S50007</v>
      </c>
      <c r="I346" t="str">
        <f t="shared" si="10"/>
        <v>TRANSPORTE MUNICIPAL TERRESTR</v>
      </c>
      <c r="J346">
        <f>VLOOKUP(F346,DATOS!B:U,13,FALSE)</f>
        <v>1</v>
      </c>
      <c r="K346">
        <f>VLOOKUP(F346,DATOS!B:U,18,FALSE)</f>
        <v>109200</v>
      </c>
      <c r="L346">
        <f t="shared" si="11"/>
        <v>109200</v>
      </c>
      <c r="O346" s="40">
        <f>VLOOKUP(F346,DATOS!B:P,15,FALSE)</f>
        <v>45441</v>
      </c>
    </row>
    <row r="347" spans="2:15">
      <c r="B347" t="str">
        <f>VLOOKUP(F347,DATOS!B:U,20,FALSE)</f>
        <v>FEVT5328</v>
      </c>
      <c r="C347" s="3">
        <v>9012767301</v>
      </c>
      <c r="D347" t="str">
        <f>VLOOKUP(F347,DATOS!B:U,2,FALSE)</f>
        <v>CC</v>
      </c>
      <c r="E347" s="3">
        <f>VLOOKUP(F347,DATOS!B:U,3,FALSE)</f>
        <v>6176530</v>
      </c>
      <c r="F347">
        <v>6342</v>
      </c>
      <c r="G347">
        <v>2</v>
      </c>
      <c r="H347" t="str">
        <f>VLOOKUP(F347,DATOS!B:U,11,FALSE)</f>
        <v>S50007</v>
      </c>
      <c r="I347" t="str">
        <f t="shared" si="10"/>
        <v>TRANSPORTE MUNICIPAL TERRESTR</v>
      </c>
      <c r="J347">
        <f>VLOOKUP(F347,DATOS!B:U,13,FALSE)</f>
        <v>1</v>
      </c>
      <c r="K347">
        <f>VLOOKUP(F347,DATOS!B:U,18,FALSE)</f>
        <v>109200</v>
      </c>
      <c r="L347">
        <f t="shared" si="11"/>
        <v>109200</v>
      </c>
      <c r="O347" s="40">
        <f>VLOOKUP(F347,DATOS!B:P,15,FALSE)</f>
        <v>45442</v>
      </c>
    </row>
    <row r="348" spans="2:15">
      <c r="B348" t="str">
        <f>VLOOKUP(F348,DATOS!B:U,20,FALSE)</f>
        <v>FEVT5329</v>
      </c>
      <c r="C348" s="3">
        <v>9012767301</v>
      </c>
      <c r="D348" t="str">
        <f>VLOOKUP(F348,DATOS!B:U,2,FALSE)</f>
        <v>CC</v>
      </c>
      <c r="E348" s="3">
        <f>VLOOKUP(F348,DATOS!B:U,3,FALSE)</f>
        <v>39842151</v>
      </c>
      <c r="F348">
        <v>5331</v>
      </c>
      <c r="G348">
        <v>2</v>
      </c>
      <c r="H348" t="str">
        <f>VLOOKUP(F348,DATOS!B:U,11,FALSE)</f>
        <v>S50007</v>
      </c>
      <c r="I348" t="str">
        <f t="shared" si="10"/>
        <v>TRANSPORTE MUNICIPAL TERRESTR</v>
      </c>
      <c r="J348">
        <f>VLOOKUP(F348,DATOS!B:U,13,FALSE)</f>
        <v>1</v>
      </c>
      <c r="K348">
        <f>VLOOKUP(F348,DATOS!B:U,18,FALSE)</f>
        <v>100131</v>
      </c>
      <c r="L348">
        <f t="shared" si="11"/>
        <v>100131</v>
      </c>
      <c r="O348" s="40">
        <f>VLOOKUP(F348,DATOS!B:P,15,FALSE)</f>
        <v>45421</v>
      </c>
    </row>
    <row r="349" spans="2:15">
      <c r="B349" t="str">
        <f>VLOOKUP(F349,DATOS!B:U,20,FALSE)</f>
        <v>FEVT5329</v>
      </c>
      <c r="C349" s="3">
        <v>9012767301</v>
      </c>
      <c r="D349" t="str">
        <f>VLOOKUP(F349,DATOS!B:U,2,FALSE)</f>
        <v>CC</v>
      </c>
      <c r="E349" s="3">
        <f>VLOOKUP(F349,DATOS!B:U,3,FALSE)</f>
        <v>39842151</v>
      </c>
      <c r="F349">
        <v>6460</v>
      </c>
      <c r="G349">
        <v>2</v>
      </c>
      <c r="H349" t="str">
        <f>VLOOKUP(F349,DATOS!B:U,11,FALSE)</f>
        <v>S50007</v>
      </c>
      <c r="I349" t="str">
        <f t="shared" si="10"/>
        <v>TRANSPORTE MUNICIPAL TERRESTR</v>
      </c>
      <c r="J349">
        <f>VLOOKUP(F349,DATOS!B:U,13,FALSE)</f>
        <v>1</v>
      </c>
      <c r="K349">
        <f>VLOOKUP(F349,DATOS!B:U,18,FALSE)</f>
        <v>100131</v>
      </c>
      <c r="L349">
        <f t="shared" si="11"/>
        <v>100131</v>
      </c>
      <c r="O349" s="40">
        <f>VLOOKUP(F349,DATOS!B:P,15,FALSE)</f>
        <v>45442</v>
      </c>
    </row>
    <row r="350" spans="2:15">
      <c r="B350" t="str">
        <f>VLOOKUP(F350,DATOS!B:U,20,FALSE)</f>
        <v>FEVT5330</v>
      </c>
      <c r="C350" s="3">
        <v>9012767301</v>
      </c>
      <c r="D350" t="str">
        <f>VLOOKUP(F350,DATOS!B:U,2,FALSE)</f>
        <v>CC</v>
      </c>
      <c r="E350" s="3">
        <f>VLOOKUP(F350,DATOS!B:U,3,FALSE)</f>
        <v>27481092</v>
      </c>
      <c r="F350">
        <v>6313</v>
      </c>
      <c r="G350">
        <v>2</v>
      </c>
      <c r="H350" t="str">
        <f>VLOOKUP(F350,DATOS!B:U,11,FALSE)</f>
        <v>S50007</v>
      </c>
      <c r="I350" t="str">
        <f t="shared" si="10"/>
        <v>TRANSPORTE MUNICIPAL TERRESTR</v>
      </c>
      <c r="J350">
        <f>VLOOKUP(F350,DATOS!B:U,13,FALSE)</f>
        <v>1</v>
      </c>
      <c r="K350">
        <f>VLOOKUP(F350,DATOS!B:U,18,FALSE)</f>
        <v>26000</v>
      </c>
      <c r="L350">
        <f t="shared" si="11"/>
        <v>26000</v>
      </c>
      <c r="O350" s="40">
        <f>VLOOKUP(F350,DATOS!B:P,15,FALSE)</f>
        <v>45440</v>
      </c>
    </row>
    <row r="351" spans="2:15">
      <c r="B351" t="str">
        <f>VLOOKUP(F351,DATOS!B:U,20,FALSE)</f>
        <v>FEVT5331</v>
      </c>
      <c r="C351" s="3">
        <v>9012767301</v>
      </c>
      <c r="D351" t="str">
        <f>VLOOKUP(F351,DATOS!B:U,2,FALSE)</f>
        <v>CC</v>
      </c>
      <c r="E351" s="3">
        <f>VLOOKUP(F351,DATOS!B:U,3,FALSE)</f>
        <v>69025046</v>
      </c>
      <c r="F351">
        <v>6012</v>
      </c>
      <c r="G351">
        <v>2</v>
      </c>
      <c r="H351" t="str">
        <f>VLOOKUP(F351,DATOS!B:U,11,FALSE)</f>
        <v>S50008</v>
      </c>
      <c r="I351" t="str">
        <f t="shared" si="10"/>
        <v>TRANSPORTE INTERMUNICIPAL TER</v>
      </c>
      <c r="J351">
        <f>VLOOKUP(F351,DATOS!B:U,13,FALSE)</f>
        <v>1</v>
      </c>
      <c r="K351">
        <f>VLOOKUP(F351,DATOS!B:U,18,FALSE)</f>
        <v>45240</v>
      </c>
      <c r="L351">
        <f t="shared" si="11"/>
        <v>45240</v>
      </c>
      <c r="O351" s="40">
        <f>VLOOKUP(F351,DATOS!B:P,15,FALSE)</f>
        <v>45434</v>
      </c>
    </row>
    <row r="352" spans="2:15">
      <c r="B352" t="str">
        <f>VLOOKUP(F352,DATOS!B:U,20,FALSE)</f>
        <v>FEVT5331</v>
      </c>
      <c r="C352" s="3">
        <v>9012767301</v>
      </c>
      <c r="D352" t="str">
        <f>VLOOKUP(F352,DATOS!B:U,2,FALSE)</f>
        <v>CC</v>
      </c>
      <c r="E352" s="3">
        <f>VLOOKUP(F352,DATOS!B:U,3,FALSE)</f>
        <v>69025046</v>
      </c>
      <c r="F352">
        <v>6013</v>
      </c>
      <c r="G352">
        <v>2</v>
      </c>
      <c r="H352" t="str">
        <f>VLOOKUP(F352,DATOS!B:U,11,FALSE)</f>
        <v>S50008</v>
      </c>
      <c r="I352" t="str">
        <f t="shared" si="10"/>
        <v>TRANSPORTE INTERMUNICIPAL TER</v>
      </c>
      <c r="J352">
        <f>VLOOKUP(F352,DATOS!B:U,13,FALSE)</f>
        <v>1</v>
      </c>
      <c r="K352">
        <f>VLOOKUP(F352,DATOS!B:U,18,FALSE)</f>
        <v>45240</v>
      </c>
      <c r="L352">
        <f t="shared" si="11"/>
        <v>45240</v>
      </c>
      <c r="O352" s="40">
        <f>VLOOKUP(F352,DATOS!B:P,15,FALSE)</f>
        <v>45434</v>
      </c>
    </row>
    <row r="353" spans="2:15">
      <c r="B353" t="str">
        <f>VLOOKUP(F353,DATOS!B:U,20,FALSE)</f>
        <v>FEVT5332</v>
      </c>
      <c r="C353" s="3">
        <v>9012767301</v>
      </c>
      <c r="D353" t="str">
        <f>VLOOKUP(F353,DATOS!B:U,2,FALSE)</f>
        <v>CC</v>
      </c>
      <c r="E353" s="3">
        <f>VLOOKUP(F353,DATOS!B:U,3,FALSE)</f>
        <v>27359590</v>
      </c>
      <c r="F353">
        <v>4919</v>
      </c>
      <c r="G353">
        <v>2</v>
      </c>
      <c r="H353" t="str">
        <f>VLOOKUP(F353,DATOS!B:U,11,FALSE)</f>
        <v>S50007</v>
      </c>
      <c r="I353" t="str">
        <f t="shared" si="10"/>
        <v>TRANSPORTE MUNICIPAL TERRESTR</v>
      </c>
      <c r="J353">
        <f>VLOOKUP(F353,DATOS!B:U,13,FALSE)</f>
        <v>1</v>
      </c>
      <c r="K353">
        <f>VLOOKUP(F353,DATOS!B:U,18,FALSE)</f>
        <v>72384</v>
      </c>
      <c r="L353">
        <f t="shared" si="11"/>
        <v>72384</v>
      </c>
      <c r="O353" s="40">
        <f>VLOOKUP(F353,DATOS!B:P,15,FALSE)</f>
        <v>45414</v>
      </c>
    </row>
    <row r="354" spans="2:15">
      <c r="B354" t="str">
        <f>VLOOKUP(F354,DATOS!B:U,20,FALSE)</f>
        <v>FEVT5332</v>
      </c>
      <c r="C354" s="3">
        <v>9012767301</v>
      </c>
      <c r="D354" t="str">
        <f>VLOOKUP(F354,DATOS!B:U,2,FALSE)</f>
        <v>CC</v>
      </c>
      <c r="E354" s="3">
        <f>VLOOKUP(F354,DATOS!B:U,3,FALSE)</f>
        <v>27359590</v>
      </c>
      <c r="F354">
        <v>4920</v>
      </c>
      <c r="G354">
        <v>2</v>
      </c>
      <c r="H354" t="str">
        <f>VLOOKUP(F354,DATOS!B:U,11,FALSE)</f>
        <v>S50007</v>
      </c>
      <c r="I354" t="str">
        <f t="shared" si="10"/>
        <v>TRANSPORTE MUNICIPAL TERRESTR</v>
      </c>
      <c r="J354">
        <f>VLOOKUP(F354,DATOS!B:U,13,FALSE)</f>
        <v>1</v>
      </c>
      <c r="K354">
        <f>VLOOKUP(F354,DATOS!B:U,18,FALSE)</f>
        <v>72800</v>
      </c>
      <c r="L354">
        <f t="shared" si="11"/>
        <v>72800</v>
      </c>
      <c r="O354" s="40">
        <f>VLOOKUP(F354,DATOS!B:P,15,FALSE)</f>
        <v>45415</v>
      </c>
    </row>
    <row r="355" spans="2:15">
      <c r="B355" t="str">
        <f>VLOOKUP(F355,DATOS!B:U,20,FALSE)</f>
        <v>FEVT5333</v>
      </c>
      <c r="C355" s="3">
        <v>9012767301</v>
      </c>
      <c r="D355" t="str">
        <f>VLOOKUP(F355,DATOS!B:U,2,FALSE)</f>
        <v>CC</v>
      </c>
      <c r="E355" s="3">
        <f>VLOOKUP(F355,DATOS!B:U,3,FALSE)</f>
        <v>5283130</v>
      </c>
      <c r="F355">
        <v>6281</v>
      </c>
      <c r="G355">
        <v>2</v>
      </c>
      <c r="H355" t="str">
        <f>VLOOKUP(F355,DATOS!B:U,11,FALSE)</f>
        <v>S50007</v>
      </c>
      <c r="I355" t="str">
        <f t="shared" si="10"/>
        <v>TRANSPORTE MUNICIPAL TERRESTR</v>
      </c>
      <c r="J355">
        <f>VLOOKUP(F355,DATOS!B:U,13,FALSE)</f>
        <v>1</v>
      </c>
      <c r="K355">
        <f>VLOOKUP(F355,DATOS!B:U,18,FALSE)</f>
        <v>26000</v>
      </c>
      <c r="L355">
        <f t="shared" si="11"/>
        <v>26000</v>
      </c>
      <c r="O355" s="40">
        <f>VLOOKUP(F355,DATOS!B:P,15,FALSE)</f>
        <v>45439</v>
      </c>
    </row>
    <row r="356" spans="2:15">
      <c r="B356" t="str">
        <f>VLOOKUP(F356,DATOS!B:U,20,FALSE)</f>
        <v>FEVT5333</v>
      </c>
      <c r="C356" s="3">
        <v>9012767301</v>
      </c>
      <c r="D356" t="str">
        <f>VLOOKUP(F356,DATOS!B:U,2,FALSE)</f>
        <v>CC</v>
      </c>
      <c r="E356" s="3">
        <f>VLOOKUP(F356,DATOS!B:U,3,FALSE)</f>
        <v>5283130</v>
      </c>
      <c r="F356">
        <v>6282</v>
      </c>
      <c r="G356">
        <v>2</v>
      </c>
      <c r="H356" t="str">
        <f>VLOOKUP(F356,DATOS!B:U,11,FALSE)</f>
        <v>S50007</v>
      </c>
      <c r="I356" t="str">
        <f t="shared" si="10"/>
        <v>TRANSPORTE MUNICIPAL TERRESTR</v>
      </c>
      <c r="J356">
        <f>VLOOKUP(F356,DATOS!B:U,13,FALSE)</f>
        <v>1</v>
      </c>
      <c r="K356">
        <f>VLOOKUP(F356,DATOS!B:U,18,FALSE)</f>
        <v>26000</v>
      </c>
      <c r="L356">
        <f t="shared" si="11"/>
        <v>26000</v>
      </c>
      <c r="O356" s="40">
        <f>VLOOKUP(F356,DATOS!B:P,15,FALSE)</f>
        <v>45440</v>
      </c>
    </row>
    <row r="357" spans="2:15">
      <c r="B357" t="str">
        <f>VLOOKUP(F357,DATOS!B:U,20,FALSE)</f>
        <v>FEVT5334</v>
      </c>
      <c r="C357" s="3">
        <v>9012767301</v>
      </c>
      <c r="D357" t="str">
        <f>VLOOKUP(F357,DATOS!B:U,2,FALSE)</f>
        <v>CC</v>
      </c>
      <c r="E357" s="3">
        <f>VLOOKUP(F357,DATOS!B:U,3,FALSE)</f>
        <v>39825014</v>
      </c>
      <c r="F357">
        <v>5658</v>
      </c>
      <c r="G357">
        <v>2</v>
      </c>
      <c r="H357" t="str">
        <f>VLOOKUP(F357,DATOS!B:U,11,FALSE)</f>
        <v>S50008</v>
      </c>
      <c r="I357" t="str">
        <f t="shared" si="10"/>
        <v>TRANSPORTE INTERMUNICIPAL TER</v>
      </c>
      <c r="J357">
        <f>VLOOKUP(F357,DATOS!B:U,13,FALSE)</f>
        <v>2</v>
      </c>
      <c r="K357">
        <f>VLOOKUP(F357,DATOS!B:U,18,FALSE)</f>
        <v>40040</v>
      </c>
      <c r="L357">
        <f t="shared" si="11"/>
        <v>80080</v>
      </c>
      <c r="O357" s="40">
        <f>VLOOKUP(F357,DATOS!B:P,15,FALSE)</f>
        <v>45429</v>
      </c>
    </row>
    <row r="358" spans="2:15">
      <c r="B358" t="str">
        <f>VLOOKUP(F358,DATOS!B:U,20,FALSE)</f>
        <v>FEVT5334</v>
      </c>
      <c r="C358" s="3">
        <v>9012767301</v>
      </c>
      <c r="D358" t="str">
        <f>VLOOKUP(F358,DATOS!B:U,2,FALSE)</f>
        <v>CC</v>
      </c>
      <c r="E358" s="3">
        <f>VLOOKUP(F358,DATOS!B:U,3,FALSE)</f>
        <v>39825014</v>
      </c>
      <c r="F358">
        <v>5659</v>
      </c>
      <c r="G358">
        <v>2</v>
      </c>
      <c r="H358" t="str">
        <f>VLOOKUP(F358,DATOS!B:U,11,FALSE)</f>
        <v>S50008</v>
      </c>
      <c r="I358" t="str">
        <f t="shared" si="10"/>
        <v>TRANSPORTE INTERMUNICIPAL TER</v>
      </c>
      <c r="J358">
        <f>VLOOKUP(F358,DATOS!B:U,13,FALSE)</f>
        <v>2</v>
      </c>
      <c r="K358">
        <f>VLOOKUP(F358,DATOS!B:U,18,FALSE)</f>
        <v>40040</v>
      </c>
      <c r="L358">
        <f t="shared" si="11"/>
        <v>80080</v>
      </c>
      <c r="O358" s="40">
        <f>VLOOKUP(F358,DATOS!B:P,15,FALSE)</f>
        <v>45429</v>
      </c>
    </row>
    <row r="359" spans="2:15">
      <c r="B359" t="str">
        <f>VLOOKUP(F359,DATOS!B:U,20,FALSE)</f>
        <v>FEVT5335</v>
      </c>
      <c r="C359" s="3">
        <v>9012767301</v>
      </c>
      <c r="D359" t="str">
        <f>VLOOKUP(F359,DATOS!B:U,2,FALSE)</f>
        <v>CC</v>
      </c>
      <c r="E359" s="3">
        <f>VLOOKUP(F359,DATOS!B:U,3,FALSE)</f>
        <v>1085276850</v>
      </c>
      <c r="F359">
        <v>6323</v>
      </c>
      <c r="G359">
        <v>2</v>
      </c>
      <c r="H359" t="str">
        <f>VLOOKUP(F359,DATOS!B:U,11,FALSE)</f>
        <v>S50007</v>
      </c>
      <c r="I359" t="str">
        <f t="shared" si="10"/>
        <v>TRANSPORTE MUNICIPAL TERRESTR</v>
      </c>
      <c r="J359">
        <f>VLOOKUP(F359,DATOS!B:U,13,FALSE)</f>
        <v>1</v>
      </c>
      <c r="K359">
        <f>VLOOKUP(F359,DATOS!B:U,18,FALSE)</f>
        <v>22880</v>
      </c>
      <c r="L359">
        <f t="shared" si="11"/>
        <v>22880</v>
      </c>
      <c r="O359" s="40">
        <f>VLOOKUP(F359,DATOS!B:P,15,FALSE)</f>
        <v>45440</v>
      </c>
    </row>
    <row r="360" spans="2:15">
      <c r="B360" t="str">
        <f>VLOOKUP(F360,DATOS!B:U,20,FALSE)</f>
        <v>FEVT5336</v>
      </c>
      <c r="C360" s="3">
        <v>9012767301</v>
      </c>
      <c r="D360" t="str">
        <f>VLOOKUP(F360,DATOS!B:U,2,FALSE)</f>
        <v>CC</v>
      </c>
      <c r="E360" s="3">
        <f>VLOOKUP(F360,DATOS!B:U,3,FALSE)</f>
        <v>87490022</v>
      </c>
      <c r="F360">
        <v>5461</v>
      </c>
      <c r="G360">
        <v>2</v>
      </c>
      <c r="H360" t="str">
        <f>VLOOKUP(F360,DATOS!B:U,11,FALSE)</f>
        <v>S50007</v>
      </c>
      <c r="I360" t="str">
        <f t="shared" si="10"/>
        <v>TRANSPORTE MUNICIPAL TERRESTR</v>
      </c>
      <c r="J360">
        <f>VLOOKUP(F360,DATOS!B:U,13,FALSE)</f>
        <v>1</v>
      </c>
      <c r="K360">
        <f>VLOOKUP(F360,DATOS!B:U,18,FALSE)</f>
        <v>92040</v>
      </c>
      <c r="L360">
        <f t="shared" si="11"/>
        <v>92040</v>
      </c>
      <c r="O360" s="40">
        <f>VLOOKUP(F360,DATOS!B:P,15,FALSE)</f>
        <v>45425</v>
      </c>
    </row>
    <row r="361" spans="2:15">
      <c r="B361" t="str">
        <f>VLOOKUP(F361,DATOS!B:U,20,FALSE)</f>
        <v>FEVT5336</v>
      </c>
      <c r="C361" s="3">
        <v>9012767301</v>
      </c>
      <c r="D361" t="str">
        <f>VLOOKUP(F361,DATOS!B:U,2,FALSE)</f>
        <v>CC</v>
      </c>
      <c r="E361" s="3">
        <f>VLOOKUP(F361,DATOS!B:U,3,FALSE)</f>
        <v>87490022</v>
      </c>
      <c r="F361">
        <v>5462</v>
      </c>
      <c r="G361">
        <v>2</v>
      </c>
      <c r="H361" t="str">
        <f>VLOOKUP(F361,DATOS!B:U,11,FALSE)</f>
        <v>S50007</v>
      </c>
      <c r="I361" t="str">
        <f t="shared" si="10"/>
        <v>TRANSPORTE MUNICIPAL TERRESTR</v>
      </c>
      <c r="J361">
        <f>VLOOKUP(F361,DATOS!B:U,13,FALSE)</f>
        <v>1</v>
      </c>
      <c r="K361">
        <f>VLOOKUP(F361,DATOS!B:U,18,FALSE)</f>
        <v>83200</v>
      </c>
      <c r="L361">
        <f t="shared" si="11"/>
        <v>83200</v>
      </c>
      <c r="O361" s="40">
        <f>VLOOKUP(F361,DATOS!B:P,15,FALSE)</f>
        <v>45427</v>
      </c>
    </row>
    <row r="362" spans="2:15">
      <c r="B362" t="str">
        <f>VLOOKUP(F362,DATOS!B:U,20,FALSE)</f>
        <v>FEVT5337</v>
      </c>
      <c r="C362" s="3">
        <v>9012767301</v>
      </c>
      <c r="D362" t="str">
        <f>VLOOKUP(F362,DATOS!B:U,2,FALSE)</f>
        <v>TI</v>
      </c>
      <c r="E362" s="3">
        <f>VLOOKUP(F362,DATOS!B:U,3,FALSE)</f>
        <v>1125412585</v>
      </c>
      <c r="F362">
        <v>5457</v>
      </c>
      <c r="G362">
        <v>2</v>
      </c>
      <c r="H362" t="str">
        <f>VLOOKUP(F362,DATOS!B:U,11,FALSE)</f>
        <v>S50007</v>
      </c>
      <c r="I362" t="str">
        <f t="shared" si="10"/>
        <v>TRANSPORTE MUNICIPAL TERRESTR</v>
      </c>
      <c r="J362">
        <f>VLOOKUP(F362,DATOS!B:U,13,FALSE)</f>
        <v>2</v>
      </c>
      <c r="K362">
        <f>VLOOKUP(F362,DATOS!B:U,18,FALSE)</f>
        <v>135200</v>
      </c>
      <c r="L362">
        <f t="shared" si="11"/>
        <v>270400</v>
      </c>
      <c r="O362" s="40">
        <f>VLOOKUP(F362,DATOS!B:P,15,FALSE)</f>
        <v>45424</v>
      </c>
    </row>
    <row r="363" spans="2:15">
      <c r="B363" t="str">
        <f>VLOOKUP(F363,DATOS!B:U,20,FALSE)</f>
        <v>FEVT5337</v>
      </c>
      <c r="C363" s="3">
        <v>9012767301</v>
      </c>
      <c r="D363" t="str">
        <f>VLOOKUP(F363,DATOS!B:U,2,FALSE)</f>
        <v>TI</v>
      </c>
      <c r="E363" s="3">
        <f>VLOOKUP(F363,DATOS!B:U,3,FALSE)</f>
        <v>1125412585</v>
      </c>
      <c r="F363">
        <v>5458</v>
      </c>
      <c r="G363">
        <v>2</v>
      </c>
      <c r="H363" t="str">
        <f>VLOOKUP(F363,DATOS!B:U,11,FALSE)</f>
        <v>S50007</v>
      </c>
      <c r="I363" t="str">
        <f t="shared" si="10"/>
        <v>TRANSPORTE MUNICIPAL TERRESTR</v>
      </c>
      <c r="J363">
        <f>VLOOKUP(F363,DATOS!B:U,13,FALSE)</f>
        <v>2</v>
      </c>
      <c r="K363">
        <f>VLOOKUP(F363,DATOS!B:U,18,FALSE)</f>
        <v>135200</v>
      </c>
      <c r="L363">
        <f t="shared" si="11"/>
        <v>270400</v>
      </c>
      <c r="O363" s="40">
        <f>VLOOKUP(F363,DATOS!B:P,15,FALSE)</f>
        <v>45426</v>
      </c>
    </row>
    <row r="364" spans="2:15">
      <c r="B364" t="str">
        <f>VLOOKUP(F364,DATOS!B:U,20,FALSE)</f>
        <v>FEVT5337</v>
      </c>
      <c r="C364" s="3">
        <v>9012767301</v>
      </c>
      <c r="D364" t="str">
        <f>VLOOKUP(F364,DATOS!B:U,2,FALSE)</f>
        <v>TI</v>
      </c>
      <c r="E364" s="3">
        <f>VLOOKUP(F364,DATOS!B:U,3,FALSE)</f>
        <v>1125412585</v>
      </c>
      <c r="F364">
        <v>6195</v>
      </c>
      <c r="G364">
        <v>2</v>
      </c>
      <c r="H364" t="str">
        <f>VLOOKUP(F364,DATOS!B:U,11,FALSE)</f>
        <v>S50007</v>
      </c>
      <c r="I364" t="str">
        <f t="shared" si="10"/>
        <v>TRANSPORTE MUNICIPAL TERRESTR</v>
      </c>
      <c r="J364">
        <f>VLOOKUP(F364,DATOS!B:U,13,FALSE)</f>
        <v>2</v>
      </c>
      <c r="K364">
        <f>VLOOKUP(F364,DATOS!B:U,18,FALSE)</f>
        <v>135200</v>
      </c>
      <c r="L364">
        <f t="shared" si="11"/>
        <v>270400</v>
      </c>
      <c r="O364" s="40">
        <f>VLOOKUP(F364,DATOS!B:P,15,FALSE)</f>
        <v>45438</v>
      </c>
    </row>
    <row r="365" spans="2:15">
      <c r="B365" t="str">
        <f>VLOOKUP(F365,DATOS!B:U,20,FALSE)</f>
        <v>FEVT5337</v>
      </c>
      <c r="C365" s="3">
        <v>9012767301</v>
      </c>
      <c r="D365" t="str">
        <f>VLOOKUP(F365,DATOS!B:U,2,FALSE)</f>
        <v>TI</v>
      </c>
      <c r="E365" s="3">
        <f>VLOOKUP(F365,DATOS!B:U,3,FALSE)</f>
        <v>1125412585</v>
      </c>
      <c r="F365">
        <v>6196</v>
      </c>
      <c r="G365">
        <v>2</v>
      </c>
      <c r="H365" t="str">
        <f>VLOOKUP(F365,DATOS!B:U,11,FALSE)</f>
        <v>S50007</v>
      </c>
      <c r="I365" t="str">
        <f t="shared" si="10"/>
        <v>TRANSPORTE MUNICIPAL TERRESTR</v>
      </c>
      <c r="J365">
        <f>VLOOKUP(F365,DATOS!B:U,13,FALSE)</f>
        <v>2</v>
      </c>
      <c r="K365">
        <f>VLOOKUP(F365,DATOS!B:U,18,FALSE)</f>
        <v>135200</v>
      </c>
      <c r="L365">
        <f t="shared" si="11"/>
        <v>270400</v>
      </c>
      <c r="O365" s="40">
        <f>VLOOKUP(F365,DATOS!B:P,15,FALSE)</f>
        <v>45440</v>
      </c>
    </row>
    <row r="366" spans="2:15">
      <c r="B366" t="str">
        <f>VLOOKUP(F366,DATOS!B:U,20,FALSE)</f>
        <v>FEVT5338</v>
      </c>
      <c r="C366" s="3">
        <v>9012767301</v>
      </c>
      <c r="D366" t="str">
        <f>VLOOKUP(F366,DATOS!B:U,2,FALSE)</f>
        <v>CC</v>
      </c>
      <c r="E366" s="3">
        <f>VLOOKUP(F366,DATOS!B:U,3,FALSE)</f>
        <v>41107987</v>
      </c>
      <c r="F366">
        <v>6432</v>
      </c>
      <c r="G366">
        <v>2</v>
      </c>
      <c r="H366" t="str">
        <f>VLOOKUP(F366,DATOS!B:U,11,FALSE)</f>
        <v>S50008</v>
      </c>
      <c r="I366" t="str">
        <f t="shared" si="10"/>
        <v>TRANSPORTE INTERMUNICIPAL TER</v>
      </c>
      <c r="J366">
        <f>VLOOKUP(F366,DATOS!B:U,13,FALSE)</f>
        <v>1</v>
      </c>
      <c r="K366">
        <f>VLOOKUP(F366,DATOS!B:U,18,FALSE)</f>
        <v>45240</v>
      </c>
      <c r="L366">
        <f t="shared" si="11"/>
        <v>45240</v>
      </c>
      <c r="O366" s="40">
        <f>VLOOKUP(F366,DATOS!B:P,15,FALSE)</f>
        <v>45442</v>
      </c>
    </row>
    <row r="367" spans="2:15">
      <c r="B367" t="str">
        <f>VLOOKUP(F367,DATOS!B:U,20,FALSE)</f>
        <v>FEVT5338</v>
      </c>
      <c r="C367" s="3">
        <v>9012767301</v>
      </c>
      <c r="D367" t="str">
        <f>VLOOKUP(F367,DATOS!B:U,2,FALSE)</f>
        <v>CC</v>
      </c>
      <c r="E367" s="3">
        <f>VLOOKUP(F367,DATOS!B:U,3,FALSE)</f>
        <v>41107987</v>
      </c>
      <c r="F367">
        <v>6433</v>
      </c>
      <c r="G367">
        <v>2</v>
      </c>
      <c r="H367" t="str">
        <f>VLOOKUP(F367,DATOS!B:U,11,FALSE)</f>
        <v>S50008</v>
      </c>
      <c r="I367" t="str">
        <f t="shared" si="10"/>
        <v>TRANSPORTE INTERMUNICIPAL TER</v>
      </c>
      <c r="J367">
        <f>VLOOKUP(F367,DATOS!B:U,13,FALSE)</f>
        <v>1</v>
      </c>
      <c r="K367">
        <f>VLOOKUP(F367,DATOS!B:U,18,FALSE)</f>
        <v>45240</v>
      </c>
      <c r="L367">
        <f t="shared" si="11"/>
        <v>45240</v>
      </c>
      <c r="O367" s="40">
        <f>VLOOKUP(F367,DATOS!B:P,15,FALSE)</f>
        <v>45442</v>
      </c>
    </row>
    <row r="368" spans="2:15">
      <c r="B368" t="str">
        <f>VLOOKUP(F368,DATOS!B:U,20,FALSE)</f>
        <v>FEVT5339</v>
      </c>
      <c r="C368" s="3">
        <v>9012767301</v>
      </c>
      <c r="D368" t="str">
        <f>VLOOKUP(F368,DATOS!B:U,2,FALSE)</f>
        <v>CC</v>
      </c>
      <c r="E368" s="3">
        <f>VLOOKUP(F368,DATOS!B:U,3,FALSE)</f>
        <v>69010606</v>
      </c>
      <c r="F368">
        <v>5936</v>
      </c>
      <c r="G368">
        <v>2</v>
      </c>
      <c r="H368" t="str">
        <f>VLOOKUP(F368,DATOS!B:U,11,FALSE)</f>
        <v>S50008</v>
      </c>
      <c r="I368" t="str">
        <f t="shared" si="10"/>
        <v>TRANSPORTE INTERMUNICIPAL TER</v>
      </c>
      <c r="J368">
        <f>VLOOKUP(F368,DATOS!B:U,13,FALSE)</f>
        <v>1</v>
      </c>
      <c r="K368">
        <f>VLOOKUP(F368,DATOS!B:U,18,FALSE)</f>
        <v>29640</v>
      </c>
      <c r="L368">
        <f t="shared" si="11"/>
        <v>29640</v>
      </c>
      <c r="O368" s="40">
        <f>VLOOKUP(F368,DATOS!B:P,15,FALSE)</f>
        <v>45433</v>
      </c>
    </row>
    <row r="369" spans="2:15">
      <c r="B369" t="str">
        <f>VLOOKUP(F369,DATOS!B:U,20,FALSE)</f>
        <v>FEVT5339</v>
      </c>
      <c r="C369" s="3">
        <v>9012767301</v>
      </c>
      <c r="D369" t="str">
        <f>VLOOKUP(F369,DATOS!B:U,2,FALSE)</f>
        <v>CC</v>
      </c>
      <c r="E369" s="3">
        <f>VLOOKUP(F369,DATOS!B:U,3,FALSE)</f>
        <v>69010606</v>
      </c>
      <c r="F369">
        <v>5937</v>
      </c>
      <c r="G369">
        <v>2</v>
      </c>
      <c r="H369" t="str">
        <f>VLOOKUP(F369,DATOS!B:U,11,FALSE)</f>
        <v>S50008</v>
      </c>
      <c r="I369" t="str">
        <f t="shared" si="10"/>
        <v>TRANSPORTE INTERMUNICIPAL TER</v>
      </c>
      <c r="J369">
        <f>VLOOKUP(F369,DATOS!B:U,13,FALSE)</f>
        <v>1</v>
      </c>
      <c r="K369">
        <f>VLOOKUP(F369,DATOS!B:U,18,FALSE)</f>
        <v>29640</v>
      </c>
      <c r="L369">
        <f t="shared" si="11"/>
        <v>29640</v>
      </c>
      <c r="O369" s="40">
        <f>VLOOKUP(F369,DATOS!B:P,15,FALSE)</f>
        <v>45433</v>
      </c>
    </row>
    <row r="370" spans="2:15">
      <c r="B370" t="str">
        <f>VLOOKUP(F370,DATOS!B:U,20,FALSE)</f>
        <v>FEVT5339</v>
      </c>
      <c r="C370" s="3">
        <v>9012767301</v>
      </c>
      <c r="D370" t="str">
        <f>VLOOKUP(F370,DATOS!B:U,2,FALSE)</f>
        <v>CC</v>
      </c>
      <c r="E370" s="3">
        <f>VLOOKUP(F370,DATOS!B:U,3,FALSE)</f>
        <v>69010606</v>
      </c>
      <c r="F370">
        <v>6544</v>
      </c>
      <c r="G370">
        <v>2</v>
      </c>
      <c r="H370" t="str">
        <f>VLOOKUP(F370,DATOS!B:U,11,FALSE)</f>
        <v>S50008</v>
      </c>
      <c r="I370" t="str">
        <f t="shared" si="10"/>
        <v>TRANSPORTE INTERMUNICIPAL TER</v>
      </c>
      <c r="J370">
        <f>VLOOKUP(F370,DATOS!B:U,13,FALSE)</f>
        <v>1</v>
      </c>
      <c r="K370">
        <f>VLOOKUP(F370,DATOS!B:U,18,FALSE)</f>
        <v>29640</v>
      </c>
      <c r="L370">
        <f t="shared" si="11"/>
        <v>29640</v>
      </c>
      <c r="O370" s="40">
        <f>VLOOKUP(F370,DATOS!B:P,15,FALSE)</f>
        <v>45443</v>
      </c>
    </row>
    <row r="371" spans="2:15">
      <c r="B371" t="str">
        <f>VLOOKUP(F371,DATOS!B:U,20,FALSE)</f>
        <v>FEVT5339</v>
      </c>
      <c r="C371" s="3">
        <v>9012767301</v>
      </c>
      <c r="D371" t="str">
        <f>VLOOKUP(F371,DATOS!B:U,2,FALSE)</f>
        <v>CC</v>
      </c>
      <c r="E371" s="3">
        <f>VLOOKUP(F371,DATOS!B:U,3,FALSE)</f>
        <v>69010606</v>
      </c>
      <c r="F371">
        <v>6545</v>
      </c>
      <c r="G371">
        <v>2</v>
      </c>
      <c r="H371" t="str">
        <f>VLOOKUP(F371,DATOS!B:U,11,FALSE)</f>
        <v>S50008</v>
      </c>
      <c r="I371" t="str">
        <f t="shared" si="10"/>
        <v>TRANSPORTE INTERMUNICIPAL TER</v>
      </c>
      <c r="J371">
        <f>VLOOKUP(F371,DATOS!B:U,13,FALSE)</f>
        <v>1</v>
      </c>
      <c r="K371">
        <f>VLOOKUP(F371,DATOS!B:U,18,FALSE)</f>
        <v>29640</v>
      </c>
      <c r="L371">
        <f t="shared" si="11"/>
        <v>29640</v>
      </c>
      <c r="O371" s="40">
        <f>VLOOKUP(F371,DATOS!B:P,15,FALSE)</f>
        <v>45443</v>
      </c>
    </row>
    <row r="372" spans="2:15">
      <c r="B372" t="str">
        <f>VLOOKUP(F372,DATOS!B:U,20,FALSE)</f>
        <v>FEVT5340</v>
      </c>
      <c r="C372" s="3">
        <v>9012767301</v>
      </c>
      <c r="D372" t="str">
        <f>VLOOKUP(F372,DATOS!B:U,2,FALSE)</f>
        <v>CC</v>
      </c>
      <c r="E372" s="3">
        <f>VLOOKUP(F372,DATOS!B:U,3,FALSE)</f>
        <v>27082077</v>
      </c>
      <c r="F372">
        <v>5487</v>
      </c>
      <c r="G372">
        <v>2</v>
      </c>
      <c r="H372" t="str">
        <f>VLOOKUP(F372,DATOS!B:U,11,FALSE)</f>
        <v>S50007</v>
      </c>
      <c r="I372" t="str">
        <f t="shared" si="10"/>
        <v>TRANSPORTE MUNICIPAL TERRESTR</v>
      </c>
      <c r="J372">
        <f>VLOOKUP(F372,DATOS!B:U,13,FALSE)</f>
        <v>1</v>
      </c>
      <c r="K372">
        <f>VLOOKUP(F372,DATOS!B:U,18,FALSE)</f>
        <v>102544</v>
      </c>
      <c r="L372">
        <f t="shared" si="11"/>
        <v>102544</v>
      </c>
      <c r="O372" s="40">
        <f>VLOOKUP(F372,DATOS!B:P,15,FALSE)</f>
        <v>45427</v>
      </c>
    </row>
    <row r="373" spans="2:15">
      <c r="B373" t="str">
        <f>VLOOKUP(F373,DATOS!B:U,20,FALSE)</f>
        <v>FEVT5340</v>
      </c>
      <c r="C373" s="3">
        <v>9012767301</v>
      </c>
      <c r="D373" t="str">
        <f>VLOOKUP(F373,DATOS!B:U,2,FALSE)</f>
        <v>CC</v>
      </c>
      <c r="E373" s="3">
        <f>VLOOKUP(F373,DATOS!B:U,3,FALSE)</f>
        <v>27082077</v>
      </c>
      <c r="F373">
        <v>5488</v>
      </c>
      <c r="G373">
        <v>2</v>
      </c>
      <c r="H373" t="str">
        <f>VLOOKUP(F373,DATOS!B:U,11,FALSE)</f>
        <v>S50007</v>
      </c>
      <c r="I373" t="str">
        <f t="shared" si="10"/>
        <v>TRANSPORTE MUNICIPAL TERRESTR</v>
      </c>
      <c r="J373">
        <f>VLOOKUP(F373,DATOS!B:U,13,FALSE)</f>
        <v>1</v>
      </c>
      <c r="K373">
        <f>VLOOKUP(F373,DATOS!B:U,18,FALSE)</f>
        <v>102544</v>
      </c>
      <c r="L373">
        <f t="shared" si="11"/>
        <v>102544</v>
      </c>
      <c r="O373" s="40">
        <f>VLOOKUP(F373,DATOS!B:P,15,FALSE)</f>
        <v>45440</v>
      </c>
    </row>
    <row r="374" spans="2:15">
      <c r="B374" t="str">
        <f>VLOOKUP(F374,DATOS!B:U,20,FALSE)</f>
        <v>FEVT5341</v>
      </c>
      <c r="C374" s="3">
        <v>9012767301</v>
      </c>
      <c r="D374" t="str">
        <f>VLOOKUP(F374,DATOS!B:U,2,FALSE)</f>
        <v>CC</v>
      </c>
      <c r="E374" s="3">
        <f>VLOOKUP(F374,DATOS!B:U,3,FALSE)</f>
        <v>1122782533</v>
      </c>
      <c r="F374">
        <v>5403</v>
      </c>
      <c r="G374">
        <v>2</v>
      </c>
      <c r="H374" t="str">
        <f>VLOOKUP(F374,DATOS!B:U,11,FALSE)</f>
        <v>S50007</v>
      </c>
      <c r="I374" t="str">
        <f t="shared" si="10"/>
        <v>TRANSPORTE MUNICIPAL TERRESTR</v>
      </c>
      <c r="J374">
        <f>VLOOKUP(F374,DATOS!B:U,13,FALSE)</f>
        <v>1</v>
      </c>
      <c r="K374">
        <f>VLOOKUP(F374,DATOS!B:U,18,FALSE)</f>
        <v>26000</v>
      </c>
      <c r="L374">
        <f t="shared" si="11"/>
        <v>26000</v>
      </c>
      <c r="O374" s="40">
        <f>VLOOKUP(F374,DATOS!B:P,15,FALSE)</f>
        <v>45422</v>
      </c>
    </row>
    <row r="375" spans="2:15">
      <c r="B375" t="str">
        <f>VLOOKUP(F375,DATOS!B:U,20,FALSE)</f>
        <v>FEVT5341</v>
      </c>
      <c r="C375" s="3">
        <v>9012767301</v>
      </c>
      <c r="D375" t="str">
        <f>VLOOKUP(F375,DATOS!B:U,2,FALSE)</f>
        <v>CC</v>
      </c>
      <c r="E375" s="3">
        <f>VLOOKUP(F375,DATOS!B:U,3,FALSE)</f>
        <v>1122782533</v>
      </c>
      <c r="F375">
        <v>5404</v>
      </c>
      <c r="G375">
        <v>2</v>
      </c>
      <c r="H375" t="str">
        <f>VLOOKUP(F375,DATOS!B:U,11,FALSE)</f>
        <v>S50007</v>
      </c>
      <c r="I375" t="str">
        <f t="shared" si="10"/>
        <v>TRANSPORTE MUNICIPAL TERRESTR</v>
      </c>
      <c r="J375">
        <f>VLOOKUP(F375,DATOS!B:U,13,FALSE)</f>
        <v>1</v>
      </c>
      <c r="K375">
        <f>VLOOKUP(F375,DATOS!B:U,18,FALSE)</f>
        <v>26000</v>
      </c>
      <c r="L375">
        <f t="shared" si="11"/>
        <v>26000</v>
      </c>
      <c r="O375" s="40">
        <f>VLOOKUP(F375,DATOS!B:P,15,FALSE)</f>
        <v>45423</v>
      </c>
    </row>
    <row r="376" spans="2:15">
      <c r="B376" t="str">
        <f>VLOOKUP(F376,DATOS!B:U,20,FALSE)</f>
        <v>FEVT5342</v>
      </c>
      <c r="C376" s="3">
        <v>9012767301</v>
      </c>
      <c r="D376" t="str">
        <f>VLOOKUP(F376,DATOS!B:U,2,FALSE)</f>
        <v>TI</v>
      </c>
      <c r="E376" s="3">
        <f>VLOOKUP(F376,DATOS!B:U,3,FALSE)</f>
        <v>1130146652</v>
      </c>
      <c r="F376">
        <v>6155</v>
      </c>
      <c r="G376">
        <v>2</v>
      </c>
      <c r="H376" t="str">
        <f>VLOOKUP(F376,DATOS!B:U,11,FALSE)</f>
        <v>S50008</v>
      </c>
      <c r="I376" t="str">
        <f t="shared" si="10"/>
        <v>TRANSPORTE INTERMUNICIPAL TER</v>
      </c>
      <c r="J376">
        <f>VLOOKUP(F376,DATOS!B:U,13,FALSE)</f>
        <v>1</v>
      </c>
      <c r="K376">
        <f>VLOOKUP(F376,DATOS!B:U,18,FALSE)</f>
        <v>26000</v>
      </c>
      <c r="L376">
        <f t="shared" si="11"/>
        <v>26000</v>
      </c>
      <c r="O376" s="40">
        <f>VLOOKUP(F376,DATOS!B:P,15,FALSE)</f>
        <v>45437</v>
      </c>
    </row>
    <row r="377" spans="2:15">
      <c r="B377" t="str">
        <f>VLOOKUP(F377,DATOS!B:U,20,FALSE)</f>
        <v>FEVT5342</v>
      </c>
      <c r="C377" s="3">
        <v>9012767301</v>
      </c>
      <c r="D377" t="str">
        <f>VLOOKUP(F377,DATOS!B:U,2,FALSE)</f>
        <v>TI</v>
      </c>
      <c r="E377" s="3">
        <f>VLOOKUP(F377,DATOS!B:U,3,FALSE)</f>
        <v>1130146652</v>
      </c>
      <c r="F377">
        <v>6156</v>
      </c>
      <c r="G377">
        <v>2</v>
      </c>
      <c r="H377" t="str">
        <f>VLOOKUP(F377,DATOS!B:U,11,FALSE)</f>
        <v>S50008</v>
      </c>
      <c r="I377" t="str">
        <f t="shared" si="10"/>
        <v>TRANSPORTE INTERMUNICIPAL TER</v>
      </c>
      <c r="J377">
        <f>VLOOKUP(F377,DATOS!B:U,13,FALSE)</f>
        <v>1</v>
      </c>
      <c r="K377">
        <f>VLOOKUP(F377,DATOS!B:U,18,FALSE)</f>
        <v>26000</v>
      </c>
      <c r="L377">
        <f t="shared" si="11"/>
        <v>26000</v>
      </c>
      <c r="O377" s="40">
        <f>VLOOKUP(F377,DATOS!B:P,15,FALSE)</f>
        <v>45437</v>
      </c>
    </row>
    <row r="378" spans="2:15">
      <c r="B378" t="str">
        <f>VLOOKUP(F378,DATOS!B:U,20,FALSE)</f>
        <v>FEVT5343</v>
      </c>
      <c r="C378" s="3">
        <v>9012767301</v>
      </c>
      <c r="D378" t="str">
        <f>VLOOKUP(F378,DATOS!B:U,2,FALSE)</f>
        <v>CC</v>
      </c>
      <c r="E378" s="3">
        <f>VLOOKUP(F378,DATOS!B:U,3,FALSE)</f>
        <v>69086955</v>
      </c>
      <c r="F378">
        <v>6351</v>
      </c>
      <c r="G378">
        <v>2</v>
      </c>
      <c r="H378" t="str">
        <f>VLOOKUP(F378,DATOS!B:U,11,FALSE)</f>
        <v>S50008</v>
      </c>
      <c r="I378" t="str">
        <f t="shared" si="10"/>
        <v>TRANSPORTE INTERMUNICIPAL TER</v>
      </c>
      <c r="J378">
        <f>VLOOKUP(F378,DATOS!B:U,13,FALSE)</f>
        <v>2</v>
      </c>
      <c r="K378">
        <f>VLOOKUP(F378,DATOS!B:U,18,FALSE)</f>
        <v>30680</v>
      </c>
      <c r="L378">
        <f t="shared" si="11"/>
        <v>61360</v>
      </c>
      <c r="O378" s="40">
        <f>VLOOKUP(F378,DATOS!B:P,15,FALSE)</f>
        <v>45441</v>
      </c>
    </row>
    <row r="379" spans="2:15">
      <c r="B379" t="str">
        <f>VLOOKUP(F379,DATOS!B:U,20,FALSE)</f>
        <v>FEVT5343</v>
      </c>
      <c r="C379" s="3">
        <v>9012767301</v>
      </c>
      <c r="D379" t="str">
        <f>VLOOKUP(F379,DATOS!B:U,2,FALSE)</f>
        <v>CC</v>
      </c>
      <c r="E379" s="3">
        <f>VLOOKUP(F379,DATOS!B:U,3,FALSE)</f>
        <v>69086955</v>
      </c>
      <c r="F379">
        <v>6352</v>
      </c>
      <c r="G379">
        <v>2</v>
      </c>
      <c r="H379" t="str">
        <f>VLOOKUP(F379,DATOS!B:U,11,FALSE)</f>
        <v>S50007</v>
      </c>
      <c r="I379" t="str">
        <f t="shared" ref="I379:I440" si="12">IF(H379="S50007","TRANSPORTE MUNICIPAL TERRESTR",IF(H379="S50008","TRANSPORTE INTERMUNICIPAL TER","VALIDAR CODIGO"))</f>
        <v>TRANSPORTE MUNICIPAL TERRESTR</v>
      </c>
      <c r="J379">
        <f>VLOOKUP(F379,DATOS!B:U,13,FALSE)</f>
        <v>2</v>
      </c>
      <c r="K379">
        <f>VLOOKUP(F379,DATOS!B:U,18,FALSE)</f>
        <v>67600</v>
      </c>
      <c r="L379">
        <f t="shared" ref="L379:L440" si="13">K379*J379</f>
        <v>135200</v>
      </c>
      <c r="O379" s="40">
        <f>VLOOKUP(F379,DATOS!B:P,15,FALSE)</f>
        <v>45441</v>
      </c>
    </row>
    <row r="380" spans="2:15">
      <c r="B380" t="str">
        <f>VLOOKUP(F380,DATOS!B:U,20,FALSE)</f>
        <v>FEVT5343</v>
      </c>
      <c r="C380" s="3">
        <v>9012767301</v>
      </c>
      <c r="D380" t="str">
        <f>VLOOKUP(F380,DATOS!B:U,2,FALSE)</f>
        <v>CC</v>
      </c>
      <c r="E380" s="3">
        <f>VLOOKUP(F380,DATOS!B:U,3,FALSE)</f>
        <v>69086955</v>
      </c>
      <c r="F380">
        <v>6353</v>
      </c>
      <c r="G380">
        <v>2</v>
      </c>
      <c r="H380" t="str">
        <f>VLOOKUP(F380,DATOS!B:U,11,FALSE)</f>
        <v>S50007</v>
      </c>
      <c r="I380" t="str">
        <f t="shared" si="12"/>
        <v>TRANSPORTE MUNICIPAL TERRESTR</v>
      </c>
      <c r="J380">
        <f>VLOOKUP(F380,DATOS!B:U,13,FALSE)</f>
        <v>1</v>
      </c>
      <c r="K380">
        <f>VLOOKUP(F380,DATOS!B:U,18,FALSE)</f>
        <v>67600</v>
      </c>
      <c r="L380">
        <f t="shared" si="13"/>
        <v>67600</v>
      </c>
      <c r="O380" s="40">
        <f>VLOOKUP(F380,DATOS!B:P,15,FALSE)</f>
        <v>45442</v>
      </c>
    </row>
    <row r="381" spans="2:15">
      <c r="B381" t="str">
        <f>VLOOKUP(F381,DATOS!B:U,20,FALSE)</f>
        <v>FEVT5343</v>
      </c>
      <c r="C381" s="3">
        <v>9012767301</v>
      </c>
      <c r="D381" t="str">
        <f>VLOOKUP(F381,DATOS!B:U,2,FALSE)</f>
        <v>CC</v>
      </c>
      <c r="E381" s="3">
        <f>VLOOKUP(F381,DATOS!B:U,3,FALSE)</f>
        <v>69086955</v>
      </c>
      <c r="F381">
        <v>6354</v>
      </c>
      <c r="G381">
        <v>2</v>
      </c>
      <c r="H381" t="str">
        <f>VLOOKUP(F381,DATOS!B:U,11,FALSE)</f>
        <v>S50008</v>
      </c>
      <c r="I381" t="str">
        <f t="shared" si="12"/>
        <v>TRANSPORTE INTERMUNICIPAL TER</v>
      </c>
      <c r="J381">
        <f>VLOOKUP(F381,DATOS!B:U,13,FALSE)</f>
        <v>1</v>
      </c>
      <c r="K381">
        <f>VLOOKUP(F381,DATOS!B:U,18,FALSE)</f>
        <v>30680</v>
      </c>
      <c r="L381">
        <f t="shared" si="13"/>
        <v>30680</v>
      </c>
      <c r="O381" s="40">
        <f>VLOOKUP(F381,DATOS!B:P,15,FALSE)</f>
        <v>45443</v>
      </c>
    </row>
    <row r="382" spans="2:15">
      <c r="B382" t="str">
        <f>VLOOKUP(F382,DATOS!B:U,20,FALSE)</f>
        <v>FEVT5344</v>
      </c>
      <c r="C382" s="3">
        <v>9012767301</v>
      </c>
      <c r="D382" t="str">
        <f>VLOOKUP(F382,DATOS!B:U,2,FALSE)</f>
        <v>CC</v>
      </c>
      <c r="E382" s="3">
        <f>VLOOKUP(F382,DATOS!B:U,3,FALSE)</f>
        <v>41170564</v>
      </c>
      <c r="F382">
        <v>6604</v>
      </c>
      <c r="G382">
        <v>2</v>
      </c>
      <c r="H382" t="str">
        <f>VLOOKUP(F382,DATOS!B:U,11,FALSE)</f>
        <v>S50007</v>
      </c>
      <c r="I382" t="str">
        <f t="shared" si="12"/>
        <v>TRANSPORTE MUNICIPAL TERRESTR</v>
      </c>
      <c r="J382">
        <f>VLOOKUP(F382,DATOS!B:U,13,FALSE)</f>
        <v>2</v>
      </c>
      <c r="K382">
        <f>VLOOKUP(F382,DATOS!B:U,18,FALSE)</f>
        <v>136323</v>
      </c>
      <c r="L382">
        <f t="shared" si="13"/>
        <v>272646</v>
      </c>
      <c r="O382" s="40">
        <f>VLOOKUP(F382,DATOS!B:P,15,FALSE)</f>
        <v>45443</v>
      </c>
    </row>
    <row r="383" spans="2:15">
      <c r="B383" t="str">
        <f>VLOOKUP(F383,DATOS!B:U,20,FALSE)</f>
        <v>FEVT5345</v>
      </c>
      <c r="C383" s="3">
        <v>9012767301</v>
      </c>
      <c r="D383" t="str">
        <f>VLOOKUP(F383,DATOS!B:U,2,FALSE)</f>
        <v>CC</v>
      </c>
      <c r="E383" s="3">
        <f>VLOOKUP(F383,DATOS!B:U,3,FALSE)</f>
        <v>5297036</v>
      </c>
      <c r="F383">
        <v>5730</v>
      </c>
      <c r="G383">
        <v>2</v>
      </c>
      <c r="H383" t="str">
        <f>VLOOKUP(F383,DATOS!B:U,11,FALSE)</f>
        <v>S50008</v>
      </c>
      <c r="I383" t="str">
        <f t="shared" si="12"/>
        <v>TRANSPORTE INTERMUNICIPAL TER</v>
      </c>
      <c r="J383">
        <f>VLOOKUP(F383,DATOS!B:U,13,FALSE)</f>
        <v>1</v>
      </c>
      <c r="K383">
        <f>VLOOKUP(F383,DATOS!B:U,18,FALSE)</f>
        <v>40040</v>
      </c>
      <c r="L383">
        <f t="shared" si="13"/>
        <v>40040</v>
      </c>
      <c r="O383" s="40">
        <f>VLOOKUP(F383,DATOS!B:P,15,FALSE)</f>
        <v>45429</v>
      </c>
    </row>
    <row r="384" spans="2:15">
      <c r="B384" t="str">
        <f>VLOOKUP(F384,DATOS!B:U,20,FALSE)</f>
        <v>FEVT5345</v>
      </c>
      <c r="C384" s="3">
        <v>9012767301</v>
      </c>
      <c r="D384" t="str">
        <f>VLOOKUP(F384,DATOS!B:U,2,FALSE)</f>
        <v>CC</v>
      </c>
      <c r="E384" s="3">
        <f>VLOOKUP(F384,DATOS!B:U,3,FALSE)</f>
        <v>5297036</v>
      </c>
      <c r="F384">
        <v>5731</v>
      </c>
      <c r="G384">
        <v>2</v>
      </c>
      <c r="H384" t="str">
        <f>VLOOKUP(F384,DATOS!B:U,11,FALSE)</f>
        <v>S50008</v>
      </c>
      <c r="I384" t="str">
        <f t="shared" si="12"/>
        <v>TRANSPORTE INTERMUNICIPAL TER</v>
      </c>
      <c r="J384">
        <f>VLOOKUP(F384,DATOS!B:U,13,FALSE)</f>
        <v>1</v>
      </c>
      <c r="K384">
        <f>VLOOKUP(F384,DATOS!B:U,18,FALSE)</f>
        <v>40040</v>
      </c>
      <c r="L384">
        <f t="shared" si="13"/>
        <v>40040</v>
      </c>
      <c r="O384" s="40">
        <f>VLOOKUP(F384,DATOS!B:P,15,FALSE)</f>
        <v>45429</v>
      </c>
    </row>
    <row r="385" spans="2:15">
      <c r="B385" t="str">
        <f>VLOOKUP(F385,DATOS!B:U,20,FALSE)</f>
        <v>FEVT5346</v>
      </c>
      <c r="C385" s="3">
        <v>9012767301</v>
      </c>
      <c r="D385" t="str">
        <f>VLOOKUP(F385,DATOS!B:U,2,FALSE)</f>
        <v>CC</v>
      </c>
      <c r="E385" s="3">
        <f>VLOOKUP(F385,DATOS!B:U,3,FALSE)</f>
        <v>18122954</v>
      </c>
      <c r="F385">
        <v>5526</v>
      </c>
      <c r="G385">
        <v>2</v>
      </c>
      <c r="H385" t="str">
        <f>VLOOKUP(F385,DATOS!B:U,11,FALSE)</f>
        <v>S50007</v>
      </c>
      <c r="I385" t="str">
        <f t="shared" si="12"/>
        <v>TRANSPORTE MUNICIPAL TERRESTR</v>
      </c>
      <c r="J385">
        <f>VLOOKUP(F385,DATOS!B:U,13,FALSE)</f>
        <v>1</v>
      </c>
      <c r="K385">
        <f>VLOOKUP(F385,DATOS!B:U,18,FALSE)</f>
        <v>67600</v>
      </c>
      <c r="L385">
        <f t="shared" si="13"/>
        <v>67600</v>
      </c>
      <c r="O385" s="40">
        <f>VLOOKUP(F385,DATOS!B:P,15,FALSE)</f>
        <v>45422</v>
      </c>
    </row>
    <row r="386" spans="2:15">
      <c r="B386" t="str">
        <f>VLOOKUP(F386,DATOS!B:U,20,FALSE)</f>
        <v>FEVT5346</v>
      </c>
      <c r="C386" s="3">
        <v>9012767301</v>
      </c>
      <c r="D386" t="str">
        <f>VLOOKUP(F386,DATOS!B:U,2,FALSE)</f>
        <v>CC</v>
      </c>
      <c r="E386" s="3">
        <f>VLOOKUP(F386,DATOS!B:U,3,FALSE)</f>
        <v>18122954</v>
      </c>
      <c r="F386">
        <v>5527</v>
      </c>
      <c r="G386">
        <v>2</v>
      </c>
      <c r="H386" t="str">
        <f>VLOOKUP(F386,DATOS!B:U,11,FALSE)</f>
        <v>S50007</v>
      </c>
      <c r="I386" t="str">
        <f t="shared" si="12"/>
        <v>TRANSPORTE MUNICIPAL TERRESTR</v>
      </c>
      <c r="J386">
        <f>VLOOKUP(F386,DATOS!B:U,13,FALSE)</f>
        <v>1</v>
      </c>
      <c r="K386">
        <f>VLOOKUP(F386,DATOS!B:U,18,FALSE)</f>
        <v>67600</v>
      </c>
      <c r="L386">
        <f t="shared" si="13"/>
        <v>67600</v>
      </c>
      <c r="O386" s="40">
        <f>VLOOKUP(F386,DATOS!B:P,15,FALSE)</f>
        <v>45423</v>
      </c>
    </row>
    <row r="387" spans="2:15">
      <c r="B387" t="str">
        <f>VLOOKUP(F387,DATOS!B:U,20,FALSE)</f>
        <v>FEVT5346</v>
      </c>
      <c r="C387" s="3">
        <v>9012767301</v>
      </c>
      <c r="D387" t="str">
        <f>VLOOKUP(F387,DATOS!B:U,2,FALSE)</f>
        <v>CC</v>
      </c>
      <c r="E387" s="3">
        <f>VLOOKUP(F387,DATOS!B:U,3,FALSE)</f>
        <v>18122954</v>
      </c>
      <c r="F387">
        <v>6452</v>
      </c>
      <c r="G387">
        <v>2</v>
      </c>
      <c r="H387" t="str">
        <f>VLOOKUP(F387,DATOS!B:U,11,FALSE)</f>
        <v>S50007</v>
      </c>
      <c r="I387" t="str">
        <f t="shared" si="12"/>
        <v>TRANSPORTE MUNICIPAL TERRESTR</v>
      </c>
      <c r="J387">
        <f>VLOOKUP(F387,DATOS!B:U,13,FALSE)</f>
        <v>1</v>
      </c>
      <c r="K387">
        <f>VLOOKUP(F387,DATOS!B:U,18,FALSE)</f>
        <v>67600</v>
      </c>
      <c r="L387">
        <f t="shared" si="13"/>
        <v>67600</v>
      </c>
      <c r="O387" s="40">
        <f>VLOOKUP(F387,DATOS!B:P,15,FALSE)</f>
        <v>45442</v>
      </c>
    </row>
    <row r="388" spans="2:15">
      <c r="B388" t="str">
        <f>VLOOKUP(F388,DATOS!B:U,20,FALSE)</f>
        <v>FEVT5347</v>
      </c>
      <c r="C388" s="3">
        <v>9012767301</v>
      </c>
      <c r="D388" t="str">
        <f>VLOOKUP(F388,DATOS!B:U,2,FALSE)</f>
        <v>TI</v>
      </c>
      <c r="E388" s="3">
        <f>VLOOKUP(F388,DATOS!B:U,3,FALSE)</f>
        <v>1030082767</v>
      </c>
      <c r="F388">
        <v>6231</v>
      </c>
      <c r="G388">
        <v>2</v>
      </c>
      <c r="H388" t="str">
        <f>VLOOKUP(F388,DATOS!B:U,11,FALSE)</f>
        <v>S50007</v>
      </c>
      <c r="I388" t="str">
        <f t="shared" si="12"/>
        <v>TRANSPORTE MUNICIPAL TERRESTR</v>
      </c>
      <c r="J388">
        <f>VLOOKUP(F388,DATOS!B:U,13,FALSE)</f>
        <v>2</v>
      </c>
      <c r="K388">
        <f>VLOOKUP(F388,DATOS!B:U,18,FALSE)</f>
        <v>67600</v>
      </c>
      <c r="L388">
        <f t="shared" si="13"/>
        <v>135200</v>
      </c>
      <c r="O388" s="40">
        <f>VLOOKUP(F388,DATOS!B:P,15,FALSE)</f>
        <v>45439</v>
      </c>
    </row>
    <row r="389" spans="2:15">
      <c r="B389" t="str">
        <f>VLOOKUP(F389,DATOS!B:U,20,FALSE)</f>
        <v>FEVT5347</v>
      </c>
      <c r="C389" s="3">
        <v>9012767301</v>
      </c>
      <c r="D389" t="str">
        <f>VLOOKUP(F389,DATOS!B:U,2,FALSE)</f>
        <v>TI</v>
      </c>
      <c r="E389" s="3">
        <f>VLOOKUP(F389,DATOS!B:U,3,FALSE)</f>
        <v>1030082767</v>
      </c>
      <c r="F389">
        <v>6232</v>
      </c>
      <c r="G389">
        <v>2</v>
      </c>
      <c r="H389" t="str">
        <f>VLOOKUP(F389,DATOS!B:U,11,FALSE)</f>
        <v>S50007</v>
      </c>
      <c r="I389" t="str">
        <f t="shared" si="12"/>
        <v>TRANSPORTE MUNICIPAL TERRESTR</v>
      </c>
      <c r="J389">
        <f>VLOOKUP(F389,DATOS!B:U,13,FALSE)</f>
        <v>2</v>
      </c>
      <c r="K389">
        <f>VLOOKUP(F389,DATOS!B:U,18,FALSE)</f>
        <v>67600</v>
      </c>
      <c r="L389">
        <f t="shared" si="13"/>
        <v>135200</v>
      </c>
      <c r="O389" s="40">
        <f>VLOOKUP(F389,DATOS!B:P,15,FALSE)</f>
        <v>45440</v>
      </c>
    </row>
    <row r="390" spans="2:15">
      <c r="B390" t="str">
        <f>VLOOKUP(F390,DATOS!B:U,20,FALSE)</f>
        <v>FEVT5348</v>
      </c>
      <c r="C390" s="3">
        <v>9012767301</v>
      </c>
      <c r="D390" t="str">
        <f>VLOOKUP(F390,DATOS!B:U,2,FALSE)</f>
        <v>CC</v>
      </c>
      <c r="E390" s="3">
        <f>VLOOKUP(F390,DATOS!B:U,3,FALSE)</f>
        <v>27322877</v>
      </c>
      <c r="F390">
        <v>5769</v>
      </c>
      <c r="G390">
        <v>2</v>
      </c>
      <c r="H390" t="str">
        <f>VLOOKUP(F390,DATOS!B:U,11,FALSE)</f>
        <v>S50008</v>
      </c>
      <c r="I390" t="str">
        <f t="shared" si="12"/>
        <v>TRANSPORTE INTERMUNICIPAL TER</v>
      </c>
      <c r="J390">
        <f>VLOOKUP(F390,DATOS!B:U,13,FALSE)</f>
        <v>1</v>
      </c>
      <c r="K390">
        <f>VLOOKUP(F390,DATOS!B:U,18,FALSE)</f>
        <v>26000</v>
      </c>
      <c r="L390">
        <f t="shared" si="13"/>
        <v>26000</v>
      </c>
      <c r="O390" s="40">
        <f>VLOOKUP(F390,DATOS!B:P,15,FALSE)</f>
        <v>45430</v>
      </c>
    </row>
    <row r="391" spans="2:15">
      <c r="B391" t="str">
        <f>VLOOKUP(F391,DATOS!B:U,20,FALSE)</f>
        <v>FEVT5350</v>
      </c>
      <c r="C391" s="3">
        <v>9012767301</v>
      </c>
      <c r="D391" t="str">
        <f>VLOOKUP(F391,DATOS!B:U,2,FALSE)</f>
        <v>RC</v>
      </c>
      <c r="E391" s="3">
        <f>VLOOKUP(F391,DATOS!B:U,3,FALSE)</f>
        <v>1124869644</v>
      </c>
      <c r="F391">
        <v>5676</v>
      </c>
      <c r="G391">
        <v>2</v>
      </c>
      <c r="H391" t="str">
        <f>VLOOKUP(F391,DATOS!B:U,11,FALSE)</f>
        <v>S50007</v>
      </c>
      <c r="I391" t="str">
        <f t="shared" si="12"/>
        <v>TRANSPORTE MUNICIPAL TERRESTR</v>
      </c>
      <c r="J391">
        <f>VLOOKUP(F391,DATOS!B:U,13,FALSE)</f>
        <v>1</v>
      </c>
      <c r="K391">
        <f>VLOOKUP(F391,DATOS!B:U,18,FALSE)</f>
        <v>81120</v>
      </c>
      <c r="L391">
        <f t="shared" si="13"/>
        <v>81120</v>
      </c>
      <c r="O391" s="40">
        <f>VLOOKUP(F391,DATOS!B:P,15,FALSE)</f>
        <v>45426</v>
      </c>
    </row>
    <row r="392" spans="2:15">
      <c r="B392" t="str">
        <f>VLOOKUP(F392,DATOS!B:U,20,FALSE)</f>
        <v>FEVT5350</v>
      </c>
      <c r="C392" s="3">
        <v>9012767301</v>
      </c>
      <c r="D392" t="str">
        <f>VLOOKUP(F392,DATOS!B:U,2,FALSE)</f>
        <v>RC</v>
      </c>
      <c r="E392" s="3">
        <f>VLOOKUP(F392,DATOS!B:U,3,FALSE)</f>
        <v>1124869644</v>
      </c>
      <c r="F392">
        <v>5677</v>
      </c>
      <c r="G392">
        <v>2</v>
      </c>
      <c r="H392" t="str">
        <f>VLOOKUP(F392,DATOS!B:U,11,FALSE)</f>
        <v>S50007</v>
      </c>
      <c r="I392" t="str">
        <f t="shared" si="12"/>
        <v>TRANSPORTE MUNICIPAL TERRESTR</v>
      </c>
      <c r="J392">
        <f>VLOOKUP(F392,DATOS!B:U,13,FALSE)</f>
        <v>1</v>
      </c>
      <c r="K392">
        <f>VLOOKUP(F392,DATOS!B:U,18,FALSE)</f>
        <v>81120</v>
      </c>
      <c r="L392">
        <f t="shared" si="13"/>
        <v>81120</v>
      </c>
      <c r="O392" s="40">
        <f>VLOOKUP(F392,DATOS!B:P,15,FALSE)</f>
        <v>45427</v>
      </c>
    </row>
    <row r="393" spans="2:15">
      <c r="B393" t="str">
        <f>VLOOKUP(F393,DATOS!B:U,20,FALSE)</f>
        <v>FEVT5351</v>
      </c>
      <c r="C393" s="3">
        <v>9012767301</v>
      </c>
      <c r="D393" t="str">
        <f>VLOOKUP(F393,DATOS!B:U,2,FALSE)</f>
        <v>CC</v>
      </c>
      <c r="E393" s="3">
        <f>VLOOKUP(F393,DATOS!B:U,3,FALSE)</f>
        <v>5198272</v>
      </c>
      <c r="F393">
        <v>5608</v>
      </c>
      <c r="G393">
        <v>2</v>
      </c>
      <c r="H393" t="str">
        <f>VLOOKUP(F393,DATOS!B:U,11,FALSE)</f>
        <v>S50008</v>
      </c>
      <c r="I393" t="str">
        <f t="shared" si="12"/>
        <v>TRANSPORTE INTERMUNICIPAL TER</v>
      </c>
      <c r="J393">
        <f>VLOOKUP(F393,DATOS!B:U,13,FALSE)</f>
        <v>1</v>
      </c>
      <c r="K393">
        <f>VLOOKUP(F393,DATOS!B:U,18,FALSE)</f>
        <v>40040</v>
      </c>
      <c r="L393">
        <f t="shared" si="13"/>
        <v>40040</v>
      </c>
      <c r="O393" s="40">
        <f>VLOOKUP(F393,DATOS!B:P,15,FALSE)</f>
        <v>45426</v>
      </c>
    </row>
    <row r="394" spans="2:15">
      <c r="B394" t="str">
        <f>VLOOKUP(F394,DATOS!B:U,20,FALSE)</f>
        <v>FEVT5351</v>
      </c>
      <c r="C394" s="3">
        <v>9012767301</v>
      </c>
      <c r="D394" t="str">
        <f>VLOOKUP(F394,DATOS!B:U,2,FALSE)</f>
        <v>CC</v>
      </c>
      <c r="E394" s="3">
        <f>VLOOKUP(F394,DATOS!B:U,3,FALSE)</f>
        <v>5198272</v>
      </c>
      <c r="F394">
        <v>5609</v>
      </c>
      <c r="G394">
        <v>2</v>
      </c>
      <c r="H394" t="str">
        <f>VLOOKUP(F394,DATOS!B:U,11,FALSE)</f>
        <v>S50008</v>
      </c>
      <c r="I394" t="str">
        <f t="shared" si="12"/>
        <v>TRANSPORTE INTERMUNICIPAL TER</v>
      </c>
      <c r="J394">
        <f>VLOOKUP(F394,DATOS!B:U,13,FALSE)</f>
        <v>1</v>
      </c>
      <c r="K394">
        <f>VLOOKUP(F394,DATOS!B:U,18,FALSE)</f>
        <v>40040</v>
      </c>
      <c r="L394">
        <f t="shared" si="13"/>
        <v>40040</v>
      </c>
      <c r="O394" s="40">
        <f>VLOOKUP(F394,DATOS!B:P,15,FALSE)</f>
        <v>45426</v>
      </c>
    </row>
    <row r="395" spans="2:15">
      <c r="B395" t="str">
        <f>VLOOKUP(F395,DATOS!B:U,20,FALSE)</f>
        <v>FEVT5351</v>
      </c>
      <c r="C395" s="3">
        <v>9012767301</v>
      </c>
      <c r="D395" t="str">
        <f>VLOOKUP(F395,DATOS!B:U,2,FALSE)</f>
        <v>CC</v>
      </c>
      <c r="E395" s="3">
        <f>VLOOKUP(F395,DATOS!B:U,3,FALSE)</f>
        <v>5198272</v>
      </c>
      <c r="F395">
        <v>5980</v>
      </c>
      <c r="G395">
        <v>2</v>
      </c>
      <c r="H395" t="str">
        <f>VLOOKUP(F395,DATOS!B:U,11,FALSE)</f>
        <v>S50007</v>
      </c>
      <c r="I395" t="str">
        <f t="shared" si="12"/>
        <v>TRANSPORTE MUNICIPAL TERRESTR</v>
      </c>
      <c r="J395">
        <f>VLOOKUP(F395,DATOS!B:U,13,FALSE)</f>
        <v>2</v>
      </c>
      <c r="K395">
        <f>VLOOKUP(F395,DATOS!B:U,18,FALSE)</f>
        <v>67600</v>
      </c>
      <c r="L395">
        <f t="shared" si="13"/>
        <v>135200</v>
      </c>
      <c r="O395" s="40">
        <f>VLOOKUP(F395,DATOS!B:P,15,FALSE)</f>
        <v>45434</v>
      </c>
    </row>
    <row r="396" spans="2:15">
      <c r="B396" t="str">
        <f>VLOOKUP(F396,DATOS!B:U,20,FALSE)</f>
        <v>FEVT5351</v>
      </c>
      <c r="C396" s="3">
        <v>9012767301</v>
      </c>
      <c r="D396" t="str">
        <f>VLOOKUP(F396,DATOS!B:U,2,FALSE)</f>
        <v>CC</v>
      </c>
      <c r="E396" s="3">
        <f>VLOOKUP(F396,DATOS!B:U,3,FALSE)</f>
        <v>5198272</v>
      </c>
      <c r="F396">
        <v>5981</v>
      </c>
      <c r="G396">
        <v>2</v>
      </c>
      <c r="H396" t="str">
        <f>VLOOKUP(F396,DATOS!B:U,11,FALSE)</f>
        <v>S50007</v>
      </c>
      <c r="I396" t="str">
        <f t="shared" si="12"/>
        <v>TRANSPORTE MUNICIPAL TERRESTR</v>
      </c>
      <c r="J396">
        <f>VLOOKUP(F396,DATOS!B:U,13,FALSE)</f>
        <v>1</v>
      </c>
      <c r="K396">
        <f>VLOOKUP(F396,DATOS!B:U,18,FALSE)</f>
        <v>67600</v>
      </c>
      <c r="L396">
        <f t="shared" si="13"/>
        <v>67600</v>
      </c>
      <c r="O396" s="40">
        <f>VLOOKUP(F396,DATOS!B:P,15,FALSE)</f>
        <v>45435</v>
      </c>
    </row>
    <row r="397" spans="2:15">
      <c r="B397" t="str">
        <f>VLOOKUP(F397,DATOS!B:U,20,FALSE)</f>
        <v>FEVT5352</v>
      </c>
      <c r="C397" s="3">
        <v>9012767301</v>
      </c>
      <c r="D397" t="str">
        <f>VLOOKUP(F397,DATOS!B:U,2,FALSE)</f>
        <v>CC</v>
      </c>
      <c r="E397" s="3">
        <f>VLOOKUP(F397,DATOS!B:U,3,FALSE)</f>
        <v>1120218030</v>
      </c>
      <c r="F397">
        <v>5427</v>
      </c>
      <c r="G397">
        <v>2</v>
      </c>
      <c r="H397" t="str">
        <f>VLOOKUP(F397,DATOS!B:U,11,FALSE)</f>
        <v>S50007</v>
      </c>
      <c r="I397" t="str">
        <f t="shared" si="12"/>
        <v>TRANSPORTE MUNICIPAL TERRESTR</v>
      </c>
      <c r="J397">
        <f>VLOOKUP(F397,DATOS!B:U,13,FALSE)</f>
        <v>1</v>
      </c>
      <c r="K397">
        <f>VLOOKUP(F397,DATOS!B:U,18,FALSE)</f>
        <v>29120</v>
      </c>
      <c r="L397">
        <f t="shared" si="13"/>
        <v>29120</v>
      </c>
      <c r="O397" s="40">
        <f>VLOOKUP(F397,DATOS!B:P,15,FALSE)</f>
        <v>45422</v>
      </c>
    </row>
    <row r="398" spans="2:15">
      <c r="B398" t="str">
        <f>VLOOKUP(F398,DATOS!B:U,20,FALSE)</f>
        <v>FEVT5352</v>
      </c>
      <c r="C398" s="3">
        <v>9012767301</v>
      </c>
      <c r="D398" t="str">
        <f>VLOOKUP(F398,DATOS!B:U,2,FALSE)</f>
        <v>CC</v>
      </c>
      <c r="E398" s="3">
        <f>VLOOKUP(F398,DATOS!B:U,3,FALSE)</f>
        <v>1120218030</v>
      </c>
      <c r="F398">
        <v>5428</v>
      </c>
      <c r="G398">
        <v>2</v>
      </c>
      <c r="H398" t="str">
        <f>VLOOKUP(F398,DATOS!B:U,11,FALSE)</f>
        <v>S50007</v>
      </c>
      <c r="I398" t="str">
        <f t="shared" si="12"/>
        <v>TRANSPORTE MUNICIPAL TERRESTR</v>
      </c>
      <c r="J398">
        <f>VLOOKUP(F398,DATOS!B:U,13,FALSE)</f>
        <v>1</v>
      </c>
      <c r="K398">
        <f>VLOOKUP(F398,DATOS!B:U,18,FALSE)</f>
        <v>29120</v>
      </c>
      <c r="L398">
        <f t="shared" si="13"/>
        <v>29120</v>
      </c>
      <c r="O398" s="40">
        <f>VLOOKUP(F398,DATOS!B:P,15,FALSE)</f>
        <v>45422</v>
      </c>
    </row>
    <row r="399" spans="2:15">
      <c r="B399" t="str">
        <f>VLOOKUP(F399,DATOS!B:U,20,FALSE)</f>
        <v>FEVT5353</v>
      </c>
      <c r="C399" s="3">
        <v>9012767301</v>
      </c>
      <c r="D399" t="str">
        <f>VLOOKUP(F399,DATOS!B:U,2,FALSE)</f>
        <v>TI</v>
      </c>
      <c r="E399" s="3">
        <f>VLOOKUP(F399,DATOS!B:U,3,FALSE)</f>
        <v>1124857696</v>
      </c>
      <c r="F399">
        <v>4939</v>
      </c>
      <c r="G399">
        <v>2</v>
      </c>
      <c r="H399" t="str">
        <f>VLOOKUP(F399,DATOS!B:U,11,FALSE)</f>
        <v>S50008</v>
      </c>
      <c r="I399" t="str">
        <f t="shared" si="12"/>
        <v>TRANSPORTE INTERMUNICIPAL TER</v>
      </c>
      <c r="J399">
        <f>VLOOKUP(F399,DATOS!B:U,13,FALSE)</f>
        <v>1</v>
      </c>
      <c r="K399">
        <f>VLOOKUP(F399,DATOS!B:U,18,FALSE)</f>
        <v>45240</v>
      </c>
      <c r="L399">
        <f t="shared" si="13"/>
        <v>45240</v>
      </c>
      <c r="O399" s="40">
        <f>VLOOKUP(F399,DATOS!B:P,15,FALSE)</f>
        <v>45414</v>
      </c>
    </row>
    <row r="400" spans="2:15">
      <c r="B400" t="str">
        <f>VLOOKUP(F400,DATOS!B:U,20,FALSE)</f>
        <v>FEVT5354</v>
      </c>
      <c r="C400" s="3">
        <v>9012767301</v>
      </c>
      <c r="D400" t="str">
        <f>VLOOKUP(F400,DATOS!B:U,2,FALSE)</f>
        <v>RC</v>
      </c>
      <c r="E400" s="3">
        <f>VLOOKUP(F400,DATOS!B:U,3,FALSE)</f>
        <v>1081064611</v>
      </c>
      <c r="F400">
        <v>5596</v>
      </c>
      <c r="G400">
        <v>2</v>
      </c>
      <c r="H400" t="str">
        <f>VLOOKUP(F400,DATOS!B:U,11,FALSE)</f>
        <v>S50007</v>
      </c>
      <c r="I400" t="str">
        <f t="shared" si="12"/>
        <v>TRANSPORTE MUNICIPAL TERRESTR</v>
      </c>
      <c r="J400">
        <f>VLOOKUP(F400,DATOS!B:U,13,FALSE)</f>
        <v>1</v>
      </c>
      <c r="K400">
        <f>VLOOKUP(F400,DATOS!B:U,18,FALSE)</f>
        <v>29120</v>
      </c>
      <c r="L400">
        <f t="shared" si="13"/>
        <v>29120</v>
      </c>
      <c r="O400" s="40">
        <f>VLOOKUP(F400,DATOS!B:P,15,FALSE)</f>
        <v>45422</v>
      </c>
    </row>
    <row r="401" spans="2:15">
      <c r="B401" t="str">
        <f>VLOOKUP(F401,DATOS!B:U,20,FALSE)</f>
        <v>FEVT5354</v>
      </c>
      <c r="C401" s="3">
        <v>9012767301</v>
      </c>
      <c r="D401" t="str">
        <f>VLOOKUP(F401,DATOS!B:U,2,FALSE)</f>
        <v>RC</v>
      </c>
      <c r="E401" s="3">
        <f>VLOOKUP(F401,DATOS!B:U,3,FALSE)</f>
        <v>1081064611</v>
      </c>
      <c r="F401">
        <v>5597</v>
      </c>
      <c r="G401">
        <v>2</v>
      </c>
      <c r="H401" t="str">
        <f>VLOOKUP(F401,DATOS!B:U,11,FALSE)</f>
        <v>S50007</v>
      </c>
      <c r="I401" t="str">
        <f t="shared" si="12"/>
        <v>TRANSPORTE MUNICIPAL TERRESTR</v>
      </c>
      <c r="J401">
        <f>VLOOKUP(F401,DATOS!B:U,13,FALSE)</f>
        <v>1</v>
      </c>
      <c r="K401">
        <f>VLOOKUP(F401,DATOS!B:U,18,FALSE)</f>
        <v>29120</v>
      </c>
      <c r="L401">
        <f t="shared" si="13"/>
        <v>29120</v>
      </c>
      <c r="O401" s="40">
        <f>VLOOKUP(F401,DATOS!B:P,15,FALSE)</f>
        <v>45426</v>
      </c>
    </row>
    <row r="402" spans="2:15">
      <c r="B402" t="str">
        <f>VLOOKUP(F402,DATOS!B:U,20,FALSE)</f>
        <v>FEVT5355</v>
      </c>
      <c r="C402" s="3">
        <v>9012767301</v>
      </c>
      <c r="D402" t="str">
        <f>VLOOKUP(F402,DATOS!B:U,2,FALSE)</f>
        <v>CC</v>
      </c>
      <c r="E402" s="3">
        <f>VLOOKUP(F402,DATOS!B:U,3,FALSE)</f>
        <v>1124862385</v>
      </c>
      <c r="F402">
        <v>6249</v>
      </c>
      <c r="G402">
        <v>2</v>
      </c>
      <c r="H402" t="str">
        <f>VLOOKUP(F402,DATOS!B:U,11,FALSE)</f>
        <v>S50008</v>
      </c>
      <c r="I402" t="str">
        <f t="shared" si="12"/>
        <v>TRANSPORTE INTERMUNICIPAL TER</v>
      </c>
      <c r="J402">
        <f>VLOOKUP(F402,DATOS!B:U,13,FALSE)</f>
        <v>1</v>
      </c>
      <c r="K402">
        <f>VLOOKUP(F402,DATOS!B:U,18,FALSE)</f>
        <v>40040</v>
      </c>
      <c r="L402">
        <f t="shared" si="13"/>
        <v>40040</v>
      </c>
      <c r="O402" s="40">
        <f>VLOOKUP(F402,DATOS!B:P,15,FALSE)</f>
        <v>45439</v>
      </c>
    </row>
    <row r="403" spans="2:15">
      <c r="B403" t="str">
        <f>VLOOKUP(F403,DATOS!B:U,20,FALSE)</f>
        <v>FEVT5355</v>
      </c>
      <c r="C403" s="3">
        <v>9012767301</v>
      </c>
      <c r="D403" t="str">
        <f>VLOOKUP(F403,DATOS!B:U,2,FALSE)</f>
        <v>CC</v>
      </c>
      <c r="E403" s="3">
        <f>VLOOKUP(F403,DATOS!B:U,3,FALSE)</f>
        <v>1124862385</v>
      </c>
      <c r="F403">
        <v>6250</v>
      </c>
      <c r="G403">
        <v>2</v>
      </c>
      <c r="H403" t="str">
        <f>VLOOKUP(F403,DATOS!B:U,11,FALSE)</f>
        <v>S50008</v>
      </c>
      <c r="I403" t="str">
        <f t="shared" si="12"/>
        <v>TRANSPORTE INTERMUNICIPAL TER</v>
      </c>
      <c r="J403">
        <f>VLOOKUP(F403,DATOS!B:U,13,FALSE)</f>
        <v>1</v>
      </c>
      <c r="K403">
        <f>VLOOKUP(F403,DATOS!B:U,18,FALSE)</f>
        <v>40040</v>
      </c>
      <c r="L403">
        <f t="shared" si="13"/>
        <v>40040</v>
      </c>
      <c r="O403" s="40">
        <f>VLOOKUP(F403,DATOS!B:P,15,FALSE)</f>
        <v>45439</v>
      </c>
    </row>
    <row r="404" spans="2:15">
      <c r="B404" t="str">
        <f>VLOOKUP(F404,DATOS!B:U,20,FALSE)</f>
        <v>FEVT5355</v>
      </c>
      <c r="C404" s="3">
        <v>9012767301</v>
      </c>
      <c r="D404" t="str">
        <f>VLOOKUP(F404,DATOS!B:U,2,FALSE)</f>
        <v>CC</v>
      </c>
      <c r="E404" s="3">
        <f>VLOOKUP(F404,DATOS!B:U,3,FALSE)</f>
        <v>1124862385</v>
      </c>
      <c r="F404">
        <v>5536</v>
      </c>
      <c r="G404">
        <v>2</v>
      </c>
      <c r="H404" t="str">
        <f>VLOOKUP(F404,DATOS!B:U,11,FALSE)</f>
        <v>S50007</v>
      </c>
      <c r="I404" t="str">
        <f t="shared" si="12"/>
        <v>TRANSPORTE MUNICIPAL TERRESTR</v>
      </c>
      <c r="J404">
        <f>VLOOKUP(F404,DATOS!B:U,13,FALSE)</f>
        <v>1</v>
      </c>
      <c r="K404">
        <f>VLOOKUP(F404,DATOS!B:U,18,FALSE)</f>
        <v>67600</v>
      </c>
      <c r="L404">
        <f t="shared" si="13"/>
        <v>67600</v>
      </c>
      <c r="O404" s="40">
        <f>VLOOKUP(F404,DATOS!B:P,15,FALSE)</f>
        <v>45425</v>
      </c>
    </row>
    <row r="405" spans="2:15">
      <c r="B405" t="str">
        <f>VLOOKUP(F405,DATOS!B:U,20,FALSE)</f>
        <v>FEVT5355</v>
      </c>
      <c r="C405" s="3">
        <v>9012767301</v>
      </c>
      <c r="D405" t="str">
        <f>VLOOKUP(F405,DATOS!B:U,2,FALSE)</f>
        <v>CC</v>
      </c>
      <c r="E405" s="3">
        <f>VLOOKUP(F405,DATOS!B:U,3,FALSE)</f>
        <v>1124862385</v>
      </c>
      <c r="F405">
        <v>5537</v>
      </c>
      <c r="G405">
        <v>2</v>
      </c>
      <c r="H405" t="str">
        <f>VLOOKUP(F405,DATOS!B:U,11,FALSE)</f>
        <v>S50007</v>
      </c>
      <c r="I405" t="str">
        <f t="shared" si="12"/>
        <v>TRANSPORTE MUNICIPAL TERRESTR</v>
      </c>
      <c r="J405">
        <f>VLOOKUP(F405,DATOS!B:U,13,FALSE)</f>
        <v>1</v>
      </c>
      <c r="K405">
        <f>VLOOKUP(F405,DATOS!B:U,18,FALSE)</f>
        <v>67600</v>
      </c>
      <c r="L405">
        <f t="shared" si="13"/>
        <v>67600</v>
      </c>
      <c r="O405" s="40">
        <f>VLOOKUP(F405,DATOS!B:P,15,FALSE)</f>
        <v>45426</v>
      </c>
    </row>
    <row r="406" spans="2:15">
      <c r="B406" t="str">
        <f>VLOOKUP(F406,DATOS!B:U,20,FALSE)</f>
        <v>FEVT5357</v>
      </c>
      <c r="C406" s="3">
        <v>9012767301</v>
      </c>
      <c r="D406" t="str">
        <f>VLOOKUP(F406,DATOS!B:U,2,FALSE)</f>
        <v>CC</v>
      </c>
      <c r="E406" s="3">
        <f>VLOOKUP(F406,DATOS!B:U,3,FALSE)</f>
        <v>18125424</v>
      </c>
      <c r="F406">
        <v>5275</v>
      </c>
      <c r="G406">
        <v>2</v>
      </c>
      <c r="H406" t="str">
        <f>VLOOKUP(F406,DATOS!B:U,11,FALSE)</f>
        <v>S50007</v>
      </c>
      <c r="I406" t="str">
        <f t="shared" si="12"/>
        <v>TRANSPORTE MUNICIPAL TERRESTR</v>
      </c>
      <c r="J406">
        <f>VLOOKUP(F406,DATOS!B:U,13,FALSE)</f>
        <v>1</v>
      </c>
      <c r="K406">
        <f>VLOOKUP(F406,DATOS!B:U,18,FALSE)</f>
        <v>29120</v>
      </c>
      <c r="L406">
        <f t="shared" si="13"/>
        <v>29120</v>
      </c>
      <c r="O406" s="40">
        <f>VLOOKUP(F406,DATOS!B:P,15,FALSE)</f>
        <v>45418</v>
      </c>
    </row>
    <row r="407" spans="2:15">
      <c r="B407" t="str">
        <f>VLOOKUP(F407,DATOS!B:U,20,FALSE)</f>
        <v>FEVT5357</v>
      </c>
      <c r="C407" s="3">
        <v>9012767301</v>
      </c>
      <c r="D407" t="str">
        <f>VLOOKUP(F407,DATOS!B:U,2,FALSE)</f>
        <v>CC</v>
      </c>
      <c r="E407" s="3">
        <f>VLOOKUP(F407,DATOS!B:U,3,FALSE)</f>
        <v>18125424</v>
      </c>
      <c r="F407">
        <v>5276</v>
      </c>
      <c r="G407">
        <v>2</v>
      </c>
      <c r="H407" t="str">
        <f>VLOOKUP(F407,DATOS!B:U,11,FALSE)</f>
        <v>S50007</v>
      </c>
      <c r="I407" t="str">
        <f t="shared" si="12"/>
        <v>TRANSPORTE MUNICIPAL TERRESTR</v>
      </c>
      <c r="J407">
        <f>VLOOKUP(F407,DATOS!B:U,13,FALSE)</f>
        <v>1</v>
      </c>
      <c r="K407">
        <f>VLOOKUP(F407,DATOS!B:U,18,FALSE)</f>
        <v>29120</v>
      </c>
      <c r="L407">
        <f t="shared" si="13"/>
        <v>29120</v>
      </c>
      <c r="O407" s="40">
        <f>VLOOKUP(F407,DATOS!B:P,15,FALSE)</f>
        <v>45420</v>
      </c>
    </row>
    <row r="408" spans="2:15">
      <c r="B408" t="str">
        <f>VLOOKUP(F408,DATOS!B:U,20,FALSE)</f>
        <v>FEVT5358</v>
      </c>
      <c r="C408" s="3">
        <v>9012767301</v>
      </c>
      <c r="D408" t="str">
        <f>VLOOKUP(F408,DATOS!B:U,2,FALSE)</f>
        <v>CC</v>
      </c>
      <c r="E408" s="3">
        <f>VLOOKUP(F408,DATOS!B:U,3,FALSE)</f>
        <v>1122787000</v>
      </c>
      <c r="F408">
        <v>5574</v>
      </c>
      <c r="G408">
        <v>2</v>
      </c>
      <c r="H408" t="str">
        <f>VLOOKUP(F408,DATOS!B:U,11,FALSE)</f>
        <v>S50007</v>
      </c>
      <c r="I408" t="str">
        <f t="shared" si="12"/>
        <v>TRANSPORTE MUNICIPAL TERRESTR</v>
      </c>
      <c r="J408">
        <f>VLOOKUP(F408,DATOS!B:U,13,FALSE)</f>
        <v>1</v>
      </c>
      <c r="K408">
        <f>VLOOKUP(F408,DATOS!B:U,18,FALSE)</f>
        <v>26000</v>
      </c>
      <c r="L408">
        <f t="shared" si="13"/>
        <v>26000</v>
      </c>
      <c r="O408" s="40">
        <f>VLOOKUP(F408,DATOS!B:P,15,FALSE)</f>
        <v>45428</v>
      </c>
    </row>
    <row r="409" spans="2:15">
      <c r="B409" t="str">
        <f>VLOOKUP(F409,DATOS!B:U,20,FALSE)</f>
        <v>FEVT5359</v>
      </c>
      <c r="C409" s="3">
        <v>9012767301</v>
      </c>
      <c r="D409" t="str">
        <f>VLOOKUP(F409,DATOS!B:U,2,FALSE)</f>
        <v>CC</v>
      </c>
      <c r="E409" s="3">
        <f>VLOOKUP(F409,DATOS!B:U,3,FALSE)</f>
        <v>1006815960</v>
      </c>
      <c r="F409">
        <v>5299</v>
      </c>
      <c r="G409">
        <v>2</v>
      </c>
      <c r="H409" t="str">
        <f>VLOOKUP(F409,DATOS!B:U,11,FALSE)</f>
        <v>S50007</v>
      </c>
      <c r="I409" t="str">
        <f t="shared" si="12"/>
        <v>TRANSPORTE MUNICIPAL TERRESTR</v>
      </c>
      <c r="J409">
        <f>VLOOKUP(F409,DATOS!B:U,13,FALSE)</f>
        <v>1</v>
      </c>
      <c r="K409">
        <f>VLOOKUP(F409,DATOS!B:U,18,FALSE)</f>
        <v>26000</v>
      </c>
      <c r="L409">
        <f t="shared" si="13"/>
        <v>26000</v>
      </c>
      <c r="O409" s="40">
        <f>VLOOKUP(F409,DATOS!B:P,15,FALSE)</f>
        <v>45420</v>
      </c>
    </row>
    <row r="410" spans="2:15">
      <c r="B410" t="str">
        <f>VLOOKUP(F410,DATOS!B:U,20,FALSE)</f>
        <v>FEVT5360</v>
      </c>
      <c r="C410" s="3">
        <v>9012767301</v>
      </c>
      <c r="D410" t="str">
        <f>VLOOKUP(F410,DATOS!B:U,2,FALSE)</f>
        <v>CC</v>
      </c>
      <c r="E410" s="3">
        <f>VLOOKUP(F410,DATOS!B:U,3,FALSE)</f>
        <v>41180174</v>
      </c>
      <c r="F410">
        <v>6078</v>
      </c>
      <c r="G410">
        <v>2</v>
      </c>
      <c r="H410" t="str">
        <f>VLOOKUP(F410,DATOS!B:U,11,FALSE)</f>
        <v>S50007</v>
      </c>
      <c r="I410" t="str">
        <f t="shared" si="12"/>
        <v>TRANSPORTE MUNICIPAL TERRESTR</v>
      </c>
      <c r="J410">
        <f>VLOOKUP(F410,DATOS!B:U,13,FALSE)</f>
        <v>1</v>
      </c>
      <c r="K410">
        <f>VLOOKUP(F410,DATOS!B:U,18,FALSE)</f>
        <v>33800</v>
      </c>
      <c r="L410">
        <f t="shared" si="13"/>
        <v>33800</v>
      </c>
      <c r="O410" s="40">
        <f>VLOOKUP(F410,DATOS!B:P,15,FALSE)</f>
        <v>45435</v>
      </c>
    </row>
    <row r="411" spans="2:15">
      <c r="B411" t="str">
        <f>VLOOKUP(F411,DATOS!B:U,20,FALSE)</f>
        <v>FEVT5360</v>
      </c>
      <c r="C411" s="3">
        <v>9012767301</v>
      </c>
      <c r="D411" t="str">
        <f>VLOOKUP(F411,DATOS!B:U,2,FALSE)</f>
        <v>CC</v>
      </c>
      <c r="E411" s="3">
        <f>VLOOKUP(F411,DATOS!B:U,3,FALSE)</f>
        <v>41180174</v>
      </c>
      <c r="F411">
        <v>6079</v>
      </c>
      <c r="G411">
        <v>2</v>
      </c>
      <c r="H411" t="str">
        <f>VLOOKUP(F411,DATOS!B:U,11,FALSE)</f>
        <v>S50007</v>
      </c>
      <c r="I411" t="str">
        <f t="shared" si="12"/>
        <v>TRANSPORTE MUNICIPAL TERRESTR</v>
      </c>
      <c r="J411">
        <f>VLOOKUP(F411,DATOS!B:U,13,FALSE)</f>
        <v>1</v>
      </c>
      <c r="K411">
        <f>VLOOKUP(F411,DATOS!B:U,18,FALSE)</f>
        <v>33800</v>
      </c>
      <c r="L411">
        <f t="shared" si="13"/>
        <v>33800</v>
      </c>
      <c r="O411" s="40">
        <f>VLOOKUP(F411,DATOS!B:P,15,FALSE)</f>
        <v>45435</v>
      </c>
    </row>
    <row r="412" spans="2:15">
      <c r="B412" t="str">
        <f>VLOOKUP(F412,DATOS!B:U,20,FALSE)</f>
        <v>FEVT5361</v>
      </c>
      <c r="C412" s="3">
        <v>9012767301</v>
      </c>
      <c r="D412" t="str">
        <f>VLOOKUP(F412,DATOS!B:U,2,FALSE)</f>
        <v>CC</v>
      </c>
      <c r="E412" s="3">
        <f>VLOOKUP(F412,DATOS!B:U,3,FALSE)</f>
        <v>36755951</v>
      </c>
      <c r="F412">
        <v>6042</v>
      </c>
      <c r="G412">
        <v>2</v>
      </c>
      <c r="H412" t="str">
        <f>VLOOKUP(F412,DATOS!B:U,11,FALSE)</f>
        <v>S50007</v>
      </c>
      <c r="I412" t="str">
        <f t="shared" si="12"/>
        <v>TRANSPORTE MUNICIPAL TERRESTR</v>
      </c>
      <c r="J412">
        <f>VLOOKUP(F412,DATOS!B:U,13,FALSE)</f>
        <v>1</v>
      </c>
      <c r="K412">
        <f>VLOOKUP(F412,DATOS!B:U,18,FALSE)</f>
        <v>29120</v>
      </c>
      <c r="L412">
        <f t="shared" si="13"/>
        <v>29120</v>
      </c>
      <c r="O412" s="40">
        <f>VLOOKUP(F412,DATOS!B:P,15,FALSE)</f>
        <v>45434</v>
      </c>
    </row>
    <row r="413" spans="2:15">
      <c r="B413" t="str">
        <f>VLOOKUP(F413,DATOS!B:U,20,FALSE)</f>
        <v>FEVT5361</v>
      </c>
      <c r="C413" s="3">
        <v>9012767301</v>
      </c>
      <c r="D413" t="str">
        <f>VLOOKUP(F413,DATOS!B:U,2,FALSE)</f>
        <v>CC</v>
      </c>
      <c r="E413" s="3">
        <f>VLOOKUP(F413,DATOS!B:U,3,FALSE)</f>
        <v>36755951</v>
      </c>
      <c r="F413">
        <v>6043</v>
      </c>
      <c r="G413">
        <v>2</v>
      </c>
      <c r="H413" t="str">
        <f>VLOOKUP(F413,DATOS!B:U,11,FALSE)</f>
        <v>S50007</v>
      </c>
      <c r="I413" t="str">
        <f t="shared" si="12"/>
        <v>TRANSPORTE MUNICIPAL TERRESTR</v>
      </c>
      <c r="J413">
        <f>VLOOKUP(F413,DATOS!B:U,13,FALSE)</f>
        <v>1</v>
      </c>
      <c r="K413">
        <f>VLOOKUP(F413,DATOS!B:U,18,FALSE)</f>
        <v>29120</v>
      </c>
      <c r="L413">
        <f t="shared" si="13"/>
        <v>29120</v>
      </c>
      <c r="O413" s="40">
        <f>VLOOKUP(F413,DATOS!B:P,15,FALSE)</f>
        <v>45434</v>
      </c>
    </row>
    <row r="414" spans="2:15">
      <c r="B414" t="str">
        <f>VLOOKUP(F414,DATOS!B:U,20,FALSE)</f>
        <v>FEVT5362</v>
      </c>
      <c r="C414" s="3">
        <v>9012767301</v>
      </c>
      <c r="D414" t="str">
        <f>VLOOKUP(F414,DATOS!B:U,2,FALSE)</f>
        <v>RC</v>
      </c>
      <c r="E414" s="3">
        <f>VLOOKUP(F414,DATOS!B:U,3,FALSE)</f>
        <v>1061830034</v>
      </c>
      <c r="F414">
        <v>5930</v>
      </c>
      <c r="G414">
        <v>2</v>
      </c>
      <c r="H414" t="str">
        <f>VLOOKUP(F414,DATOS!B:U,11,FALSE)</f>
        <v>S50007</v>
      </c>
      <c r="I414" t="str">
        <f t="shared" si="12"/>
        <v>TRANSPORTE MUNICIPAL TERRESTR</v>
      </c>
      <c r="J414">
        <f>VLOOKUP(F414,DATOS!B:U,13,FALSE)</f>
        <v>1</v>
      </c>
      <c r="K414">
        <f>VLOOKUP(F414,DATOS!B:U,18,FALSE)</f>
        <v>124800</v>
      </c>
      <c r="L414">
        <f t="shared" si="13"/>
        <v>124800</v>
      </c>
      <c r="O414" s="40">
        <f>VLOOKUP(F414,DATOS!B:P,15,FALSE)</f>
        <v>45432</v>
      </c>
    </row>
    <row r="415" spans="2:15">
      <c r="B415" t="str">
        <f>VLOOKUP(F415,DATOS!B:U,20,FALSE)</f>
        <v>FEVT5362</v>
      </c>
      <c r="C415" s="3">
        <v>9012767301</v>
      </c>
      <c r="D415" t="str">
        <f>VLOOKUP(F415,DATOS!B:U,2,FALSE)</f>
        <v>RC</v>
      </c>
      <c r="E415" s="3">
        <f>VLOOKUP(F415,DATOS!B:U,3,FALSE)</f>
        <v>1061830034</v>
      </c>
      <c r="F415">
        <v>5931</v>
      </c>
      <c r="G415">
        <v>2</v>
      </c>
      <c r="H415" t="str">
        <f>VLOOKUP(F415,DATOS!B:U,11,FALSE)</f>
        <v>S50007</v>
      </c>
      <c r="I415" t="str">
        <f t="shared" si="12"/>
        <v>TRANSPORTE MUNICIPAL TERRESTR</v>
      </c>
      <c r="J415">
        <f>VLOOKUP(F415,DATOS!B:U,13,FALSE)</f>
        <v>1</v>
      </c>
      <c r="K415">
        <f>VLOOKUP(F415,DATOS!B:U,18,FALSE)</f>
        <v>124800</v>
      </c>
      <c r="L415">
        <f t="shared" si="13"/>
        <v>124800</v>
      </c>
      <c r="O415" s="40">
        <f>VLOOKUP(F415,DATOS!B:P,15,FALSE)</f>
        <v>45436</v>
      </c>
    </row>
    <row r="416" spans="2:15">
      <c r="B416" t="str">
        <f>VLOOKUP(F416,DATOS!B:U,20,FALSE)</f>
        <v>FEVT5363</v>
      </c>
      <c r="C416" s="3">
        <v>9012767301</v>
      </c>
      <c r="D416" t="str">
        <f>VLOOKUP(F416,DATOS!B:U,2,FALSE)</f>
        <v>CC</v>
      </c>
      <c r="E416" s="3">
        <f>VLOOKUP(F416,DATOS!B:U,3,FALSE)</f>
        <v>1123324981</v>
      </c>
      <c r="F416">
        <v>5692</v>
      </c>
      <c r="G416">
        <v>2</v>
      </c>
      <c r="H416" t="str">
        <f>VLOOKUP(F416,DATOS!B:U,11,FALSE)</f>
        <v>S50008</v>
      </c>
      <c r="I416" t="str">
        <f t="shared" si="12"/>
        <v>TRANSPORTE INTERMUNICIPAL TER</v>
      </c>
      <c r="J416">
        <f>VLOOKUP(F416,DATOS!B:U,13,FALSE)</f>
        <v>1</v>
      </c>
      <c r="K416">
        <f>VLOOKUP(F416,DATOS!B:U,18,FALSE)</f>
        <v>45240</v>
      </c>
      <c r="L416">
        <f t="shared" si="13"/>
        <v>45240</v>
      </c>
      <c r="O416" s="40">
        <f>VLOOKUP(F416,DATOS!B:P,15,FALSE)</f>
        <v>45428</v>
      </c>
    </row>
    <row r="417" spans="2:15">
      <c r="B417" t="str">
        <f>VLOOKUP(F417,DATOS!B:U,20,FALSE)</f>
        <v>FEVT5364</v>
      </c>
      <c r="C417" s="3">
        <v>9012767301</v>
      </c>
      <c r="D417" t="str">
        <f>VLOOKUP(F417,DATOS!B:U,2,FALSE)</f>
        <v>CC</v>
      </c>
      <c r="E417" s="3">
        <f>VLOOKUP(F417,DATOS!B:U,3,FALSE)</f>
        <v>70431960</v>
      </c>
      <c r="F417">
        <v>5217</v>
      </c>
      <c r="G417">
        <v>2</v>
      </c>
      <c r="H417" t="str">
        <f>VLOOKUP(F417,DATOS!B:U,11,FALSE)</f>
        <v>S50007</v>
      </c>
      <c r="I417" t="str">
        <f t="shared" si="12"/>
        <v>TRANSPORTE MUNICIPAL TERRESTR</v>
      </c>
      <c r="J417">
        <f>VLOOKUP(F417,DATOS!B:U,13,FALSE)</f>
        <v>1</v>
      </c>
      <c r="K417">
        <f>VLOOKUP(F417,DATOS!B:U,18,FALSE)</f>
        <v>109200</v>
      </c>
      <c r="L417">
        <f t="shared" si="13"/>
        <v>109200</v>
      </c>
      <c r="O417" s="40">
        <f>VLOOKUP(F417,DATOS!B:P,15,FALSE)</f>
        <v>45417</v>
      </c>
    </row>
    <row r="418" spans="2:15">
      <c r="B418" t="str">
        <f>VLOOKUP(F418,DATOS!B:U,20,FALSE)</f>
        <v>FEVT5364</v>
      </c>
      <c r="C418" s="3">
        <v>9012767301</v>
      </c>
      <c r="D418" t="str">
        <f>VLOOKUP(F418,DATOS!B:U,2,FALSE)</f>
        <v>CC</v>
      </c>
      <c r="E418" s="3">
        <f>VLOOKUP(F418,DATOS!B:U,3,FALSE)</f>
        <v>70431960</v>
      </c>
      <c r="F418">
        <v>5218</v>
      </c>
      <c r="G418">
        <v>2</v>
      </c>
      <c r="H418" t="str">
        <f>VLOOKUP(F418,DATOS!B:U,11,FALSE)</f>
        <v>S50007</v>
      </c>
      <c r="I418" t="str">
        <f t="shared" si="12"/>
        <v>TRANSPORTE MUNICIPAL TERRESTR</v>
      </c>
      <c r="J418">
        <f>VLOOKUP(F418,DATOS!B:U,13,FALSE)</f>
        <v>1</v>
      </c>
      <c r="K418">
        <f>VLOOKUP(F418,DATOS!B:U,18,FALSE)</f>
        <v>109200</v>
      </c>
      <c r="L418">
        <f t="shared" si="13"/>
        <v>109200</v>
      </c>
      <c r="O418" s="40">
        <f>VLOOKUP(F418,DATOS!B:P,15,FALSE)</f>
        <v>45418</v>
      </c>
    </row>
    <row r="419" spans="2:15">
      <c r="B419" t="str">
        <f>VLOOKUP(F419,DATOS!B:U,20,FALSE)</f>
        <v>FEVT5364</v>
      </c>
      <c r="C419" s="3">
        <v>9012767301</v>
      </c>
      <c r="D419" t="str">
        <f>VLOOKUP(F419,DATOS!B:U,2,FALSE)</f>
        <v>CC</v>
      </c>
      <c r="E419" s="3">
        <f>VLOOKUP(F419,DATOS!B:U,3,FALSE)</f>
        <v>70431960</v>
      </c>
      <c r="F419">
        <v>5708</v>
      </c>
      <c r="G419">
        <v>2</v>
      </c>
      <c r="H419" t="str">
        <f>VLOOKUP(F419,DATOS!B:U,11,FALSE)</f>
        <v>S50008</v>
      </c>
      <c r="I419" t="str">
        <f t="shared" si="12"/>
        <v>TRANSPORTE INTERMUNICIPAL TER</v>
      </c>
      <c r="J419">
        <f>VLOOKUP(F419,DATOS!B:U,13,FALSE)</f>
        <v>1</v>
      </c>
      <c r="K419">
        <f>VLOOKUP(F419,DATOS!B:U,18,FALSE)</f>
        <v>26520</v>
      </c>
      <c r="L419">
        <f t="shared" si="13"/>
        <v>26520</v>
      </c>
      <c r="O419" s="40">
        <f>VLOOKUP(F419,DATOS!B:P,15,FALSE)</f>
        <v>45428</v>
      </c>
    </row>
    <row r="420" spans="2:15">
      <c r="B420" t="str">
        <f>VLOOKUP(F420,DATOS!B:U,20,FALSE)</f>
        <v>FEVT5364</v>
      </c>
      <c r="C420" s="3">
        <v>9012767301</v>
      </c>
      <c r="D420" t="str">
        <f>VLOOKUP(F420,DATOS!B:U,2,FALSE)</f>
        <v>CC</v>
      </c>
      <c r="E420" s="3">
        <f>VLOOKUP(F420,DATOS!B:U,3,FALSE)</f>
        <v>70431960</v>
      </c>
      <c r="F420">
        <v>5709</v>
      </c>
      <c r="G420">
        <v>2</v>
      </c>
      <c r="H420" t="str">
        <f>VLOOKUP(F420,DATOS!B:U,11,FALSE)</f>
        <v>S50008</v>
      </c>
      <c r="I420" t="str">
        <f t="shared" si="12"/>
        <v>TRANSPORTE INTERMUNICIPAL TER</v>
      </c>
      <c r="J420">
        <f>VLOOKUP(F420,DATOS!B:U,13,FALSE)</f>
        <v>1</v>
      </c>
      <c r="K420">
        <f>VLOOKUP(F420,DATOS!B:U,18,FALSE)</f>
        <v>26520</v>
      </c>
      <c r="L420">
        <f t="shared" si="13"/>
        <v>26520</v>
      </c>
      <c r="O420" s="40">
        <f>VLOOKUP(F420,DATOS!B:P,15,FALSE)</f>
        <v>45428</v>
      </c>
    </row>
    <row r="421" spans="2:15">
      <c r="B421" t="str">
        <f>VLOOKUP(F421,DATOS!B:U,20,FALSE)</f>
        <v>FEVT5365</v>
      </c>
      <c r="C421" s="3">
        <v>9012767301</v>
      </c>
      <c r="D421" t="str">
        <f>VLOOKUP(F421,DATOS!B:U,2,FALSE)</f>
        <v>CC</v>
      </c>
      <c r="E421" s="3">
        <f>VLOOKUP(F421,DATOS!B:U,3,FALSE)</f>
        <v>27472169</v>
      </c>
      <c r="F421">
        <v>5982</v>
      </c>
      <c r="G421">
        <v>2</v>
      </c>
      <c r="H421" t="str">
        <f>VLOOKUP(F421,DATOS!B:U,11,FALSE)</f>
        <v>S50007</v>
      </c>
      <c r="I421" t="str">
        <f t="shared" si="12"/>
        <v>TRANSPORTE MUNICIPAL TERRESTR</v>
      </c>
      <c r="J421">
        <f>VLOOKUP(F421,DATOS!B:U,13,FALSE)</f>
        <v>1</v>
      </c>
      <c r="K421">
        <f>VLOOKUP(F421,DATOS!B:U,18,FALSE)</f>
        <v>33800</v>
      </c>
      <c r="L421">
        <f t="shared" si="13"/>
        <v>33800</v>
      </c>
      <c r="O421" s="40">
        <f>VLOOKUP(F421,DATOS!B:P,15,FALSE)</f>
        <v>45434</v>
      </c>
    </row>
    <row r="422" spans="2:15">
      <c r="B422" t="str">
        <f>VLOOKUP(F422,DATOS!B:U,20,FALSE)</f>
        <v>FEVT5365</v>
      </c>
      <c r="C422" s="3">
        <v>9012767301</v>
      </c>
      <c r="D422" t="str">
        <f>VLOOKUP(F422,DATOS!B:U,2,FALSE)</f>
        <v>CC</v>
      </c>
      <c r="E422" s="3">
        <f>VLOOKUP(F422,DATOS!B:U,3,FALSE)</f>
        <v>27472169</v>
      </c>
      <c r="F422">
        <v>5983</v>
      </c>
      <c r="G422">
        <v>2</v>
      </c>
      <c r="H422" t="str">
        <f>VLOOKUP(F422,DATOS!B:U,11,FALSE)</f>
        <v>S50007</v>
      </c>
      <c r="I422" t="str">
        <f t="shared" si="12"/>
        <v>TRANSPORTE MUNICIPAL TERRESTR</v>
      </c>
      <c r="J422">
        <f>VLOOKUP(F422,DATOS!B:U,13,FALSE)</f>
        <v>1</v>
      </c>
      <c r="K422">
        <f>VLOOKUP(F422,DATOS!B:U,18,FALSE)</f>
        <v>33800</v>
      </c>
      <c r="L422">
        <f t="shared" si="13"/>
        <v>33800</v>
      </c>
      <c r="O422" s="40">
        <f>VLOOKUP(F422,DATOS!B:P,15,FALSE)</f>
        <v>45434</v>
      </c>
    </row>
    <row r="423" spans="2:15">
      <c r="B423" t="str">
        <f>VLOOKUP(F423,DATOS!B:U,20,FALSE)</f>
        <v>FEVT5365</v>
      </c>
      <c r="C423" s="3">
        <v>9012767301</v>
      </c>
      <c r="D423" t="str">
        <f>VLOOKUP(F423,DATOS!B:U,2,FALSE)</f>
        <v>CC</v>
      </c>
      <c r="E423" s="3">
        <f>VLOOKUP(F423,DATOS!B:U,3,FALSE)</f>
        <v>27472169</v>
      </c>
      <c r="F423">
        <v>6395</v>
      </c>
      <c r="G423">
        <v>2</v>
      </c>
      <c r="H423" t="str">
        <f>VLOOKUP(F423,DATOS!B:U,11,FALSE)</f>
        <v>S50007</v>
      </c>
      <c r="I423" t="str">
        <f t="shared" si="12"/>
        <v>TRANSPORTE MUNICIPAL TERRESTR</v>
      </c>
      <c r="J423">
        <f>VLOOKUP(F423,DATOS!B:U,13,FALSE)</f>
        <v>1</v>
      </c>
      <c r="K423">
        <f>VLOOKUP(F423,DATOS!B:U,18,FALSE)</f>
        <v>33800</v>
      </c>
      <c r="L423">
        <f t="shared" si="13"/>
        <v>33800</v>
      </c>
      <c r="O423" s="40">
        <f>VLOOKUP(F423,DATOS!B:P,15,FALSE)</f>
        <v>45441</v>
      </c>
    </row>
    <row r="424" spans="2:15">
      <c r="B424" t="str">
        <f>VLOOKUP(F424,DATOS!B:U,20,FALSE)</f>
        <v>FEVT5365</v>
      </c>
      <c r="C424" s="3">
        <v>9012767301</v>
      </c>
      <c r="D424" t="str">
        <f>VLOOKUP(F424,DATOS!B:U,2,FALSE)</f>
        <v>CC</v>
      </c>
      <c r="E424" s="3">
        <f>VLOOKUP(F424,DATOS!B:U,3,FALSE)</f>
        <v>27472169</v>
      </c>
      <c r="F424">
        <v>6396</v>
      </c>
      <c r="G424">
        <v>2</v>
      </c>
      <c r="H424" t="str">
        <f>VLOOKUP(F424,DATOS!B:U,11,FALSE)</f>
        <v>S50007</v>
      </c>
      <c r="I424" t="str">
        <f t="shared" si="12"/>
        <v>TRANSPORTE MUNICIPAL TERRESTR</v>
      </c>
      <c r="J424">
        <f>VLOOKUP(F424,DATOS!B:U,13,FALSE)</f>
        <v>1</v>
      </c>
      <c r="K424">
        <f>VLOOKUP(F424,DATOS!B:U,18,FALSE)</f>
        <v>33800</v>
      </c>
      <c r="L424">
        <f t="shared" si="13"/>
        <v>33800</v>
      </c>
      <c r="O424" s="40">
        <f>VLOOKUP(F424,DATOS!B:P,15,FALSE)</f>
        <v>45441</v>
      </c>
    </row>
    <row r="425" spans="2:15">
      <c r="B425" t="str">
        <f>VLOOKUP(F425,DATOS!B:U,20,FALSE)</f>
        <v>FEVT5366</v>
      </c>
      <c r="C425" s="3">
        <v>9012767301</v>
      </c>
      <c r="D425" t="str">
        <f>VLOOKUP(F425,DATOS!B:U,2,FALSE)</f>
        <v>RC</v>
      </c>
      <c r="E425" s="3">
        <f>VLOOKUP(F425,DATOS!B:U,3,FALSE)</f>
        <v>1123336299</v>
      </c>
      <c r="F425">
        <v>6201</v>
      </c>
      <c r="G425">
        <v>2</v>
      </c>
      <c r="H425" t="str">
        <f>VLOOKUP(F425,DATOS!B:U,11,FALSE)</f>
        <v>S50008</v>
      </c>
      <c r="I425" t="str">
        <f t="shared" si="12"/>
        <v>TRANSPORTE INTERMUNICIPAL TER</v>
      </c>
      <c r="J425">
        <f>VLOOKUP(F425,DATOS!B:U,13,FALSE)</f>
        <v>1</v>
      </c>
      <c r="K425">
        <f>VLOOKUP(F425,DATOS!B:U,18,FALSE)</f>
        <v>26520</v>
      </c>
      <c r="L425">
        <f t="shared" si="13"/>
        <v>26520</v>
      </c>
      <c r="O425" s="40">
        <f>VLOOKUP(F425,DATOS!B:P,15,FALSE)</f>
        <v>45439</v>
      </c>
    </row>
    <row r="426" spans="2:15">
      <c r="B426" t="str">
        <f>VLOOKUP(F426,DATOS!B:U,20,FALSE)</f>
        <v>FEVT5367</v>
      </c>
      <c r="C426" s="3">
        <v>9012767301</v>
      </c>
      <c r="D426" t="str">
        <f>VLOOKUP(F426,DATOS!B:U,2,FALSE)</f>
        <v>CC</v>
      </c>
      <c r="E426" s="3">
        <f>VLOOKUP(F426,DATOS!B:U,3,FALSE)</f>
        <v>18124262</v>
      </c>
      <c r="F426">
        <v>5077</v>
      </c>
      <c r="G426">
        <v>2</v>
      </c>
      <c r="H426" t="str">
        <f>VLOOKUP(F426,DATOS!B:U,11,FALSE)</f>
        <v>S50007</v>
      </c>
      <c r="I426" t="str">
        <f t="shared" si="12"/>
        <v>TRANSPORTE MUNICIPAL TERRESTR</v>
      </c>
      <c r="J426">
        <f>VLOOKUP(F426,DATOS!B:U,13,FALSE)</f>
        <v>1</v>
      </c>
      <c r="K426">
        <f>VLOOKUP(F426,DATOS!B:U,18,FALSE)</f>
        <v>67600</v>
      </c>
      <c r="L426">
        <f t="shared" si="13"/>
        <v>67600</v>
      </c>
      <c r="O426" s="40">
        <f>VLOOKUP(F426,DATOS!B:P,15,FALSE)</f>
        <v>45418</v>
      </c>
    </row>
    <row r="427" spans="2:15">
      <c r="B427" t="str">
        <f>VLOOKUP(F427,DATOS!B:U,20,FALSE)</f>
        <v>FEVT5367</v>
      </c>
      <c r="C427" s="3">
        <v>9012767301</v>
      </c>
      <c r="D427" t="str">
        <f>VLOOKUP(F427,DATOS!B:U,2,FALSE)</f>
        <v>CC</v>
      </c>
      <c r="E427" s="3">
        <f>VLOOKUP(F427,DATOS!B:U,3,FALSE)</f>
        <v>18124262</v>
      </c>
      <c r="F427">
        <v>5078</v>
      </c>
      <c r="G427">
        <v>2</v>
      </c>
      <c r="H427" t="str">
        <f>VLOOKUP(F427,DATOS!B:U,11,FALSE)</f>
        <v>S50007</v>
      </c>
      <c r="I427" t="str">
        <f t="shared" si="12"/>
        <v>TRANSPORTE MUNICIPAL TERRESTR</v>
      </c>
      <c r="J427">
        <f>VLOOKUP(F427,DATOS!B:U,13,FALSE)</f>
        <v>1</v>
      </c>
      <c r="K427">
        <f>VLOOKUP(F427,DATOS!B:U,18,FALSE)</f>
        <v>67600</v>
      </c>
      <c r="L427">
        <f t="shared" si="13"/>
        <v>67600</v>
      </c>
      <c r="O427" s="40">
        <f>VLOOKUP(F427,DATOS!B:P,15,FALSE)</f>
        <v>45419</v>
      </c>
    </row>
    <row r="428" spans="2:15">
      <c r="B428" t="str">
        <f>VLOOKUP(F428,DATOS!B:U,20,FALSE)</f>
        <v>FEVT5368</v>
      </c>
      <c r="C428" s="3">
        <v>9012767301</v>
      </c>
      <c r="D428" t="str">
        <f>VLOOKUP(F428,DATOS!B:U,2,FALSE)</f>
        <v>TI</v>
      </c>
      <c r="E428" s="3">
        <f>VLOOKUP(F428,DATOS!B:U,3,FALSE)</f>
        <v>1123324452</v>
      </c>
      <c r="F428">
        <v>5375</v>
      </c>
      <c r="G428">
        <v>2</v>
      </c>
      <c r="H428" t="str">
        <f>VLOOKUP(F428,DATOS!B:U,11,FALSE)</f>
        <v>S50008</v>
      </c>
      <c r="I428" t="str">
        <f t="shared" si="12"/>
        <v>TRANSPORTE INTERMUNICIPAL TER</v>
      </c>
      <c r="J428">
        <f>VLOOKUP(F428,DATOS!B:U,13,FALSE)</f>
        <v>1</v>
      </c>
      <c r="K428">
        <f>VLOOKUP(F428,DATOS!B:U,18,FALSE)</f>
        <v>45240</v>
      </c>
      <c r="L428">
        <f t="shared" si="13"/>
        <v>45240</v>
      </c>
      <c r="O428" s="40">
        <f>VLOOKUP(F428,DATOS!B:P,15,FALSE)</f>
        <v>45421</v>
      </c>
    </row>
    <row r="429" spans="2:15">
      <c r="B429" t="str">
        <f>VLOOKUP(F429,DATOS!B:U,20,FALSE)</f>
        <v>FEVT5368</v>
      </c>
      <c r="C429" s="3">
        <v>9012767301</v>
      </c>
      <c r="D429" t="str">
        <f>VLOOKUP(F429,DATOS!B:U,2,FALSE)</f>
        <v>TI</v>
      </c>
      <c r="E429" s="3">
        <f>VLOOKUP(F429,DATOS!B:U,3,FALSE)</f>
        <v>1123324452</v>
      </c>
      <c r="F429">
        <v>5376</v>
      </c>
      <c r="G429">
        <v>2</v>
      </c>
      <c r="H429" t="str">
        <f>VLOOKUP(F429,DATOS!B:U,11,FALSE)</f>
        <v>S50008</v>
      </c>
      <c r="I429" t="str">
        <f t="shared" si="12"/>
        <v>TRANSPORTE INTERMUNICIPAL TER</v>
      </c>
      <c r="J429">
        <f>VLOOKUP(F429,DATOS!B:U,13,FALSE)</f>
        <v>1</v>
      </c>
      <c r="K429">
        <f>VLOOKUP(F429,DATOS!B:U,18,FALSE)</f>
        <v>45240</v>
      </c>
      <c r="L429">
        <f t="shared" si="13"/>
        <v>45240</v>
      </c>
      <c r="O429" s="40">
        <f>VLOOKUP(F429,DATOS!B:P,15,FALSE)</f>
        <v>45422</v>
      </c>
    </row>
    <row r="430" spans="2:15">
      <c r="B430" t="str">
        <f>VLOOKUP(F430,DATOS!B:U,20,FALSE)</f>
        <v>FEVT5369</v>
      </c>
      <c r="C430" s="3">
        <v>9012767301</v>
      </c>
      <c r="D430" t="str">
        <f>VLOOKUP(F430,DATOS!B:U,2,FALSE)</f>
        <v>TI</v>
      </c>
      <c r="E430" s="3">
        <f>VLOOKUP(F430,DATOS!B:U,3,FALSE)</f>
        <v>1123331957</v>
      </c>
      <c r="F430">
        <v>5812</v>
      </c>
      <c r="G430">
        <v>2</v>
      </c>
      <c r="H430" t="str">
        <f>VLOOKUP(F430,DATOS!B:U,11,FALSE)</f>
        <v>S50008</v>
      </c>
      <c r="I430" t="str">
        <f t="shared" si="12"/>
        <v>TRANSPORTE INTERMUNICIPAL TER</v>
      </c>
      <c r="J430">
        <f>VLOOKUP(F430,DATOS!B:U,13,FALSE)</f>
        <v>1</v>
      </c>
      <c r="K430">
        <f>VLOOKUP(F430,DATOS!B:U,18,FALSE)</f>
        <v>26520</v>
      </c>
      <c r="L430">
        <f t="shared" si="13"/>
        <v>26520</v>
      </c>
      <c r="O430" s="40">
        <f>VLOOKUP(F430,DATOS!B:P,15,FALSE)</f>
        <v>45430</v>
      </c>
    </row>
    <row r="431" spans="2:15">
      <c r="B431" t="str">
        <f>VLOOKUP(F431,DATOS!B:U,20,FALSE)</f>
        <v>FEVT5370</v>
      </c>
      <c r="C431" s="3">
        <v>9012767301</v>
      </c>
      <c r="D431" t="str">
        <f>VLOOKUP(F431,DATOS!B:U,2,FALSE)</f>
        <v>CC</v>
      </c>
      <c r="E431" s="3">
        <f>VLOOKUP(F431,DATOS!B:U,3,FALSE)</f>
        <v>26615748</v>
      </c>
      <c r="F431">
        <v>5451</v>
      </c>
      <c r="G431">
        <v>2</v>
      </c>
      <c r="H431" t="str">
        <f>VLOOKUP(F431,DATOS!B:U,11,FALSE)</f>
        <v>S50008</v>
      </c>
      <c r="I431" t="str">
        <f t="shared" si="12"/>
        <v>TRANSPORTE INTERMUNICIPAL TER</v>
      </c>
      <c r="J431">
        <f>VLOOKUP(F431,DATOS!B:U,13,FALSE)</f>
        <v>1</v>
      </c>
      <c r="K431">
        <f>VLOOKUP(F431,DATOS!B:U,18,FALSE)</f>
        <v>29640</v>
      </c>
      <c r="L431">
        <f t="shared" si="13"/>
        <v>29640</v>
      </c>
      <c r="O431" s="40">
        <f>VLOOKUP(F431,DATOS!B:P,15,FALSE)</f>
        <v>45424</v>
      </c>
    </row>
    <row r="432" spans="2:15">
      <c r="B432" t="str">
        <f>VLOOKUP(F432,DATOS!B:U,20,FALSE)</f>
        <v>FEVT5370</v>
      </c>
      <c r="C432" s="3">
        <v>9012767301</v>
      </c>
      <c r="D432" t="str">
        <f>VLOOKUP(F432,DATOS!B:U,2,FALSE)</f>
        <v>CC</v>
      </c>
      <c r="E432" s="3">
        <f>VLOOKUP(F432,DATOS!B:U,3,FALSE)</f>
        <v>26615748</v>
      </c>
      <c r="F432">
        <v>5452</v>
      </c>
      <c r="G432">
        <v>2</v>
      </c>
      <c r="H432" t="str">
        <f>VLOOKUP(F432,DATOS!B:U,11,FALSE)</f>
        <v>S50008</v>
      </c>
      <c r="I432" t="str">
        <f t="shared" si="12"/>
        <v>TRANSPORTE INTERMUNICIPAL TER</v>
      </c>
      <c r="J432">
        <f>VLOOKUP(F432,DATOS!B:U,13,FALSE)</f>
        <v>1</v>
      </c>
      <c r="K432">
        <f>VLOOKUP(F432,DATOS!B:U,18,FALSE)</f>
        <v>29640</v>
      </c>
      <c r="L432">
        <f t="shared" si="13"/>
        <v>29640</v>
      </c>
      <c r="O432" s="40">
        <f>VLOOKUP(F432,DATOS!B:P,15,FALSE)</f>
        <v>45424</v>
      </c>
    </row>
    <row r="433" spans="2:15">
      <c r="B433" t="str">
        <f>VLOOKUP(F433,DATOS!B:U,20,FALSE)</f>
        <v>FEVT5370</v>
      </c>
      <c r="C433" s="3">
        <v>9012767301</v>
      </c>
      <c r="D433" t="str">
        <f>VLOOKUP(F433,DATOS!B:U,2,FALSE)</f>
        <v>CC</v>
      </c>
      <c r="E433" s="3">
        <f>VLOOKUP(F433,DATOS!B:U,3,FALSE)</f>
        <v>26615748</v>
      </c>
      <c r="F433">
        <v>5801</v>
      </c>
      <c r="G433">
        <v>2</v>
      </c>
      <c r="H433" t="str">
        <f>VLOOKUP(F433,DATOS!B:U,11,FALSE)</f>
        <v>S50008</v>
      </c>
      <c r="I433" t="str">
        <f t="shared" si="12"/>
        <v>TRANSPORTE INTERMUNICIPAL TER</v>
      </c>
      <c r="J433">
        <f>VLOOKUP(F433,DATOS!B:U,13,FALSE)</f>
        <v>2</v>
      </c>
      <c r="K433">
        <f>VLOOKUP(F433,DATOS!B:U,18,FALSE)</f>
        <v>30680</v>
      </c>
      <c r="L433">
        <f t="shared" si="13"/>
        <v>61360</v>
      </c>
      <c r="O433" s="40">
        <f>VLOOKUP(F433,DATOS!B:P,15,FALSE)</f>
        <v>45431</v>
      </c>
    </row>
    <row r="434" spans="2:15">
      <c r="B434" t="str">
        <f>VLOOKUP(F434,DATOS!B:U,20,FALSE)</f>
        <v>FEVT5370</v>
      </c>
      <c r="C434" s="3">
        <v>9012767301</v>
      </c>
      <c r="D434" t="str">
        <f>VLOOKUP(F434,DATOS!B:U,2,FALSE)</f>
        <v>CC</v>
      </c>
      <c r="E434" s="3">
        <f>VLOOKUP(F434,DATOS!B:U,3,FALSE)</f>
        <v>26615748</v>
      </c>
      <c r="F434">
        <v>5802</v>
      </c>
      <c r="G434">
        <v>2</v>
      </c>
      <c r="H434" t="str">
        <f>VLOOKUP(F434,DATOS!B:U,11,FALSE)</f>
        <v>S50007</v>
      </c>
      <c r="I434" t="str">
        <f t="shared" si="12"/>
        <v>TRANSPORTE MUNICIPAL TERRESTR</v>
      </c>
      <c r="J434">
        <f>VLOOKUP(F434,DATOS!B:U,13,FALSE)</f>
        <v>2</v>
      </c>
      <c r="K434">
        <f>VLOOKUP(F434,DATOS!B:U,18,FALSE)</f>
        <v>67600</v>
      </c>
      <c r="L434">
        <f t="shared" si="13"/>
        <v>135200</v>
      </c>
      <c r="O434" s="40">
        <f>VLOOKUP(F434,DATOS!B:P,15,FALSE)</f>
        <v>45431</v>
      </c>
    </row>
    <row r="435" spans="2:15">
      <c r="B435" t="str">
        <f>VLOOKUP(F435,DATOS!B:U,20,FALSE)</f>
        <v>FEVT5370</v>
      </c>
      <c r="C435" s="3">
        <v>9012767301</v>
      </c>
      <c r="D435" t="str">
        <f>VLOOKUP(F435,DATOS!B:U,2,FALSE)</f>
        <v>CC</v>
      </c>
      <c r="E435" s="3">
        <f>VLOOKUP(F435,DATOS!B:U,3,FALSE)</f>
        <v>26615748</v>
      </c>
      <c r="F435">
        <v>6211</v>
      </c>
      <c r="G435">
        <v>2</v>
      </c>
      <c r="H435" t="str">
        <f>VLOOKUP(F435,DATOS!B:U,11,FALSE)</f>
        <v>S50008</v>
      </c>
      <c r="I435" t="str">
        <f t="shared" si="12"/>
        <v>TRANSPORTE INTERMUNICIPAL TER</v>
      </c>
      <c r="J435">
        <f>VLOOKUP(F435,DATOS!B:U,13,FALSE)</f>
        <v>1</v>
      </c>
      <c r="K435">
        <f>VLOOKUP(F435,DATOS!B:U,18,FALSE)</f>
        <v>29640</v>
      </c>
      <c r="L435">
        <f t="shared" si="13"/>
        <v>29640</v>
      </c>
      <c r="O435" s="40">
        <f>VLOOKUP(F435,DATOS!B:P,15,FALSE)</f>
        <v>45439</v>
      </c>
    </row>
    <row r="436" spans="2:15">
      <c r="B436" t="str">
        <f>VLOOKUP(F436,DATOS!B:U,20,FALSE)</f>
        <v>FEVT5370</v>
      </c>
      <c r="C436" s="3">
        <v>9012767301</v>
      </c>
      <c r="D436" t="str">
        <f>VLOOKUP(F436,DATOS!B:U,2,FALSE)</f>
        <v>CC</v>
      </c>
      <c r="E436" s="3">
        <f>VLOOKUP(F436,DATOS!B:U,3,FALSE)</f>
        <v>26615748</v>
      </c>
      <c r="F436">
        <v>6212</v>
      </c>
      <c r="G436">
        <v>2</v>
      </c>
      <c r="H436" t="str">
        <f>VLOOKUP(F436,DATOS!B:U,11,FALSE)</f>
        <v>S50008</v>
      </c>
      <c r="I436" t="str">
        <f t="shared" si="12"/>
        <v>TRANSPORTE INTERMUNICIPAL TER</v>
      </c>
      <c r="J436">
        <f>VLOOKUP(F436,DATOS!B:U,13,FALSE)</f>
        <v>1</v>
      </c>
      <c r="K436">
        <f>VLOOKUP(F436,DATOS!B:U,18,FALSE)</f>
        <v>29640</v>
      </c>
      <c r="L436">
        <f t="shared" si="13"/>
        <v>29640</v>
      </c>
      <c r="O436" s="40">
        <f>VLOOKUP(F436,DATOS!B:P,15,FALSE)</f>
        <v>45439</v>
      </c>
    </row>
    <row r="437" spans="2:15">
      <c r="B437" t="str">
        <f>VLOOKUP(F437,DATOS!B:U,20,FALSE)</f>
        <v>FEVT5371</v>
      </c>
      <c r="C437" s="3">
        <v>9012767301</v>
      </c>
      <c r="D437" t="str">
        <f>VLOOKUP(F437,DATOS!B:U,2,FALSE)</f>
        <v>CC</v>
      </c>
      <c r="E437" s="3">
        <f>VLOOKUP(F437,DATOS!B:U,3,FALSE)</f>
        <v>12232920</v>
      </c>
      <c r="F437">
        <v>4925</v>
      </c>
      <c r="G437">
        <v>2</v>
      </c>
      <c r="H437" t="str">
        <f>VLOOKUP(F437,DATOS!B:U,11,FALSE)</f>
        <v>S50008</v>
      </c>
      <c r="I437" t="str">
        <f t="shared" si="12"/>
        <v>TRANSPORTE INTERMUNICIPAL TER</v>
      </c>
      <c r="J437">
        <f>VLOOKUP(F437,DATOS!B:U,13,FALSE)</f>
        <v>1</v>
      </c>
      <c r="K437">
        <f>VLOOKUP(F437,DATOS!B:U,18,FALSE)</f>
        <v>29640</v>
      </c>
      <c r="L437">
        <f t="shared" si="13"/>
        <v>29640</v>
      </c>
      <c r="O437" s="40">
        <f>VLOOKUP(F437,DATOS!B:P,15,FALSE)</f>
        <v>45414</v>
      </c>
    </row>
    <row r="438" spans="2:15">
      <c r="B438" t="str">
        <f>VLOOKUP(F438,DATOS!B:U,20,FALSE)</f>
        <v>FEVT5371</v>
      </c>
      <c r="C438" s="3">
        <v>9012767301</v>
      </c>
      <c r="D438" t="str">
        <f>VLOOKUP(F438,DATOS!B:U,2,FALSE)</f>
        <v>CC</v>
      </c>
      <c r="E438" s="3">
        <f>VLOOKUP(F438,DATOS!B:U,3,FALSE)</f>
        <v>12232920</v>
      </c>
      <c r="F438">
        <v>5337</v>
      </c>
      <c r="G438">
        <v>2</v>
      </c>
      <c r="H438" t="str">
        <f>VLOOKUP(F438,DATOS!B:U,11,FALSE)</f>
        <v>S50008</v>
      </c>
      <c r="I438" t="str">
        <f t="shared" si="12"/>
        <v>TRANSPORTE INTERMUNICIPAL TER</v>
      </c>
      <c r="J438">
        <f>VLOOKUP(F438,DATOS!B:U,13,FALSE)</f>
        <v>1</v>
      </c>
      <c r="K438">
        <f>VLOOKUP(F438,DATOS!B:U,18,FALSE)</f>
        <v>30680</v>
      </c>
      <c r="L438">
        <f t="shared" si="13"/>
        <v>30680</v>
      </c>
      <c r="O438" s="40">
        <f>VLOOKUP(F438,DATOS!B:P,15,FALSE)</f>
        <v>45421</v>
      </c>
    </row>
    <row r="439" spans="2:15">
      <c r="B439" t="str">
        <f>VLOOKUP(F439,DATOS!B:U,20,FALSE)</f>
        <v>FEVT5371</v>
      </c>
      <c r="C439" s="3">
        <v>9012767301</v>
      </c>
      <c r="D439" t="str">
        <f>VLOOKUP(F439,DATOS!B:U,2,FALSE)</f>
        <v>CC</v>
      </c>
      <c r="E439" s="3">
        <f>VLOOKUP(F439,DATOS!B:U,3,FALSE)</f>
        <v>12232920</v>
      </c>
      <c r="F439">
        <v>5338</v>
      </c>
      <c r="G439">
        <v>2</v>
      </c>
      <c r="H439" t="str">
        <f>VLOOKUP(F439,DATOS!B:U,11,FALSE)</f>
        <v>S50008</v>
      </c>
      <c r="I439" t="str">
        <f t="shared" si="12"/>
        <v>TRANSPORTE INTERMUNICIPAL TER</v>
      </c>
      <c r="J439">
        <f>VLOOKUP(F439,DATOS!B:U,13,FALSE)</f>
        <v>1</v>
      </c>
      <c r="K439">
        <f>VLOOKUP(F439,DATOS!B:U,18,FALSE)</f>
        <v>30680</v>
      </c>
      <c r="L439">
        <f t="shared" si="13"/>
        <v>30680</v>
      </c>
      <c r="O439" s="40">
        <f>VLOOKUP(F439,DATOS!B:P,15,FALSE)</f>
        <v>45421</v>
      </c>
    </row>
    <row r="440" spans="2:15">
      <c r="B440" t="str">
        <f>VLOOKUP(F440,DATOS!B:U,20,FALSE)</f>
        <v>FEVT5372</v>
      </c>
      <c r="C440" s="3">
        <v>9012767301</v>
      </c>
      <c r="D440" t="str">
        <f>VLOOKUP(F440,DATOS!B:U,2,FALSE)</f>
        <v>CC</v>
      </c>
      <c r="E440" s="3">
        <f>VLOOKUP(F440,DATOS!B:U,3,FALSE)</f>
        <v>69011223</v>
      </c>
      <c r="F440">
        <v>6048</v>
      </c>
      <c r="G440">
        <v>2</v>
      </c>
      <c r="H440" t="str">
        <f>VLOOKUP(F440,DATOS!B:U,11,FALSE)</f>
        <v>S50008</v>
      </c>
      <c r="I440" t="str">
        <f t="shared" si="12"/>
        <v>TRANSPORTE INTERMUNICIPAL TER</v>
      </c>
      <c r="J440">
        <f>VLOOKUP(F440,DATOS!B:U,13,FALSE)</f>
        <v>1</v>
      </c>
      <c r="K440">
        <f>VLOOKUP(F440,DATOS!B:U,18,FALSE)</f>
        <v>29640</v>
      </c>
      <c r="L440">
        <f t="shared" si="13"/>
        <v>29640</v>
      </c>
      <c r="O440" s="40">
        <f>VLOOKUP(F440,DATOS!B:P,15,FALSE)</f>
        <v>45435</v>
      </c>
    </row>
    <row r="441" spans="2:15">
      <c r="B441" t="str">
        <f>VLOOKUP(F441,DATOS!B:U,20,FALSE)</f>
        <v>FEVT5372</v>
      </c>
      <c r="C441" s="3">
        <v>9012767301</v>
      </c>
      <c r="D441" t="str">
        <f>VLOOKUP(F441,DATOS!B:U,2,FALSE)</f>
        <v>CC</v>
      </c>
      <c r="E441" s="3">
        <f>VLOOKUP(F441,DATOS!B:U,3,FALSE)</f>
        <v>69011223</v>
      </c>
      <c r="F441">
        <v>6049</v>
      </c>
      <c r="G441">
        <v>2</v>
      </c>
      <c r="H441" t="str">
        <f>VLOOKUP(F441,DATOS!B:U,11,FALSE)</f>
        <v>S50008</v>
      </c>
      <c r="I441" t="str">
        <f t="shared" ref="I441:I503" si="14">IF(H441="S50007","TRANSPORTE MUNICIPAL TERRESTR",IF(H441="S50008","TRANSPORTE INTERMUNICIPAL TER","VALIDAR CODIGO"))</f>
        <v>TRANSPORTE INTERMUNICIPAL TER</v>
      </c>
      <c r="J441">
        <f>VLOOKUP(F441,DATOS!B:U,13,FALSE)</f>
        <v>1</v>
      </c>
      <c r="K441">
        <f>VLOOKUP(F441,DATOS!B:U,18,FALSE)</f>
        <v>29640</v>
      </c>
      <c r="L441">
        <f t="shared" ref="L441:L503" si="15">K441*J441</f>
        <v>29640</v>
      </c>
      <c r="O441" s="40">
        <f>VLOOKUP(F441,DATOS!B:P,15,FALSE)</f>
        <v>45436</v>
      </c>
    </row>
    <row r="442" spans="2:15">
      <c r="B442" t="str">
        <f>VLOOKUP(F442,DATOS!B:U,20,FALSE)</f>
        <v>FEVT5373</v>
      </c>
      <c r="C442" s="3">
        <v>9012767301</v>
      </c>
      <c r="D442" t="str">
        <f>VLOOKUP(F442,DATOS!B:U,2,FALSE)</f>
        <v>CC</v>
      </c>
      <c r="E442" s="3">
        <f>VLOOKUP(F442,DATOS!B:U,3,FALSE)</f>
        <v>40782495</v>
      </c>
      <c r="F442">
        <v>6269</v>
      </c>
      <c r="G442">
        <v>2</v>
      </c>
      <c r="H442" t="str">
        <f>VLOOKUP(F442,DATOS!B:U,11,FALSE)</f>
        <v>S50007</v>
      </c>
      <c r="I442" t="str">
        <f t="shared" si="14"/>
        <v>TRANSPORTE MUNICIPAL TERRESTR</v>
      </c>
      <c r="J442">
        <f>VLOOKUP(F442,DATOS!B:U,13,FALSE)</f>
        <v>1</v>
      </c>
      <c r="K442">
        <f>VLOOKUP(F442,DATOS!B:U,18,FALSE)</f>
        <v>92040</v>
      </c>
      <c r="L442">
        <f t="shared" si="15"/>
        <v>92040</v>
      </c>
      <c r="O442" s="40">
        <f>VLOOKUP(F442,DATOS!B:P,15,FALSE)</f>
        <v>45440</v>
      </c>
    </row>
    <row r="443" spans="2:15">
      <c r="B443" t="str">
        <f>VLOOKUP(F443,DATOS!B:U,20,FALSE)</f>
        <v>FEVT5373</v>
      </c>
      <c r="C443" s="3">
        <v>9012767301</v>
      </c>
      <c r="D443" t="str">
        <f>VLOOKUP(F443,DATOS!B:U,2,FALSE)</f>
        <v>CC</v>
      </c>
      <c r="E443" s="3">
        <f>VLOOKUP(F443,DATOS!B:U,3,FALSE)</f>
        <v>40782495</v>
      </c>
      <c r="F443">
        <v>6270</v>
      </c>
      <c r="G443">
        <v>2</v>
      </c>
      <c r="H443" t="str">
        <f>VLOOKUP(F443,DATOS!B:U,11,FALSE)</f>
        <v>S50007</v>
      </c>
      <c r="I443" t="str">
        <f t="shared" si="14"/>
        <v>TRANSPORTE MUNICIPAL TERRESTR</v>
      </c>
      <c r="J443">
        <f>VLOOKUP(F443,DATOS!B:U,13,FALSE)</f>
        <v>1</v>
      </c>
      <c r="K443">
        <f>VLOOKUP(F443,DATOS!B:U,18,FALSE)</f>
        <v>83200</v>
      </c>
      <c r="L443">
        <f t="shared" si="15"/>
        <v>83200</v>
      </c>
      <c r="O443" s="40">
        <f>VLOOKUP(F443,DATOS!B:P,15,FALSE)</f>
        <v>45441</v>
      </c>
    </row>
    <row r="444" spans="2:15">
      <c r="B444" t="str">
        <f>VLOOKUP(F444,DATOS!B:U,20,FALSE)</f>
        <v>FEVT5374</v>
      </c>
      <c r="C444" s="3">
        <v>9012767301</v>
      </c>
      <c r="D444" t="str">
        <f>VLOOKUP(F444,DATOS!B:U,2,FALSE)</f>
        <v>CC</v>
      </c>
      <c r="E444" s="3">
        <f>VLOOKUP(F444,DATOS!B:U,3,FALSE)</f>
        <v>1124851912</v>
      </c>
      <c r="F444">
        <v>6267</v>
      </c>
      <c r="G444">
        <v>2</v>
      </c>
      <c r="H444" t="str">
        <f>VLOOKUP(F444,DATOS!B:U,11,FALSE)</f>
        <v>S50007</v>
      </c>
      <c r="I444" t="str">
        <f t="shared" si="14"/>
        <v>TRANSPORTE MUNICIPAL TERRESTR</v>
      </c>
      <c r="J444">
        <f>VLOOKUP(F444,DATOS!B:U,13,FALSE)</f>
        <v>1</v>
      </c>
      <c r="K444">
        <f>VLOOKUP(F444,DATOS!B:U,18,FALSE)</f>
        <v>92040</v>
      </c>
      <c r="L444">
        <f t="shared" si="15"/>
        <v>92040</v>
      </c>
      <c r="O444" s="40">
        <f>VLOOKUP(F444,DATOS!B:P,15,FALSE)</f>
        <v>45440</v>
      </c>
    </row>
    <row r="445" spans="2:15">
      <c r="B445" t="str">
        <f>VLOOKUP(F445,DATOS!B:U,20,FALSE)</f>
        <v>FEVT5374</v>
      </c>
      <c r="C445" s="3">
        <v>9012767301</v>
      </c>
      <c r="D445" t="str">
        <f>VLOOKUP(F445,DATOS!B:U,2,FALSE)</f>
        <v>CC</v>
      </c>
      <c r="E445" s="3">
        <f>VLOOKUP(F445,DATOS!B:U,3,FALSE)</f>
        <v>1124851912</v>
      </c>
      <c r="F445">
        <v>6268</v>
      </c>
      <c r="G445">
        <v>2</v>
      </c>
      <c r="H445" t="str">
        <f>VLOOKUP(F445,DATOS!B:U,11,FALSE)</f>
        <v>S50007</v>
      </c>
      <c r="I445" t="str">
        <f t="shared" si="14"/>
        <v>TRANSPORTE MUNICIPAL TERRESTR</v>
      </c>
      <c r="J445">
        <f>VLOOKUP(F445,DATOS!B:U,13,FALSE)</f>
        <v>1</v>
      </c>
      <c r="K445">
        <f>VLOOKUP(F445,DATOS!B:U,18,FALSE)</f>
        <v>83200</v>
      </c>
      <c r="L445">
        <f t="shared" si="15"/>
        <v>83200</v>
      </c>
      <c r="O445" s="40">
        <f>VLOOKUP(F445,DATOS!B:P,15,FALSE)</f>
        <v>45441</v>
      </c>
    </row>
    <row r="446" spans="2:15">
      <c r="B446" t="str">
        <f>VLOOKUP(F446,DATOS!B:U,20,FALSE)</f>
        <v>FEVT5375</v>
      </c>
      <c r="C446" s="3">
        <v>9012767301</v>
      </c>
      <c r="D446" t="str">
        <f>VLOOKUP(F446,DATOS!B:U,2,FALSE)</f>
        <v>CC</v>
      </c>
      <c r="E446" s="3">
        <f>VLOOKUP(F446,DATOS!B:U,3,FALSE)</f>
        <v>39842015</v>
      </c>
      <c r="F446">
        <v>5838</v>
      </c>
      <c r="G446">
        <v>2</v>
      </c>
      <c r="H446" t="str">
        <f>VLOOKUP(F446,DATOS!B:U,11,FALSE)</f>
        <v>S50007</v>
      </c>
      <c r="I446" t="str">
        <f t="shared" si="14"/>
        <v>TRANSPORTE MUNICIPAL TERRESTR</v>
      </c>
      <c r="J446">
        <f>VLOOKUP(F446,DATOS!B:U,13,FALSE)</f>
        <v>1</v>
      </c>
      <c r="K446">
        <f>VLOOKUP(F446,DATOS!B:U,18,FALSE)</f>
        <v>92040</v>
      </c>
      <c r="L446">
        <f t="shared" si="15"/>
        <v>92040</v>
      </c>
      <c r="O446" s="40">
        <f>VLOOKUP(F446,DATOS!B:P,15,FALSE)</f>
        <v>45430</v>
      </c>
    </row>
    <row r="447" spans="2:15">
      <c r="B447" t="str">
        <f>VLOOKUP(F447,DATOS!B:U,20,FALSE)</f>
        <v>FEVT5376</v>
      </c>
      <c r="C447" s="3">
        <v>9012767301</v>
      </c>
      <c r="D447" t="str">
        <f>VLOOKUP(F447,DATOS!B:U,2,FALSE)</f>
        <v>CC</v>
      </c>
      <c r="E447" s="3">
        <f>VLOOKUP(F447,DATOS!B:U,3,FALSE)</f>
        <v>1124865636</v>
      </c>
      <c r="F447">
        <v>4893</v>
      </c>
      <c r="G447">
        <v>2</v>
      </c>
      <c r="H447" t="str">
        <f>VLOOKUP(F447,DATOS!B:U,11,FALSE)</f>
        <v>S50007</v>
      </c>
      <c r="I447" t="str">
        <f t="shared" si="14"/>
        <v>TRANSPORTE MUNICIPAL TERRESTR</v>
      </c>
      <c r="J447">
        <f>VLOOKUP(F447,DATOS!B:U,13,FALSE)</f>
        <v>1</v>
      </c>
      <c r="K447">
        <f>VLOOKUP(F447,DATOS!B:U,18,FALSE)</f>
        <v>67600</v>
      </c>
      <c r="L447">
        <f t="shared" si="15"/>
        <v>67600</v>
      </c>
      <c r="O447" s="40">
        <f>VLOOKUP(F447,DATOS!B:P,15,FALSE)</f>
        <v>45413</v>
      </c>
    </row>
    <row r="448" spans="2:15">
      <c r="B448" t="str">
        <f>VLOOKUP(F448,DATOS!B:U,20,FALSE)</f>
        <v>FEVT5376</v>
      </c>
      <c r="C448" s="3">
        <v>9012767301</v>
      </c>
      <c r="D448" t="str">
        <f>VLOOKUP(F448,DATOS!B:U,2,FALSE)</f>
        <v>CC</v>
      </c>
      <c r="E448" s="3">
        <f>VLOOKUP(F448,DATOS!B:U,3,FALSE)</f>
        <v>1124865636</v>
      </c>
      <c r="F448">
        <v>4894</v>
      </c>
      <c r="G448">
        <v>2</v>
      </c>
      <c r="H448" t="str">
        <f>VLOOKUP(F448,DATOS!B:U,11,FALSE)</f>
        <v>S50007</v>
      </c>
      <c r="I448" t="str">
        <f t="shared" si="14"/>
        <v>TRANSPORTE MUNICIPAL TERRESTR</v>
      </c>
      <c r="J448">
        <f>VLOOKUP(F448,DATOS!B:U,13,FALSE)</f>
        <v>1</v>
      </c>
      <c r="K448">
        <f>VLOOKUP(F448,DATOS!B:U,18,FALSE)</f>
        <v>67600</v>
      </c>
      <c r="L448">
        <f t="shared" si="15"/>
        <v>67600</v>
      </c>
      <c r="O448" s="40">
        <f>VLOOKUP(F448,DATOS!B:P,15,FALSE)</f>
        <v>45414</v>
      </c>
    </row>
    <row r="449" spans="2:15">
      <c r="B449" t="str">
        <f>VLOOKUP(F449,DATOS!B:U,20,FALSE)</f>
        <v>FEVT5377</v>
      </c>
      <c r="C449" s="3">
        <v>9012767301</v>
      </c>
      <c r="D449" t="str">
        <f>VLOOKUP(F449,DATOS!B:U,2,FALSE)</f>
        <v>CC</v>
      </c>
      <c r="E449" s="3">
        <f>VLOOKUP(F449,DATOS!B:U,3,FALSE)</f>
        <v>18125124</v>
      </c>
      <c r="F449">
        <v>5538</v>
      </c>
      <c r="G449">
        <v>2</v>
      </c>
      <c r="H449" t="str">
        <f>VLOOKUP(F449,DATOS!B:U,11,FALSE)</f>
        <v>S50007</v>
      </c>
      <c r="I449" t="str">
        <f t="shared" si="14"/>
        <v>TRANSPORTE MUNICIPAL TERRESTR</v>
      </c>
      <c r="J449">
        <f>VLOOKUP(F449,DATOS!B:U,13,FALSE)</f>
        <v>1</v>
      </c>
      <c r="K449">
        <f>VLOOKUP(F449,DATOS!B:U,18,FALSE)</f>
        <v>67600</v>
      </c>
      <c r="L449">
        <f t="shared" si="15"/>
        <v>67600</v>
      </c>
      <c r="O449" s="40">
        <f>VLOOKUP(F449,DATOS!B:P,15,FALSE)</f>
        <v>45425</v>
      </c>
    </row>
    <row r="450" spans="2:15">
      <c r="B450" t="str">
        <f>VLOOKUP(F450,DATOS!B:U,20,FALSE)</f>
        <v>FEVT5377</v>
      </c>
      <c r="C450" s="3">
        <v>9012767301</v>
      </c>
      <c r="D450" t="str">
        <f>VLOOKUP(F450,DATOS!B:U,2,FALSE)</f>
        <v>CC</v>
      </c>
      <c r="E450" s="3">
        <f>VLOOKUP(F450,DATOS!B:U,3,FALSE)</f>
        <v>18125124</v>
      </c>
      <c r="F450">
        <v>5539</v>
      </c>
      <c r="G450">
        <v>2</v>
      </c>
      <c r="H450" t="str">
        <f>VLOOKUP(F450,DATOS!B:U,11,FALSE)</f>
        <v>S50007</v>
      </c>
      <c r="I450" t="str">
        <f t="shared" si="14"/>
        <v>TRANSPORTE MUNICIPAL TERRESTR</v>
      </c>
      <c r="J450">
        <f>VLOOKUP(F450,DATOS!B:U,13,FALSE)</f>
        <v>1</v>
      </c>
      <c r="K450">
        <f>VLOOKUP(F450,DATOS!B:U,18,FALSE)</f>
        <v>67600</v>
      </c>
      <c r="L450">
        <f t="shared" si="15"/>
        <v>67600</v>
      </c>
      <c r="O450" s="40">
        <f>VLOOKUP(F450,DATOS!B:P,15,FALSE)</f>
        <v>45426</v>
      </c>
    </row>
    <row r="451" spans="2:15">
      <c r="B451" t="str">
        <f>VLOOKUP(F451,DATOS!B:U,20,FALSE)</f>
        <v>FEVT5378</v>
      </c>
      <c r="C451" s="3">
        <v>9012767301</v>
      </c>
      <c r="D451" t="str">
        <f>VLOOKUP(F451,DATOS!B:U,2,FALSE)</f>
        <v>CC</v>
      </c>
      <c r="E451" s="3">
        <f>VLOOKUP(F451,DATOS!B:U,3,FALSE)</f>
        <v>27474008</v>
      </c>
      <c r="F451">
        <v>4732</v>
      </c>
      <c r="G451">
        <v>2</v>
      </c>
      <c r="H451" t="str">
        <f>VLOOKUP(F451,DATOS!B:U,11,FALSE)</f>
        <v>S50008</v>
      </c>
      <c r="I451" t="str">
        <f t="shared" si="14"/>
        <v>TRANSPORTE INTERMUNICIPAL TER</v>
      </c>
      <c r="J451">
        <f>VLOOKUP(F451,DATOS!B:U,13,FALSE)</f>
        <v>1</v>
      </c>
      <c r="K451">
        <f>VLOOKUP(F451,DATOS!B:U,18,FALSE)</f>
        <v>48360</v>
      </c>
      <c r="L451">
        <f t="shared" si="15"/>
        <v>48360</v>
      </c>
      <c r="O451" s="40">
        <f>VLOOKUP(F451,DATOS!B:P,15,FALSE)</f>
        <v>45416</v>
      </c>
    </row>
    <row r="452" spans="2:15">
      <c r="B452" t="str">
        <f>VLOOKUP(F452,DATOS!B:U,20,FALSE)</f>
        <v>FEVT5379</v>
      </c>
      <c r="C452" s="3">
        <v>9012767301</v>
      </c>
      <c r="D452" t="str">
        <f>VLOOKUP(F452,DATOS!B:U,2,FALSE)</f>
        <v>CC</v>
      </c>
      <c r="E452" s="3">
        <f>VLOOKUP(F452,DATOS!B:U,3,FALSE)</f>
        <v>1123327720</v>
      </c>
      <c r="F452">
        <v>6442</v>
      </c>
      <c r="G452">
        <v>2</v>
      </c>
      <c r="H452" t="str">
        <f>VLOOKUP(F452,DATOS!B:U,11,FALSE)</f>
        <v>S50008</v>
      </c>
      <c r="I452" t="str">
        <f t="shared" si="14"/>
        <v>TRANSPORTE INTERMUNICIPAL TER</v>
      </c>
      <c r="J452">
        <f>VLOOKUP(F452,DATOS!B:U,13,FALSE)</f>
        <v>1</v>
      </c>
      <c r="K452">
        <f>VLOOKUP(F452,DATOS!B:U,18,FALSE)</f>
        <v>45240</v>
      </c>
      <c r="L452">
        <f t="shared" si="15"/>
        <v>45240</v>
      </c>
      <c r="O452" s="40">
        <f>VLOOKUP(F452,DATOS!B:P,15,FALSE)</f>
        <v>45442</v>
      </c>
    </row>
    <row r="453" spans="2:15">
      <c r="B453" t="str">
        <f>VLOOKUP(F453,DATOS!B:U,20,FALSE)</f>
        <v>FEVT5380</v>
      </c>
      <c r="C453" s="3">
        <v>9012767301</v>
      </c>
      <c r="D453" t="str">
        <f>VLOOKUP(F453,DATOS!B:U,2,FALSE)</f>
        <v>CC</v>
      </c>
      <c r="E453" s="3">
        <f>VLOOKUP(F453,DATOS!B:U,3,FALSE)</f>
        <v>1006947603</v>
      </c>
      <c r="F453">
        <v>5335</v>
      </c>
      <c r="G453">
        <v>2</v>
      </c>
      <c r="H453" t="str">
        <f>VLOOKUP(F453,DATOS!B:U,11,FALSE)</f>
        <v>S50008</v>
      </c>
      <c r="I453" t="str">
        <f t="shared" si="14"/>
        <v>TRANSPORTE INTERMUNICIPAL TER</v>
      </c>
      <c r="J453">
        <f>VLOOKUP(F453,DATOS!B:U,13,FALSE)</f>
        <v>1</v>
      </c>
      <c r="K453">
        <f>VLOOKUP(F453,DATOS!B:U,18,FALSE)</f>
        <v>50669</v>
      </c>
      <c r="L453">
        <f t="shared" si="15"/>
        <v>50669</v>
      </c>
      <c r="O453" s="40">
        <f>VLOOKUP(F453,DATOS!B:P,15,FALSE)</f>
        <v>45421</v>
      </c>
    </row>
    <row r="454" spans="2:15">
      <c r="B454" t="str">
        <f>VLOOKUP(F454,DATOS!B:U,20,FALSE)</f>
        <v>FEVT5380</v>
      </c>
      <c r="C454" s="3">
        <v>9012767301</v>
      </c>
      <c r="D454" t="str">
        <f>VLOOKUP(F454,DATOS!B:U,2,FALSE)</f>
        <v>CC</v>
      </c>
      <c r="E454" s="3">
        <f>VLOOKUP(F454,DATOS!B:U,3,FALSE)</f>
        <v>1006947603</v>
      </c>
      <c r="F454">
        <v>5336</v>
      </c>
      <c r="G454">
        <v>2</v>
      </c>
      <c r="H454" t="str">
        <f>VLOOKUP(F454,DATOS!B:U,11,FALSE)</f>
        <v>S50008</v>
      </c>
      <c r="I454" t="str">
        <f t="shared" si="14"/>
        <v>TRANSPORTE INTERMUNICIPAL TER</v>
      </c>
      <c r="J454">
        <f>VLOOKUP(F454,DATOS!B:U,13,FALSE)</f>
        <v>1</v>
      </c>
      <c r="K454">
        <f>VLOOKUP(F454,DATOS!B:U,18,FALSE)</f>
        <v>50669</v>
      </c>
      <c r="L454">
        <f t="shared" si="15"/>
        <v>50669</v>
      </c>
      <c r="O454" s="40">
        <f>VLOOKUP(F454,DATOS!B:P,15,FALSE)</f>
        <v>45421</v>
      </c>
    </row>
    <row r="455" spans="2:15">
      <c r="B455" t="str">
        <f>VLOOKUP(F455,DATOS!B:U,20,FALSE)</f>
        <v>FEVT5381</v>
      </c>
      <c r="C455" s="3">
        <v>9012767301</v>
      </c>
      <c r="D455" t="str">
        <f>VLOOKUP(F455,DATOS!B:U,2,FALSE)</f>
        <v>CC</v>
      </c>
      <c r="E455" s="3">
        <f>VLOOKUP(F455,DATOS!B:U,3,FALSE)</f>
        <v>1006848163</v>
      </c>
      <c r="F455">
        <v>5281</v>
      </c>
      <c r="G455">
        <v>2</v>
      </c>
      <c r="H455" t="str">
        <f>VLOOKUP(F455,DATOS!B:U,11,FALSE)</f>
        <v>S50008</v>
      </c>
      <c r="I455" t="str">
        <f t="shared" si="14"/>
        <v>TRANSPORTE INTERMUNICIPAL TER</v>
      </c>
      <c r="J455">
        <f>VLOOKUP(F455,DATOS!B:U,13,FALSE)</f>
        <v>1</v>
      </c>
      <c r="K455">
        <f>VLOOKUP(F455,DATOS!B:U,18,FALSE)</f>
        <v>45240</v>
      </c>
      <c r="L455">
        <f t="shared" si="15"/>
        <v>45240</v>
      </c>
      <c r="O455" s="40">
        <f>VLOOKUP(F455,DATOS!B:P,15,FALSE)</f>
        <v>45419</v>
      </c>
    </row>
    <row r="456" spans="2:15">
      <c r="B456" t="str">
        <f>VLOOKUP(F456,DATOS!B:U,20,FALSE)</f>
        <v>FEVT5381</v>
      </c>
      <c r="C456" s="3">
        <v>9012767301</v>
      </c>
      <c r="D456" t="str">
        <f>VLOOKUP(F456,DATOS!B:U,2,FALSE)</f>
        <v>CC</v>
      </c>
      <c r="E456" s="3">
        <f>VLOOKUP(F456,DATOS!B:U,3,FALSE)</f>
        <v>1006848163</v>
      </c>
      <c r="F456">
        <v>5282</v>
      </c>
      <c r="G456">
        <v>2</v>
      </c>
      <c r="H456" t="str">
        <f>VLOOKUP(F456,DATOS!B:U,11,FALSE)</f>
        <v>S50008</v>
      </c>
      <c r="I456" t="str">
        <f t="shared" si="14"/>
        <v>TRANSPORTE INTERMUNICIPAL TER</v>
      </c>
      <c r="J456">
        <f>VLOOKUP(F456,DATOS!B:U,13,FALSE)</f>
        <v>1</v>
      </c>
      <c r="K456">
        <f>VLOOKUP(F456,DATOS!B:U,18,FALSE)</f>
        <v>45240</v>
      </c>
      <c r="L456">
        <f t="shared" si="15"/>
        <v>45240</v>
      </c>
      <c r="O456" s="40">
        <f>VLOOKUP(F456,DATOS!B:P,15,FALSE)</f>
        <v>45421</v>
      </c>
    </row>
    <row r="457" spans="2:15">
      <c r="B457" t="str">
        <f>VLOOKUP(F457,DATOS!B:U,20,FALSE)</f>
        <v>FEVT5382</v>
      </c>
      <c r="C457" s="3">
        <v>9012767301</v>
      </c>
      <c r="D457" t="str">
        <f>VLOOKUP(F457,DATOS!B:U,2,FALSE)</f>
        <v>CC</v>
      </c>
      <c r="E457" s="3">
        <f>VLOOKUP(F457,DATOS!B:U,3,FALSE)</f>
        <v>40755103</v>
      </c>
      <c r="F457">
        <v>4891</v>
      </c>
      <c r="G457">
        <v>2</v>
      </c>
      <c r="H457" t="str">
        <f>VLOOKUP(F457,DATOS!B:U,11,FALSE)</f>
        <v>S50008</v>
      </c>
      <c r="I457" t="str">
        <f t="shared" si="14"/>
        <v>TRANSPORTE INTERMUNICIPAL TER</v>
      </c>
      <c r="J457">
        <f>VLOOKUP(F457,DATOS!B:U,13,FALSE)</f>
        <v>1</v>
      </c>
      <c r="K457">
        <f>VLOOKUP(F457,DATOS!B:U,18,FALSE)</f>
        <v>45240</v>
      </c>
      <c r="L457">
        <f t="shared" si="15"/>
        <v>45240</v>
      </c>
      <c r="O457" s="40">
        <f>VLOOKUP(F457,DATOS!B:P,15,FALSE)</f>
        <v>45413</v>
      </c>
    </row>
    <row r="458" spans="2:15">
      <c r="B458" t="str">
        <f>VLOOKUP(F458,DATOS!B:U,20,FALSE)</f>
        <v>FEVT5382</v>
      </c>
      <c r="C458" s="3">
        <v>9012767301</v>
      </c>
      <c r="D458" t="str">
        <f>VLOOKUP(F458,DATOS!B:U,2,FALSE)</f>
        <v>CC</v>
      </c>
      <c r="E458" s="3">
        <f>VLOOKUP(F458,DATOS!B:U,3,FALSE)</f>
        <v>40755103</v>
      </c>
      <c r="F458">
        <v>4892</v>
      </c>
      <c r="G458">
        <v>2</v>
      </c>
      <c r="H458" t="str">
        <f>VLOOKUP(F458,DATOS!B:U,11,FALSE)</f>
        <v>S50008</v>
      </c>
      <c r="I458" t="str">
        <f t="shared" si="14"/>
        <v>TRANSPORTE INTERMUNICIPAL TER</v>
      </c>
      <c r="J458">
        <f>VLOOKUP(F458,DATOS!B:U,13,FALSE)</f>
        <v>1</v>
      </c>
      <c r="K458">
        <f>VLOOKUP(F458,DATOS!B:U,18,FALSE)</f>
        <v>45240</v>
      </c>
      <c r="L458">
        <f t="shared" si="15"/>
        <v>45240</v>
      </c>
      <c r="O458" s="40">
        <f>VLOOKUP(F458,DATOS!B:P,15,FALSE)</f>
        <v>45413</v>
      </c>
    </row>
    <row r="459" spans="2:15">
      <c r="B459" t="str">
        <f>VLOOKUP(F459,DATOS!B:U,20,FALSE)</f>
        <v>FEVT5383</v>
      </c>
      <c r="C459" s="3">
        <v>9012767301</v>
      </c>
      <c r="D459" t="str">
        <f>VLOOKUP(F459,DATOS!B:U,2,FALSE)</f>
        <v>CC</v>
      </c>
      <c r="E459" s="3">
        <f>VLOOKUP(F459,DATOS!B:U,3,FALSE)</f>
        <v>1123331185</v>
      </c>
      <c r="F459">
        <v>5249</v>
      </c>
      <c r="G459">
        <v>2</v>
      </c>
      <c r="H459" t="str">
        <f>VLOOKUP(F459,DATOS!B:U,11,FALSE)</f>
        <v>S50007</v>
      </c>
      <c r="I459" t="str">
        <f t="shared" si="14"/>
        <v>TRANSPORTE MUNICIPAL TERRESTR</v>
      </c>
      <c r="J459">
        <f>VLOOKUP(F459,DATOS!B:U,13,FALSE)</f>
        <v>1</v>
      </c>
      <c r="K459">
        <f>VLOOKUP(F459,DATOS!B:U,18,FALSE)</f>
        <v>109200</v>
      </c>
      <c r="L459">
        <f t="shared" si="15"/>
        <v>109200</v>
      </c>
      <c r="O459" s="40">
        <f>VLOOKUP(F459,DATOS!B:P,15,FALSE)</f>
        <v>45418</v>
      </c>
    </row>
    <row r="460" spans="2:15">
      <c r="B460" t="str">
        <f>VLOOKUP(F460,DATOS!B:U,20,FALSE)</f>
        <v>FEVT5383</v>
      </c>
      <c r="C460" s="3">
        <v>9012767301</v>
      </c>
      <c r="D460" t="str">
        <f>VLOOKUP(F460,DATOS!B:U,2,FALSE)</f>
        <v>CC</v>
      </c>
      <c r="E460" s="3">
        <f>VLOOKUP(F460,DATOS!B:U,3,FALSE)</f>
        <v>1123331185</v>
      </c>
      <c r="F460">
        <v>5250</v>
      </c>
      <c r="G460">
        <v>2</v>
      </c>
      <c r="H460" t="str">
        <f>VLOOKUP(F460,DATOS!B:U,11,FALSE)</f>
        <v>S50007</v>
      </c>
      <c r="I460" t="str">
        <f t="shared" si="14"/>
        <v>TRANSPORTE MUNICIPAL TERRESTR</v>
      </c>
      <c r="J460">
        <f>VLOOKUP(F460,DATOS!B:U,13,FALSE)</f>
        <v>1</v>
      </c>
      <c r="K460">
        <f>VLOOKUP(F460,DATOS!B:U,18,FALSE)</f>
        <v>109200</v>
      </c>
      <c r="L460">
        <f t="shared" si="15"/>
        <v>109200</v>
      </c>
      <c r="O460" s="40">
        <f>VLOOKUP(F460,DATOS!B:P,15,FALSE)</f>
        <v>45419</v>
      </c>
    </row>
    <row r="461" spans="2:15">
      <c r="B461" t="str">
        <f>VLOOKUP(F461,DATOS!B:U,20,FALSE)</f>
        <v>FEVT5384</v>
      </c>
      <c r="C461" s="3">
        <v>9012767301</v>
      </c>
      <c r="D461" t="str">
        <f>VLOOKUP(F461,DATOS!B:U,2,FALSE)</f>
        <v>RC</v>
      </c>
      <c r="E461" s="3">
        <f>VLOOKUP(F461,DATOS!B:U,3,FALSE)</f>
        <v>1125186533</v>
      </c>
      <c r="F461">
        <v>5285</v>
      </c>
      <c r="G461">
        <v>2</v>
      </c>
      <c r="H461" t="str">
        <f>VLOOKUP(F461,DATOS!B:U,11,FALSE)</f>
        <v>S50008</v>
      </c>
      <c r="I461" t="str">
        <f t="shared" si="14"/>
        <v>TRANSPORTE INTERMUNICIPAL TER</v>
      </c>
      <c r="J461">
        <f>VLOOKUP(F461,DATOS!B:U,13,FALSE)</f>
        <v>1</v>
      </c>
      <c r="K461">
        <f>VLOOKUP(F461,DATOS!B:U,18,FALSE)</f>
        <v>30680</v>
      </c>
      <c r="L461">
        <f t="shared" si="15"/>
        <v>30680</v>
      </c>
      <c r="O461" s="40">
        <f>VLOOKUP(F461,DATOS!B:P,15,FALSE)</f>
        <v>45419</v>
      </c>
    </row>
    <row r="462" spans="2:15">
      <c r="B462" t="str">
        <f>VLOOKUP(F462,DATOS!B:U,20,FALSE)</f>
        <v>FEVT5384</v>
      </c>
      <c r="C462" s="3">
        <v>9012767301</v>
      </c>
      <c r="D462" t="str">
        <f>VLOOKUP(F462,DATOS!B:U,2,FALSE)</f>
        <v>RC</v>
      </c>
      <c r="E462" s="3">
        <f>VLOOKUP(F462,DATOS!B:U,3,FALSE)</f>
        <v>1125186533</v>
      </c>
      <c r="F462">
        <v>5286</v>
      </c>
      <c r="G462">
        <v>2</v>
      </c>
      <c r="H462" t="str">
        <f>VLOOKUP(F462,DATOS!B:U,11,FALSE)</f>
        <v>S50008</v>
      </c>
      <c r="I462" t="str">
        <f t="shared" si="14"/>
        <v>TRANSPORTE INTERMUNICIPAL TER</v>
      </c>
      <c r="J462">
        <f>VLOOKUP(F462,DATOS!B:U,13,FALSE)</f>
        <v>1</v>
      </c>
      <c r="K462">
        <f>VLOOKUP(F462,DATOS!B:U,18,FALSE)</f>
        <v>30680</v>
      </c>
      <c r="L462">
        <f t="shared" si="15"/>
        <v>30680</v>
      </c>
      <c r="O462" s="40">
        <f>VLOOKUP(F462,DATOS!B:P,15,FALSE)</f>
        <v>45419</v>
      </c>
    </row>
    <row r="463" spans="2:15">
      <c r="B463" t="str">
        <f>VLOOKUP(F463,DATOS!B:U,20,FALSE)</f>
        <v>FEVT5385</v>
      </c>
      <c r="C463" s="3">
        <v>9012767301</v>
      </c>
      <c r="D463" t="str">
        <f>VLOOKUP(F463,DATOS!B:U,2,FALSE)</f>
        <v>CC</v>
      </c>
      <c r="E463" s="3">
        <f>VLOOKUP(F463,DATOS!B:U,3,FALSE)</f>
        <v>32671109</v>
      </c>
      <c r="F463">
        <v>5197</v>
      </c>
      <c r="G463">
        <v>2</v>
      </c>
      <c r="H463" t="str">
        <f>VLOOKUP(F463,DATOS!B:U,11,FALSE)</f>
        <v>S50007</v>
      </c>
      <c r="I463" t="str">
        <f t="shared" si="14"/>
        <v>TRANSPORTE MUNICIPAL TERRESTR</v>
      </c>
      <c r="J463">
        <f>VLOOKUP(F463,DATOS!B:U,13,FALSE)</f>
        <v>1</v>
      </c>
      <c r="K463">
        <f>VLOOKUP(F463,DATOS!B:U,18,FALSE)</f>
        <v>109200</v>
      </c>
      <c r="L463">
        <f t="shared" si="15"/>
        <v>109200</v>
      </c>
      <c r="O463" s="40">
        <f>VLOOKUP(F463,DATOS!B:P,15,FALSE)</f>
        <v>45415</v>
      </c>
    </row>
    <row r="464" spans="2:15">
      <c r="B464" t="str">
        <f>VLOOKUP(F464,DATOS!B:U,20,FALSE)</f>
        <v>FEVT5385</v>
      </c>
      <c r="C464" s="3">
        <v>9012767301</v>
      </c>
      <c r="D464" t="str">
        <f>VLOOKUP(F464,DATOS!B:U,2,FALSE)</f>
        <v>CC</v>
      </c>
      <c r="E464" s="3">
        <f>VLOOKUP(F464,DATOS!B:U,3,FALSE)</f>
        <v>32671109</v>
      </c>
      <c r="F464">
        <v>6309</v>
      </c>
      <c r="G464">
        <v>2</v>
      </c>
      <c r="H464" t="str">
        <f>VLOOKUP(F464,DATOS!B:U,11,FALSE)</f>
        <v>S50007</v>
      </c>
      <c r="I464" t="str">
        <f t="shared" si="14"/>
        <v>TRANSPORTE MUNICIPAL TERRESTR</v>
      </c>
      <c r="J464">
        <f>VLOOKUP(F464,DATOS!B:U,13,FALSE)</f>
        <v>1</v>
      </c>
      <c r="K464">
        <f>VLOOKUP(F464,DATOS!B:U,18,FALSE)</f>
        <v>109200</v>
      </c>
      <c r="L464">
        <f t="shared" si="15"/>
        <v>109200</v>
      </c>
      <c r="O464" s="40">
        <f>VLOOKUP(F464,DATOS!B:P,15,FALSE)</f>
        <v>45440</v>
      </c>
    </row>
    <row r="465" spans="2:15">
      <c r="B465" t="str">
        <f>VLOOKUP(F465,DATOS!B:U,20,FALSE)</f>
        <v>FEVT5387</v>
      </c>
      <c r="C465" s="3">
        <v>9012767301</v>
      </c>
      <c r="D465" t="str">
        <f>VLOOKUP(F465,DATOS!B:U,2,FALSE)</f>
        <v>RC</v>
      </c>
      <c r="E465" s="3">
        <f>VLOOKUP(F465,DATOS!B:U,3,FALSE)</f>
        <v>1121509723</v>
      </c>
      <c r="F465">
        <v>6094</v>
      </c>
      <c r="G465">
        <v>2</v>
      </c>
      <c r="H465" t="str">
        <f>VLOOKUP(F465,DATOS!B:U,11,FALSE)</f>
        <v>S50007</v>
      </c>
      <c r="I465" t="str">
        <f t="shared" si="14"/>
        <v>TRANSPORTE MUNICIPAL TERRESTR</v>
      </c>
      <c r="J465">
        <f>VLOOKUP(F465,DATOS!B:U,13,FALSE)</f>
        <v>1</v>
      </c>
      <c r="K465">
        <f>VLOOKUP(F465,DATOS!B:U,18,FALSE)</f>
        <v>22880</v>
      </c>
      <c r="L465">
        <f t="shared" si="15"/>
        <v>22880</v>
      </c>
      <c r="O465" s="40">
        <f>VLOOKUP(F465,DATOS!B:P,15,FALSE)</f>
        <v>45425</v>
      </c>
    </row>
    <row r="466" spans="2:15">
      <c r="B466" t="str">
        <f>VLOOKUP(F466,DATOS!B:U,20,FALSE)</f>
        <v>FEVT5387</v>
      </c>
      <c r="C466" s="3">
        <v>9012767301</v>
      </c>
      <c r="D466" t="str">
        <f>VLOOKUP(F466,DATOS!B:U,2,FALSE)</f>
        <v>RC</v>
      </c>
      <c r="E466" s="3">
        <f>VLOOKUP(F466,DATOS!B:U,3,FALSE)</f>
        <v>1121509723</v>
      </c>
      <c r="F466">
        <v>6095</v>
      </c>
      <c r="G466">
        <v>2</v>
      </c>
      <c r="H466" t="str">
        <f>VLOOKUP(F466,DATOS!B:U,11,FALSE)</f>
        <v>S50007</v>
      </c>
      <c r="I466" t="str">
        <f t="shared" si="14"/>
        <v>TRANSPORTE MUNICIPAL TERRESTR</v>
      </c>
      <c r="J466">
        <f>VLOOKUP(F466,DATOS!B:U,13,FALSE)</f>
        <v>1</v>
      </c>
      <c r="K466">
        <f>VLOOKUP(F466,DATOS!B:U,18,FALSE)</f>
        <v>22880</v>
      </c>
      <c r="L466">
        <f t="shared" si="15"/>
        <v>22880</v>
      </c>
      <c r="O466" s="40">
        <f>VLOOKUP(F466,DATOS!B:P,15,FALSE)</f>
        <v>45436</v>
      </c>
    </row>
    <row r="467" spans="2:15">
      <c r="B467" t="str">
        <f>VLOOKUP(F467,DATOS!B:U,20,FALSE)</f>
        <v>FEVT5388</v>
      </c>
      <c r="C467" s="3">
        <v>9012767301</v>
      </c>
      <c r="D467" t="str">
        <f>VLOOKUP(F467,DATOS!B:U,2,FALSE)</f>
        <v>CC</v>
      </c>
      <c r="E467" s="3">
        <f>VLOOKUP(F467,DATOS!B:U,3,FALSE)</f>
        <v>69010074</v>
      </c>
      <c r="F467">
        <v>4909</v>
      </c>
      <c r="G467">
        <v>2</v>
      </c>
      <c r="H467" t="str">
        <f>VLOOKUP(F467,DATOS!B:U,11,FALSE)</f>
        <v>S50008</v>
      </c>
      <c r="I467" t="str">
        <f t="shared" si="14"/>
        <v>TRANSPORTE INTERMUNICIPAL TER</v>
      </c>
      <c r="J467">
        <f>VLOOKUP(F467,DATOS!B:U,13,FALSE)</f>
        <v>1</v>
      </c>
      <c r="K467">
        <f>VLOOKUP(F467,DATOS!B:U,18,FALSE)</f>
        <v>29640</v>
      </c>
      <c r="L467">
        <f t="shared" si="15"/>
        <v>29640</v>
      </c>
      <c r="O467" s="40">
        <f>VLOOKUP(F467,DATOS!B:P,15,FALSE)</f>
        <v>45414</v>
      </c>
    </row>
    <row r="468" spans="2:15">
      <c r="B468" t="str">
        <f>VLOOKUP(F468,DATOS!B:U,20,FALSE)</f>
        <v>FEVT5388</v>
      </c>
      <c r="C468" s="3">
        <v>9012767301</v>
      </c>
      <c r="D468" t="str">
        <f>VLOOKUP(F468,DATOS!B:U,2,FALSE)</f>
        <v>CC</v>
      </c>
      <c r="E468" s="3">
        <f>VLOOKUP(F468,DATOS!B:U,3,FALSE)</f>
        <v>69010074</v>
      </c>
      <c r="F468">
        <v>4910</v>
      </c>
      <c r="G468">
        <v>2</v>
      </c>
      <c r="H468" t="str">
        <f>VLOOKUP(F468,DATOS!B:U,11,FALSE)</f>
        <v>S50008</v>
      </c>
      <c r="I468" t="str">
        <f t="shared" si="14"/>
        <v>TRANSPORTE INTERMUNICIPAL TER</v>
      </c>
      <c r="J468">
        <f>VLOOKUP(F468,DATOS!B:U,13,FALSE)</f>
        <v>1</v>
      </c>
      <c r="K468">
        <f>VLOOKUP(F468,DATOS!B:U,18,FALSE)</f>
        <v>29640</v>
      </c>
      <c r="L468">
        <f t="shared" si="15"/>
        <v>29640</v>
      </c>
      <c r="O468" s="40">
        <f>VLOOKUP(F468,DATOS!B:P,15,FALSE)</f>
        <v>45416</v>
      </c>
    </row>
    <row r="469" spans="2:15">
      <c r="B469" t="str">
        <f>VLOOKUP(F469,DATOS!B:U,20,FALSE)</f>
        <v>FEVT5388</v>
      </c>
      <c r="C469" s="3">
        <v>9012767301</v>
      </c>
      <c r="D469" t="str">
        <f>VLOOKUP(F469,DATOS!B:U,2,FALSE)</f>
        <v>CC</v>
      </c>
      <c r="E469" s="3">
        <f>VLOOKUP(F469,DATOS!B:U,3,FALSE)</f>
        <v>69010074</v>
      </c>
      <c r="F469">
        <v>4911</v>
      </c>
      <c r="G469">
        <v>2</v>
      </c>
      <c r="H469" t="str">
        <f>VLOOKUP(F469,DATOS!B:U,11,FALSE)</f>
        <v>S50007</v>
      </c>
      <c r="I469" t="str">
        <f t="shared" si="14"/>
        <v>TRANSPORTE MUNICIPAL TERRESTR</v>
      </c>
      <c r="J469">
        <f>VLOOKUP(F469,DATOS!B:U,13,FALSE)</f>
        <v>1</v>
      </c>
      <c r="K469">
        <f>VLOOKUP(F469,DATOS!B:U,18,FALSE)</f>
        <v>72384</v>
      </c>
      <c r="L469">
        <f t="shared" si="15"/>
        <v>72384</v>
      </c>
      <c r="O469" s="40">
        <f>VLOOKUP(F469,DATOS!B:P,15,FALSE)</f>
        <v>45414</v>
      </c>
    </row>
    <row r="470" spans="2:15">
      <c r="B470" t="str">
        <f>VLOOKUP(F470,DATOS!B:U,20,FALSE)</f>
        <v>FEVT5388</v>
      </c>
      <c r="C470" s="3">
        <v>9012767301</v>
      </c>
      <c r="D470" t="str">
        <f>VLOOKUP(F470,DATOS!B:U,2,FALSE)</f>
        <v>CC</v>
      </c>
      <c r="E470" s="3">
        <f>VLOOKUP(F470,DATOS!B:U,3,FALSE)</f>
        <v>69010074</v>
      </c>
      <c r="F470">
        <v>4912</v>
      </c>
      <c r="G470">
        <v>2</v>
      </c>
      <c r="H470" t="str">
        <f>VLOOKUP(F470,DATOS!B:U,11,FALSE)</f>
        <v>S50007</v>
      </c>
      <c r="I470" t="str">
        <f t="shared" si="14"/>
        <v>TRANSPORTE MUNICIPAL TERRESTR</v>
      </c>
      <c r="J470">
        <f>VLOOKUP(F470,DATOS!B:U,13,FALSE)</f>
        <v>1</v>
      </c>
      <c r="K470">
        <f>VLOOKUP(F470,DATOS!B:U,18,FALSE)</f>
        <v>72800</v>
      </c>
      <c r="L470">
        <f t="shared" si="15"/>
        <v>72800</v>
      </c>
      <c r="O470" s="40">
        <f>VLOOKUP(F470,DATOS!B:P,15,FALSE)</f>
        <v>45416</v>
      </c>
    </row>
    <row r="471" spans="2:15">
      <c r="B471" t="str">
        <f>VLOOKUP(F471,DATOS!B:U,20,FALSE)</f>
        <v>FEVT5389</v>
      </c>
      <c r="C471" s="3">
        <v>9012767301</v>
      </c>
      <c r="D471" t="str">
        <f>VLOOKUP(F471,DATOS!B:U,2,FALSE)</f>
        <v>RC</v>
      </c>
      <c r="E471" s="3">
        <f>VLOOKUP(F471,DATOS!B:U,3,FALSE)</f>
        <v>1080074307</v>
      </c>
      <c r="F471">
        <v>5688</v>
      </c>
      <c r="G471">
        <v>2</v>
      </c>
      <c r="H471" t="str">
        <f>VLOOKUP(F471,DATOS!B:U,11,FALSE)</f>
        <v>S50007</v>
      </c>
      <c r="I471" t="str">
        <f t="shared" si="14"/>
        <v>TRANSPORTE MUNICIPAL TERRESTR</v>
      </c>
      <c r="J471">
        <f>VLOOKUP(F471,DATOS!B:U,13,FALSE)</f>
        <v>1</v>
      </c>
      <c r="K471">
        <f>VLOOKUP(F471,DATOS!B:U,18,FALSE)</f>
        <v>102544</v>
      </c>
      <c r="L471">
        <f t="shared" si="15"/>
        <v>102544</v>
      </c>
      <c r="O471" s="40">
        <f>VLOOKUP(F471,DATOS!B:P,15,FALSE)</f>
        <v>45427</v>
      </c>
    </row>
    <row r="472" spans="2:15">
      <c r="B472" t="str">
        <f>VLOOKUP(F472,DATOS!B:U,20,FALSE)</f>
        <v>FEVT5390</v>
      </c>
      <c r="C472" s="3">
        <v>9012767301</v>
      </c>
      <c r="D472" t="str">
        <f>VLOOKUP(F472,DATOS!B:U,2,FALSE)</f>
        <v>CC</v>
      </c>
      <c r="E472" s="3">
        <f>VLOOKUP(F472,DATOS!B:U,3,FALSE)</f>
        <v>1126455203</v>
      </c>
      <c r="F472">
        <v>4931</v>
      </c>
      <c r="G472">
        <v>2</v>
      </c>
      <c r="H472" t="str">
        <f>VLOOKUP(F472,DATOS!B:U,11,FALSE)</f>
        <v>S50008</v>
      </c>
      <c r="I472" t="str">
        <f t="shared" si="14"/>
        <v>TRANSPORTE INTERMUNICIPAL TER</v>
      </c>
      <c r="J472">
        <f>VLOOKUP(F472,DATOS!B:U,13,FALSE)</f>
        <v>1</v>
      </c>
      <c r="K472">
        <f>VLOOKUP(F472,DATOS!B:U,18,FALSE)</f>
        <v>50336</v>
      </c>
      <c r="L472">
        <f t="shared" si="15"/>
        <v>50336</v>
      </c>
      <c r="O472" s="40">
        <f>VLOOKUP(F472,DATOS!B:P,15,FALSE)</f>
        <v>45414</v>
      </c>
    </row>
    <row r="473" spans="2:15">
      <c r="B473" t="str">
        <f>VLOOKUP(F473,DATOS!B:U,20,FALSE)</f>
        <v>FEVT5390</v>
      </c>
      <c r="C473" s="3">
        <v>9012767301</v>
      </c>
      <c r="D473" t="str">
        <f>VLOOKUP(F473,DATOS!B:U,2,FALSE)</f>
        <v>CC</v>
      </c>
      <c r="E473" s="3">
        <f>VLOOKUP(F473,DATOS!B:U,3,FALSE)</f>
        <v>1126455203</v>
      </c>
      <c r="F473">
        <v>4932</v>
      </c>
      <c r="G473">
        <v>2</v>
      </c>
      <c r="H473" t="str">
        <f>VLOOKUP(F473,DATOS!B:U,11,FALSE)</f>
        <v>S50008</v>
      </c>
      <c r="I473" t="str">
        <f t="shared" si="14"/>
        <v>TRANSPORTE INTERMUNICIPAL TER</v>
      </c>
      <c r="J473">
        <f>VLOOKUP(F473,DATOS!B:U,13,FALSE)</f>
        <v>1</v>
      </c>
      <c r="K473">
        <f>VLOOKUP(F473,DATOS!B:U,18,FALSE)</f>
        <v>50336</v>
      </c>
      <c r="L473">
        <f t="shared" si="15"/>
        <v>50336</v>
      </c>
      <c r="O473" s="40">
        <f>VLOOKUP(F473,DATOS!B:P,15,FALSE)</f>
        <v>45415</v>
      </c>
    </row>
    <row r="474" spans="2:15">
      <c r="B474" t="str">
        <f>VLOOKUP(F474,DATOS!B:U,20,FALSE)</f>
        <v>FEVT5391</v>
      </c>
      <c r="C474" s="3">
        <v>9012767301</v>
      </c>
      <c r="D474" t="str">
        <f>VLOOKUP(F474,DATOS!B:U,2,FALSE)</f>
        <v>CC</v>
      </c>
      <c r="E474" s="3">
        <f>VLOOKUP(F474,DATOS!B:U,3,FALSE)</f>
        <v>1126452376</v>
      </c>
      <c r="F474">
        <v>6424</v>
      </c>
      <c r="G474">
        <v>2</v>
      </c>
      <c r="H474" t="str">
        <f>VLOOKUP(F474,DATOS!B:U,11,FALSE)</f>
        <v>S50008</v>
      </c>
      <c r="I474" t="str">
        <f t="shared" si="14"/>
        <v>TRANSPORTE INTERMUNICIPAL TER</v>
      </c>
      <c r="J474">
        <f>VLOOKUP(F474,DATOS!B:U,13,FALSE)</f>
        <v>1</v>
      </c>
      <c r="K474">
        <f>VLOOKUP(F474,DATOS!B:U,18,FALSE)</f>
        <v>29640</v>
      </c>
      <c r="L474">
        <f t="shared" si="15"/>
        <v>29640</v>
      </c>
      <c r="O474" s="40">
        <f>VLOOKUP(F474,DATOS!B:P,15,FALSE)</f>
        <v>45442</v>
      </c>
    </row>
    <row r="475" spans="2:15">
      <c r="B475" t="str">
        <f>VLOOKUP(F475,DATOS!B:U,20,FALSE)</f>
        <v>FEVT5391</v>
      </c>
      <c r="C475" s="3">
        <v>9012767301</v>
      </c>
      <c r="D475" t="str">
        <f>VLOOKUP(F475,DATOS!B:U,2,FALSE)</f>
        <v>CC</v>
      </c>
      <c r="E475" s="3">
        <f>VLOOKUP(F475,DATOS!B:U,3,FALSE)</f>
        <v>1126452376</v>
      </c>
      <c r="F475">
        <v>6425</v>
      </c>
      <c r="G475">
        <v>2</v>
      </c>
      <c r="H475" t="str">
        <f>VLOOKUP(F475,DATOS!B:U,11,FALSE)</f>
        <v>S50007</v>
      </c>
      <c r="I475" t="str">
        <f t="shared" si="14"/>
        <v>TRANSPORTE MUNICIPAL TERRESTR</v>
      </c>
      <c r="J475">
        <f>VLOOKUP(F475,DATOS!B:U,13,FALSE)</f>
        <v>1</v>
      </c>
      <c r="K475">
        <f>VLOOKUP(F475,DATOS!B:U,18,FALSE)</f>
        <v>102544</v>
      </c>
      <c r="L475">
        <f t="shared" si="15"/>
        <v>102544</v>
      </c>
      <c r="O475" s="40">
        <f>VLOOKUP(F475,DATOS!B:P,15,FALSE)</f>
        <v>45442</v>
      </c>
    </row>
    <row r="476" spans="2:15">
      <c r="B476" t="str">
        <f>VLOOKUP(F476,DATOS!B:U,20,FALSE)</f>
        <v>FEVT5393</v>
      </c>
      <c r="C476" s="3">
        <v>9012767301</v>
      </c>
      <c r="D476" t="str">
        <f>VLOOKUP(F476,DATOS!B:U,2,FALSE)</f>
        <v>CC</v>
      </c>
      <c r="E476" s="3">
        <f>VLOOKUP(F476,DATOS!B:U,3,FALSE)</f>
        <v>5349151</v>
      </c>
      <c r="F476">
        <v>6163</v>
      </c>
      <c r="G476">
        <v>2</v>
      </c>
      <c r="H476" t="str">
        <f>VLOOKUP(F476,DATOS!B:U,11,FALSE)</f>
        <v>S50007</v>
      </c>
      <c r="I476" t="str">
        <f t="shared" si="14"/>
        <v>TRANSPORTE MUNICIPAL TERRESTR</v>
      </c>
      <c r="J476">
        <f>VLOOKUP(F476,DATOS!B:U,13,FALSE)</f>
        <v>2</v>
      </c>
      <c r="K476">
        <f>VLOOKUP(F476,DATOS!B:U,18,FALSE)</f>
        <v>29120</v>
      </c>
      <c r="L476">
        <f t="shared" si="15"/>
        <v>58240</v>
      </c>
      <c r="O476" s="40">
        <f>VLOOKUP(F476,DATOS!B:P,15,FALSE)</f>
        <v>45439</v>
      </c>
    </row>
    <row r="477" spans="2:15">
      <c r="B477" t="str">
        <f>VLOOKUP(F477,DATOS!B:U,20,FALSE)</f>
        <v>FEVT5393</v>
      </c>
      <c r="C477" s="3">
        <v>9012767301</v>
      </c>
      <c r="D477" t="str">
        <f>VLOOKUP(F477,DATOS!B:U,2,FALSE)</f>
        <v>CC</v>
      </c>
      <c r="E477" s="3">
        <f>VLOOKUP(F477,DATOS!B:U,3,FALSE)</f>
        <v>5349151</v>
      </c>
      <c r="F477">
        <v>6164</v>
      </c>
      <c r="G477">
        <v>2</v>
      </c>
      <c r="H477" t="str">
        <f>VLOOKUP(F477,DATOS!B:U,11,FALSE)</f>
        <v>S50007</v>
      </c>
      <c r="I477" t="str">
        <f t="shared" si="14"/>
        <v>TRANSPORTE MUNICIPAL TERRESTR</v>
      </c>
      <c r="J477">
        <f>VLOOKUP(F477,DATOS!B:U,13,FALSE)</f>
        <v>2</v>
      </c>
      <c r="K477">
        <f>VLOOKUP(F477,DATOS!B:U,18,FALSE)</f>
        <v>29120</v>
      </c>
      <c r="L477">
        <f t="shared" si="15"/>
        <v>58240</v>
      </c>
      <c r="O477" s="40">
        <f>VLOOKUP(F477,DATOS!B:P,15,FALSE)</f>
        <v>45439</v>
      </c>
    </row>
    <row r="478" spans="2:15">
      <c r="B478" t="str">
        <f>VLOOKUP(F478,DATOS!B:U,20,FALSE)</f>
        <v>FEVT5394</v>
      </c>
      <c r="C478" s="3">
        <v>9012767301</v>
      </c>
      <c r="D478" t="str">
        <f>VLOOKUP(F478,DATOS!B:U,2,FALSE)</f>
        <v>CC</v>
      </c>
      <c r="E478" s="3">
        <f>VLOOKUP(F478,DATOS!B:U,3,FALSE)</f>
        <v>18106779</v>
      </c>
      <c r="F478">
        <v>5075</v>
      </c>
      <c r="G478">
        <v>2</v>
      </c>
      <c r="H478" t="str">
        <f>VLOOKUP(F478,DATOS!B:U,11,FALSE)</f>
        <v>S50007</v>
      </c>
      <c r="I478" t="str">
        <f t="shared" si="14"/>
        <v>TRANSPORTE MUNICIPAL TERRESTR</v>
      </c>
      <c r="J478">
        <f>VLOOKUP(F478,DATOS!B:U,13,FALSE)</f>
        <v>1</v>
      </c>
      <c r="K478">
        <f>VLOOKUP(F478,DATOS!B:U,18,FALSE)</f>
        <v>109200</v>
      </c>
      <c r="L478">
        <f t="shared" si="15"/>
        <v>109200</v>
      </c>
      <c r="O478" s="40">
        <f>VLOOKUP(F478,DATOS!B:P,15,FALSE)</f>
        <v>45417</v>
      </c>
    </row>
    <row r="479" spans="2:15">
      <c r="B479" t="str">
        <f>VLOOKUP(F479,DATOS!B:U,20,FALSE)</f>
        <v>FEVT5394</v>
      </c>
      <c r="C479" s="3">
        <v>9012767301</v>
      </c>
      <c r="D479" t="str">
        <f>VLOOKUP(F479,DATOS!B:U,2,FALSE)</f>
        <v>CC</v>
      </c>
      <c r="E479" s="3">
        <f>VLOOKUP(F479,DATOS!B:U,3,FALSE)</f>
        <v>18106779</v>
      </c>
      <c r="F479">
        <v>5076</v>
      </c>
      <c r="G479">
        <v>2</v>
      </c>
      <c r="H479" t="str">
        <f>VLOOKUP(F479,DATOS!B:U,11,FALSE)</f>
        <v>S50007</v>
      </c>
      <c r="I479" t="str">
        <f t="shared" si="14"/>
        <v>TRANSPORTE MUNICIPAL TERRESTR</v>
      </c>
      <c r="J479">
        <f>VLOOKUP(F479,DATOS!B:U,13,FALSE)</f>
        <v>1</v>
      </c>
      <c r="K479">
        <f>VLOOKUP(F479,DATOS!B:U,18,FALSE)</f>
        <v>109200</v>
      </c>
      <c r="L479">
        <f t="shared" si="15"/>
        <v>109200</v>
      </c>
      <c r="O479" s="40">
        <f>VLOOKUP(F479,DATOS!B:P,15,FALSE)</f>
        <v>45418</v>
      </c>
    </row>
    <row r="480" spans="2:15">
      <c r="B480" t="str">
        <f>VLOOKUP(F480,DATOS!B:U,20,FALSE)</f>
        <v>FEVT5394</v>
      </c>
      <c r="C480" s="3">
        <v>9012767301</v>
      </c>
      <c r="D480" t="str">
        <f>VLOOKUP(F480,DATOS!B:U,2,FALSE)</f>
        <v>CC</v>
      </c>
      <c r="E480" s="3">
        <f>VLOOKUP(F480,DATOS!B:U,3,FALSE)</f>
        <v>18106779</v>
      </c>
      <c r="F480">
        <v>6347</v>
      </c>
      <c r="G480">
        <v>2</v>
      </c>
      <c r="H480" t="str">
        <f>VLOOKUP(F480,DATOS!B:U,11,FALSE)</f>
        <v>S50007</v>
      </c>
      <c r="I480" t="str">
        <f t="shared" si="14"/>
        <v>TRANSPORTE MUNICIPAL TERRESTR</v>
      </c>
      <c r="J480">
        <f>VLOOKUP(F480,DATOS!B:U,13,FALSE)</f>
        <v>1</v>
      </c>
      <c r="K480">
        <f>VLOOKUP(F480,DATOS!B:U,18,FALSE)</f>
        <v>109200</v>
      </c>
      <c r="L480">
        <f t="shared" si="15"/>
        <v>109200</v>
      </c>
      <c r="O480" s="40">
        <f>VLOOKUP(F480,DATOS!B:P,15,FALSE)</f>
        <v>45441</v>
      </c>
    </row>
    <row r="481" spans="2:15">
      <c r="B481" t="str">
        <f>VLOOKUP(F481,DATOS!B:U,20,FALSE)</f>
        <v>FEVT5394</v>
      </c>
      <c r="C481" s="3">
        <v>9012767301</v>
      </c>
      <c r="D481" t="str">
        <f>VLOOKUP(F481,DATOS!B:U,2,FALSE)</f>
        <v>CC</v>
      </c>
      <c r="E481" s="3">
        <f>VLOOKUP(F481,DATOS!B:U,3,FALSE)</f>
        <v>18106779</v>
      </c>
      <c r="F481">
        <v>6348</v>
      </c>
      <c r="G481">
        <v>2</v>
      </c>
      <c r="H481" t="str">
        <f>VLOOKUP(F481,DATOS!B:U,11,FALSE)</f>
        <v>S50007</v>
      </c>
      <c r="I481" t="str">
        <f t="shared" si="14"/>
        <v>TRANSPORTE MUNICIPAL TERRESTR</v>
      </c>
      <c r="J481">
        <f>VLOOKUP(F481,DATOS!B:U,13,FALSE)</f>
        <v>1</v>
      </c>
      <c r="K481">
        <f>VLOOKUP(F481,DATOS!B:U,18,FALSE)</f>
        <v>109200</v>
      </c>
      <c r="L481">
        <f t="shared" si="15"/>
        <v>109200</v>
      </c>
      <c r="O481" s="40">
        <f>VLOOKUP(F481,DATOS!B:P,15,FALSE)</f>
        <v>45442</v>
      </c>
    </row>
    <row r="482" spans="2:15">
      <c r="B482" t="str">
        <f>VLOOKUP(F482,DATOS!B:U,20,FALSE)</f>
        <v>FEVT5395</v>
      </c>
      <c r="C482" s="3">
        <v>9012767301</v>
      </c>
      <c r="D482" t="str">
        <f>VLOOKUP(F482,DATOS!B:U,2,FALSE)</f>
        <v>TI</v>
      </c>
      <c r="E482" s="3">
        <f>VLOOKUP(F482,DATOS!B:U,3,FALSE)</f>
        <v>1126449476</v>
      </c>
      <c r="F482">
        <v>5061</v>
      </c>
      <c r="G482">
        <v>2</v>
      </c>
      <c r="H482" t="str">
        <f>VLOOKUP(F482,DATOS!B:U,11,FALSE)</f>
        <v>S50008</v>
      </c>
      <c r="I482" t="str">
        <f t="shared" si="14"/>
        <v>TRANSPORTE INTERMUNICIPAL TER</v>
      </c>
      <c r="J482">
        <f>VLOOKUP(F482,DATOS!B:U,13,FALSE)</f>
        <v>1</v>
      </c>
      <c r="K482">
        <f>VLOOKUP(F482,DATOS!B:U,18,FALSE)</f>
        <v>50336</v>
      </c>
      <c r="L482">
        <f t="shared" si="15"/>
        <v>50336</v>
      </c>
      <c r="O482" s="40">
        <f>VLOOKUP(F482,DATOS!B:P,15,FALSE)</f>
        <v>45415</v>
      </c>
    </row>
    <row r="483" spans="2:15">
      <c r="B483" t="str">
        <f>VLOOKUP(F483,DATOS!B:U,20,FALSE)</f>
        <v>FEVT5395</v>
      </c>
      <c r="C483" s="3">
        <v>9012767301</v>
      </c>
      <c r="D483" t="str">
        <f>VLOOKUP(F483,DATOS!B:U,2,FALSE)</f>
        <v>TI</v>
      </c>
      <c r="E483" s="3">
        <f>VLOOKUP(F483,DATOS!B:U,3,FALSE)</f>
        <v>1126449476</v>
      </c>
      <c r="F483">
        <v>5062</v>
      </c>
      <c r="G483">
        <v>2</v>
      </c>
      <c r="H483" t="str">
        <f>VLOOKUP(F483,DATOS!B:U,11,FALSE)</f>
        <v>S50008</v>
      </c>
      <c r="I483" t="str">
        <f t="shared" si="14"/>
        <v>TRANSPORTE INTERMUNICIPAL TER</v>
      </c>
      <c r="J483">
        <f>VLOOKUP(F483,DATOS!B:U,13,FALSE)</f>
        <v>1</v>
      </c>
      <c r="K483">
        <f>VLOOKUP(F483,DATOS!B:U,18,FALSE)</f>
        <v>50336</v>
      </c>
      <c r="L483">
        <f t="shared" si="15"/>
        <v>50336</v>
      </c>
      <c r="O483" s="40">
        <f>VLOOKUP(F483,DATOS!B:P,15,FALSE)</f>
        <v>45415</v>
      </c>
    </row>
    <row r="484" spans="2:15">
      <c r="B484" t="str">
        <f>VLOOKUP(F484,DATOS!B:U,20,FALSE)</f>
        <v>FEVT5396</v>
      </c>
      <c r="C484" s="3">
        <v>9012767301</v>
      </c>
      <c r="D484" t="str">
        <f>VLOOKUP(F484,DATOS!B:U,2,FALSE)</f>
        <v>CC</v>
      </c>
      <c r="E484" s="3">
        <f>VLOOKUP(F484,DATOS!B:U,3,FALSE)</f>
        <v>5301423</v>
      </c>
      <c r="F484">
        <v>5783</v>
      </c>
      <c r="G484">
        <v>2</v>
      </c>
      <c r="H484" t="str">
        <f>VLOOKUP(F484,DATOS!B:U,11,FALSE)</f>
        <v>S50007</v>
      </c>
      <c r="I484" t="str">
        <f t="shared" si="14"/>
        <v>TRANSPORTE MUNICIPAL TERRESTR</v>
      </c>
      <c r="J484">
        <f>VLOOKUP(F484,DATOS!B:U,13,FALSE)</f>
        <v>1</v>
      </c>
      <c r="K484">
        <f>VLOOKUP(F484,DATOS!B:U,18,FALSE)</f>
        <v>93600</v>
      </c>
      <c r="L484">
        <f t="shared" si="15"/>
        <v>93600</v>
      </c>
      <c r="O484" s="40">
        <f>VLOOKUP(F484,DATOS!B:P,15,FALSE)</f>
        <v>45431</v>
      </c>
    </row>
    <row r="485" spans="2:15">
      <c r="B485" t="str">
        <f>VLOOKUP(F485,DATOS!B:U,20,FALSE)</f>
        <v>FEVT5397</v>
      </c>
      <c r="C485" s="3">
        <v>9012767301</v>
      </c>
      <c r="D485" t="str">
        <f>VLOOKUP(F485,DATOS!B:U,2,FALSE)</f>
        <v>RC</v>
      </c>
      <c r="E485" s="3">
        <f>VLOOKUP(F485,DATOS!B:U,3,FALSE)</f>
        <v>1123336573</v>
      </c>
      <c r="F485">
        <v>6189</v>
      </c>
      <c r="G485">
        <v>2</v>
      </c>
      <c r="H485" t="str">
        <f>VLOOKUP(F485,DATOS!B:U,11,FALSE)</f>
        <v>S50007</v>
      </c>
      <c r="I485" t="str">
        <f t="shared" si="14"/>
        <v>TRANSPORTE MUNICIPAL TERRESTR</v>
      </c>
      <c r="J485">
        <f>VLOOKUP(F485,DATOS!B:U,13,FALSE)</f>
        <v>1</v>
      </c>
      <c r="K485">
        <f>VLOOKUP(F485,DATOS!B:U,18,FALSE)</f>
        <v>102544</v>
      </c>
      <c r="L485">
        <f t="shared" si="15"/>
        <v>102544</v>
      </c>
      <c r="O485" s="40">
        <f>VLOOKUP(F485,DATOS!B:P,15,FALSE)</f>
        <v>45438</v>
      </c>
    </row>
    <row r="486" spans="2:15">
      <c r="B486" t="str">
        <f>VLOOKUP(F486,DATOS!B:U,20,FALSE)</f>
        <v>FEVT5397</v>
      </c>
      <c r="C486" s="3">
        <v>9012767301</v>
      </c>
      <c r="D486" t="str">
        <f>VLOOKUP(F486,DATOS!B:U,2,FALSE)</f>
        <v>RC</v>
      </c>
      <c r="E486" s="3">
        <f>VLOOKUP(F486,DATOS!B:U,3,FALSE)</f>
        <v>1123336573</v>
      </c>
      <c r="F486">
        <v>6190</v>
      </c>
      <c r="G486">
        <v>2</v>
      </c>
      <c r="H486" t="str">
        <f>VLOOKUP(F486,DATOS!B:U,11,FALSE)</f>
        <v>S50007</v>
      </c>
      <c r="I486" t="str">
        <f t="shared" si="14"/>
        <v>TRANSPORTE MUNICIPAL TERRESTR</v>
      </c>
      <c r="J486">
        <f>VLOOKUP(F486,DATOS!B:U,13,FALSE)</f>
        <v>1</v>
      </c>
      <c r="K486">
        <f>VLOOKUP(F486,DATOS!B:U,18,FALSE)</f>
        <v>102544</v>
      </c>
      <c r="L486">
        <f t="shared" si="15"/>
        <v>102544</v>
      </c>
      <c r="O486" s="40">
        <f>VLOOKUP(F486,DATOS!B:P,15,FALSE)</f>
        <v>45441</v>
      </c>
    </row>
    <row r="487" spans="2:15">
      <c r="B487" t="str">
        <f>VLOOKUP(F487,DATOS!B:U,20,FALSE)</f>
        <v>FEVT5398</v>
      </c>
      <c r="C487" s="3">
        <v>9012767301</v>
      </c>
      <c r="D487" t="str">
        <f>VLOOKUP(F487,DATOS!B:U,2,FALSE)</f>
        <v>CC</v>
      </c>
      <c r="E487" s="3">
        <f>VLOOKUP(F487,DATOS!B:U,3,FALSE)</f>
        <v>1123312171</v>
      </c>
      <c r="F487">
        <v>6277</v>
      </c>
      <c r="G487">
        <v>2</v>
      </c>
      <c r="H487" t="str">
        <f>VLOOKUP(F487,DATOS!B:U,11,FALSE)</f>
        <v>S50008</v>
      </c>
      <c r="I487" t="str">
        <f t="shared" si="14"/>
        <v>TRANSPORTE INTERMUNICIPAL TER</v>
      </c>
      <c r="J487">
        <f>VLOOKUP(F487,DATOS!B:U,13,FALSE)</f>
        <v>1</v>
      </c>
      <c r="K487">
        <f>VLOOKUP(F487,DATOS!B:U,18,FALSE)</f>
        <v>40040</v>
      </c>
      <c r="L487">
        <f t="shared" si="15"/>
        <v>40040</v>
      </c>
      <c r="O487" s="40">
        <f>VLOOKUP(F487,DATOS!B:P,15,FALSE)</f>
        <v>45440</v>
      </c>
    </row>
    <row r="488" spans="2:15">
      <c r="B488" t="str">
        <f>VLOOKUP(F488,DATOS!B:U,20,FALSE)</f>
        <v>FEVT5398</v>
      </c>
      <c r="C488" s="3">
        <v>9012767301</v>
      </c>
      <c r="D488" t="str">
        <f>VLOOKUP(F488,DATOS!B:U,2,FALSE)</f>
        <v>CC</v>
      </c>
      <c r="E488" s="3">
        <f>VLOOKUP(F488,DATOS!B:U,3,FALSE)</f>
        <v>1123312171</v>
      </c>
      <c r="F488">
        <v>6278</v>
      </c>
      <c r="G488">
        <v>2</v>
      </c>
      <c r="H488" t="str">
        <f>VLOOKUP(F488,DATOS!B:U,11,FALSE)</f>
        <v>S50008</v>
      </c>
      <c r="I488" t="str">
        <f t="shared" si="14"/>
        <v>TRANSPORTE INTERMUNICIPAL TER</v>
      </c>
      <c r="J488">
        <f>VLOOKUP(F488,DATOS!B:U,13,FALSE)</f>
        <v>1</v>
      </c>
      <c r="K488">
        <f>VLOOKUP(F488,DATOS!B:U,18,FALSE)</f>
        <v>40040</v>
      </c>
      <c r="L488">
        <f t="shared" si="15"/>
        <v>40040</v>
      </c>
      <c r="O488" s="40">
        <f>VLOOKUP(F488,DATOS!B:P,15,FALSE)</f>
        <v>45440</v>
      </c>
    </row>
    <row r="489" spans="2:15">
      <c r="B489" t="str">
        <f>VLOOKUP(F489,DATOS!B:U,20,FALSE)</f>
        <v>FEVT5399</v>
      </c>
      <c r="C489" s="3">
        <v>9012767301</v>
      </c>
      <c r="D489" t="str">
        <f>VLOOKUP(F489,DATOS!B:U,2,FALSE)</f>
        <v>CC</v>
      </c>
      <c r="E489" s="3">
        <f>VLOOKUP(F489,DATOS!B:U,3,FALSE)</f>
        <v>1124864080</v>
      </c>
      <c r="F489">
        <v>6002</v>
      </c>
      <c r="G489">
        <v>2</v>
      </c>
      <c r="H489" t="str">
        <f>VLOOKUP(F489,DATOS!B:U,11,FALSE)</f>
        <v>S50007</v>
      </c>
      <c r="I489" t="str">
        <f t="shared" si="14"/>
        <v>TRANSPORTE MUNICIPAL TERRESTR</v>
      </c>
      <c r="J489">
        <f>VLOOKUP(F489,DATOS!B:U,13,FALSE)</f>
        <v>1</v>
      </c>
      <c r="K489">
        <f>VLOOKUP(F489,DATOS!B:U,18,FALSE)</f>
        <v>67600</v>
      </c>
      <c r="L489">
        <f t="shared" si="15"/>
        <v>67600</v>
      </c>
      <c r="O489" s="40">
        <f>VLOOKUP(F489,DATOS!B:P,15,FALSE)</f>
        <v>45434</v>
      </c>
    </row>
    <row r="490" spans="2:15">
      <c r="B490" t="str">
        <f>VLOOKUP(F490,DATOS!B:U,20,FALSE)</f>
        <v>FEVT5399</v>
      </c>
      <c r="C490" s="3">
        <v>9012767301</v>
      </c>
      <c r="D490" t="str">
        <f>VLOOKUP(F490,DATOS!B:U,2,FALSE)</f>
        <v>CC</v>
      </c>
      <c r="E490" s="3">
        <f>VLOOKUP(F490,DATOS!B:U,3,FALSE)</f>
        <v>1124864080</v>
      </c>
      <c r="F490">
        <v>6003</v>
      </c>
      <c r="G490">
        <v>2</v>
      </c>
      <c r="H490" t="str">
        <f>VLOOKUP(F490,DATOS!B:U,11,FALSE)</f>
        <v>S50007</v>
      </c>
      <c r="I490" t="str">
        <f t="shared" si="14"/>
        <v>TRANSPORTE MUNICIPAL TERRESTR</v>
      </c>
      <c r="J490">
        <f>VLOOKUP(F490,DATOS!B:U,13,FALSE)</f>
        <v>1</v>
      </c>
      <c r="K490">
        <f>VLOOKUP(F490,DATOS!B:U,18,FALSE)</f>
        <v>67600</v>
      </c>
      <c r="L490">
        <f t="shared" si="15"/>
        <v>67600</v>
      </c>
      <c r="O490" s="40">
        <f>VLOOKUP(F490,DATOS!B:P,15,FALSE)</f>
        <v>45434</v>
      </c>
    </row>
    <row r="491" spans="2:15">
      <c r="B491" t="str">
        <f>VLOOKUP(F491,DATOS!B:U,20,FALSE)</f>
        <v>FEVT5400</v>
      </c>
      <c r="C491" s="3">
        <v>9012767301</v>
      </c>
      <c r="D491" t="str">
        <f>VLOOKUP(F491,DATOS!B:U,2,FALSE)</f>
        <v>TI</v>
      </c>
      <c r="E491" s="3">
        <f>VLOOKUP(F491,DATOS!B:U,3,FALSE)</f>
        <v>1120098691</v>
      </c>
      <c r="F491">
        <v>5469</v>
      </c>
      <c r="G491">
        <v>2</v>
      </c>
      <c r="H491" t="str">
        <f>VLOOKUP(F491,DATOS!B:U,11,FALSE)</f>
        <v>S50008</v>
      </c>
      <c r="I491" t="str">
        <f t="shared" si="14"/>
        <v>TRANSPORTE INTERMUNICIPAL TER</v>
      </c>
      <c r="J491">
        <f>VLOOKUP(F491,DATOS!B:U,13,FALSE)</f>
        <v>1</v>
      </c>
      <c r="K491">
        <f>VLOOKUP(F491,DATOS!B:U,18,FALSE)</f>
        <v>45240</v>
      </c>
      <c r="L491">
        <f t="shared" si="15"/>
        <v>45240</v>
      </c>
      <c r="O491" s="40">
        <f>VLOOKUP(F491,DATOS!B:P,15,FALSE)</f>
        <v>45425</v>
      </c>
    </row>
    <row r="492" spans="2:15">
      <c r="B492" t="str">
        <f>VLOOKUP(F492,DATOS!B:U,20,FALSE)</f>
        <v>FEVT5400</v>
      </c>
      <c r="C492" s="3">
        <v>9012767301</v>
      </c>
      <c r="D492" t="str">
        <f>VLOOKUP(F492,DATOS!B:U,2,FALSE)</f>
        <v>TI</v>
      </c>
      <c r="E492" s="3">
        <f>VLOOKUP(F492,DATOS!B:U,3,FALSE)</f>
        <v>1120098691</v>
      </c>
      <c r="F492">
        <v>5470</v>
      </c>
      <c r="G492">
        <v>2</v>
      </c>
      <c r="H492" t="str">
        <f>VLOOKUP(F492,DATOS!B:U,11,FALSE)</f>
        <v>S50008</v>
      </c>
      <c r="I492" t="str">
        <f t="shared" si="14"/>
        <v>TRANSPORTE INTERMUNICIPAL TER</v>
      </c>
      <c r="J492">
        <f>VLOOKUP(F492,DATOS!B:U,13,FALSE)</f>
        <v>1</v>
      </c>
      <c r="K492">
        <f>VLOOKUP(F492,DATOS!B:U,18,FALSE)</f>
        <v>45240</v>
      </c>
      <c r="L492">
        <f t="shared" si="15"/>
        <v>45240</v>
      </c>
      <c r="O492" s="40">
        <f>VLOOKUP(F492,DATOS!B:P,15,FALSE)</f>
        <v>45427</v>
      </c>
    </row>
    <row r="493" spans="2:15">
      <c r="B493" t="str">
        <f>VLOOKUP(F493,DATOS!B:U,20,FALSE)</f>
        <v>FEVT5400</v>
      </c>
      <c r="C493" s="3">
        <v>9012767301</v>
      </c>
      <c r="D493" t="str">
        <f>VLOOKUP(F493,DATOS!B:U,2,FALSE)</f>
        <v>TI</v>
      </c>
      <c r="E493" s="3">
        <f>VLOOKUP(F493,DATOS!B:U,3,FALSE)</f>
        <v>1120098691</v>
      </c>
      <c r="F493">
        <v>5972</v>
      </c>
      <c r="G493">
        <v>2</v>
      </c>
      <c r="H493" t="str">
        <f>VLOOKUP(F493,DATOS!B:U,11,FALSE)</f>
        <v>S50008</v>
      </c>
      <c r="I493" t="str">
        <f t="shared" si="14"/>
        <v>TRANSPORTE INTERMUNICIPAL TER</v>
      </c>
      <c r="J493">
        <f>VLOOKUP(F493,DATOS!B:U,13,FALSE)</f>
        <v>1</v>
      </c>
      <c r="K493">
        <f>VLOOKUP(F493,DATOS!B:U,18,FALSE)</f>
        <v>45240</v>
      </c>
      <c r="L493">
        <f t="shared" si="15"/>
        <v>45240</v>
      </c>
      <c r="O493" s="40">
        <f>VLOOKUP(F493,DATOS!B:P,15,FALSE)</f>
        <v>45433</v>
      </c>
    </row>
    <row r="494" spans="2:15">
      <c r="B494" t="str">
        <f>VLOOKUP(F494,DATOS!B:U,20,FALSE)</f>
        <v>FEVT5400</v>
      </c>
      <c r="C494" s="3">
        <v>9012767301</v>
      </c>
      <c r="D494" t="str">
        <f>VLOOKUP(F494,DATOS!B:U,2,FALSE)</f>
        <v>TI</v>
      </c>
      <c r="E494" s="3">
        <f>VLOOKUP(F494,DATOS!B:U,3,FALSE)</f>
        <v>1120098691</v>
      </c>
      <c r="F494">
        <v>5973</v>
      </c>
      <c r="G494">
        <v>2</v>
      </c>
      <c r="H494" t="str">
        <f>VLOOKUP(F494,DATOS!B:U,11,FALSE)</f>
        <v>S50008</v>
      </c>
      <c r="I494" t="str">
        <f t="shared" si="14"/>
        <v>TRANSPORTE INTERMUNICIPAL TER</v>
      </c>
      <c r="J494">
        <f>VLOOKUP(F494,DATOS!B:U,13,FALSE)</f>
        <v>1</v>
      </c>
      <c r="K494">
        <f>VLOOKUP(F494,DATOS!B:U,18,FALSE)</f>
        <v>45240</v>
      </c>
      <c r="L494">
        <f t="shared" si="15"/>
        <v>45240</v>
      </c>
      <c r="O494" s="40">
        <f>VLOOKUP(F494,DATOS!B:P,15,FALSE)</f>
        <v>45433</v>
      </c>
    </row>
    <row r="495" spans="2:15">
      <c r="B495" t="str">
        <f>VLOOKUP(F495,DATOS!B:U,20,FALSE)</f>
        <v>FEVT5401</v>
      </c>
      <c r="C495" s="3">
        <v>9012767301</v>
      </c>
      <c r="D495" t="str">
        <f>VLOOKUP(F495,DATOS!B:U,2,FALSE)</f>
        <v>CC</v>
      </c>
      <c r="E495" s="3">
        <f>VLOOKUP(F495,DATOS!B:U,3,FALSE)</f>
        <v>1007577866</v>
      </c>
      <c r="F495">
        <v>6311</v>
      </c>
      <c r="G495">
        <v>2</v>
      </c>
      <c r="H495" t="str">
        <f>VLOOKUP(F495,DATOS!B:U,11,FALSE)</f>
        <v>S50007</v>
      </c>
      <c r="I495" t="str">
        <f t="shared" si="14"/>
        <v>TRANSPORTE MUNICIPAL TERRESTR</v>
      </c>
      <c r="J495">
        <f>VLOOKUP(F495,DATOS!B:U,13,FALSE)</f>
        <v>1</v>
      </c>
      <c r="K495">
        <f>VLOOKUP(F495,DATOS!B:U,18,FALSE)</f>
        <v>136323</v>
      </c>
      <c r="L495">
        <f t="shared" si="15"/>
        <v>136323</v>
      </c>
      <c r="O495" s="40">
        <f>VLOOKUP(F495,DATOS!B:P,15,FALSE)</f>
        <v>45440</v>
      </c>
    </row>
    <row r="496" spans="2:15">
      <c r="B496" t="str">
        <f>VLOOKUP(F496,DATOS!B:U,20,FALSE)</f>
        <v>FEVT5402</v>
      </c>
      <c r="C496" s="3">
        <v>9012767301</v>
      </c>
      <c r="D496" t="str">
        <f>VLOOKUP(F496,DATOS!B:U,2,FALSE)</f>
        <v>CC</v>
      </c>
      <c r="E496" s="3">
        <f>VLOOKUP(F496,DATOS!B:U,3,FALSE)</f>
        <v>1085255692</v>
      </c>
      <c r="F496">
        <v>5906</v>
      </c>
      <c r="G496">
        <v>2</v>
      </c>
      <c r="H496" t="str">
        <f>VLOOKUP(F496,DATOS!B:U,11,FALSE)</f>
        <v>S50007</v>
      </c>
      <c r="I496" t="str">
        <f t="shared" si="14"/>
        <v>TRANSPORTE MUNICIPAL TERRESTR</v>
      </c>
      <c r="J496">
        <f>VLOOKUP(F496,DATOS!B:U,13,FALSE)</f>
        <v>1</v>
      </c>
      <c r="K496">
        <f>VLOOKUP(F496,DATOS!B:U,18,FALSE)</f>
        <v>26000</v>
      </c>
      <c r="L496">
        <f t="shared" si="15"/>
        <v>26000</v>
      </c>
      <c r="O496" s="40">
        <f>VLOOKUP(F496,DATOS!B:P,15,FALSE)</f>
        <v>45433</v>
      </c>
    </row>
    <row r="497" spans="2:15">
      <c r="B497" t="str">
        <f>VLOOKUP(F497,DATOS!B:U,20,FALSE)</f>
        <v>FEVT5402</v>
      </c>
      <c r="C497" s="3">
        <v>9012767301</v>
      </c>
      <c r="D497" t="str">
        <f>VLOOKUP(F497,DATOS!B:U,2,FALSE)</f>
        <v>CC</v>
      </c>
      <c r="E497" s="3">
        <f>VLOOKUP(F497,DATOS!B:U,3,FALSE)</f>
        <v>1085255692</v>
      </c>
      <c r="F497">
        <v>5907</v>
      </c>
      <c r="G497">
        <v>2</v>
      </c>
      <c r="H497" t="str">
        <f>VLOOKUP(F497,DATOS!B:U,11,FALSE)</f>
        <v>S50007</v>
      </c>
      <c r="I497" t="str">
        <f t="shared" si="14"/>
        <v>TRANSPORTE MUNICIPAL TERRESTR</v>
      </c>
      <c r="J497">
        <f>VLOOKUP(F497,DATOS!B:U,13,FALSE)</f>
        <v>1</v>
      </c>
      <c r="K497">
        <f>VLOOKUP(F497,DATOS!B:U,18,FALSE)</f>
        <v>26000</v>
      </c>
      <c r="L497">
        <f t="shared" si="15"/>
        <v>26000</v>
      </c>
      <c r="O497" s="40">
        <f>VLOOKUP(F497,DATOS!B:P,15,FALSE)</f>
        <v>45433</v>
      </c>
    </row>
    <row r="498" spans="2:15">
      <c r="B498" t="str">
        <f>VLOOKUP(F498,DATOS!B:U,20,FALSE)</f>
        <v>FEVT5403</v>
      </c>
      <c r="C498" s="3">
        <v>9012767301</v>
      </c>
      <c r="D498" t="str">
        <f>VLOOKUP(F498,DATOS!B:U,2,FALSE)</f>
        <v>RC</v>
      </c>
      <c r="E498" s="3">
        <f>VLOOKUP(F498,DATOS!B:U,3,FALSE)</f>
        <v>1125414537</v>
      </c>
      <c r="F498">
        <v>5467</v>
      </c>
      <c r="G498">
        <v>2</v>
      </c>
      <c r="H498" t="str">
        <f>VLOOKUP(F498,DATOS!B:U,11,FALSE)</f>
        <v>S50007</v>
      </c>
      <c r="I498" t="str">
        <f t="shared" si="14"/>
        <v>TRANSPORTE MUNICIPAL TERRESTR</v>
      </c>
      <c r="J498">
        <f>VLOOKUP(F498,DATOS!B:U,13,FALSE)</f>
        <v>1</v>
      </c>
      <c r="K498">
        <f>VLOOKUP(F498,DATOS!B:U,18,FALSE)</f>
        <v>92040</v>
      </c>
      <c r="L498">
        <f t="shared" si="15"/>
        <v>92040</v>
      </c>
      <c r="O498" s="40">
        <f>VLOOKUP(F498,DATOS!B:P,15,FALSE)</f>
        <v>45425</v>
      </c>
    </row>
    <row r="499" spans="2:15">
      <c r="B499" t="str">
        <f>VLOOKUP(F499,DATOS!B:U,20,FALSE)</f>
        <v>FEVT5403</v>
      </c>
      <c r="C499" s="3">
        <v>9012767301</v>
      </c>
      <c r="D499" t="str">
        <f>VLOOKUP(F499,DATOS!B:U,2,FALSE)</f>
        <v>RC</v>
      </c>
      <c r="E499" s="3">
        <f>VLOOKUP(F499,DATOS!B:U,3,FALSE)</f>
        <v>1125414537</v>
      </c>
      <c r="F499">
        <v>5468</v>
      </c>
      <c r="G499">
        <v>2</v>
      </c>
      <c r="H499" t="str">
        <f>VLOOKUP(F499,DATOS!B:U,11,FALSE)</f>
        <v>S50007</v>
      </c>
      <c r="I499" t="str">
        <f t="shared" si="14"/>
        <v>TRANSPORTE MUNICIPAL TERRESTR</v>
      </c>
      <c r="J499">
        <f>VLOOKUP(F499,DATOS!B:U,13,FALSE)</f>
        <v>1</v>
      </c>
      <c r="K499">
        <f>VLOOKUP(F499,DATOS!B:U,18,FALSE)</f>
        <v>83200</v>
      </c>
      <c r="L499">
        <f t="shared" si="15"/>
        <v>83200</v>
      </c>
      <c r="O499" s="40">
        <f>VLOOKUP(F499,DATOS!B:P,15,FALSE)</f>
        <v>45427</v>
      </c>
    </row>
    <row r="500" spans="2:15">
      <c r="B500" t="str">
        <f>VLOOKUP(F500,DATOS!B:U,20,FALSE)</f>
        <v>FEVT5403</v>
      </c>
      <c r="C500" s="3">
        <v>9012767301</v>
      </c>
      <c r="D500" t="str">
        <f>VLOOKUP(F500,DATOS!B:U,2,FALSE)</f>
        <v>RC</v>
      </c>
      <c r="E500" s="3">
        <f>VLOOKUP(F500,DATOS!B:U,3,FALSE)</f>
        <v>1125414537</v>
      </c>
      <c r="F500">
        <v>6177</v>
      </c>
      <c r="G500">
        <v>2</v>
      </c>
      <c r="H500" t="str">
        <f>VLOOKUP(F500,DATOS!B:U,11,FALSE)</f>
        <v>S50007</v>
      </c>
      <c r="I500" t="str">
        <f t="shared" si="14"/>
        <v>TRANSPORTE MUNICIPAL TERRESTR</v>
      </c>
      <c r="J500">
        <f>VLOOKUP(F500,DATOS!B:U,13,FALSE)</f>
        <v>1</v>
      </c>
      <c r="K500">
        <f>VLOOKUP(F500,DATOS!B:U,18,FALSE)</f>
        <v>92040</v>
      </c>
      <c r="L500">
        <f t="shared" si="15"/>
        <v>92040</v>
      </c>
      <c r="O500" s="40">
        <f>VLOOKUP(F500,DATOS!B:P,15,FALSE)</f>
        <v>45438</v>
      </c>
    </row>
    <row r="501" spans="2:15">
      <c r="B501" t="str">
        <f>VLOOKUP(F501,DATOS!B:U,20,FALSE)</f>
        <v>FEVT5403</v>
      </c>
      <c r="C501" s="3">
        <v>9012767301</v>
      </c>
      <c r="D501" t="str">
        <f>VLOOKUP(F501,DATOS!B:U,2,FALSE)</f>
        <v>RC</v>
      </c>
      <c r="E501" s="3">
        <f>VLOOKUP(F501,DATOS!B:U,3,FALSE)</f>
        <v>1125414537</v>
      </c>
      <c r="F501">
        <v>6178</v>
      </c>
      <c r="G501">
        <v>2</v>
      </c>
      <c r="H501" t="str">
        <f>VLOOKUP(F501,DATOS!B:U,11,FALSE)</f>
        <v>S50007</v>
      </c>
      <c r="I501" t="str">
        <f t="shared" si="14"/>
        <v>TRANSPORTE MUNICIPAL TERRESTR</v>
      </c>
      <c r="J501">
        <f>VLOOKUP(F501,DATOS!B:U,13,FALSE)</f>
        <v>1</v>
      </c>
      <c r="K501">
        <f>VLOOKUP(F501,DATOS!B:U,18,FALSE)</f>
        <v>83200</v>
      </c>
      <c r="L501">
        <f t="shared" si="15"/>
        <v>83200</v>
      </c>
      <c r="O501" s="40">
        <f>VLOOKUP(F501,DATOS!B:P,15,FALSE)</f>
        <v>45439</v>
      </c>
    </row>
    <row r="502" spans="2:15">
      <c r="B502" t="str">
        <f>VLOOKUP(F502,DATOS!B:U,20,FALSE)</f>
        <v>FEVT5404</v>
      </c>
      <c r="C502" s="3">
        <v>9012767301</v>
      </c>
      <c r="D502" t="str">
        <f>VLOOKUP(F502,DATOS!B:U,2,FALSE)</f>
        <v>CC</v>
      </c>
      <c r="E502" s="3">
        <f>VLOOKUP(F502,DATOS!B:U,3,FALSE)</f>
        <v>41117601</v>
      </c>
      <c r="F502">
        <v>5722</v>
      </c>
      <c r="G502">
        <v>2</v>
      </c>
      <c r="H502" t="str">
        <f>VLOOKUP(F502,DATOS!B:U,11,FALSE)</f>
        <v>S50008</v>
      </c>
      <c r="I502" t="str">
        <f t="shared" si="14"/>
        <v>TRANSPORTE INTERMUNICIPAL TER</v>
      </c>
      <c r="J502">
        <f>VLOOKUP(F502,DATOS!B:U,13,FALSE)</f>
        <v>1</v>
      </c>
      <c r="K502">
        <f>VLOOKUP(F502,DATOS!B:U,18,FALSE)</f>
        <v>50336</v>
      </c>
      <c r="L502">
        <f t="shared" si="15"/>
        <v>50336</v>
      </c>
      <c r="O502" s="40">
        <f>VLOOKUP(F502,DATOS!B:P,15,FALSE)</f>
        <v>45428</v>
      </c>
    </row>
    <row r="503" spans="2:15">
      <c r="B503" t="str">
        <f>VLOOKUP(F503,DATOS!B:U,20,FALSE)</f>
        <v>FEVT5404</v>
      </c>
      <c r="C503" s="3">
        <v>9012767301</v>
      </c>
      <c r="D503" t="str">
        <f>VLOOKUP(F503,DATOS!B:U,2,FALSE)</f>
        <v>CC</v>
      </c>
      <c r="E503" s="3">
        <f>VLOOKUP(F503,DATOS!B:U,3,FALSE)</f>
        <v>41117601</v>
      </c>
      <c r="F503">
        <v>5723</v>
      </c>
      <c r="G503">
        <v>2</v>
      </c>
      <c r="H503" t="str">
        <f>VLOOKUP(F503,DATOS!B:U,11,FALSE)</f>
        <v>S50008</v>
      </c>
      <c r="I503" t="str">
        <f t="shared" si="14"/>
        <v>TRANSPORTE INTERMUNICIPAL TER</v>
      </c>
      <c r="J503">
        <f>VLOOKUP(F503,DATOS!B:U,13,FALSE)</f>
        <v>1</v>
      </c>
      <c r="K503">
        <f>VLOOKUP(F503,DATOS!B:U,18,FALSE)</f>
        <v>50336</v>
      </c>
      <c r="L503">
        <f t="shared" si="15"/>
        <v>50336</v>
      </c>
      <c r="O503" s="40">
        <f>VLOOKUP(F503,DATOS!B:P,15,FALSE)</f>
        <v>45429</v>
      </c>
    </row>
    <row r="504" spans="2:15">
      <c r="B504" t="str">
        <f>VLOOKUP(F504,DATOS!B:U,20,FALSE)</f>
        <v>FEVT5405</v>
      </c>
      <c r="C504" s="3">
        <v>9012767301</v>
      </c>
      <c r="D504" t="str">
        <f>VLOOKUP(F504,DATOS!B:U,2,FALSE)</f>
        <v>CC</v>
      </c>
      <c r="E504" s="3">
        <f>VLOOKUP(F504,DATOS!B:U,3,FALSE)</f>
        <v>41110155</v>
      </c>
      <c r="F504">
        <v>5387</v>
      </c>
      <c r="G504">
        <v>2</v>
      </c>
      <c r="H504" t="str">
        <f>VLOOKUP(F504,DATOS!B:U,11,FALSE)</f>
        <v>S50008</v>
      </c>
      <c r="I504" t="str">
        <f t="shared" ref="I504:I567" si="16">IF(H504="S50007","TRANSPORTE MUNICIPAL TERRESTR",IF(H504="S50008","TRANSPORTE INTERMUNICIPAL TER","VALIDAR CODIGO"))</f>
        <v>TRANSPORTE INTERMUNICIPAL TER</v>
      </c>
      <c r="J504">
        <f>VLOOKUP(F504,DATOS!B:U,13,FALSE)</f>
        <v>1</v>
      </c>
      <c r="K504">
        <f>VLOOKUP(F504,DATOS!B:U,18,FALSE)</f>
        <v>45240</v>
      </c>
      <c r="L504">
        <f t="shared" ref="L504:L567" si="17">K504*J504</f>
        <v>45240</v>
      </c>
      <c r="O504" s="40">
        <f>VLOOKUP(F504,DATOS!B:P,15,FALSE)</f>
        <v>45422</v>
      </c>
    </row>
    <row r="505" spans="2:15">
      <c r="B505" t="str">
        <f>VLOOKUP(F505,DATOS!B:U,20,FALSE)</f>
        <v>FEVT5405</v>
      </c>
      <c r="C505" s="3">
        <v>9012767301</v>
      </c>
      <c r="D505" t="str">
        <f>VLOOKUP(F505,DATOS!B:U,2,FALSE)</f>
        <v>CC</v>
      </c>
      <c r="E505" s="3">
        <f>VLOOKUP(F505,DATOS!B:U,3,FALSE)</f>
        <v>41110155</v>
      </c>
      <c r="F505">
        <v>5388</v>
      </c>
      <c r="G505">
        <v>2</v>
      </c>
      <c r="H505" t="str">
        <f>VLOOKUP(F505,DATOS!B:U,11,FALSE)</f>
        <v>S50008</v>
      </c>
      <c r="I505" t="str">
        <f t="shared" si="16"/>
        <v>TRANSPORTE INTERMUNICIPAL TER</v>
      </c>
      <c r="J505">
        <f>VLOOKUP(F505,DATOS!B:U,13,FALSE)</f>
        <v>1</v>
      </c>
      <c r="K505">
        <f>VLOOKUP(F505,DATOS!B:U,18,FALSE)</f>
        <v>45240</v>
      </c>
      <c r="L505">
        <f t="shared" si="17"/>
        <v>45240</v>
      </c>
      <c r="O505" s="40">
        <f>VLOOKUP(F505,DATOS!B:P,15,FALSE)</f>
        <v>45422</v>
      </c>
    </row>
    <row r="506" spans="2:15">
      <c r="B506" t="str">
        <f>VLOOKUP(F506,DATOS!B:U,20,FALSE)</f>
        <v>FEVT5406</v>
      </c>
      <c r="C506" s="3">
        <v>9012767301</v>
      </c>
      <c r="D506" t="str">
        <f>VLOOKUP(F506,DATOS!B:U,2,FALSE)</f>
        <v>CC</v>
      </c>
      <c r="E506" s="3">
        <f>VLOOKUP(F506,DATOS!B:U,3,FALSE)</f>
        <v>41125330</v>
      </c>
      <c r="F506">
        <v>5880</v>
      </c>
      <c r="G506">
        <v>2</v>
      </c>
      <c r="H506" t="str">
        <f>VLOOKUP(F506,DATOS!B:U,11,FALSE)</f>
        <v>S50008</v>
      </c>
      <c r="I506" t="str">
        <f t="shared" si="16"/>
        <v>TRANSPORTE INTERMUNICIPAL TER</v>
      </c>
      <c r="J506">
        <f>VLOOKUP(F506,DATOS!B:U,13,FALSE)</f>
        <v>2</v>
      </c>
      <c r="K506">
        <f>VLOOKUP(F506,DATOS!B:U,18,FALSE)</f>
        <v>40040</v>
      </c>
      <c r="L506">
        <f t="shared" si="17"/>
        <v>80080</v>
      </c>
      <c r="O506" s="40">
        <f>VLOOKUP(F506,DATOS!B:P,15,FALSE)</f>
        <v>45432</v>
      </c>
    </row>
    <row r="507" spans="2:15">
      <c r="B507" t="str">
        <f>VLOOKUP(F507,DATOS!B:U,20,FALSE)</f>
        <v>FEVT5406</v>
      </c>
      <c r="C507" s="3">
        <v>9012767301</v>
      </c>
      <c r="D507" t="str">
        <f>VLOOKUP(F507,DATOS!B:U,2,FALSE)</f>
        <v>CC</v>
      </c>
      <c r="E507" s="3">
        <f>VLOOKUP(F507,DATOS!B:U,3,FALSE)</f>
        <v>41125330</v>
      </c>
      <c r="F507">
        <v>5881</v>
      </c>
      <c r="G507">
        <v>2</v>
      </c>
      <c r="H507" t="str">
        <f>VLOOKUP(F507,DATOS!B:U,11,FALSE)</f>
        <v>S50008</v>
      </c>
      <c r="I507" t="str">
        <f t="shared" si="16"/>
        <v>TRANSPORTE INTERMUNICIPAL TER</v>
      </c>
      <c r="J507">
        <f>VLOOKUP(F507,DATOS!B:U,13,FALSE)</f>
        <v>1</v>
      </c>
      <c r="K507">
        <f>VLOOKUP(F507,DATOS!B:U,18,FALSE)</f>
        <v>40040</v>
      </c>
      <c r="L507">
        <f t="shared" si="17"/>
        <v>40040</v>
      </c>
      <c r="O507" s="40">
        <f>VLOOKUP(F507,DATOS!B:P,15,FALSE)</f>
        <v>45432</v>
      </c>
    </row>
    <row r="508" spans="2:15">
      <c r="B508" t="str">
        <f>VLOOKUP(F508,DATOS!B:U,20,FALSE)</f>
        <v>FEVT5407</v>
      </c>
      <c r="C508" s="3">
        <v>9012767301</v>
      </c>
      <c r="D508" t="str">
        <f>VLOOKUP(F508,DATOS!B:U,2,FALSE)</f>
        <v>CC</v>
      </c>
      <c r="E508" s="3">
        <f>VLOOKUP(F508,DATOS!B:U,3,FALSE)</f>
        <v>18112274</v>
      </c>
      <c r="F508">
        <v>5447</v>
      </c>
      <c r="G508">
        <v>2</v>
      </c>
      <c r="H508" t="str">
        <f>VLOOKUP(F508,DATOS!B:U,11,FALSE)</f>
        <v>S50007</v>
      </c>
      <c r="I508" t="str">
        <f t="shared" si="16"/>
        <v>TRANSPORTE MUNICIPAL TERRESTR</v>
      </c>
      <c r="J508">
        <f>VLOOKUP(F508,DATOS!B:U,13,FALSE)</f>
        <v>1</v>
      </c>
      <c r="K508">
        <f>VLOOKUP(F508,DATOS!B:U,18,FALSE)</f>
        <v>33800</v>
      </c>
      <c r="L508">
        <f t="shared" si="17"/>
        <v>33800</v>
      </c>
      <c r="O508" s="40">
        <f>VLOOKUP(F508,DATOS!B:P,15,FALSE)</f>
        <v>45422</v>
      </c>
    </row>
    <row r="509" spans="2:15">
      <c r="B509" t="str">
        <f>VLOOKUP(F509,DATOS!B:U,20,FALSE)</f>
        <v>FEVT5408</v>
      </c>
      <c r="C509" s="3">
        <v>9012767301</v>
      </c>
      <c r="D509" t="str">
        <f>VLOOKUP(F509,DATOS!B:U,2,FALSE)</f>
        <v>CC</v>
      </c>
      <c r="E509" s="3">
        <f>VLOOKUP(F509,DATOS!B:U,3,FALSE)</f>
        <v>27472590</v>
      </c>
      <c r="F509">
        <v>5852</v>
      </c>
      <c r="G509">
        <v>2</v>
      </c>
      <c r="H509" t="str">
        <f>VLOOKUP(F509,DATOS!B:U,11,FALSE)</f>
        <v>S50007</v>
      </c>
      <c r="I509" t="str">
        <f t="shared" si="16"/>
        <v>TRANSPORTE MUNICIPAL TERRESTR</v>
      </c>
      <c r="J509">
        <f>VLOOKUP(F509,DATOS!B:U,13,FALSE)</f>
        <v>1</v>
      </c>
      <c r="K509">
        <f>VLOOKUP(F509,DATOS!B:U,18,FALSE)</f>
        <v>33800</v>
      </c>
      <c r="L509">
        <f t="shared" si="17"/>
        <v>33800</v>
      </c>
      <c r="O509" s="40">
        <f>VLOOKUP(F509,DATOS!B:P,15,FALSE)</f>
        <v>45432</v>
      </c>
    </row>
    <row r="510" spans="2:15">
      <c r="B510" t="str">
        <f>VLOOKUP(F510,DATOS!B:U,20,FALSE)</f>
        <v>FEVT5408</v>
      </c>
      <c r="C510" s="3">
        <v>9012767301</v>
      </c>
      <c r="D510" t="str">
        <f>VLOOKUP(F510,DATOS!B:U,2,FALSE)</f>
        <v>CC</v>
      </c>
      <c r="E510" s="3">
        <f>VLOOKUP(F510,DATOS!B:U,3,FALSE)</f>
        <v>27472590</v>
      </c>
      <c r="F510">
        <v>5853</v>
      </c>
      <c r="G510">
        <v>2</v>
      </c>
      <c r="H510" t="str">
        <f>VLOOKUP(F510,DATOS!B:U,11,FALSE)</f>
        <v>S50007</v>
      </c>
      <c r="I510" t="str">
        <f t="shared" si="16"/>
        <v>TRANSPORTE MUNICIPAL TERRESTR</v>
      </c>
      <c r="J510">
        <f>VLOOKUP(F510,DATOS!B:U,13,FALSE)</f>
        <v>1</v>
      </c>
      <c r="K510">
        <f>VLOOKUP(F510,DATOS!B:U,18,FALSE)</f>
        <v>33800</v>
      </c>
      <c r="L510">
        <f t="shared" si="17"/>
        <v>33800</v>
      </c>
      <c r="O510" s="40">
        <f>VLOOKUP(F510,DATOS!B:P,15,FALSE)</f>
        <v>45432</v>
      </c>
    </row>
    <row r="511" spans="2:15">
      <c r="B511" t="str">
        <f>VLOOKUP(F511,DATOS!B:U,20,FALSE)</f>
        <v>FEVT5409</v>
      </c>
      <c r="C511" s="3">
        <v>9012767301</v>
      </c>
      <c r="D511" t="str">
        <f>VLOOKUP(F511,DATOS!B:U,2,FALSE)</f>
        <v>CC</v>
      </c>
      <c r="E511" s="3">
        <f>VLOOKUP(F511,DATOS!B:U,3,FALSE)</f>
        <v>69086866</v>
      </c>
      <c r="F511">
        <v>5824</v>
      </c>
      <c r="G511">
        <v>2</v>
      </c>
      <c r="H511" t="str">
        <f>VLOOKUP(F511,DATOS!B:U,11,FALSE)</f>
        <v>S50007</v>
      </c>
      <c r="I511" t="str">
        <f t="shared" si="16"/>
        <v>TRANSPORTE MUNICIPAL TERRESTR</v>
      </c>
      <c r="J511">
        <f>VLOOKUP(F511,DATOS!B:U,13,FALSE)</f>
        <v>1</v>
      </c>
      <c r="K511">
        <f>VLOOKUP(F511,DATOS!B:U,18,FALSE)</f>
        <v>26000</v>
      </c>
      <c r="L511">
        <f t="shared" si="17"/>
        <v>26000</v>
      </c>
      <c r="O511" s="40">
        <f>VLOOKUP(F511,DATOS!B:P,15,FALSE)</f>
        <v>45432</v>
      </c>
    </row>
    <row r="512" spans="2:15">
      <c r="B512" t="str">
        <f>VLOOKUP(F512,DATOS!B:U,20,FALSE)</f>
        <v>FEVT5409</v>
      </c>
      <c r="C512" s="3">
        <v>9012767301</v>
      </c>
      <c r="D512" t="str">
        <f>VLOOKUP(F512,DATOS!B:U,2,FALSE)</f>
        <v>CC</v>
      </c>
      <c r="E512" s="3">
        <f>VLOOKUP(F512,DATOS!B:U,3,FALSE)</f>
        <v>69086866</v>
      </c>
      <c r="F512">
        <v>5825</v>
      </c>
      <c r="G512">
        <v>2</v>
      </c>
      <c r="H512" t="str">
        <f>VLOOKUP(F512,DATOS!B:U,11,FALSE)</f>
        <v>S50007</v>
      </c>
      <c r="I512" t="str">
        <f t="shared" si="16"/>
        <v>TRANSPORTE MUNICIPAL TERRESTR</v>
      </c>
      <c r="J512">
        <f>VLOOKUP(F512,DATOS!B:U,13,FALSE)</f>
        <v>1</v>
      </c>
      <c r="K512">
        <f>VLOOKUP(F512,DATOS!B:U,18,FALSE)</f>
        <v>26000</v>
      </c>
      <c r="L512">
        <f t="shared" si="17"/>
        <v>26000</v>
      </c>
      <c r="O512" s="40">
        <f>VLOOKUP(F512,DATOS!B:P,15,FALSE)</f>
        <v>45432</v>
      </c>
    </row>
    <row r="513" spans="2:15">
      <c r="B513" t="str">
        <f>VLOOKUP(F513,DATOS!B:U,20,FALSE)</f>
        <v>FEVT5410</v>
      </c>
      <c r="C513" s="3">
        <v>9012767301</v>
      </c>
      <c r="D513" t="str">
        <f>VLOOKUP(F513,DATOS!B:U,2,FALSE)</f>
        <v>CC</v>
      </c>
      <c r="E513" s="3">
        <f>VLOOKUP(F513,DATOS!B:U,3,FALSE)</f>
        <v>69029043</v>
      </c>
      <c r="F513">
        <v>5805</v>
      </c>
      <c r="G513">
        <v>2</v>
      </c>
      <c r="H513" t="str">
        <f>VLOOKUP(F513,DATOS!B:U,11,FALSE)</f>
        <v>S50007</v>
      </c>
      <c r="I513" t="str">
        <f t="shared" si="16"/>
        <v>TRANSPORTE MUNICIPAL TERRESTR</v>
      </c>
      <c r="J513">
        <f>VLOOKUP(F513,DATOS!B:U,13,FALSE)</f>
        <v>1</v>
      </c>
      <c r="K513">
        <f>VLOOKUP(F513,DATOS!B:U,18,FALSE)</f>
        <v>96512</v>
      </c>
      <c r="L513">
        <f t="shared" si="17"/>
        <v>96512</v>
      </c>
      <c r="O513" s="40">
        <f>VLOOKUP(F513,DATOS!B:P,15,FALSE)</f>
        <v>45431</v>
      </c>
    </row>
    <row r="514" spans="2:15">
      <c r="B514" t="str">
        <f>VLOOKUP(F514,DATOS!B:U,20,FALSE)</f>
        <v>FEVT5410</v>
      </c>
      <c r="C514" s="3">
        <v>9012767301</v>
      </c>
      <c r="D514" t="str">
        <f>VLOOKUP(F514,DATOS!B:U,2,FALSE)</f>
        <v>CC</v>
      </c>
      <c r="E514" s="3">
        <f>VLOOKUP(F514,DATOS!B:U,3,FALSE)</f>
        <v>69029043</v>
      </c>
      <c r="F514">
        <v>5806</v>
      </c>
      <c r="G514">
        <v>2</v>
      </c>
      <c r="H514" t="str">
        <f>VLOOKUP(F514,DATOS!B:U,11,FALSE)</f>
        <v>S50007</v>
      </c>
      <c r="I514" t="str">
        <f t="shared" si="16"/>
        <v>TRANSPORTE MUNICIPAL TERRESTR</v>
      </c>
      <c r="J514">
        <f>VLOOKUP(F514,DATOS!B:U,13,FALSE)</f>
        <v>1</v>
      </c>
      <c r="K514">
        <f>VLOOKUP(F514,DATOS!B:U,18,FALSE)</f>
        <v>96512</v>
      </c>
      <c r="L514">
        <f t="shared" si="17"/>
        <v>96512</v>
      </c>
      <c r="O514" s="40">
        <f>VLOOKUP(F514,DATOS!B:P,15,FALSE)</f>
        <v>45432</v>
      </c>
    </row>
    <row r="515" spans="2:15">
      <c r="B515" t="str">
        <f>VLOOKUP(F515,DATOS!B:U,20,FALSE)</f>
        <v>FEVT5411</v>
      </c>
      <c r="C515" s="3">
        <v>9012767301</v>
      </c>
      <c r="D515" t="str">
        <f>VLOOKUP(F515,DATOS!B:U,2,FALSE)</f>
        <v>RC</v>
      </c>
      <c r="E515" s="3">
        <f>VLOOKUP(F515,DATOS!B:U,3,FALSE)</f>
        <v>1114627240</v>
      </c>
      <c r="F515">
        <v>5942</v>
      </c>
      <c r="G515">
        <v>2</v>
      </c>
      <c r="H515" t="str">
        <f>VLOOKUP(F515,DATOS!B:U,11,FALSE)</f>
        <v>S50007</v>
      </c>
      <c r="I515" t="str">
        <f t="shared" si="16"/>
        <v>TRANSPORTE MUNICIPAL TERRESTR</v>
      </c>
      <c r="J515">
        <f>VLOOKUP(F515,DATOS!B:U,13,FALSE)</f>
        <v>1</v>
      </c>
      <c r="K515">
        <f>VLOOKUP(F515,DATOS!B:U,18,FALSE)</f>
        <v>93600</v>
      </c>
      <c r="L515">
        <f t="shared" si="17"/>
        <v>93600</v>
      </c>
      <c r="O515" s="40">
        <f>VLOOKUP(F515,DATOS!B:P,15,FALSE)</f>
        <v>45433</v>
      </c>
    </row>
    <row r="516" spans="2:15">
      <c r="B516" t="str">
        <f>VLOOKUP(F516,DATOS!B:U,20,FALSE)</f>
        <v>FEVT5411</v>
      </c>
      <c r="C516" s="3">
        <v>9012767301</v>
      </c>
      <c r="D516" t="str">
        <f>VLOOKUP(F516,DATOS!B:U,2,FALSE)</f>
        <v>RC</v>
      </c>
      <c r="E516" s="3">
        <f>VLOOKUP(F516,DATOS!B:U,3,FALSE)</f>
        <v>1114627240</v>
      </c>
      <c r="F516">
        <v>5943</v>
      </c>
      <c r="G516">
        <v>2</v>
      </c>
      <c r="H516" t="str">
        <f>VLOOKUP(F516,DATOS!B:U,11,FALSE)</f>
        <v>S50007</v>
      </c>
      <c r="I516" t="str">
        <f t="shared" si="16"/>
        <v>TRANSPORTE MUNICIPAL TERRESTR</v>
      </c>
      <c r="J516">
        <f>VLOOKUP(F516,DATOS!B:U,13,FALSE)</f>
        <v>1</v>
      </c>
      <c r="K516">
        <f>VLOOKUP(F516,DATOS!B:U,18,FALSE)</f>
        <v>93600</v>
      </c>
      <c r="L516">
        <f t="shared" si="17"/>
        <v>93600</v>
      </c>
      <c r="O516" s="40">
        <f>VLOOKUP(F516,DATOS!B:P,15,FALSE)</f>
        <v>45441</v>
      </c>
    </row>
    <row r="517" spans="2:15">
      <c r="B517" t="str">
        <f>VLOOKUP(F517,DATOS!B:U,20,FALSE)</f>
        <v>FEVT5412</v>
      </c>
      <c r="C517" s="3">
        <v>9012767301</v>
      </c>
      <c r="D517" t="str">
        <f>VLOOKUP(F517,DATOS!B:U,2,FALSE)</f>
        <v>CC</v>
      </c>
      <c r="E517" s="3">
        <f>VLOOKUP(F517,DATOS!B:U,3,FALSE)</f>
        <v>25677183</v>
      </c>
      <c r="F517">
        <v>6387</v>
      </c>
      <c r="G517">
        <v>2</v>
      </c>
      <c r="H517" t="str">
        <f>VLOOKUP(F517,DATOS!B:U,11,FALSE)</f>
        <v>S50007</v>
      </c>
      <c r="I517" t="str">
        <f t="shared" si="16"/>
        <v>TRANSPORTE MUNICIPAL TERRESTR</v>
      </c>
      <c r="J517">
        <f>VLOOKUP(F517,DATOS!B:U,13,FALSE)</f>
        <v>2</v>
      </c>
      <c r="K517">
        <f>VLOOKUP(F517,DATOS!B:U,18,FALSE)</f>
        <v>67600</v>
      </c>
      <c r="L517">
        <f t="shared" si="17"/>
        <v>135200</v>
      </c>
      <c r="O517" s="40">
        <f>VLOOKUP(F517,DATOS!B:P,15,FALSE)</f>
        <v>45441</v>
      </c>
    </row>
    <row r="518" spans="2:15">
      <c r="B518" t="str">
        <f>VLOOKUP(F518,DATOS!B:U,20,FALSE)</f>
        <v>FEVT5412</v>
      </c>
      <c r="C518" s="3">
        <v>9012767301</v>
      </c>
      <c r="D518" t="str">
        <f>VLOOKUP(F518,DATOS!B:U,2,FALSE)</f>
        <v>CC</v>
      </c>
      <c r="E518" s="3">
        <f>VLOOKUP(F518,DATOS!B:U,3,FALSE)</f>
        <v>25677183</v>
      </c>
      <c r="F518">
        <v>6388</v>
      </c>
      <c r="G518">
        <v>2</v>
      </c>
      <c r="H518" t="str">
        <f>VLOOKUP(F518,DATOS!B:U,11,FALSE)</f>
        <v>S50007</v>
      </c>
      <c r="I518" t="str">
        <f t="shared" si="16"/>
        <v>TRANSPORTE MUNICIPAL TERRESTR</v>
      </c>
      <c r="J518">
        <f>VLOOKUP(F518,DATOS!B:U,13,FALSE)</f>
        <v>1</v>
      </c>
      <c r="K518">
        <f>VLOOKUP(F518,DATOS!B:U,18,FALSE)</f>
        <v>67600</v>
      </c>
      <c r="L518">
        <f t="shared" si="17"/>
        <v>67600</v>
      </c>
      <c r="O518" s="40">
        <f>VLOOKUP(F518,DATOS!B:P,15,FALSE)</f>
        <v>45442</v>
      </c>
    </row>
    <row r="519" spans="2:15">
      <c r="B519" t="str">
        <f>VLOOKUP(F519,DATOS!B:U,20,FALSE)</f>
        <v>FEVT5413</v>
      </c>
      <c r="C519" s="3">
        <v>9012767301</v>
      </c>
      <c r="D519" t="str">
        <f>VLOOKUP(F519,DATOS!B:U,2,FALSE)</f>
        <v>CC</v>
      </c>
      <c r="E519" s="3">
        <f>VLOOKUP(F519,DATOS!B:U,3,FALSE)</f>
        <v>1123321141</v>
      </c>
      <c r="F519">
        <v>5001</v>
      </c>
      <c r="G519">
        <v>2</v>
      </c>
      <c r="H519" t="str">
        <f>VLOOKUP(F519,DATOS!B:U,11,FALSE)</f>
        <v>S50007</v>
      </c>
      <c r="I519" t="str">
        <f t="shared" si="16"/>
        <v>TRANSPORTE MUNICIPAL TERRESTR</v>
      </c>
      <c r="J519">
        <f>VLOOKUP(F519,DATOS!B:U,13,FALSE)</f>
        <v>1</v>
      </c>
      <c r="K519">
        <f>VLOOKUP(F519,DATOS!B:U,18,FALSE)</f>
        <v>102544</v>
      </c>
      <c r="L519">
        <f t="shared" si="17"/>
        <v>102544</v>
      </c>
      <c r="O519" s="40">
        <f>VLOOKUP(F519,DATOS!B:P,15,FALSE)</f>
        <v>45413</v>
      </c>
    </row>
    <row r="520" spans="2:15">
      <c r="B520" t="str">
        <f>VLOOKUP(F520,DATOS!B:U,20,FALSE)</f>
        <v>FEVT5413</v>
      </c>
      <c r="C520" s="3">
        <v>9012767301</v>
      </c>
      <c r="D520" t="str">
        <f>VLOOKUP(F520,DATOS!B:U,2,FALSE)</f>
        <v>CC</v>
      </c>
      <c r="E520" s="3">
        <f>VLOOKUP(F520,DATOS!B:U,3,FALSE)</f>
        <v>1123321141</v>
      </c>
      <c r="F520">
        <v>5002</v>
      </c>
      <c r="G520">
        <v>2</v>
      </c>
      <c r="H520" t="str">
        <f>VLOOKUP(F520,DATOS!B:U,11,FALSE)</f>
        <v>S50007</v>
      </c>
      <c r="I520" t="str">
        <f t="shared" si="16"/>
        <v>TRANSPORTE MUNICIPAL TERRESTR</v>
      </c>
      <c r="J520">
        <f>VLOOKUP(F520,DATOS!B:U,13,FALSE)</f>
        <v>1</v>
      </c>
      <c r="K520">
        <f>VLOOKUP(F520,DATOS!B:U,18,FALSE)</f>
        <v>102544</v>
      </c>
      <c r="L520">
        <f t="shared" si="17"/>
        <v>102544</v>
      </c>
      <c r="O520" s="40">
        <f>VLOOKUP(F520,DATOS!B:P,15,FALSE)</f>
        <v>45414</v>
      </c>
    </row>
    <row r="521" spans="2:15">
      <c r="B521" t="str">
        <f>VLOOKUP(F521,DATOS!B:U,20,FALSE)</f>
        <v>FEVT5414</v>
      </c>
      <c r="C521" s="3">
        <v>9012767301</v>
      </c>
      <c r="D521" t="str">
        <f>VLOOKUP(F521,DATOS!B:U,2,FALSE)</f>
        <v>CC</v>
      </c>
      <c r="E521" s="3">
        <f>VLOOKUP(F521,DATOS!B:U,3,FALSE)</f>
        <v>13023245</v>
      </c>
      <c r="F521">
        <v>5546</v>
      </c>
      <c r="G521">
        <v>2</v>
      </c>
      <c r="H521" t="str">
        <f>VLOOKUP(F521,DATOS!B:U,11,FALSE)</f>
        <v>S50007</v>
      </c>
      <c r="I521" t="str">
        <f t="shared" si="16"/>
        <v>TRANSPORTE MUNICIPAL TERRESTR</v>
      </c>
      <c r="J521">
        <f>VLOOKUP(F521,DATOS!B:U,13,FALSE)</f>
        <v>1</v>
      </c>
      <c r="K521">
        <f>VLOOKUP(F521,DATOS!B:U,18,FALSE)</f>
        <v>109200</v>
      </c>
      <c r="L521">
        <f t="shared" si="17"/>
        <v>109200</v>
      </c>
      <c r="O521" s="40">
        <f>VLOOKUP(F521,DATOS!B:P,15,FALSE)</f>
        <v>45425</v>
      </c>
    </row>
    <row r="522" spans="2:15">
      <c r="B522" t="str">
        <f>VLOOKUP(F522,DATOS!B:U,20,FALSE)</f>
        <v>FEVT5414</v>
      </c>
      <c r="C522" s="3">
        <v>9012767301</v>
      </c>
      <c r="D522" t="str">
        <f>VLOOKUP(F522,DATOS!B:U,2,FALSE)</f>
        <v>CC</v>
      </c>
      <c r="E522" s="3">
        <f>VLOOKUP(F522,DATOS!B:U,3,FALSE)</f>
        <v>13023245</v>
      </c>
      <c r="F522">
        <v>5547</v>
      </c>
      <c r="G522">
        <v>2</v>
      </c>
      <c r="H522" t="str">
        <f>VLOOKUP(F522,DATOS!B:U,11,FALSE)</f>
        <v>S50007</v>
      </c>
      <c r="I522" t="str">
        <f t="shared" si="16"/>
        <v>TRANSPORTE MUNICIPAL TERRESTR</v>
      </c>
      <c r="J522">
        <f>VLOOKUP(F522,DATOS!B:U,13,FALSE)</f>
        <v>1</v>
      </c>
      <c r="K522">
        <f>VLOOKUP(F522,DATOS!B:U,18,FALSE)</f>
        <v>109200</v>
      </c>
      <c r="L522">
        <f t="shared" si="17"/>
        <v>109200</v>
      </c>
      <c r="O522" s="40">
        <f>VLOOKUP(F522,DATOS!B:P,15,FALSE)</f>
        <v>45426</v>
      </c>
    </row>
    <row r="523" spans="2:15">
      <c r="B523" t="str">
        <f>VLOOKUP(F523,DATOS!B:U,20,FALSE)</f>
        <v>FEVT5415</v>
      </c>
      <c r="C523" s="3">
        <v>9012767301</v>
      </c>
      <c r="D523" t="str">
        <f>VLOOKUP(F523,DATOS!B:U,2,FALSE)</f>
        <v>CC</v>
      </c>
      <c r="E523" s="3">
        <f>VLOOKUP(F523,DATOS!B:U,3,FALSE)</f>
        <v>69000037</v>
      </c>
      <c r="F523">
        <v>4935</v>
      </c>
      <c r="G523">
        <v>2</v>
      </c>
      <c r="H523" t="str">
        <f>VLOOKUP(F523,DATOS!B:U,11,FALSE)</f>
        <v>S50008</v>
      </c>
      <c r="I523" t="str">
        <f t="shared" si="16"/>
        <v>TRANSPORTE INTERMUNICIPAL TER</v>
      </c>
      <c r="J523">
        <f>VLOOKUP(F523,DATOS!B:U,13,FALSE)</f>
        <v>1</v>
      </c>
      <c r="K523">
        <f>VLOOKUP(F523,DATOS!B:U,18,FALSE)</f>
        <v>30680</v>
      </c>
      <c r="L523">
        <f t="shared" si="17"/>
        <v>30680</v>
      </c>
      <c r="O523" s="40">
        <f>VLOOKUP(F523,DATOS!B:P,15,FALSE)</f>
        <v>45414</v>
      </c>
    </row>
    <row r="524" spans="2:15">
      <c r="B524" t="str">
        <f>VLOOKUP(F524,DATOS!B:U,20,FALSE)</f>
        <v>FEVT5415</v>
      </c>
      <c r="C524" s="3">
        <v>9012767301</v>
      </c>
      <c r="D524" t="str">
        <f>VLOOKUP(F524,DATOS!B:U,2,FALSE)</f>
        <v>CC</v>
      </c>
      <c r="E524" s="3">
        <f>VLOOKUP(F524,DATOS!B:U,3,FALSE)</f>
        <v>69000037</v>
      </c>
      <c r="F524">
        <v>6032</v>
      </c>
      <c r="G524">
        <v>2</v>
      </c>
      <c r="H524" t="str">
        <f>VLOOKUP(F524,DATOS!B:U,11,FALSE)</f>
        <v>S50008</v>
      </c>
      <c r="I524" t="str">
        <f t="shared" si="16"/>
        <v>TRANSPORTE INTERMUNICIPAL TER</v>
      </c>
      <c r="J524">
        <f>VLOOKUP(F524,DATOS!B:U,13,FALSE)</f>
        <v>1</v>
      </c>
      <c r="K524">
        <f>VLOOKUP(F524,DATOS!B:U,18,FALSE)</f>
        <v>29640</v>
      </c>
      <c r="L524">
        <f t="shared" si="17"/>
        <v>29640</v>
      </c>
      <c r="O524" s="40">
        <f>VLOOKUP(F524,DATOS!B:P,15,FALSE)</f>
        <v>45435</v>
      </c>
    </row>
    <row r="525" spans="2:15">
      <c r="B525" t="str">
        <f>VLOOKUP(F525,DATOS!B:U,20,FALSE)</f>
        <v>FEVT5415</v>
      </c>
      <c r="C525" s="3">
        <v>9012767301</v>
      </c>
      <c r="D525" t="str">
        <f>VLOOKUP(F525,DATOS!B:U,2,FALSE)</f>
        <v>CC</v>
      </c>
      <c r="E525" s="3">
        <f>VLOOKUP(F525,DATOS!B:U,3,FALSE)</f>
        <v>69000037</v>
      </c>
      <c r="F525">
        <v>6033</v>
      </c>
      <c r="G525">
        <v>2</v>
      </c>
      <c r="H525" t="str">
        <f>VLOOKUP(F525,DATOS!B:U,11,FALSE)</f>
        <v>S50007</v>
      </c>
      <c r="I525" t="str">
        <f t="shared" si="16"/>
        <v>TRANSPORTE MUNICIPAL TERRESTR</v>
      </c>
      <c r="J525">
        <f>VLOOKUP(F525,DATOS!B:U,13,FALSE)</f>
        <v>1</v>
      </c>
      <c r="K525">
        <f>VLOOKUP(F525,DATOS!B:U,18,FALSE)</f>
        <v>114400</v>
      </c>
      <c r="L525">
        <f t="shared" si="17"/>
        <v>114400</v>
      </c>
      <c r="O525" s="40">
        <f>VLOOKUP(F525,DATOS!B:P,15,FALSE)</f>
        <v>45435</v>
      </c>
    </row>
    <row r="526" spans="2:15">
      <c r="B526" t="str">
        <f>VLOOKUP(F526,DATOS!B:U,20,FALSE)</f>
        <v>FEVT5415</v>
      </c>
      <c r="C526" s="3">
        <v>9012767301</v>
      </c>
      <c r="D526" t="str">
        <f>VLOOKUP(F526,DATOS!B:U,2,FALSE)</f>
        <v>CC</v>
      </c>
      <c r="E526" s="3">
        <f>VLOOKUP(F526,DATOS!B:U,3,FALSE)</f>
        <v>69000037</v>
      </c>
      <c r="F526">
        <v>6034</v>
      </c>
      <c r="G526">
        <v>2</v>
      </c>
      <c r="H526" t="str">
        <f>VLOOKUP(F526,DATOS!B:U,11,FALSE)</f>
        <v>S50007</v>
      </c>
      <c r="I526" t="str">
        <f t="shared" si="16"/>
        <v>TRANSPORTE MUNICIPAL TERRESTR</v>
      </c>
      <c r="J526">
        <f>VLOOKUP(F526,DATOS!B:U,13,FALSE)</f>
        <v>1</v>
      </c>
      <c r="K526">
        <f>VLOOKUP(F526,DATOS!B:U,18,FALSE)</f>
        <v>114400</v>
      </c>
      <c r="L526">
        <f t="shared" si="17"/>
        <v>114400</v>
      </c>
      <c r="O526" s="40">
        <f>VLOOKUP(F526,DATOS!B:P,15,FALSE)</f>
        <v>45436</v>
      </c>
    </row>
    <row r="527" spans="2:15">
      <c r="B527" t="str">
        <f>VLOOKUP(F527,DATOS!B:U,20,FALSE)</f>
        <v>FEVT5415</v>
      </c>
      <c r="C527" s="3">
        <v>9012767301</v>
      </c>
      <c r="D527" t="str">
        <f>VLOOKUP(F527,DATOS!B:U,2,FALSE)</f>
        <v>CC</v>
      </c>
      <c r="E527" s="3">
        <f>VLOOKUP(F527,DATOS!B:U,3,FALSE)</f>
        <v>69000037</v>
      </c>
      <c r="F527">
        <v>6035</v>
      </c>
      <c r="G527">
        <v>2</v>
      </c>
      <c r="H527" t="str">
        <f>VLOOKUP(F527,DATOS!B:U,11,FALSE)</f>
        <v>S50008</v>
      </c>
      <c r="I527" t="str">
        <f t="shared" si="16"/>
        <v>TRANSPORTE INTERMUNICIPAL TER</v>
      </c>
      <c r="J527">
        <f>VLOOKUP(F527,DATOS!B:U,13,FALSE)</f>
        <v>1</v>
      </c>
      <c r="K527">
        <f>VLOOKUP(F527,DATOS!B:U,18,FALSE)</f>
        <v>29640</v>
      </c>
      <c r="L527">
        <f t="shared" si="17"/>
        <v>29640</v>
      </c>
      <c r="O527" s="40">
        <f>VLOOKUP(F527,DATOS!B:P,15,FALSE)</f>
        <v>45436</v>
      </c>
    </row>
    <row r="528" spans="2:15">
      <c r="B528" t="str">
        <f>VLOOKUP(F528,DATOS!B:U,20,FALSE)</f>
        <v>FEVT5416</v>
      </c>
      <c r="C528" s="3">
        <v>9012767301</v>
      </c>
      <c r="D528" t="str">
        <f>VLOOKUP(F528,DATOS!B:U,2,FALSE)</f>
        <v>CC</v>
      </c>
      <c r="E528" s="3">
        <f>VLOOKUP(F528,DATOS!B:U,3,FALSE)</f>
        <v>18110552</v>
      </c>
      <c r="F528">
        <v>5779</v>
      </c>
      <c r="G528">
        <v>2</v>
      </c>
      <c r="H528" t="str">
        <f>VLOOKUP(F528,DATOS!B:U,11,FALSE)</f>
        <v>S50007</v>
      </c>
      <c r="I528" t="str">
        <f t="shared" si="16"/>
        <v>TRANSPORTE MUNICIPAL TERRESTR</v>
      </c>
      <c r="J528">
        <f>VLOOKUP(F528,DATOS!B:U,13,FALSE)</f>
        <v>1</v>
      </c>
      <c r="K528">
        <f>VLOOKUP(F528,DATOS!B:U,18,FALSE)</f>
        <v>92040</v>
      </c>
      <c r="L528">
        <f t="shared" si="17"/>
        <v>92040</v>
      </c>
      <c r="O528" s="40">
        <f>VLOOKUP(F528,DATOS!B:P,15,FALSE)</f>
        <v>45431</v>
      </c>
    </row>
    <row r="529" spans="2:15">
      <c r="B529" t="str">
        <f>VLOOKUP(F529,DATOS!B:U,20,FALSE)</f>
        <v>FEVT5417</v>
      </c>
      <c r="C529" s="3">
        <v>9012767301</v>
      </c>
      <c r="D529" t="str">
        <f>VLOOKUP(F529,DATOS!B:U,2,FALSE)</f>
        <v>CC</v>
      </c>
      <c r="E529" s="3">
        <f>VLOOKUP(F529,DATOS!B:U,3,FALSE)</f>
        <v>12749425</v>
      </c>
      <c r="F529">
        <v>5459</v>
      </c>
      <c r="G529">
        <v>2</v>
      </c>
      <c r="H529" t="str">
        <f>VLOOKUP(F529,DATOS!B:U,11,FALSE)</f>
        <v>S50007</v>
      </c>
      <c r="I529" t="str">
        <f t="shared" si="16"/>
        <v>TRANSPORTE MUNICIPAL TERRESTR</v>
      </c>
      <c r="J529">
        <f>VLOOKUP(F529,DATOS!B:U,13,FALSE)</f>
        <v>1</v>
      </c>
      <c r="K529">
        <f>VLOOKUP(F529,DATOS!B:U,18,FALSE)</f>
        <v>100131</v>
      </c>
      <c r="L529">
        <f t="shared" si="17"/>
        <v>100131</v>
      </c>
      <c r="O529" s="40">
        <f>VLOOKUP(F529,DATOS!B:P,15,FALSE)</f>
        <v>45425</v>
      </c>
    </row>
    <row r="530" spans="2:15">
      <c r="B530" t="str">
        <f>VLOOKUP(F530,DATOS!B:U,20,FALSE)</f>
        <v>FEVT5417</v>
      </c>
      <c r="C530" s="3">
        <v>9012767301</v>
      </c>
      <c r="D530" t="str">
        <f>VLOOKUP(F530,DATOS!B:U,2,FALSE)</f>
        <v>CC</v>
      </c>
      <c r="E530" s="3">
        <f>VLOOKUP(F530,DATOS!B:U,3,FALSE)</f>
        <v>12749425</v>
      </c>
      <c r="F530">
        <v>5460</v>
      </c>
      <c r="G530">
        <v>2</v>
      </c>
      <c r="H530" t="str">
        <f>VLOOKUP(F530,DATOS!B:U,11,FALSE)</f>
        <v>S50007</v>
      </c>
      <c r="I530" t="str">
        <f t="shared" si="16"/>
        <v>TRANSPORTE MUNICIPAL TERRESTR</v>
      </c>
      <c r="J530">
        <f>VLOOKUP(F530,DATOS!B:U,13,FALSE)</f>
        <v>1</v>
      </c>
      <c r="K530">
        <f>VLOOKUP(F530,DATOS!B:U,18,FALSE)</f>
        <v>100131</v>
      </c>
      <c r="L530">
        <f t="shared" si="17"/>
        <v>100131</v>
      </c>
      <c r="O530" s="40">
        <f>VLOOKUP(F530,DATOS!B:P,15,FALSE)</f>
        <v>45426</v>
      </c>
    </row>
    <row r="531" spans="2:15">
      <c r="B531" t="str">
        <f>VLOOKUP(F531,DATOS!B:U,20,FALSE)</f>
        <v>FEVT5418</v>
      </c>
      <c r="C531" s="3">
        <v>9012767301</v>
      </c>
      <c r="D531" t="str">
        <f>VLOOKUP(F531,DATOS!B:U,2,FALSE)</f>
        <v>CC</v>
      </c>
      <c r="E531" s="3">
        <f>VLOOKUP(F531,DATOS!B:U,3,FALSE)</f>
        <v>23101788</v>
      </c>
      <c r="F531">
        <v>5544</v>
      </c>
      <c r="G531">
        <v>2</v>
      </c>
      <c r="H531" t="str">
        <f>VLOOKUP(F531,DATOS!B:U,11,FALSE)</f>
        <v>S50007</v>
      </c>
      <c r="I531" t="str">
        <f t="shared" si="16"/>
        <v>TRANSPORTE MUNICIPAL TERRESTR</v>
      </c>
      <c r="J531">
        <f>VLOOKUP(F531,DATOS!B:U,13,FALSE)</f>
        <v>1</v>
      </c>
      <c r="K531">
        <f>VLOOKUP(F531,DATOS!B:U,18,FALSE)</f>
        <v>96512</v>
      </c>
      <c r="L531">
        <f t="shared" si="17"/>
        <v>96512</v>
      </c>
      <c r="O531" s="40">
        <f>VLOOKUP(F531,DATOS!B:P,15,FALSE)</f>
        <v>45425</v>
      </c>
    </row>
    <row r="532" spans="2:15">
      <c r="B532" t="str">
        <f>VLOOKUP(F532,DATOS!B:U,20,FALSE)</f>
        <v>FEVT5418</v>
      </c>
      <c r="C532" s="3">
        <v>9012767301</v>
      </c>
      <c r="D532" t="str">
        <f>VLOOKUP(F532,DATOS!B:U,2,FALSE)</f>
        <v>CC</v>
      </c>
      <c r="E532" s="3">
        <f>VLOOKUP(F532,DATOS!B:U,3,FALSE)</f>
        <v>23101788</v>
      </c>
      <c r="F532">
        <v>5545</v>
      </c>
      <c r="G532">
        <v>2</v>
      </c>
      <c r="H532" t="str">
        <f>VLOOKUP(F532,DATOS!B:U,11,FALSE)</f>
        <v>S50007</v>
      </c>
      <c r="I532" t="str">
        <f t="shared" si="16"/>
        <v>TRANSPORTE MUNICIPAL TERRESTR</v>
      </c>
      <c r="J532">
        <f>VLOOKUP(F532,DATOS!B:U,13,FALSE)</f>
        <v>1</v>
      </c>
      <c r="K532">
        <f>VLOOKUP(F532,DATOS!B:U,18,FALSE)</f>
        <v>96512</v>
      </c>
      <c r="L532">
        <f t="shared" si="17"/>
        <v>96512</v>
      </c>
      <c r="O532" s="40">
        <f>VLOOKUP(F532,DATOS!B:P,15,FALSE)</f>
        <v>45427</v>
      </c>
    </row>
    <row r="533" spans="2:15">
      <c r="B533" t="str">
        <f>VLOOKUP(F533,DATOS!B:U,20,FALSE)</f>
        <v>FEVT5419</v>
      </c>
      <c r="C533" s="3">
        <v>9012767301</v>
      </c>
      <c r="D533" t="str">
        <f>VLOOKUP(F533,DATOS!B:U,2,FALSE)</f>
        <v>CC</v>
      </c>
      <c r="E533" s="3">
        <f>VLOOKUP(F533,DATOS!B:U,3,FALSE)</f>
        <v>41119510</v>
      </c>
      <c r="F533">
        <v>6379</v>
      </c>
      <c r="G533">
        <v>2</v>
      </c>
      <c r="H533" t="str">
        <f>VLOOKUP(F533,DATOS!B:U,11,FALSE)</f>
        <v>S50008</v>
      </c>
      <c r="I533" t="str">
        <f t="shared" si="16"/>
        <v>TRANSPORTE INTERMUNICIPAL TER</v>
      </c>
      <c r="J533">
        <f>VLOOKUP(F533,DATOS!B:U,13,FALSE)</f>
        <v>1</v>
      </c>
      <c r="K533">
        <f>VLOOKUP(F533,DATOS!B:U,18,FALSE)</f>
        <v>50336</v>
      </c>
      <c r="L533">
        <f t="shared" si="17"/>
        <v>50336</v>
      </c>
      <c r="O533" s="40">
        <f>VLOOKUP(F533,DATOS!B:P,15,FALSE)</f>
        <v>45441</v>
      </c>
    </row>
    <row r="534" spans="2:15">
      <c r="B534" t="str">
        <f>VLOOKUP(F534,DATOS!B:U,20,FALSE)</f>
        <v>FEVT5419</v>
      </c>
      <c r="C534" s="3">
        <v>9012767301</v>
      </c>
      <c r="D534" t="str">
        <f>VLOOKUP(F534,DATOS!B:U,2,FALSE)</f>
        <v>CC</v>
      </c>
      <c r="E534" s="3">
        <f>VLOOKUP(F534,DATOS!B:U,3,FALSE)</f>
        <v>41119510</v>
      </c>
      <c r="F534">
        <v>6380</v>
      </c>
      <c r="G534">
        <v>2</v>
      </c>
      <c r="H534" t="str">
        <f>VLOOKUP(F534,DATOS!B:U,11,FALSE)</f>
        <v>S50008</v>
      </c>
      <c r="I534" t="str">
        <f t="shared" si="16"/>
        <v>TRANSPORTE INTERMUNICIPAL TER</v>
      </c>
      <c r="J534">
        <f>VLOOKUP(F534,DATOS!B:U,13,FALSE)</f>
        <v>1</v>
      </c>
      <c r="K534">
        <f>VLOOKUP(F534,DATOS!B:U,18,FALSE)</f>
        <v>50336</v>
      </c>
      <c r="L534">
        <f t="shared" si="17"/>
        <v>50336</v>
      </c>
      <c r="O534" s="40">
        <f>VLOOKUP(F534,DATOS!B:P,15,FALSE)</f>
        <v>45442</v>
      </c>
    </row>
    <row r="535" spans="2:15">
      <c r="B535" t="str">
        <f>VLOOKUP(F535,DATOS!B:U,20,FALSE)</f>
        <v>FEVT5420</v>
      </c>
      <c r="C535" s="3">
        <v>9012767301</v>
      </c>
      <c r="D535" t="str">
        <f>VLOOKUP(F535,DATOS!B:U,2,FALSE)</f>
        <v>CC</v>
      </c>
      <c r="E535" s="3">
        <f>VLOOKUP(F535,DATOS!B:U,3,FALSE)</f>
        <v>1800015</v>
      </c>
      <c r="F535">
        <v>5598</v>
      </c>
      <c r="G535">
        <v>2</v>
      </c>
      <c r="H535" t="str">
        <f>VLOOKUP(F535,DATOS!B:U,11,FALSE)</f>
        <v>S50007</v>
      </c>
      <c r="I535" t="str">
        <f t="shared" si="16"/>
        <v>TRANSPORTE MUNICIPAL TERRESTR</v>
      </c>
      <c r="J535">
        <f>VLOOKUP(F535,DATOS!B:U,13,FALSE)</f>
        <v>1</v>
      </c>
      <c r="K535">
        <f>VLOOKUP(F535,DATOS!B:U,18,FALSE)</f>
        <v>29120</v>
      </c>
      <c r="L535">
        <f t="shared" si="17"/>
        <v>29120</v>
      </c>
      <c r="O535" s="40">
        <f>VLOOKUP(F535,DATOS!B:P,15,FALSE)</f>
        <v>45426</v>
      </c>
    </row>
    <row r="536" spans="2:15">
      <c r="B536" t="str">
        <f>VLOOKUP(F536,DATOS!B:U,20,FALSE)</f>
        <v>FEVT5420</v>
      </c>
      <c r="C536" s="3">
        <v>9012767301</v>
      </c>
      <c r="D536" t="str">
        <f>VLOOKUP(F536,DATOS!B:U,2,FALSE)</f>
        <v>CC</v>
      </c>
      <c r="E536" s="3">
        <f>VLOOKUP(F536,DATOS!B:U,3,FALSE)</f>
        <v>1800015</v>
      </c>
      <c r="F536">
        <v>5599</v>
      </c>
      <c r="G536">
        <v>2</v>
      </c>
      <c r="H536" t="str">
        <f>VLOOKUP(F536,DATOS!B:U,11,FALSE)</f>
        <v>S50007</v>
      </c>
      <c r="I536" t="str">
        <f t="shared" si="16"/>
        <v>TRANSPORTE MUNICIPAL TERRESTR</v>
      </c>
      <c r="J536">
        <f>VLOOKUP(F536,DATOS!B:U,13,FALSE)</f>
        <v>1</v>
      </c>
      <c r="K536">
        <f>VLOOKUP(F536,DATOS!B:U,18,FALSE)</f>
        <v>29120</v>
      </c>
      <c r="L536">
        <f t="shared" si="17"/>
        <v>29120</v>
      </c>
      <c r="O536" s="40">
        <f>VLOOKUP(F536,DATOS!B:P,15,FALSE)</f>
        <v>45426</v>
      </c>
    </row>
    <row r="537" spans="2:15">
      <c r="B537" t="str">
        <f>VLOOKUP(F537,DATOS!B:U,20,FALSE)</f>
        <v>FEVT5421</v>
      </c>
      <c r="C537" s="3">
        <v>9012767301</v>
      </c>
      <c r="D537" t="str">
        <f>VLOOKUP(F537,DATOS!B:U,2,FALSE)</f>
        <v>CC</v>
      </c>
      <c r="E537" s="3">
        <f>VLOOKUP(F537,DATOS!B:U,3,FALSE)</f>
        <v>41181858</v>
      </c>
      <c r="F537">
        <v>5115</v>
      </c>
      <c r="G537">
        <v>2</v>
      </c>
      <c r="H537" t="str">
        <f>VLOOKUP(F537,DATOS!B:U,11,FALSE)</f>
        <v>S50007</v>
      </c>
      <c r="I537" t="str">
        <f t="shared" si="16"/>
        <v>TRANSPORTE MUNICIPAL TERRESTR</v>
      </c>
      <c r="J537">
        <f>VLOOKUP(F537,DATOS!B:U,13,FALSE)</f>
        <v>1</v>
      </c>
      <c r="K537">
        <f>VLOOKUP(F537,DATOS!B:U,18,FALSE)</f>
        <v>26000</v>
      </c>
      <c r="L537">
        <f t="shared" si="17"/>
        <v>26000</v>
      </c>
      <c r="O537" s="40">
        <f>VLOOKUP(F537,DATOS!B:P,15,FALSE)</f>
        <v>45415</v>
      </c>
    </row>
    <row r="538" spans="2:15">
      <c r="B538" t="str">
        <f>VLOOKUP(F538,DATOS!B:U,20,FALSE)</f>
        <v>FEVT5421</v>
      </c>
      <c r="C538" s="3">
        <v>9012767301</v>
      </c>
      <c r="D538" t="str">
        <f>VLOOKUP(F538,DATOS!B:U,2,FALSE)</f>
        <v>CC</v>
      </c>
      <c r="E538" s="3">
        <f>VLOOKUP(F538,DATOS!B:U,3,FALSE)</f>
        <v>41181858</v>
      </c>
      <c r="F538">
        <v>5116</v>
      </c>
      <c r="G538">
        <v>2</v>
      </c>
      <c r="H538" t="str">
        <f>VLOOKUP(F538,DATOS!B:U,11,FALSE)</f>
        <v>S50007</v>
      </c>
      <c r="I538" t="str">
        <f t="shared" si="16"/>
        <v>TRANSPORTE MUNICIPAL TERRESTR</v>
      </c>
      <c r="J538">
        <f>VLOOKUP(F538,DATOS!B:U,13,FALSE)</f>
        <v>1</v>
      </c>
      <c r="K538">
        <f>VLOOKUP(F538,DATOS!B:U,18,FALSE)</f>
        <v>26000</v>
      </c>
      <c r="L538">
        <f t="shared" si="17"/>
        <v>26000</v>
      </c>
      <c r="O538" s="40">
        <f>VLOOKUP(F538,DATOS!B:P,15,FALSE)</f>
        <v>45415</v>
      </c>
    </row>
    <row r="539" spans="2:15">
      <c r="B539" t="str">
        <f>VLOOKUP(F539,DATOS!B:U,20,FALSE)</f>
        <v>FEVT5421</v>
      </c>
      <c r="C539" s="3">
        <v>9012767301</v>
      </c>
      <c r="D539" t="str">
        <f>VLOOKUP(F539,DATOS!B:U,2,FALSE)</f>
        <v>CC</v>
      </c>
      <c r="E539" s="3">
        <f>VLOOKUP(F539,DATOS!B:U,3,FALSE)</f>
        <v>41181858</v>
      </c>
      <c r="F539">
        <v>5117</v>
      </c>
      <c r="G539">
        <v>2</v>
      </c>
      <c r="H539" t="str">
        <f>VLOOKUP(F539,DATOS!B:U,11,FALSE)</f>
        <v>S50007</v>
      </c>
      <c r="I539" t="str">
        <f t="shared" si="16"/>
        <v>TRANSPORTE MUNICIPAL TERRESTR</v>
      </c>
      <c r="J539">
        <f>VLOOKUP(F539,DATOS!B:U,13,FALSE)</f>
        <v>1</v>
      </c>
      <c r="K539">
        <f>VLOOKUP(F539,DATOS!B:U,18,FALSE)</f>
        <v>26000</v>
      </c>
      <c r="L539">
        <f t="shared" si="17"/>
        <v>26000</v>
      </c>
      <c r="O539" s="40">
        <f>VLOOKUP(F539,DATOS!B:P,15,FALSE)</f>
        <v>45418</v>
      </c>
    </row>
    <row r="540" spans="2:15">
      <c r="B540" t="str">
        <f>VLOOKUP(F540,DATOS!B:U,20,FALSE)</f>
        <v>FEVT5421</v>
      </c>
      <c r="C540" s="3">
        <v>9012767301</v>
      </c>
      <c r="D540" t="str">
        <f>VLOOKUP(F540,DATOS!B:U,2,FALSE)</f>
        <v>CC</v>
      </c>
      <c r="E540" s="3">
        <f>VLOOKUP(F540,DATOS!B:U,3,FALSE)</f>
        <v>41181858</v>
      </c>
      <c r="F540">
        <v>5118</v>
      </c>
      <c r="G540">
        <v>2</v>
      </c>
      <c r="H540" t="str">
        <f>VLOOKUP(F540,DATOS!B:U,11,FALSE)</f>
        <v>S50007</v>
      </c>
      <c r="I540" t="str">
        <f t="shared" si="16"/>
        <v>TRANSPORTE MUNICIPAL TERRESTR</v>
      </c>
      <c r="J540">
        <f>VLOOKUP(F540,DATOS!B:U,13,FALSE)</f>
        <v>1</v>
      </c>
      <c r="K540">
        <f>VLOOKUP(F540,DATOS!B:U,18,FALSE)</f>
        <v>26000</v>
      </c>
      <c r="L540">
        <f t="shared" si="17"/>
        <v>26000</v>
      </c>
      <c r="O540" s="40">
        <f>VLOOKUP(F540,DATOS!B:P,15,FALSE)</f>
        <v>45418</v>
      </c>
    </row>
    <row r="541" spans="2:15">
      <c r="B541" t="str">
        <f>VLOOKUP(F541,DATOS!B:U,20,FALSE)</f>
        <v>FEVT5421</v>
      </c>
      <c r="C541" s="3">
        <v>9012767301</v>
      </c>
      <c r="D541" t="str">
        <f>VLOOKUP(F541,DATOS!B:U,2,FALSE)</f>
        <v>CC</v>
      </c>
      <c r="E541" s="3">
        <f>VLOOKUP(F541,DATOS!B:U,3,FALSE)</f>
        <v>41181858</v>
      </c>
      <c r="F541">
        <v>5119</v>
      </c>
      <c r="G541">
        <v>2</v>
      </c>
      <c r="H541" t="str">
        <f>VLOOKUP(F541,DATOS!B:U,11,FALSE)</f>
        <v>S50007</v>
      </c>
      <c r="I541" t="str">
        <f t="shared" si="16"/>
        <v>TRANSPORTE MUNICIPAL TERRESTR</v>
      </c>
      <c r="J541">
        <f>VLOOKUP(F541,DATOS!B:U,13,FALSE)</f>
        <v>1</v>
      </c>
      <c r="K541">
        <f>VLOOKUP(F541,DATOS!B:U,18,FALSE)</f>
        <v>26000</v>
      </c>
      <c r="L541">
        <f t="shared" si="17"/>
        <v>26000</v>
      </c>
      <c r="O541" s="40">
        <f>VLOOKUP(F541,DATOS!B:P,15,FALSE)</f>
        <v>45420</v>
      </c>
    </row>
    <row r="542" spans="2:15">
      <c r="B542" t="str">
        <f>VLOOKUP(F542,DATOS!B:U,20,FALSE)</f>
        <v>FEVT5421</v>
      </c>
      <c r="C542" s="3">
        <v>9012767301</v>
      </c>
      <c r="D542" t="str">
        <f>VLOOKUP(F542,DATOS!B:U,2,FALSE)</f>
        <v>CC</v>
      </c>
      <c r="E542" s="3">
        <f>VLOOKUP(F542,DATOS!B:U,3,FALSE)</f>
        <v>41181858</v>
      </c>
      <c r="F542">
        <v>5120</v>
      </c>
      <c r="G542">
        <v>2</v>
      </c>
      <c r="H542" t="str">
        <f>VLOOKUP(F542,DATOS!B:U,11,FALSE)</f>
        <v>S50007</v>
      </c>
      <c r="I542" t="str">
        <f t="shared" si="16"/>
        <v>TRANSPORTE MUNICIPAL TERRESTR</v>
      </c>
      <c r="J542">
        <f>VLOOKUP(F542,DATOS!B:U,13,FALSE)</f>
        <v>1</v>
      </c>
      <c r="K542">
        <f>VLOOKUP(F542,DATOS!B:U,18,FALSE)</f>
        <v>26000</v>
      </c>
      <c r="L542">
        <f t="shared" si="17"/>
        <v>26000</v>
      </c>
      <c r="O542" s="40">
        <f>VLOOKUP(F542,DATOS!B:P,15,FALSE)</f>
        <v>45420</v>
      </c>
    </row>
    <row r="543" spans="2:15">
      <c r="B543" t="str">
        <f>VLOOKUP(F543,DATOS!B:U,20,FALSE)</f>
        <v>FEVT5421</v>
      </c>
      <c r="C543" s="3">
        <v>9012767301</v>
      </c>
      <c r="D543" t="str">
        <f>VLOOKUP(F543,DATOS!B:U,2,FALSE)</f>
        <v>CC</v>
      </c>
      <c r="E543" s="3">
        <f>VLOOKUP(F543,DATOS!B:U,3,FALSE)</f>
        <v>41181858</v>
      </c>
      <c r="F543">
        <v>5121</v>
      </c>
      <c r="G543">
        <v>2</v>
      </c>
      <c r="H543" t="str">
        <f>VLOOKUP(F543,DATOS!B:U,11,FALSE)</f>
        <v>S50007</v>
      </c>
      <c r="I543" t="str">
        <f t="shared" si="16"/>
        <v>TRANSPORTE MUNICIPAL TERRESTR</v>
      </c>
      <c r="J543">
        <f>VLOOKUP(F543,DATOS!B:U,13,FALSE)</f>
        <v>1</v>
      </c>
      <c r="K543">
        <f>VLOOKUP(F543,DATOS!B:U,18,FALSE)</f>
        <v>26000</v>
      </c>
      <c r="L543">
        <f t="shared" si="17"/>
        <v>26000</v>
      </c>
      <c r="O543" s="40">
        <f>VLOOKUP(F543,DATOS!B:P,15,FALSE)</f>
        <v>45422</v>
      </c>
    </row>
    <row r="544" spans="2:15">
      <c r="B544" t="str">
        <f>VLOOKUP(F544,DATOS!B:U,20,FALSE)</f>
        <v>FEVT5421</v>
      </c>
      <c r="C544" s="3">
        <v>9012767301</v>
      </c>
      <c r="D544" t="str">
        <f>VLOOKUP(F544,DATOS!B:U,2,FALSE)</f>
        <v>CC</v>
      </c>
      <c r="E544" s="3">
        <f>VLOOKUP(F544,DATOS!B:U,3,FALSE)</f>
        <v>41181858</v>
      </c>
      <c r="F544">
        <v>5122</v>
      </c>
      <c r="G544">
        <v>2</v>
      </c>
      <c r="H544" t="str">
        <f>VLOOKUP(F544,DATOS!B:U,11,FALSE)</f>
        <v>S50007</v>
      </c>
      <c r="I544" t="str">
        <f t="shared" si="16"/>
        <v>TRANSPORTE MUNICIPAL TERRESTR</v>
      </c>
      <c r="J544">
        <f>VLOOKUP(F544,DATOS!B:U,13,FALSE)</f>
        <v>1</v>
      </c>
      <c r="K544">
        <f>VLOOKUP(F544,DATOS!B:U,18,FALSE)</f>
        <v>26000</v>
      </c>
      <c r="L544">
        <f t="shared" si="17"/>
        <v>26000</v>
      </c>
      <c r="O544" s="40">
        <f>VLOOKUP(F544,DATOS!B:P,15,FALSE)</f>
        <v>45422</v>
      </c>
    </row>
    <row r="545" spans="2:15">
      <c r="B545" t="str">
        <f>VLOOKUP(F545,DATOS!B:U,20,FALSE)</f>
        <v>FEVT5421</v>
      </c>
      <c r="C545" s="3">
        <v>9012767301</v>
      </c>
      <c r="D545" t="str">
        <f>VLOOKUP(F545,DATOS!B:U,2,FALSE)</f>
        <v>CC</v>
      </c>
      <c r="E545" s="3">
        <f>VLOOKUP(F545,DATOS!B:U,3,FALSE)</f>
        <v>41181858</v>
      </c>
      <c r="F545">
        <v>5123</v>
      </c>
      <c r="G545">
        <v>2</v>
      </c>
      <c r="H545" t="str">
        <f>VLOOKUP(F545,DATOS!B:U,11,FALSE)</f>
        <v>S50007</v>
      </c>
      <c r="I545" t="str">
        <f t="shared" si="16"/>
        <v>TRANSPORTE MUNICIPAL TERRESTR</v>
      </c>
      <c r="J545">
        <f>VLOOKUP(F545,DATOS!B:U,13,FALSE)</f>
        <v>1</v>
      </c>
      <c r="K545">
        <f>VLOOKUP(F545,DATOS!B:U,18,FALSE)</f>
        <v>26000</v>
      </c>
      <c r="L545">
        <f t="shared" si="17"/>
        <v>26000</v>
      </c>
      <c r="O545" s="40">
        <f>VLOOKUP(F545,DATOS!B:P,15,FALSE)</f>
        <v>45425</v>
      </c>
    </row>
    <row r="546" spans="2:15">
      <c r="B546" t="str">
        <f>VLOOKUP(F546,DATOS!B:U,20,FALSE)</f>
        <v>FEVT5421</v>
      </c>
      <c r="C546" s="3">
        <v>9012767301</v>
      </c>
      <c r="D546" t="str">
        <f>VLOOKUP(F546,DATOS!B:U,2,FALSE)</f>
        <v>CC</v>
      </c>
      <c r="E546" s="3">
        <f>VLOOKUP(F546,DATOS!B:U,3,FALSE)</f>
        <v>41181858</v>
      </c>
      <c r="F546">
        <v>5124</v>
      </c>
      <c r="G546">
        <v>2</v>
      </c>
      <c r="H546" t="str">
        <f>VLOOKUP(F546,DATOS!B:U,11,FALSE)</f>
        <v>S50007</v>
      </c>
      <c r="I546" t="str">
        <f t="shared" si="16"/>
        <v>TRANSPORTE MUNICIPAL TERRESTR</v>
      </c>
      <c r="J546">
        <f>VLOOKUP(F546,DATOS!B:U,13,FALSE)</f>
        <v>1</v>
      </c>
      <c r="K546">
        <f>VLOOKUP(F546,DATOS!B:U,18,FALSE)</f>
        <v>26000</v>
      </c>
      <c r="L546">
        <f t="shared" si="17"/>
        <v>26000</v>
      </c>
      <c r="O546" s="40">
        <f>VLOOKUP(F546,DATOS!B:P,15,FALSE)</f>
        <v>45425</v>
      </c>
    </row>
    <row r="547" spans="2:15">
      <c r="B547" t="str">
        <f>VLOOKUP(F547,DATOS!B:U,20,FALSE)</f>
        <v>FEVT5421</v>
      </c>
      <c r="C547" s="3">
        <v>9012767301</v>
      </c>
      <c r="D547" t="str">
        <f>VLOOKUP(F547,DATOS!B:U,2,FALSE)</f>
        <v>CC</v>
      </c>
      <c r="E547" s="3">
        <f>VLOOKUP(F547,DATOS!B:U,3,FALSE)</f>
        <v>41181858</v>
      </c>
      <c r="F547">
        <v>5125</v>
      </c>
      <c r="G547">
        <v>2</v>
      </c>
      <c r="H547" t="str">
        <f>VLOOKUP(F547,DATOS!B:U,11,FALSE)</f>
        <v>S50007</v>
      </c>
      <c r="I547" t="str">
        <f t="shared" si="16"/>
        <v>TRANSPORTE MUNICIPAL TERRESTR</v>
      </c>
      <c r="J547">
        <f>VLOOKUP(F547,DATOS!B:U,13,FALSE)</f>
        <v>1</v>
      </c>
      <c r="K547">
        <f>VLOOKUP(F547,DATOS!B:U,18,FALSE)</f>
        <v>26000</v>
      </c>
      <c r="L547">
        <f t="shared" si="17"/>
        <v>26000</v>
      </c>
      <c r="O547" s="40">
        <f>VLOOKUP(F547,DATOS!B:P,15,FALSE)</f>
        <v>45427</v>
      </c>
    </row>
    <row r="548" spans="2:15">
      <c r="B548" t="str">
        <f>VLOOKUP(F548,DATOS!B:U,20,FALSE)</f>
        <v>FEVT5421</v>
      </c>
      <c r="C548" s="3">
        <v>9012767301</v>
      </c>
      <c r="D548" t="str">
        <f>VLOOKUP(F548,DATOS!B:U,2,FALSE)</f>
        <v>CC</v>
      </c>
      <c r="E548" s="3">
        <f>VLOOKUP(F548,DATOS!B:U,3,FALSE)</f>
        <v>41181858</v>
      </c>
      <c r="F548">
        <v>5126</v>
      </c>
      <c r="G548">
        <v>2</v>
      </c>
      <c r="H548" t="str">
        <f>VLOOKUP(F548,DATOS!B:U,11,FALSE)</f>
        <v>S50007</v>
      </c>
      <c r="I548" t="str">
        <f t="shared" si="16"/>
        <v>TRANSPORTE MUNICIPAL TERRESTR</v>
      </c>
      <c r="J548">
        <f>VLOOKUP(F548,DATOS!B:U,13,FALSE)</f>
        <v>1</v>
      </c>
      <c r="K548">
        <f>VLOOKUP(F548,DATOS!B:U,18,FALSE)</f>
        <v>26000</v>
      </c>
      <c r="L548">
        <f t="shared" si="17"/>
        <v>26000</v>
      </c>
      <c r="O548" s="40">
        <f>VLOOKUP(F548,DATOS!B:P,15,FALSE)</f>
        <v>45427</v>
      </c>
    </row>
    <row r="549" spans="2:15">
      <c r="B549" t="str">
        <f>VLOOKUP(F549,DATOS!B:U,20,FALSE)</f>
        <v>FEVT5421</v>
      </c>
      <c r="C549" s="3">
        <v>9012767301</v>
      </c>
      <c r="D549" t="str">
        <f>VLOOKUP(F549,DATOS!B:U,2,FALSE)</f>
        <v>CC</v>
      </c>
      <c r="E549" s="3">
        <f>VLOOKUP(F549,DATOS!B:U,3,FALSE)</f>
        <v>41181858</v>
      </c>
      <c r="F549">
        <v>5127</v>
      </c>
      <c r="G549">
        <v>2</v>
      </c>
      <c r="H549" t="str">
        <f>VLOOKUP(F549,DATOS!B:U,11,FALSE)</f>
        <v>S50007</v>
      </c>
      <c r="I549" t="str">
        <f t="shared" si="16"/>
        <v>TRANSPORTE MUNICIPAL TERRESTR</v>
      </c>
      <c r="J549">
        <f>VLOOKUP(F549,DATOS!B:U,13,FALSE)</f>
        <v>1</v>
      </c>
      <c r="K549">
        <f>VLOOKUP(F549,DATOS!B:U,18,FALSE)</f>
        <v>26000</v>
      </c>
      <c r="L549">
        <f t="shared" si="17"/>
        <v>26000</v>
      </c>
      <c r="O549" s="40">
        <f>VLOOKUP(F549,DATOS!B:P,15,FALSE)</f>
        <v>45429</v>
      </c>
    </row>
    <row r="550" spans="2:15">
      <c r="B550" t="str">
        <f>VLOOKUP(F550,DATOS!B:U,20,FALSE)</f>
        <v>FEVT5421</v>
      </c>
      <c r="C550" s="3">
        <v>9012767301</v>
      </c>
      <c r="D550" t="str">
        <f>VLOOKUP(F550,DATOS!B:U,2,FALSE)</f>
        <v>CC</v>
      </c>
      <c r="E550" s="3">
        <f>VLOOKUP(F550,DATOS!B:U,3,FALSE)</f>
        <v>41181858</v>
      </c>
      <c r="F550">
        <v>5128</v>
      </c>
      <c r="G550">
        <v>2</v>
      </c>
      <c r="H550" t="str">
        <f>VLOOKUP(F550,DATOS!B:U,11,FALSE)</f>
        <v>S50007</v>
      </c>
      <c r="I550" t="str">
        <f t="shared" si="16"/>
        <v>TRANSPORTE MUNICIPAL TERRESTR</v>
      </c>
      <c r="J550">
        <f>VLOOKUP(F550,DATOS!B:U,13,FALSE)</f>
        <v>1</v>
      </c>
      <c r="K550">
        <f>VLOOKUP(F550,DATOS!B:U,18,FALSE)</f>
        <v>26000</v>
      </c>
      <c r="L550">
        <f t="shared" si="17"/>
        <v>26000</v>
      </c>
      <c r="O550" s="40">
        <f>VLOOKUP(F550,DATOS!B:P,15,FALSE)</f>
        <v>45429</v>
      </c>
    </row>
    <row r="551" spans="2:15">
      <c r="B551" t="str">
        <f>VLOOKUP(F551,DATOS!B:U,20,FALSE)</f>
        <v>FEVT5421</v>
      </c>
      <c r="C551" s="3">
        <v>9012767301</v>
      </c>
      <c r="D551" t="str">
        <f>VLOOKUP(F551,DATOS!B:U,2,FALSE)</f>
        <v>CC</v>
      </c>
      <c r="E551" s="3">
        <f>VLOOKUP(F551,DATOS!B:U,3,FALSE)</f>
        <v>41181858</v>
      </c>
      <c r="F551">
        <v>5129</v>
      </c>
      <c r="G551">
        <v>2</v>
      </c>
      <c r="H551" t="str">
        <f>VLOOKUP(F551,DATOS!B:U,11,FALSE)</f>
        <v>S50007</v>
      </c>
      <c r="I551" t="str">
        <f t="shared" si="16"/>
        <v>TRANSPORTE MUNICIPAL TERRESTR</v>
      </c>
      <c r="J551">
        <f>VLOOKUP(F551,DATOS!B:U,13,FALSE)</f>
        <v>1</v>
      </c>
      <c r="K551">
        <f>VLOOKUP(F551,DATOS!B:U,18,FALSE)</f>
        <v>26000</v>
      </c>
      <c r="L551">
        <f t="shared" si="17"/>
        <v>26000</v>
      </c>
      <c r="O551" s="40">
        <f>VLOOKUP(F551,DATOS!B:P,15,FALSE)</f>
        <v>45432</v>
      </c>
    </row>
    <row r="552" spans="2:15">
      <c r="B552" t="str">
        <f>VLOOKUP(F552,DATOS!B:U,20,FALSE)</f>
        <v>FEVT5421</v>
      </c>
      <c r="C552" s="3">
        <v>9012767301</v>
      </c>
      <c r="D552" t="str">
        <f>VLOOKUP(F552,DATOS!B:U,2,FALSE)</f>
        <v>CC</v>
      </c>
      <c r="E552" s="3">
        <f>VLOOKUP(F552,DATOS!B:U,3,FALSE)</f>
        <v>41181858</v>
      </c>
      <c r="F552">
        <v>5130</v>
      </c>
      <c r="G552">
        <v>2</v>
      </c>
      <c r="H552" t="str">
        <f>VLOOKUP(F552,DATOS!B:U,11,FALSE)</f>
        <v>S50007</v>
      </c>
      <c r="I552" t="str">
        <f t="shared" si="16"/>
        <v>TRANSPORTE MUNICIPAL TERRESTR</v>
      </c>
      <c r="J552">
        <f>VLOOKUP(F552,DATOS!B:U,13,FALSE)</f>
        <v>1</v>
      </c>
      <c r="K552">
        <f>VLOOKUP(F552,DATOS!B:U,18,FALSE)</f>
        <v>26000</v>
      </c>
      <c r="L552">
        <f t="shared" si="17"/>
        <v>26000</v>
      </c>
      <c r="O552" s="40">
        <f>VLOOKUP(F552,DATOS!B:P,15,FALSE)</f>
        <v>45432</v>
      </c>
    </row>
    <row r="553" spans="2:15">
      <c r="B553" t="str">
        <f>VLOOKUP(F553,DATOS!B:U,20,FALSE)</f>
        <v>FEVT5421</v>
      </c>
      <c r="C553" s="3">
        <v>9012767301</v>
      </c>
      <c r="D553" t="str">
        <f>VLOOKUP(F553,DATOS!B:U,2,FALSE)</f>
        <v>CC</v>
      </c>
      <c r="E553" s="3">
        <f>VLOOKUP(F553,DATOS!B:U,3,FALSE)</f>
        <v>41181858</v>
      </c>
      <c r="F553">
        <v>5131</v>
      </c>
      <c r="G553">
        <v>2</v>
      </c>
      <c r="H553" t="str">
        <f>VLOOKUP(F553,DATOS!B:U,11,FALSE)</f>
        <v>S50007</v>
      </c>
      <c r="I553" t="str">
        <f t="shared" si="16"/>
        <v>TRANSPORTE MUNICIPAL TERRESTR</v>
      </c>
      <c r="J553">
        <f>VLOOKUP(F553,DATOS!B:U,13,FALSE)</f>
        <v>1</v>
      </c>
      <c r="K553">
        <f>VLOOKUP(F553,DATOS!B:U,18,FALSE)</f>
        <v>26000</v>
      </c>
      <c r="L553">
        <f t="shared" si="17"/>
        <v>26000</v>
      </c>
      <c r="O553" s="40">
        <f>VLOOKUP(F553,DATOS!B:P,15,FALSE)</f>
        <v>45434</v>
      </c>
    </row>
    <row r="554" spans="2:15">
      <c r="B554" t="str">
        <f>VLOOKUP(F554,DATOS!B:U,20,FALSE)</f>
        <v>FEVT5421</v>
      </c>
      <c r="C554" s="3">
        <v>9012767301</v>
      </c>
      <c r="D554" t="str">
        <f>VLOOKUP(F554,DATOS!B:U,2,FALSE)</f>
        <v>CC</v>
      </c>
      <c r="E554" s="3">
        <f>VLOOKUP(F554,DATOS!B:U,3,FALSE)</f>
        <v>41181858</v>
      </c>
      <c r="F554">
        <v>5132</v>
      </c>
      <c r="G554">
        <v>2</v>
      </c>
      <c r="H554" t="str">
        <f>VLOOKUP(F554,DATOS!B:U,11,FALSE)</f>
        <v>S50007</v>
      </c>
      <c r="I554" t="str">
        <f t="shared" si="16"/>
        <v>TRANSPORTE MUNICIPAL TERRESTR</v>
      </c>
      <c r="J554">
        <f>VLOOKUP(F554,DATOS!B:U,13,FALSE)</f>
        <v>1</v>
      </c>
      <c r="K554">
        <f>VLOOKUP(F554,DATOS!B:U,18,FALSE)</f>
        <v>26000</v>
      </c>
      <c r="L554">
        <f t="shared" si="17"/>
        <v>26000</v>
      </c>
      <c r="O554" s="40">
        <f>VLOOKUP(F554,DATOS!B:P,15,FALSE)</f>
        <v>45434</v>
      </c>
    </row>
    <row r="555" spans="2:15">
      <c r="B555" t="str">
        <f>VLOOKUP(F555,DATOS!B:U,20,FALSE)</f>
        <v>FEVT5421</v>
      </c>
      <c r="C555" s="3">
        <v>9012767301</v>
      </c>
      <c r="D555" t="str">
        <f>VLOOKUP(F555,DATOS!B:U,2,FALSE)</f>
        <v>CC</v>
      </c>
      <c r="E555" s="3">
        <f>VLOOKUP(F555,DATOS!B:U,3,FALSE)</f>
        <v>41181858</v>
      </c>
      <c r="F555">
        <v>5133</v>
      </c>
      <c r="G555">
        <v>2</v>
      </c>
      <c r="H555" t="str">
        <f>VLOOKUP(F555,DATOS!B:U,11,FALSE)</f>
        <v>S50007</v>
      </c>
      <c r="I555" t="str">
        <f t="shared" si="16"/>
        <v>TRANSPORTE MUNICIPAL TERRESTR</v>
      </c>
      <c r="J555">
        <f>VLOOKUP(F555,DATOS!B:U,13,FALSE)</f>
        <v>1</v>
      </c>
      <c r="K555">
        <f>VLOOKUP(F555,DATOS!B:U,18,FALSE)</f>
        <v>26000</v>
      </c>
      <c r="L555">
        <f t="shared" si="17"/>
        <v>26000</v>
      </c>
      <c r="O555" s="40">
        <f>VLOOKUP(F555,DATOS!B:P,15,FALSE)</f>
        <v>45436</v>
      </c>
    </row>
    <row r="556" spans="2:15">
      <c r="B556" t="str">
        <f>VLOOKUP(F556,DATOS!B:U,20,FALSE)</f>
        <v>FEVT5421</v>
      </c>
      <c r="C556" s="3">
        <v>9012767301</v>
      </c>
      <c r="D556" t="str">
        <f>VLOOKUP(F556,DATOS!B:U,2,FALSE)</f>
        <v>CC</v>
      </c>
      <c r="E556" s="3">
        <f>VLOOKUP(F556,DATOS!B:U,3,FALSE)</f>
        <v>41181858</v>
      </c>
      <c r="F556">
        <v>5134</v>
      </c>
      <c r="G556">
        <v>2</v>
      </c>
      <c r="H556" t="str">
        <f>VLOOKUP(F556,DATOS!B:U,11,FALSE)</f>
        <v>S50007</v>
      </c>
      <c r="I556" t="str">
        <f t="shared" si="16"/>
        <v>TRANSPORTE MUNICIPAL TERRESTR</v>
      </c>
      <c r="J556">
        <f>VLOOKUP(F556,DATOS!B:U,13,FALSE)</f>
        <v>1</v>
      </c>
      <c r="K556">
        <f>VLOOKUP(F556,DATOS!B:U,18,FALSE)</f>
        <v>26000</v>
      </c>
      <c r="L556">
        <f t="shared" si="17"/>
        <v>26000</v>
      </c>
      <c r="O556" s="40">
        <f>VLOOKUP(F556,DATOS!B:P,15,FALSE)</f>
        <v>45436</v>
      </c>
    </row>
    <row r="557" spans="2:15">
      <c r="B557" t="str">
        <f>VLOOKUP(F557,DATOS!B:U,20,FALSE)</f>
        <v>FEVT5421</v>
      </c>
      <c r="C557" s="3">
        <v>9012767301</v>
      </c>
      <c r="D557" t="str">
        <f>VLOOKUP(F557,DATOS!B:U,2,FALSE)</f>
        <v>CC</v>
      </c>
      <c r="E557" s="3">
        <f>VLOOKUP(F557,DATOS!B:U,3,FALSE)</f>
        <v>41181858</v>
      </c>
      <c r="F557">
        <v>5135</v>
      </c>
      <c r="G557">
        <v>2</v>
      </c>
      <c r="H557" t="str">
        <f>VLOOKUP(F557,DATOS!B:U,11,FALSE)</f>
        <v>S50007</v>
      </c>
      <c r="I557" t="str">
        <f t="shared" si="16"/>
        <v>TRANSPORTE MUNICIPAL TERRESTR</v>
      </c>
      <c r="J557">
        <f>VLOOKUP(F557,DATOS!B:U,13,FALSE)</f>
        <v>1</v>
      </c>
      <c r="K557">
        <f>VLOOKUP(F557,DATOS!B:U,18,FALSE)</f>
        <v>26000</v>
      </c>
      <c r="L557">
        <f t="shared" si="17"/>
        <v>26000</v>
      </c>
      <c r="O557" s="40">
        <f>VLOOKUP(F557,DATOS!B:P,15,FALSE)</f>
        <v>45438</v>
      </c>
    </row>
    <row r="558" spans="2:15">
      <c r="B558" t="str">
        <f>VLOOKUP(F558,DATOS!B:U,20,FALSE)</f>
        <v>FEVT5421</v>
      </c>
      <c r="C558" s="3">
        <v>9012767301</v>
      </c>
      <c r="D558" t="str">
        <f>VLOOKUP(F558,DATOS!B:U,2,FALSE)</f>
        <v>CC</v>
      </c>
      <c r="E558" s="3">
        <f>VLOOKUP(F558,DATOS!B:U,3,FALSE)</f>
        <v>41181858</v>
      </c>
      <c r="F558">
        <v>5136</v>
      </c>
      <c r="G558">
        <v>2</v>
      </c>
      <c r="H558" t="str">
        <f>VLOOKUP(F558,DATOS!B:U,11,FALSE)</f>
        <v>S50007</v>
      </c>
      <c r="I558" t="str">
        <f t="shared" si="16"/>
        <v>TRANSPORTE MUNICIPAL TERRESTR</v>
      </c>
      <c r="J558">
        <f>VLOOKUP(F558,DATOS!B:U,13,FALSE)</f>
        <v>1</v>
      </c>
      <c r="K558">
        <f>VLOOKUP(F558,DATOS!B:U,18,FALSE)</f>
        <v>26000</v>
      </c>
      <c r="L558">
        <f t="shared" si="17"/>
        <v>26000</v>
      </c>
      <c r="O558" s="40">
        <f>VLOOKUP(F558,DATOS!B:P,15,FALSE)</f>
        <v>45438</v>
      </c>
    </row>
    <row r="559" spans="2:15">
      <c r="B559" t="str">
        <f>VLOOKUP(F559,DATOS!B:U,20,FALSE)</f>
        <v>FEVT5421</v>
      </c>
      <c r="C559" s="3">
        <v>9012767301</v>
      </c>
      <c r="D559" t="str">
        <f>VLOOKUP(F559,DATOS!B:U,2,FALSE)</f>
        <v>CC</v>
      </c>
      <c r="E559" s="3">
        <f>VLOOKUP(F559,DATOS!B:U,3,FALSE)</f>
        <v>41181858</v>
      </c>
      <c r="F559">
        <v>5137</v>
      </c>
      <c r="G559">
        <v>2</v>
      </c>
      <c r="H559" t="str">
        <f>VLOOKUP(F559,DATOS!B:U,11,FALSE)</f>
        <v>S50007</v>
      </c>
      <c r="I559" t="str">
        <f t="shared" si="16"/>
        <v>TRANSPORTE MUNICIPAL TERRESTR</v>
      </c>
      <c r="J559">
        <f>VLOOKUP(F559,DATOS!B:U,13,FALSE)</f>
        <v>1</v>
      </c>
      <c r="K559">
        <f>VLOOKUP(F559,DATOS!B:U,18,FALSE)</f>
        <v>26000</v>
      </c>
      <c r="L559">
        <f t="shared" si="17"/>
        <v>26000</v>
      </c>
      <c r="O559" s="40">
        <f>VLOOKUP(F559,DATOS!B:P,15,FALSE)</f>
        <v>45438</v>
      </c>
    </row>
    <row r="560" spans="2:15">
      <c r="B560" t="str">
        <f>VLOOKUP(F560,DATOS!B:U,20,FALSE)</f>
        <v>FEVT5421</v>
      </c>
      <c r="C560" s="3">
        <v>9012767301</v>
      </c>
      <c r="D560" t="str">
        <f>VLOOKUP(F560,DATOS!B:U,2,FALSE)</f>
        <v>CC</v>
      </c>
      <c r="E560" s="3">
        <f>VLOOKUP(F560,DATOS!B:U,3,FALSE)</f>
        <v>41181858</v>
      </c>
      <c r="F560">
        <v>5138</v>
      </c>
      <c r="G560">
        <v>2</v>
      </c>
      <c r="H560" t="str">
        <f>VLOOKUP(F560,DATOS!B:U,11,FALSE)</f>
        <v>S50007</v>
      </c>
      <c r="I560" t="str">
        <f t="shared" si="16"/>
        <v>TRANSPORTE MUNICIPAL TERRESTR</v>
      </c>
      <c r="J560">
        <f>VLOOKUP(F560,DATOS!B:U,13,FALSE)</f>
        <v>1</v>
      </c>
      <c r="K560">
        <f>VLOOKUP(F560,DATOS!B:U,18,FALSE)</f>
        <v>26000</v>
      </c>
      <c r="L560">
        <f t="shared" si="17"/>
        <v>26000</v>
      </c>
      <c r="O560" s="40">
        <f>VLOOKUP(F560,DATOS!B:P,15,FALSE)</f>
        <v>45441</v>
      </c>
    </row>
    <row r="561" spans="2:15">
      <c r="B561" t="str">
        <f>VLOOKUP(F561,DATOS!B:U,20,FALSE)</f>
        <v>FEVT5421</v>
      </c>
      <c r="C561" s="3">
        <v>9012767301</v>
      </c>
      <c r="D561" t="str">
        <f>VLOOKUP(F561,DATOS!B:U,2,FALSE)</f>
        <v>CC</v>
      </c>
      <c r="E561" s="3">
        <f>VLOOKUP(F561,DATOS!B:U,3,FALSE)</f>
        <v>41181858</v>
      </c>
      <c r="F561">
        <v>5139</v>
      </c>
      <c r="G561">
        <v>2</v>
      </c>
      <c r="H561" t="str">
        <f>VLOOKUP(F561,DATOS!B:U,11,FALSE)</f>
        <v>S50007</v>
      </c>
      <c r="I561" t="str">
        <f t="shared" si="16"/>
        <v>TRANSPORTE MUNICIPAL TERRESTR</v>
      </c>
      <c r="J561">
        <f>VLOOKUP(F561,DATOS!B:U,13,FALSE)</f>
        <v>1</v>
      </c>
      <c r="K561">
        <f>VLOOKUP(F561,DATOS!B:U,18,FALSE)</f>
        <v>26000</v>
      </c>
      <c r="L561">
        <f t="shared" si="17"/>
        <v>26000</v>
      </c>
      <c r="O561" s="40">
        <f>VLOOKUP(F561,DATOS!B:P,15,FALSE)</f>
        <v>45442</v>
      </c>
    </row>
    <row r="562" spans="2:15">
      <c r="B562" t="str">
        <f>VLOOKUP(F562,DATOS!B:U,20,FALSE)</f>
        <v>FEVT5421</v>
      </c>
      <c r="C562" s="3">
        <v>9012767301</v>
      </c>
      <c r="D562" t="str">
        <f>VLOOKUP(F562,DATOS!B:U,2,FALSE)</f>
        <v>CC</v>
      </c>
      <c r="E562" s="3">
        <f>VLOOKUP(F562,DATOS!B:U,3,FALSE)</f>
        <v>41181858</v>
      </c>
      <c r="F562">
        <v>5140</v>
      </c>
      <c r="G562">
        <v>2</v>
      </c>
      <c r="H562" t="str">
        <f>VLOOKUP(F562,DATOS!B:U,11,FALSE)</f>
        <v>S50007</v>
      </c>
      <c r="I562" t="str">
        <f t="shared" si="16"/>
        <v>TRANSPORTE MUNICIPAL TERRESTR</v>
      </c>
      <c r="J562">
        <f>VLOOKUP(F562,DATOS!B:U,13,FALSE)</f>
        <v>1</v>
      </c>
      <c r="K562">
        <f>VLOOKUP(F562,DATOS!B:U,18,FALSE)</f>
        <v>26000</v>
      </c>
      <c r="L562">
        <f t="shared" si="17"/>
        <v>26000</v>
      </c>
      <c r="O562" s="40">
        <f>VLOOKUP(F562,DATOS!B:P,15,FALSE)</f>
        <v>45442</v>
      </c>
    </row>
    <row r="563" spans="2:15">
      <c r="B563" t="str">
        <f>VLOOKUP(F563,DATOS!B:U,20,FALSE)</f>
        <v>FEVT5422</v>
      </c>
      <c r="C563" s="3">
        <v>9012767301</v>
      </c>
      <c r="D563" t="str">
        <f>VLOOKUP(F563,DATOS!B:U,2,FALSE)</f>
        <v>RC</v>
      </c>
      <c r="E563" s="3">
        <f>VLOOKUP(F563,DATOS!B:U,3,FALSE)</f>
        <v>1123336728</v>
      </c>
      <c r="F563">
        <v>5592</v>
      </c>
      <c r="G563">
        <v>2</v>
      </c>
      <c r="H563" t="str">
        <f>VLOOKUP(F563,DATOS!B:U,11,FALSE)</f>
        <v>S50007</v>
      </c>
      <c r="I563" t="str">
        <f t="shared" si="16"/>
        <v>TRANSPORTE MUNICIPAL TERRESTR</v>
      </c>
      <c r="J563">
        <f>VLOOKUP(F563,DATOS!B:U,13,FALSE)</f>
        <v>1</v>
      </c>
      <c r="K563">
        <f>VLOOKUP(F563,DATOS!B:U,18,FALSE)</f>
        <v>102544</v>
      </c>
      <c r="L563">
        <f t="shared" si="17"/>
        <v>102544</v>
      </c>
      <c r="O563" s="40">
        <f>VLOOKUP(F563,DATOS!B:P,15,FALSE)</f>
        <v>45426</v>
      </c>
    </row>
    <row r="564" spans="2:15">
      <c r="B564" t="str">
        <f>VLOOKUP(F564,DATOS!B:U,20,FALSE)</f>
        <v>FEVT5422</v>
      </c>
      <c r="C564" s="3">
        <v>9012767301</v>
      </c>
      <c r="D564" t="str">
        <f>VLOOKUP(F564,DATOS!B:U,2,FALSE)</f>
        <v>RC</v>
      </c>
      <c r="E564" s="3">
        <f>VLOOKUP(F564,DATOS!B:U,3,FALSE)</f>
        <v>1123336728</v>
      </c>
      <c r="F564">
        <v>5593</v>
      </c>
      <c r="G564">
        <v>2</v>
      </c>
      <c r="H564" t="str">
        <f>VLOOKUP(F564,DATOS!B:U,11,FALSE)</f>
        <v>S50007</v>
      </c>
      <c r="I564" t="str">
        <f t="shared" si="16"/>
        <v>TRANSPORTE MUNICIPAL TERRESTR</v>
      </c>
      <c r="J564">
        <f>VLOOKUP(F564,DATOS!B:U,13,FALSE)</f>
        <v>1</v>
      </c>
      <c r="K564">
        <f>VLOOKUP(F564,DATOS!B:U,18,FALSE)</f>
        <v>102544</v>
      </c>
      <c r="L564">
        <f t="shared" si="17"/>
        <v>102544</v>
      </c>
      <c r="O564" s="40">
        <f>VLOOKUP(F564,DATOS!B:P,15,FALSE)</f>
        <v>45427</v>
      </c>
    </row>
    <row r="565" spans="2:15">
      <c r="B565" t="str">
        <f>VLOOKUP(F565,DATOS!B:U,20,FALSE)</f>
        <v>FEVT5423</v>
      </c>
      <c r="C565" s="3">
        <v>9012767301</v>
      </c>
      <c r="D565" t="str">
        <f>VLOOKUP(F565,DATOS!B:U,2,FALSE)</f>
        <v>CC</v>
      </c>
      <c r="E565" s="3">
        <f>VLOOKUP(F565,DATOS!B:U,3,FALSE)</f>
        <v>38554118</v>
      </c>
      <c r="F565">
        <v>5051</v>
      </c>
      <c r="G565">
        <v>2</v>
      </c>
      <c r="H565" t="str">
        <f>VLOOKUP(F565,DATOS!B:U,11,FALSE)</f>
        <v>S50007</v>
      </c>
      <c r="I565" t="str">
        <f t="shared" si="16"/>
        <v>TRANSPORTE MUNICIPAL TERRESTR</v>
      </c>
      <c r="J565">
        <f>VLOOKUP(F565,DATOS!B:U,13,FALSE)</f>
        <v>1</v>
      </c>
      <c r="K565">
        <f>VLOOKUP(F565,DATOS!B:U,18,FALSE)</f>
        <v>96512</v>
      </c>
      <c r="L565">
        <f t="shared" si="17"/>
        <v>96512</v>
      </c>
      <c r="O565" s="40">
        <f>VLOOKUP(F565,DATOS!B:P,15,FALSE)</f>
        <v>45415</v>
      </c>
    </row>
    <row r="566" spans="2:15">
      <c r="B566" t="str">
        <f>VLOOKUP(F566,DATOS!B:U,20,FALSE)</f>
        <v>FEVT5423</v>
      </c>
      <c r="C566" s="3">
        <v>9012767301</v>
      </c>
      <c r="D566" t="str">
        <f>VLOOKUP(F566,DATOS!B:U,2,FALSE)</f>
        <v>CC</v>
      </c>
      <c r="E566" s="3">
        <f>VLOOKUP(F566,DATOS!B:U,3,FALSE)</f>
        <v>38554118</v>
      </c>
      <c r="F566">
        <v>5052</v>
      </c>
      <c r="G566">
        <v>2</v>
      </c>
      <c r="H566" t="str">
        <f>VLOOKUP(F566,DATOS!B:U,11,FALSE)</f>
        <v>S50007</v>
      </c>
      <c r="I566" t="str">
        <f t="shared" si="16"/>
        <v>TRANSPORTE MUNICIPAL TERRESTR</v>
      </c>
      <c r="J566">
        <f>VLOOKUP(F566,DATOS!B:U,13,FALSE)</f>
        <v>1</v>
      </c>
      <c r="K566">
        <f>VLOOKUP(F566,DATOS!B:U,18,FALSE)</f>
        <v>96512</v>
      </c>
      <c r="L566">
        <f t="shared" si="17"/>
        <v>96512</v>
      </c>
      <c r="O566" s="40">
        <f>VLOOKUP(F566,DATOS!B:P,15,FALSE)</f>
        <v>45416</v>
      </c>
    </row>
    <row r="567" spans="2:15">
      <c r="B567" t="str">
        <f>VLOOKUP(F567,DATOS!B:U,20,FALSE)</f>
        <v>FEVT5424</v>
      </c>
      <c r="C567" s="3">
        <v>9012767301</v>
      </c>
      <c r="D567" t="str">
        <f>VLOOKUP(F567,DATOS!B:U,2,FALSE)</f>
        <v>CC</v>
      </c>
      <c r="E567" s="3">
        <f>VLOOKUP(F567,DATOS!B:U,3,FALSE)</f>
        <v>18105584</v>
      </c>
      <c r="F567">
        <v>5530</v>
      </c>
      <c r="G567">
        <v>2</v>
      </c>
      <c r="H567" t="str">
        <f>VLOOKUP(F567,DATOS!B:U,11,FALSE)</f>
        <v>S50008</v>
      </c>
      <c r="I567" t="str">
        <f t="shared" si="16"/>
        <v>TRANSPORTE INTERMUNICIPAL TER</v>
      </c>
      <c r="J567">
        <f>VLOOKUP(F567,DATOS!B:U,13,FALSE)</f>
        <v>1</v>
      </c>
      <c r="K567">
        <f>VLOOKUP(F567,DATOS!B:U,18,FALSE)</f>
        <v>26520</v>
      </c>
      <c r="L567">
        <f t="shared" si="17"/>
        <v>26520</v>
      </c>
      <c r="O567" s="40">
        <f>VLOOKUP(F567,DATOS!B:P,15,FALSE)</f>
        <v>45423</v>
      </c>
    </row>
    <row r="568" spans="2:15">
      <c r="B568" t="str">
        <f>VLOOKUP(F568,DATOS!B:U,20,FALSE)</f>
        <v>FEVT5424</v>
      </c>
      <c r="C568" s="3">
        <v>9012767301</v>
      </c>
      <c r="D568" t="str">
        <f>VLOOKUP(F568,DATOS!B:U,2,FALSE)</f>
        <v>CC</v>
      </c>
      <c r="E568" s="3">
        <f>VLOOKUP(F568,DATOS!B:U,3,FALSE)</f>
        <v>18105584</v>
      </c>
      <c r="F568">
        <v>5531</v>
      </c>
      <c r="G568">
        <v>2</v>
      </c>
      <c r="H568" t="str">
        <f>VLOOKUP(F568,DATOS!B:U,11,FALSE)</f>
        <v>S50008</v>
      </c>
      <c r="I568" t="str">
        <f t="shared" ref="I568:I631" si="18">IF(H568="S50007","TRANSPORTE MUNICIPAL TERRESTR",IF(H568="S50008","TRANSPORTE INTERMUNICIPAL TER","VALIDAR CODIGO"))</f>
        <v>TRANSPORTE INTERMUNICIPAL TER</v>
      </c>
      <c r="J568">
        <f>VLOOKUP(F568,DATOS!B:U,13,FALSE)</f>
        <v>1</v>
      </c>
      <c r="K568">
        <f>VLOOKUP(F568,DATOS!B:U,18,FALSE)</f>
        <v>26520</v>
      </c>
      <c r="L568">
        <f t="shared" ref="L568:L631" si="19">K568*J568</f>
        <v>26520</v>
      </c>
      <c r="O568" s="40">
        <f>VLOOKUP(F568,DATOS!B:P,15,FALSE)</f>
        <v>45423</v>
      </c>
    </row>
    <row r="569" spans="2:15">
      <c r="B569" t="str">
        <f>VLOOKUP(F569,DATOS!B:U,20,FALSE)</f>
        <v>FEVT5425</v>
      </c>
      <c r="C569" s="3">
        <v>9012767301</v>
      </c>
      <c r="D569" t="str">
        <f>VLOOKUP(F569,DATOS!B:U,2,FALSE)</f>
        <v>CC</v>
      </c>
      <c r="E569" s="3">
        <f>VLOOKUP(F569,DATOS!B:U,3,FALSE)</f>
        <v>27387316</v>
      </c>
      <c r="F569">
        <v>5809</v>
      </c>
      <c r="G569">
        <v>2</v>
      </c>
      <c r="H569" t="str">
        <f>VLOOKUP(F569,DATOS!B:U,11,FALSE)</f>
        <v>S50008</v>
      </c>
      <c r="I569" t="str">
        <f t="shared" si="18"/>
        <v>TRANSPORTE INTERMUNICIPAL TER</v>
      </c>
      <c r="J569">
        <f>VLOOKUP(F569,DATOS!B:U,13,FALSE)</f>
        <v>1</v>
      </c>
      <c r="K569">
        <f>VLOOKUP(F569,DATOS!B:U,18,FALSE)</f>
        <v>26000</v>
      </c>
      <c r="L569">
        <f t="shared" si="19"/>
        <v>26000</v>
      </c>
      <c r="O569" s="40">
        <f>VLOOKUP(F569,DATOS!B:P,15,FALSE)</f>
        <v>45431</v>
      </c>
    </row>
    <row r="570" spans="2:15">
      <c r="B570" t="str">
        <f>VLOOKUP(F570,DATOS!B:U,20,FALSE)</f>
        <v>FEVT5425</v>
      </c>
      <c r="C570" s="3">
        <v>9012767301</v>
      </c>
      <c r="D570" t="str">
        <f>VLOOKUP(F570,DATOS!B:U,2,FALSE)</f>
        <v>CC</v>
      </c>
      <c r="E570" s="3">
        <f>VLOOKUP(F570,DATOS!B:U,3,FALSE)</f>
        <v>27387316</v>
      </c>
      <c r="F570">
        <v>6377</v>
      </c>
      <c r="G570">
        <v>2</v>
      </c>
      <c r="H570" t="str">
        <f>VLOOKUP(F570,DATOS!B:U,11,FALSE)</f>
        <v>S50008</v>
      </c>
      <c r="I570" t="str">
        <f t="shared" si="18"/>
        <v>TRANSPORTE INTERMUNICIPAL TER</v>
      </c>
      <c r="J570">
        <f>VLOOKUP(F570,DATOS!B:U,13,FALSE)</f>
        <v>1</v>
      </c>
      <c r="K570">
        <f>VLOOKUP(F570,DATOS!B:U,18,FALSE)</f>
        <v>50336</v>
      </c>
      <c r="L570">
        <f t="shared" si="19"/>
        <v>50336</v>
      </c>
      <c r="O570" s="40">
        <f>VLOOKUP(F570,DATOS!B:P,15,FALSE)</f>
        <v>45441</v>
      </c>
    </row>
    <row r="571" spans="2:15">
      <c r="B571" t="str">
        <f>VLOOKUP(F571,DATOS!B:U,20,FALSE)</f>
        <v>FEVT5425</v>
      </c>
      <c r="C571" s="3">
        <v>9012767301</v>
      </c>
      <c r="D571" t="str">
        <f>VLOOKUP(F571,DATOS!B:U,2,FALSE)</f>
        <v>CC</v>
      </c>
      <c r="E571" s="3">
        <f>VLOOKUP(F571,DATOS!B:U,3,FALSE)</f>
        <v>27387316</v>
      </c>
      <c r="F571">
        <v>6378</v>
      </c>
      <c r="G571">
        <v>2</v>
      </c>
      <c r="H571" t="str">
        <f>VLOOKUP(F571,DATOS!B:U,11,FALSE)</f>
        <v>S50008</v>
      </c>
      <c r="I571" t="str">
        <f t="shared" si="18"/>
        <v>TRANSPORTE INTERMUNICIPAL TER</v>
      </c>
      <c r="J571">
        <f>VLOOKUP(F571,DATOS!B:U,13,FALSE)</f>
        <v>1</v>
      </c>
      <c r="K571">
        <f>VLOOKUP(F571,DATOS!B:U,18,FALSE)</f>
        <v>50336</v>
      </c>
      <c r="L571">
        <f t="shared" si="19"/>
        <v>50336</v>
      </c>
      <c r="O571" s="40">
        <f>VLOOKUP(F571,DATOS!B:P,15,FALSE)</f>
        <v>45441</v>
      </c>
    </row>
    <row r="572" spans="2:15">
      <c r="B572" t="str">
        <f>VLOOKUP(F572,DATOS!B:U,20,FALSE)</f>
        <v>FEVT5426</v>
      </c>
      <c r="C572" s="3">
        <v>9012767301</v>
      </c>
      <c r="D572" t="str">
        <f>VLOOKUP(F572,DATOS!B:U,2,FALSE)</f>
        <v>CC</v>
      </c>
      <c r="E572" s="3">
        <f>VLOOKUP(F572,DATOS!B:U,3,FALSE)</f>
        <v>40620753</v>
      </c>
      <c r="F572">
        <v>4957</v>
      </c>
      <c r="G572">
        <v>2</v>
      </c>
      <c r="H572" t="str">
        <f>VLOOKUP(F572,DATOS!B:U,11,FALSE)</f>
        <v>S50008</v>
      </c>
      <c r="I572" t="str">
        <f t="shared" si="18"/>
        <v>TRANSPORTE INTERMUNICIPAL TER</v>
      </c>
      <c r="J572">
        <f>VLOOKUP(F572,DATOS!B:U,13,FALSE)</f>
        <v>1</v>
      </c>
      <c r="K572">
        <f>VLOOKUP(F572,DATOS!B:U,18,FALSE)</f>
        <v>30680</v>
      </c>
      <c r="L572">
        <f t="shared" si="19"/>
        <v>30680</v>
      </c>
      <c r="O572" s="40">
        <f>VLOOKUP(F572,DATOS!B:P,15,FALSE)</f>
        <v>45416</v>
      </c>
    </row>
    <row r="573" spans="2:15">
      <c r="B573" t="str">
        <f>VLOOKUP(F573,DATOS!B:U,20,FALSE)</f>
        <v>FEVT5427</v>
      </c>
      <c r="C573" s="3">
        <v>9012767301</v>
      </c>
      <c r="D573" t="str">
        <f>VLOOKUP(F573,DATOS!B:U,2,FALSE)</f>
        <v>CC</v>
      </c>
      <c r="E573" s="3">
        <f>VLOOKUP(F573,DATOS!B:U,3,FALSE)</f>
        <v>41181144</v>
      </c>
      <c r="F573">
        <v>6119</v>
      </c>
      <c r="G573">
        <v>2</v>
      </c>
      <c r="H573" t="str">
        <f>VLOOKUP(F573,DATOS!B:U,11,FALSE)</f>
        <v>S50007</v>
      </c>
      <c r="I573" t="str">
        <f t="shared" si="18"/>
        <v>TRANSPORTE MUNICIPAL TERRESTR</v>
      </c>
      <c r="J573">
        <f>VLOOKUP(F573,DATOS!B:U,13,FALSE)</f>
        <v>1</v>
      </c>
      <c r="K573">
        <f>VLOOKUP(F573,DATOS!B:U,18,FALSE)</f>
        <v>26000</v>
      </c>
      <c r="L573">
        <f t="shared" si="19"/>
        <v>26000</v>
      </c>
      <c r="O573" s="40">
        <f>VLOOKUP(F573,DATOS!B:P,15,FALSE)</f>
        <v>45436</v>
      </c>
    </row>
    <row r="574" spans="2:15">
      <c r="B574" t="str">
        <f>VLOOKUP(F574,DATOS!B:U,20,FALSE)</f>
        <v>FEVT5427</v>
      </c>
      <c r="C574" s="3">
        <v>9012767301</v>
      </c>
      <c r="D574" t="str">
        <f>VLOOKUP(F574,DATOS!B:U,2,FALSE)</f>
        <v>CC</v>
      </c>
      <c r="E574" s="3">
        <f>VLOOKUP(F574,DATOS!B:U,3,FALSE)</f>
        <v>41181144</v>
      </c>
      <c r="F574">
        <v>6120</v>
      </c>
      <c r="G574">
        <v>2</v>
      </c>
      <c r="H574" t="str">
        <f>VLOOKUP(F574,DATOS!B:U,11,FALSE)</f>
        <v>S50007</v>
      </c>
      <c r="I574" t="str">
        <f t="shared" si="18"/>
        <v>TRANSPORTE MUNICIPAL TERRESTR</v>
      </c>
      <c r="J574">
        <f>VLOOKUP(F574,DATOS!B:U,13,FALSE)</f>
        <v>1</v>
      </c>
      <c r="K574">
        <f>VLOOKUP(F574,DATOS!B:U,18,FALSE)</f>
        <v>26000</v>
      </c>
      <c r="L574">
        <f t="shared" si="19"/>
        <v>26000</v>
      </c>
      <c r="O574" s="40">
        <f>VLOOKUP(F574,DATOS!B:P,15,FALSE)</f>
        <v>45436</v>
      </c>
    </row>
    <row r="575" spans="2:15">
      <c r="B575" t="str">
        <f>VLOOKUP(F575,DATOS!B:U,20,FALSE)</f>
        <v>FEVT5428</v>
      </c>
      <c r="C575" s="3">
        <v>9012767301</v>
      </c>
      <c r="D575" t="str">
        <f>VLOOKUP(F575,DATOS!B:U,2,FALSE)</f>
        <v>TI</v>
      </c>
      <c r="E575" s="3">
        <f>VLOOKUP(F575,DATOS!B:U,3,FALSE)</f>
        <v>1124858500</v>
      </c>
      <c r="F575">
        <v>5894</v>
      </c>
      <c r="G575">
        <v>2</v>
      </c>
      <c r="H575" t="str">
        <f>VLOOKUP(F575,DATOS!B:U,11,FALSE)</f>
        <v>S50007</v>
      </c>
      <c r="I575" t="str">
        <f t="shared" si="18"/>
        <v>TRANSPORTE MUNICIPAL TERRESTR</v>
      </c>
      <c r="J575">
        <f>VLOOKUP(F575,DATOS!B:U,13,FALSE)</f>
        <v>1</v>
      </c>
      <c r="K575">
        <f>VLOOKUP(F575,DATOS!B:U,18,FALSE)</f>
        <v>93600</v>
      </c>
      <c r="L575">
        <f t="shared" si="19"/>
        <v>93600</v>
      </c>
      <c r="O575" s="40">
        <f>VLOOKUP(F575,DATOS!B:P,15,FALSE)</f>
        <v>45431</v>
      </c>
    </row>
    <row r="576" spans="2:15">
      <c r="B576" t="str">
        <f>VLOOKUP(F576,DATOS!B:U,20,FALSE)</f>
        <v>FEVT5428</v>
      </c>
      <c r="C576" s="3">
        <v>9012767301</v>
      </c>
      <c r="D576" t="str">
        <f>VLOOKUP(F576,DATOS!B:U,2,FALSE)</f>
        <v>TI</v>
      </c>
      <c r="E576" s="3">
        <f>VLOOKUP(F576,DATOS!B:U,3,FALSE)</f>
        <v>1124858500</v>
      </c>
      <c r="F576">
        <v>5895</v>
      </c>
      <c r="G576">
        <v>2</v>
      </c>
      <c r="H576" t="str">
        <f>VLOOKUP(F576,DATOS!B:U,11,FALSE)</f>
        <v>S50007</v>
      </c>
      <c r="I576" t="str">
        <f t="shared" si="18"/>
        <v>TRANSPORTE MUNICIPAL TERRESTR</v>
      </c>
      <c r="J576">
        <f>VLOOKUP(F576,DATOS!B:U,13,FALSE)</f>
        <v>1</v>
      </c>
      <c r="K576">
        <f>VLOOKUP(F576,DATOS!B:U,18,FALSE)</f>
        <v>93600</v>
      </c>
      <c r="L576">
        <f t="shared" si="19"/>
        <v>93600</v>
      </c>
      <c r="O576" s="40">
        <f>VLOOKUP(F576,DATOS!B:P,15,FALSE)</f>
        <v>45434</v>
      </c>
    </row>
    <row r="577" spans="2:15">
      <c r="B577" t="str">
        <f>VLOOKUP(F577,DATOS!B:U,20,FALSE)</f>
        <v>FEVT5429</v>
      </c>
      <c r="C577" s="3">
        <v>9012767301</v>
      </c>
      <c r="D577" t="str">
        <f>VLOOKUP(F577,DATOS!B:U,2,FALSE)</f>
        <v>CC</v>
      </c>
      <c r="E577" s="3">
        <f>VLOOKUP(F577,DATOS!B:U,3,FALSE)</f>
        <v>5349199</v>
      </c>
      <c r="F577">
        <v>5025</v>
      </c>
      <c r="G577">
        <v>2</v>
      </c>
      <c r="H577" t="str">
        <f>VLOOKUP(F577,DATOS!B:U,11,FALSE)</f>
        <v>S50007</v>
      </c>
      <c r="I577" t="str">
        <f t="shared" si="18"/>
        <v>TRANSPORTE MUNICIPAL TERRESTR</v>
      </c>
      <c r="J577">
        <f>VLOOKUP(F577,DATOS!B:U,13,FALSE)</f>
        <v>1</v>
      </c>
      <c r="K577">
        <f>VLOOKUP(F577,DATOS!B:U,18,FALSE)</f>
        <v>29120</v>
      </c>
      <c r="L577">
        <f t="shared" si="19"/>
        <v>29120</v>
      </c>
      <c r="O577" s="40">
        <f>VLOOKUP(F577,DATOS!B:P,15,FALSE)</f>
        <v>45414</v>
      </c>
    </row>
    <row r="578" spans="2:15">
      <c r="B578" t="str">
        <f>VLOOKUP(F578,DATOS!B:U,20,FALSE)</f>
        <v>FEVT5430</v>
      </c>
      <c r="C578" s="3">
        <v>9012767301</v>
      </c>
      <c r="D578" t="str">
        <f>VLOOKUP(F578,DATOS!B:U,2,FALSE)</f>
        <v>RC</v>
      </c>
      <c r="E578" s="3">
        <f>VLOOKUP(F578,DATOS!B:U,3,FALSE)</f>
        <v>1123334892</v>
      </c>
      <c r="F578">
        <v>5914</v>
      </c>
      <c r="G578">
        <v>2</v>
      </c>
      <c r="H578" t="str">
        <f>VLOOKUP(F578,DATOS!B:U,11,FALSE)</f>
        <v>S50007</v>
      </c>
      <c r="I578" t="str">
        <f t="shared" si="18"/>
        <v>TRANSPORTE MUNICIPAL TERRESTR</v>
      </c>
      <c r="J578">
        <f>VLOOKUP(F578,DATOS!B:U,13,FALSE)</f>
        <v>1</v>
      </c>
      <c r="K578">
        <f>VLOOKUP(F578,DATOS!B:U,18,FALSE)</f>
        <v>102544</v>
      </c>
      <c r="L578">
        <f t="shared" si="19"/>
        <v>102544</v>
      </c>
      <c r="O578" s="40">
        <f>VLOOKUP(F578,DATOS!B:P,15,FALSE)</f>
        <v>45433</v>
      </c>
    </row>
    <row r="579" spans="2:15">
      <c r="B579" t="str">
        <f>VLOOKUP(F579,DATOS!B:U,20,FALSE)</f>
        <v>FEVT5430</v>
      </c>
      <c r="C579" s="3">
        <v>9012767301</v>
      </c>
      <c r="D579" t="str">
        <f>VLOOKUP(F579,DATOS!B:U,2,FALSE)</f>
        <v>RC</v>
      </c>
      <c r="E579" s="3">
        <f>VLOOKUP(F579,DATOS!B:U,3,FALSE)</f>
        <v>1123334892</v>
      </c>
      <c r="F579">
        <v>5915</v>
      </c>
      <c r="G579">
        <v>2</v>
      </c>
      <c r="H579" t="str">
        <f>VLOOKUP(F579,DATOS!B:U,11,FALSE)</f>
        <v>S50007</v>
      </c>
      <c r="I579" t="str">
        <f t="shared" si="18"/>
        <v>TRANSPORTE MUNICIPAL TERRESTR</v>
      </c>
      <c r="J579">
        <f>VLOOKUP(F579,DATOS!B:U,13,FALSE)</f>
        <v>1</v>
      </c>
      <c r="K579">
        <f>VLOOKUP(F579,DATOS!B:U,18,FALSE)</f>
        <v>102544</v>
      </c>
      <c r="L579">
        <f t="shared" si="19"/>
        <v>102544</v>
      </c>
      <c r="O579" s="40">
        <f>VLOOKUP(F579,DATOS!B:P,15,FALSE)</f>
        <v>45435</v>
      </c>
    </row>
    <row r="580" spans="2:15">
      <c r="B580" t="str">
        <f>VLOOKUP(F580,DATOS!B:U,20,FALSE)</f>
        <v>FEVT5431</v>
      </c>
      <c r="C580" s="3">
        <v>9012767301</v>
      </c>
      <c r="D580" t="str">
        <f>VLOOKUP(F580,DATOS!B:U,2,FALSE)</f>
        <v>CC</v>
      </c>
      <c r="E580" s="3">
        <f>VLOOKUP(F580,DATOS!B:U,3,FALSE)</f>
        <v>69000069</v>
      </c>
      <c r="F580">
        <v>4913</v>
      </c>
      <c r="G580">
        <v>2</v>
      </c>
      <c r="H580" t="str">
        <f>VLOOKUP(F580,DATOS!B:U,11,FALSE)</f>
        <v>S50008</v>
      </c>
      <c r="I580" t="str">
        <f t="shared" si="18"/>
        <v>TRANSPORTE INTERMUNICIPAL TER</v>
      </c>
      <c r="J580">
        <f>VLOOKUP(F580,DATOS!B:U,13,FALSE)</f>
        <v>1</v>
      </c>
      <c r="K580">
        <f>VLOOKUP(F580,DATOS!B:U,18,FALSE)</f>
        <v>29640</v>
      </c>
      <c r="L580">
        <f t="shared" si="19"/>
        <v>29640</v>
      </c>
      <c r="O580" s="40">
        <f>VLOOKUP(F580,DATOS!B:P,15,FALSE)</f>
        <v>45415</v>
      </c>
    </row>
    <row r="581" spans="2:15">
      <c r="B581" t="str">
        <f>VLOOKUP(F581,DATOS!B:U,20,FALSE)</f>
        <v>FEVT5431</v>
      </c>
      <c r="C581" s="3">
        <v>9012767301</v>
      </c>
      <c r="D581" t="str">
        <f>VLOOKUP(F581,DATOS!B:U,2,FALSE)</f>
        <v>CC</v>
      </c>
      <c r="E581" s="3">
        <f>VLOOKUP(F581,DATOS!B:U,3,FALSE)</f>
        <v>69000069</v>
      </c>
      <c r="F581">
        <v>4914</v>
      </c>
      <c r="G581">
        <v>2</v>
      </c>
      <c r="H581" t="str">
        <f>VLOOKUP(F581,DATOS!B:U,11,FALSE)</f>
        <v>S50008</v>
      </c>
      <c r="I581" t="str">
        <f t="shared" si="18"/>
        <v>TRANSPORTE INTERMUNICIPAL TER</v>
      </c>
      <c r="J581">
        <f>VLOOKUP(F581,DATOS!B:U,13,FALSE)</f>
        <v>1</v>
      </c>
      <c r="K581">
        <f>VLOOKUP(F581,DATOS!B:U,18,FALSE)</f>
        <v>29640</v>
      </c>
      <c r="L581">
        <f t="shared" si="19"/>
        <v>29640</v>
      </c>
      <c r="O581" s="40">
        <f>VLOOKUP(F581,DATOS!B:P,15,FALSE)</f>
        <v>45415</v>
      </c>
    </row>
    <row r="582" spans="2:15">
      <c r="B582" t="str">
        <f>VLOOKUP(F582,DATOS!B:U,20,FALSE)</f>
        <v>FEVT5431</v>
      </c>
      <c r="C582" s="3">
        <v>9012767301</v>
      </c>
      <c r="D582" t="str">
        <f>VLOOKUP(F582,DATOS!B:U,2,FALSE)</f>
        <v>CC</v>
      </c>
      <c r="E582" s="3">
        <f>VLOOKUP(F582,DATOS!B:U,3,FALSE)</f>
        <v>69000069</v>
      </c>
      <c r="F582">
        <v>6018</v>
      </c>
      <c r="G582">
        <v>2</v>
      </c>
      <c r="H582" t="str">
        <f>VLOOKUP(F582,DATOS!B:U,11,FALSE)</f>
        <v>S50008</v>
      </c>
      <c r="I582" t="str">
        <f t="shared" si="18"/>
        <v>TRANSPORTE INTERMUNICIPAL TER</v>
      </c>
      <c r="J582">
        <f>VLOOKUP(F582,DATOS!B:U,13,FALSE)</f>
        <v>1</v>
      </c>
      <c r="K582">
        <f>VLOOKUP(F582,DATOS!B:U,18,FALSE)</f>
        <v>30680</v>
      </c>
      <c r="L582">
        <f t="shared" si="19"/>
        <v>30680</v>
      </c>
      <c r="O582" s="40">
        <f>VLOOKUP(F582,DATOS!B:P,15,FALSE)</f>
        <v>45434</v>
      </c>
    </row>
    <row r="583" spans="2:15">
      <c r="B583" t="str">
        <f>VLOOKUP(F583,DATOS!B:U,20,FALSE)</f>
        <v>FEVT5431</v>
      </c>
      <c r="C583" s="3">
        <v>9012767301</v>
      </c>
      <c r="D583" t="str">
        <f>VLOOKUP(F583,DATOS!B:U,2,FALSE)</f>
        <v>CC</v>
      </c>
      <c r="E583" s="3">
        <f>VLOOKUP(F583,DATOS!B:U,3,FALSE)</f>
        <v>69000069</v>
      </c>
      <c r="F583">
        <v>6019</v>
      </c>
      <c r="G583">
        <v>2</v>
      </c>
      <c r="H583" t="str">
        <f>VLOOKUP(F583,DATOS!B:U,11,FALSE)</f>
        <v>S50008</v>
      </c>
      <c r="I583" t="str">
        <f t="shared" si="18"/>
        <v>TRANSPORTE INTERMUNICIPAL TER</v>
      </c>
      <c r="J583">
        <f>VLOOKUP(F583,DATOS!B:U,13,FALSE)</f>
        <v>1</v>
      </c>
      <c r="K583">
        <f>VLOOKUP(F583,DATOS!B:U,18,FALSE)</f>
        <v>30680</v>
      </c>
      <c r="L583">
        <f t="shared" si="19"/>
        <v>30680</v>
      </c>
      <c r="O583" s="40">
        <f>VLOOKUP(F583,DATOS!B:P,15,FALSE)</f>
        <v>45434</v>
      </c>
    </row>
    <row r="584" spans="2:15">
      <c r="B584" t="str">
        <f>VLOOKUP(F584,DATOS!B:U,20,FALSE)</f>
        <v>FEVT5432</v>
      </c>
      <c r="C584" s="3">
        <v>9012767301</v>
      </c>
      <c r="D584" t="str">
        <f>VLOOKUP(F584,DATOS!B:U,2,FALSE)</f>
        <v>CC</v>
      </c>
      <c r="E584" s="3">
        <f>VLOOKUP(F584,DATOS!B:U,3,FALSE)</f>
        <v>18100511</v>
      </c>
      <c r="F584">
        <v>5656</v>
      </c>
      <c r="G584">
        <v>2</v>
      </c>
      <c r="H584" t="str">
        <f>VLOOKUP(F584,DATOS!B:U,11,FALSE)</f>
        <v>S50008</v>
      </c>
      <c r="I584" t="str">
        <f t="shared" si="18"/>
        <v>TRANSPORTE INTERMUNICIPAL TER</v>
      </c>
      <c r="J584">
        <f>VLOOKUP(F584,DATOS!B:U,13,FALSE)</f>
        <v>1</v>
      </c>
      <c r="K584">
        <f>VLOOKUP(F584,DATOS!B:U,18,FALSE)</f>
        <v>56701</v>
      </c>
      <c r="L584">
        <f t="shared" si="19"/>
        <v>56701</v>
      </c>
      <c r="O584" s="40">
        <f>VLOOKUP(F584,DATOS!B:P,15,FALSE)</f>
        <v>45428</v>
      </c>
    </row>
    <row r="585" spans="2:15">
      <c r="B585" t="str">
        <f>VLOOKUP(F585,DATOS!B:U,20,FALSE)</f>
        <v>FEVT5433</v>
      </c>
      <c r="C585" s="3">
        <v>9012767301</v>
      </c>
      <c r="D585" t="str">
        <f>VLOOKUP(F585,DATOS!B:U,2,FALSE)</f>
        <v>CC</v>
      </c>
      <c r="E585" s="3">
        <f>VLOOKUP(F585,DATOS!B:U,3,FALSE)</f>
        <v>27277308</v>
      </c>
      <c r="F585">
        <v>5209</v>
      </c>
      <c r="G585">
        <v>2</v>
      </c>
      <c r="H585" t="str">
        <f>VLOOKUP(F585,DATOS!B:U,11,FALSE)</f>
        <v>S50007</v>
      </c>
      <c r="I585" t="str">
        <f t="shared" si="18"/>
        <v>TRANSPORTE MUNICIPAL TERRESTR</v>
      </c>
      <c r="J585">
        <f>VLOOKUP(F585,DATOS!B:U,13,FALSE)</f>
        <v>1</v>
      </c>
      <c r="K585">
        <f>VLOOKUP(F585,DATOS!B:U,18,FALSE)</f>
        <v>67600</v>
      </c>
      <c r="L585">
        <f t="shared" si="19"/>
        <v>67600</v>
      </c>
      <c r="O585" s="40">
        <f>VLOOKUP(F585,DATOS!B:P,15,FALSE)</f>
        <v>45417</v>
      </c>
    </row>
    <row r="586" spans="2:15">
      <c r="B586" t="str">
        <f>VLOOKUP(F586,DATOS!B:U,20,FALSE)</f>
        <v>FEVT5433</v>
      </c>
      <c r="C586" s="3">
        <v>9012767301</v>
      </c>
      <c r="D586" t="str">
        <f>VLOOKUP(F586,DATOS!B:U,2,FALSE)</f>
        <v>CC</v>
      </c>
      <c r="E586" s="3">
        <f>VLOOKUP(F586,DATOS!B:U,3,FALSE)</f>
        <v>27277308</v>
      </c>
      <c r="F586">
        <v>5210</v>
      </c>
      <c r="G586">
        <v>2</v>
      </c>
      <c r="H586" t="str">
        <f>VLOOKUP(F586,DATOS!B:U,11,FALSE)</f>
        <v>S50007</v>
      </c>
      <c r="I586" t="str">
        <f t="shared" si="18"/>
        <v>TRANSPORTE MUNICIPAL TERRESTR</v>
      </c>
      <c r="J586">
        <f>VLOOKUP(F586,DATOS!B:U,13,FALSE)</f>
        <v>1</v>
      </c>
      <c r="K586">
        <f>VLOOKUP(F586,DATOS!B:U,18,FALSE)</f>
        <v>67600</v>
      </c>
      <c r="L586">
        <f t="shared" si="19"/>
        <v>67600</v>
      </c>
      <c r="O586" s="40">
        <f>VLOOKUP(F586,DATOS!B:P,15,FALSE)</f>
        <v>45418</v>
      </c>
    </row>
    <row r="587" spans="2:15">
      <c r="B587" t="str">
        <f>VLOOKUP(F587,DATOS!B:U,20,FALSE)</f>
        <v>FEVT5434</v>
      </c>
      <c r="C587" s="3">
        <v>9012767301</v>
      </c>
      <c r="D587" t="str">
        <f>VLOOKUP(F587,DATOS!B:U,2,FALSE)</f>
        <v>CC</v>
      </c>
      <c r="E587" s="3">
        <f>VLOOKUP(F587,DATOS!B:U,3,FALSE)</f>
        <v>27357059</v>
      </c>
      <c r="F587">
        <v>6123</v>
      </c>
      <c r="G587">
        <v>2</v>
      </c>
      <c r="H587" t="str">
        <f>VLOOKUP(F587,DATOS!B:U,11,FALSE)</f>
        <v>S50008</v>
      </c>
      <c r="I587" t="str">
        <f t="shared" si="18"/>
        <v>TRANSPORTE INTERMUNICIPAL TER</v>
      </c>
      <c r="J587">
        <f>VLOOKUP(F587,DATOS!B:U,13,FALSE)</f>
        <v>1</v>
      </c>
      <c r="K587">
        <f>VLOOKUP(F587,DATOS!B:U,18,FALSE)</f>
        <v>48360</v>
      </c>
      <c r="L587">
        <f t="shared" si="19"/>
        <v>48360</v>
      </c>
      <c r="O587" s="40">
        <f>VLOOKUP(F587,DATOS!B:P,15,FALSE)</f>
        <v>45436</v>
      </c>
    </row>
    <row r="588" spans="2:15">
      <c r="B588" t="str">
        <f>VLOOKUP(F588,DATOS!B:U,20,FALSE)</f>
        <v>FEVT5434</v>
      </c>
      <c r="C588" s="3">
        <v>9012767301</v>
      </c>
      <c r="D588" t="str">
        <f>VLOOKUP(F588,DATOS!B:U,2,FALSE)</f>
        <v>CC</v>
      </c>
      <c r="E588" s="3">
        <f>VLOOKUP(F588,DATOS!B:U,3,FALSE)</f>
        <v>27357059</v>
      </c>
      <c r="F588">
        <v>6124</v>
      </c>
      <c r="G588">
        <v>2</v>
      </c>
      <c r="H588" t="str">
        <f>VLOOKUP(F588,DATOS!B:U,11,FALSE)</f>
        <v>S50008</v>
      </c>
      <c r="I588" t="str">
        <f t="shared" si="18"/>
        <v>TRANSPORTE INTERMUNICIPAL TER</v>
      </c>
      <c r="J588">
        <f>VLOOKUP(F588,DATOS!B:U,13,FALSE)</f>
        <v>1</v>
      </c>
      <c r="K588">
        <f>VLOOKUP(F588,DATOS!B:U,18,FALSE)</f>
        <v>48360</v>
      </c>
      <c r="L588">
        <f t="shared" si="19"/>
        <v>48360</v>
      </c>
      <c r="O588" s="40">
        <f>VLOOKUP(F588,DATOS!B:P,15,FALSE)</f>
        <v>45440</v>
      </c>
    </row>
    <row r="589" spans="2:15">
      <c r="B589" t="str">
        <f>VLOOKUP(F589,DATOS!B:U,20,FALSE)</f>
        <v>FEVT5435</v>
      </c>
      <c r="C589" s="3">
        <v>9012767301</v>
      </c>
      <c r="D589" t="str">
        <f>VLOOKUP(F589,DATOS!B:U,2,FALSE)</f>
        <v>CC</v>
      </c>
      <c r="E589" s="3">
        <f>VLOOKUP(F589,DATOS!B:U,3,FALSE)</f>
        <v>25678547</v>
      </c>
      <c r="F589">
        <v>6111</v>
      </c>
      <c r="G589">
        <v>2</v>
      </c>
      <c r="H589" t="str">
        <f>VLOOKUP(F589,DATOS!B:U,11,FALSE)</f>
        <v>S50008</v>
      </c>
      <c r="I589" t="str">
        <f t="shared" si="18"/>
        <v>TRANSPORTE INTERMUNICIPAL TER</v>
      </c>
      <c r="J589">
        <f>VLOOKUP(F589,DATOS!B:U,13,FALSE)</f>
        <v>1</v>
      </c>
      <c r="K589">
        <f>VLOOKUP(F589,DATOS!B:U,18,FALSE)</f>
        <v>45240</v>
      </c>
      <c r="L589">
        <f t="shared" si="19"/>
        <v>45240</v>
      </c>
      <c r="O589" s="40">
        <f>VLOOKUP(F589,DATOS!B:P,15,FALSE)</f>
        <v>45436</v>
      </c>
    </row>
    <row r="590" spans="2:15">
      <c r="B590" t="str">
        <f>VLOOKUP(F590,DATOS!B:U,20,FALSE)</f>
        <v>FEVT5436</v>
      </c>
      <c r="C590" s="3">
        <v>9012767301</v>
      </c>
      <c r="D590" t="str">
        <f>VLOOKUP(F590,DATOS!B:U,2,FALSE)</f>
        <v>CC</v>
      </c>
      <c r="E590" s="3">
        <f>VLOOKUP(F590,DATOS!B:U,3,FALSE)</f>
        <v>15570782</v>
      </c>
      <c r="F590">
        <v>4933</v>
      </c>
      <c r="G590">
        <v>2</v>
      </c>
      <c r="H590" t="str">
        <f>VLOOKUP(F590,DATOS!B:U,11,FALSE)</f>
        <v>S50008</v>
      </c>
      <c r="I590" t="str">
        <f t="shared" si="18"/>
        <v>TRANSPORTE INTERMUNICIPAL TER</v>
      </c>
      <c r="J590">
        <f>VLOOKUP(F590,DATOS!B:U,13,FALSE)</f>
        <v>1</v>
      </c>
      <c r="K590">
        <f>VLOOKUP(F590,DATOS!B:U,18,FALSE)</f>
        <v>31720</v>
      </c>
      <c r="L590">
        <f t="shared" si="19"/>
        <v>31720</v>
      </c>
      <c r="O590" s="40">
        <f>VLOOKUP(F590,DATOS!B:P,15,FALSE)</f>
        <v>45415</v>
      </c>
    </row>
    <row r="591" spans="2:15">
      <c r="B591" t="str">
        <f>VLOOKUP(F591,DATOS!B:U,20,FALSE)</f>
        <v>FEVT5436</v>
      </c>
      <c r="C591" s="3">
        <v>9012767301</v>
      </c>
      <c r="D591" t="str">
        <f>VLOOKUP(F591,DATOS!B:U,2,FALSE)</f>
        <v>CC</v>
      </c>
      <c r="E591" s="3">
        <f>VLOOKUP(F591,DATOS!B:U,3,FALSE)</f>
        <v>15570782</v>
      </c>
      <c r="F591">
        <v>4934</v>
      </c>
      <c r="G591">
        <v>2</v>
      </c>
      <c r="H591" t="str">
        <f>VLOOKUP(F591,DATOS!B:U,11,FALSE)</f>
        <v>S50008</v>
      </c>
      <c r="I591" t="str">
        <f t="shared" si="18"/>
        <v>TRANSPORTE INTERMUNICIPAL TER</v>
      </c>
      <c r="J591">
        <f>VLOOKUP(F591,DATOS!B:U,13,FALSE)</f>
        <v>1</v>
      </c>
      <c r="K591">
        <f>VLOOKUP(F591,DATOS!B:U,18,FALSE)</f>
        <v>31720</v>
      </c>
      <c r="L591">
        <f t="shared" si="19"/>
        <v>31720</v>
      </c>
      <c r="O591" s="40">
        <f>VLOOKUP(F591,DATOS!B:P,15,FALSE)</f>
        <v>45415</v>
      </c>
    </row>
    <row r="592" spans="2:15">
      <c r="B592" t="str">
        <f>VLOOKUP(F592,DATOS!B:U,20,FALSE)</f>
        <v>FEVT5436</v>
      </c>
      <c r="C592" s="3">
        <v>9012767301</v>
      </c>
      <c r="D592" t="str">
        <f>VLOOKUP(F592,DATOS!B:U,2,FALSE)</f>
        <v>CC</v>
      </c>
      <c r="E592" s="3">
        <f>VLOOKUP(F592,DATOS!B:U,3,FALSE)</f>
        <v>15570782</v>
      </c>
      <c r="F592">
        <v>6038</v>
      </c>
      <c r="G592">
        <v>2</v>
      </c>
      <c r="H592" t="str">
        <f>VLOOKUP(F592,DATOS!B:U,11,FALSE)</f>
        <v>S50007</v>
      </c>
      <c r="I592" t="str">
        <f t="shared" si="18"/>
        <v>TRANSPORTE MUNICIPAL TERRESTR</v>
      </c>
      <c r="J592">
        <f>VLOOKUP(F592,DATOS!B:U,13,FALSE)</f>
        <v>1</v>
      </c>
      <c r="K592">
        <f>VLOOKUP(F592,DATOS!B:U,18,FALSE)</f>
        <v>92040</v>
      </c>
      <c r="L592">
        <f t="shared" si="19"/>
        <v>92040</v>
      </c>
      <c r="O592" s="40">
        <f>VLOOKUP(F592,DATOS!B:P,15,FALSE)</f>
        <v>45434</v>
      </c>
    </row>
    <row r="593" spans="2:15">
      <c r="B593" t="str">
        <f>VLOOKUP(F593,DATOS!B:U,20,FALSE)</f>
        <v>FEVT5436</v>
      </c>
      <c r="C593" s="3">
        <v>9012767301</v>
      </c>
      <c r="D593" t="str">
        <f>VLOOKUP(F593,DATOS!B:U,2,FALSE)</f>
        <v>CC</v>
      </c>
      <c r="E593" s="3">
        <f>VLOOKUP(F593,DATOS!B:U,3,FALSE)</f>
        <v>15570782</v>
      </c>
      <c r="F593">
        <v>6039</v>
      </c>
      <c r="G593">
        <v>2</v>
      </c>
      <c r="H593" t="str">
        <f>VLOOKUP(F593,DATOS!B:U,11,FALSE)</f>
        <v>S50007</v>
      </c>
      <c r="I593" t="str">
        <f t="shared" si="18"/>
        <v>TRANSPORTE MUNICIPAL TERRESTR</v>
      </c>
      <c r="J593">
        <f>VLOOKUP(F593,DATOS!B:U,13,FALSE)</f>
        <v>1</v>
      </c>
      <c r="K593">
        <f>VLOOKUP(F593,DATOS!B:U,18,FALSE)</f>
        <v>83200</v>
      </c>
      <c r="L593">
        <f t="shared" si="19"/>
        <v>83200</v>
      </c>
      <c r="O593" s="40">
        <f>VLOOKUP(F593,DATOS!B:P,15,FALSE)</f>
        <v>45435</v>
      </c>
    </row>
    <row r="594" spans="2:15">
      <c r="B594" t="str">
        <f>VLOOKUP(F594,DATOS!B:U,20,FALSE)</f>
        <v>FEVT5437</v>
      </c>
      <c r="C594" s="3">
        <v>9012767301</v>
      </c>
      <c r="D594" t="str">
        <f>VLOOKUP(F594,DATOS!B:U,2,FALSE)</f>
        <v>RC</v>
      </c>
      <c r="E594" s="3">
        <f>VLOOKUP(F594,DATOS!B:U,3,FALSE)</f>
        <v>1124316939</v>
      </c>
      <c r="F594">
        <v>5746</v>
      </c>
      <c r="G594">
        <v>2</v>
      </c>
      <c r="H594" t="str">
        <f>VLOOKUP(F594,DATOS!B:U,11,FALSE)</f>
        <v>S50008</v>
      </c>
      <c r="I594" t="str">
        <f t="shared" si="18"/>
        <v>TRANSPORTE INTERMUNICIPAL TER</v>
      </c>
      <c r="J594">
        <f>VLOOKUP(F594,DATOS!B:U,13,FALSE)</f>
        <v>1</v>
      </c>
      <c r="K594">
        <f>VLOOKUP(F594,DATOS!B:U,18,FALSE)</f>
        <v>50669</v>
      </c>
      <c r="L594">
        <f t="shared" si="19"/>
        <v>50669</v>
      </c>
      <c r="O594" s="40">
        <f>VLOOKUP(F594,DATOS!B:P,15,FALSE)</f>
        <v>45429</v>
      </c>
    </row>
    <row r="595" spans="2:15">
      <c r="B595" t="str">
        <f>VLOOKUP(F595,DATOS!B:U,20,FALSE)</f>
        <v>FEVT5437</v>
      </c>
      <c r="C595" s="3">
        <v>9012767301</v>
      </c>
      <c r="D595" t="str">
        <f>VLOOKUP(F595,DATOS!B:U,2,FALSE)</f>
        <v>RC</v>
      </c>
      <c r="E595" s="3">
        <f>VLOOKUP(F595,DATOS!B:U,3,FALSE)</f>
        <v>1124316939</v>
      </c>
      <c r="F595">
        <v>5747</v>
      </c>
      <c r="G595">
        <v>2</v>
      </c>
      <c r="H595" t="str">
        <f>VLOOKUP(F595,DATOS!B:U,11,FALSE)</f>
        <v>S50008</v>
      </c>
      <c r="I595" t="str">
        <f t="shared" si="18"/>
        <v>TRANSPORTE INTERMUNICIPAL TER</v>
      </c>
      <c r="J595">
        <f>VLOOKUP(F595,DATOS!B:U,13,FALSE)</f>
        <v>1</v>
      </c>
      <c r="K595">
        <f>VLOOKUP(F595,DATOS!B:U,18,FALSE)</f>
        <v>50669</v>
      </c>
      <c r="L595">
        <f t="shared" si="19"/>
        <v>50669</v>
      </c>
      <c r="O595" s="40">
        <f>VLOOKUP(F595,DATOS!B:P,15,FALSE)</f>
        <v>45430</v>
      </c>
    </row>
    <row r="596" spans="2:15">
      <c r="B596" t="str">
        <f>VLOOKUP(F596,DATOS!B:U,20,FALSE)</f>
        <v>FEVT5438</v>
      </c>
      <c r="C596" s="3">
        <v>9012767301</v>
      </c>
      <c r="D596" t="str">
        <f>VLOOKUP(F596,DATOS!B:U,2,FALSE)</f>
        <v>CC</v>
      </c>
      <c r="E596" s="3">
        <f>VLOOKUP(F596,DATOS!B:U,3,FALSE)</f>
        <v>1122782111</v>
      </c>
      <c r="F596">
        <v>6540</v>
      </c>
      <c r="G596">
        <v>2</v>
      </c>
      <c r="H596" t="str">
        <f>VLOOKUP(F596,DATOS!B:U,11,FALSE)</f>
        <v>S50007</v>
      </c>
      <c r="I596" t="str">
        <f t="shared" si="18"/>
        <v>TRANSPORTE MUNICIPAL TERRESTR</v>
      </c>
      <c r="J596">
        <f>VLOOKUP(F596,DATOS!B:U,13,FALSE)</f>
        <v>1</v>
      </c>
      <c r="K596">
        <f>VLOOKUP(F596,DATOS!B:U,18,FALSE)</f>
        <v>33800</v>
      </c>
      <c r="L596">
        <f t="shared" si="19"/>
        <v>33800</v>
      </c>
      <c r="O596" s="40">
        <f>VLOOKUP(F596,DATOS!B:P,15,FALSE)</f>
        <v>45443</v>
      </c>
    </row>
    <row r="597" spans="2:15">
      <c r="B597" t="str">
        <f>VLOOKUP(F597,DATOS!B:U,20,FALSE)</f>
        <v>FEVT5438</v>
      </c>
      <c r="C597" s="3">
        <v>9012767301</v>
      </c>
      <c r="D597" t="str">
        <f>VLOOKUP(F597,DATOS!B:U,2,FALSE)</f>
        <v>CC</v>
      </c>
      <c r="E597" s="3">
        <f>VLOOKUP(F597,DATOS!B:U,3,FALSE)</f>
        <v>1122782111</v>
      </c>
      <c r="F597">
        <v>6541</v>
      </c>
      <c r="G597">
        <v>2</v>
      </c>
      <c r="H597" t="str">
        <f>VLOOKUP(F597,DATOS!B:U,11,FALSE)</f>
        <v>S50007</v>
      </c>
      <c r="I597" t="str">
        <f t="shared" si="18"/>
        <v>TRANSPORTE MUNICIPAL TERRESTR</v>
      </c>
      <c r="J597">
        <f>VLOOKUP(F597,DATOS!B:U,13,FALSE)</f>
        <v>1</v>
      </c>
      <c r="K597">
        <f>VLOOKUP(F597,DATOS!B:U,18,FALSE)</f>
        <v>33800</v>
      </c>
      <c r="L597">
        <f t="shared" si="19"/>
        <v>33800</v>
      </c>
      <c r="O597" s="40">
        <f>VLOOKUP(F597,DATOS!B:P,15,FALSE)</f>
        <v>45443</v>
      </c>
    </row>
    <row r="598" spans="2:15">
      <c r="B598" t="str">
        <f>VLOOKUP(F598,DATOS!B:U,20,FALSE)</f>
        <v>FEVT5439</v>
      </c>
      <c r="C598" s="3">
        <v>9012767301</v>
      </c>
      <c r="D598" t="str">
        <f>VLOOKUP(F598,DATOS!B:U,2,FALSE)</f>
        <v>CC</v>
      </c>
      <c r="E598" s="3">
        <f>VLOOKUP(F598,DATOS!B:U,3,FALSE)</f>
        <v>31237134</v>
      </c>
      <c r="F598">
        <v>5271</v>
      </c>
      <c r="G598">
        <v>2</v>
      </c>
      <c r="H598" t="str">
        <f>VLOOKUP(F598,DATOS!B:U,11,FALSE)</f>
        <v>S50007</v>
      </c>
      <c r="I598" t="str">
        <f t="shared" si="18"/>
        <v>TRANSPORTE MUNICIPAL TERRESTR</v>
      </c>
      <c r="J598">
        <f>VLOOKUP(F598,DATOS!B:U,13,FALSE)</f>
        <v>2</v>
      </c>
      <c r="K598">
        <f>VLOOKUP(F598,DATOS!B:U,18,FALSE)</f>
        <v>109200</v>
      </c>
      <c r="L598">
        <f t="shared" si="19"/>
        <v>218400</v>
      </c>
      <c r="O598" s="40">
        <f>VLOOKUP(F598,DATOS!B:P,15,FALSE)</f>
        <v>45415</v>
      </c>
    </row>
    <row r="599" spans="2:15">
      <c r="B599" t="str">
        <f>VLOOKUP(F599,DATOS!B:U,20,FALSE)</f>
        <v>FEVT5440</v>
      </c>
      <c r="C599" s="3">
        <v>9012767301</v>
      </c>
      <c r="D599" t="str">
        <f>VLOOKUP(F599,DATOS!B:U,2,FALSE)</f>
        <v>CC</v>
      </c>
      <c r="E599" s="3">
        <f>VLOOKUP(F599,DATOS!B:U,3,FALSE)</f>
        <v>1127072411</v>
      </c>
      <c r="F599">
        <v>5079</v>
      </c>
      <c r="G599">
        <v>2</v>
      </c>
      <c r="H599" t="str">
        <f>VLOOKUP(F599,DATOS!B:U,11,FALSE)</f>
        <v>S50007</v>
      </c>
      <c r="I599" t="str">
        <f t="shared" si="18"/>
        <v>TRANSPORTE MUNICIPAL TERRESTR</v>
      </c>
      <c r="J599">
        <f>VLOOKUP(F599,DATOS!B:U,13,FALSE)</f>
        <v>1</v>
      </c>
      <c r="K599">
        <f>VLOOKUP(F599,DATOS!B:U,18,FALSE)</f>
        <v>72384</v>
      </c>
      <c r="L599">
        <f t="shared" si="19"/>
        <v>72384</v>
      </c>
      <c r="O599" s="40">
        <f>VLOOKUP(F599,DATOS!B:P,15,FALSE)</f>
        <v>45418</v>
      </c>
    </row>
    <row r="600" spans="2:15">
      <c r="B600" t="str">
        <f>VLOOKUP(F600,DATOS!B:U,20,FALSE)</f>
        <v>FEVT5440</v>
      </c>
      <c r="C600" s="3">
        <v>9012767301</v>
      </c>
      <c r="D600" t="str">
        <f>VLOOKUP(F600,DATOS!B:U,2,FALSE)</f>
        <v>CC</v>
      </c>
      <c r="E600" s="3">
        <f>VLOOKUP(F600,DATOS!B:U,3,FALSE)</f>
        <v>1127072411</v>
      </c>
      <c r="F600">
        <v>5080</v>
      </c>
      <c r="G600">
        <v>2</v>
      </c>
      <c r="H600" t="str">
        <f>VLOOKUP(F600,DATOS!B:U,11,FALSE)</f>
        <v>S50007</v>
      </c>
      <c r="I600" t="str">
        <f t="shared" si="18"/>
        <v>TRANSPORTE MUNICIPAL TERRESTR</v>
      </c>
      <c r="J600">
        <f>VLOOKUP(F600,DATOS!B:U,13,FALSE)</f>
        <v>1</v>
      </c>
      <c r="K600">
        <f>VLOOKUP(F600,DATOS!B:U,18,FALSE)</f>
        <v>72800</v>
      </c>
      <c r="L600">
        <f t="shared" si="19"/>
        <v>72800</v>
      </c>
      <c r="O600" s="40">
        <f>VLOOKUP(F600,DATOS!B:P,15,FALSE)</f>
        <v>45420</v>
      </c>
    </row>
    <row r="601" spans="2:15">
      <c r="B601" t="str">
        <f>VLOOKUP(F601,DATOS!B:U,20,FALSE)</f>
        <v>FEVT5441</v>
      </c>
      <c r="C601" s="3">
        <v>9012767301</v>
      </c>
      <c r="D601" t="str">
        <f>VLOOKUP(F601,DATOS!B:U,2,FALSE)</f>
        <v>CC</v>
      </c>
      <c r="E601" s="3">
        <f>VLOOKUP(F601,DATOS!B:U,3,FALSE)</f>
        <v>1126444794</v>
      </c>
      <c r="F601">
        <v>5313</v>
      </c>
      <c r="G601">
        <v>2</v>
      </c>
      <c r="H601" t="str">
        <f>VLOOKUP(F601,DATOS!B:U,11,FALSE)</f>
        <v>S50007</v>
      </c>
      <c r="I601" t="str">
        <f t="shared" si="18"/>
        <v>TRANSPORTE MUNICIPAL TERRESTR</v>
      </c>
      <c r="J601">
        <f>VLOOKUP(F601,DATOS!B:U,13,FALSE)</f>
        <v>1</v>
      </c>
      <c r="K601">
        <f>VLOOKUP(F601,DATOS!B:U,18,FALSE)</f>
        <v>108576</v>
      </c>
      <c r="L601">
        <f t="shared" si="19"/>
        <v>108576</v>
      </c>
      <c r="O601" s="40">
        <f>VLOOKUP(F601,DATOS!B:P,15,FALSE)</f>
        <v>45420</v>
      </c>
    </row>
    <row r="602" spans="2:15">
      <c r="B602" t="str">
        <f>VLOOKUP(F602,DATOS!B:U,20,FALSE)</f>
        <v>FEVT5441</v>
      </c>
      <c r="C602" s="3">
        <v>9012767301</v>
      </c>
      <c r="D602" t="str">
        <f>VLOOKUP(F602,DATOS!B:U,2,FALSE)</f>
        <v>CC</v>
      </c>
      <c r="E602" s="3">
        <f>VLOOKUP(F602,DATOS!B:U,3,FALSE)</f>
        <v>1126444794</v>
      </c>
      <c r="F602">
        <v>5314</v>
      </c>
      <c r="G602">
        <v>2</v>
      </c>
      <c r="H602" t="str">
        <f>VLOOKUP(F602,DATOS!B:U,11,FALSE)</f>
        <v>S50007</v>
      </c>
      <c r="I602" t="str">
        <f t="shared" si="18"/>
        <v>TRANSPORTE MUNICIPAL TERRESTR</v>
      </c>
      <c r="J602">
        <f>VLOOKUP(F602,DATOS!B:U,13,FALSE)</f>
        <v>1</v>
      </c>
      <c r="K602">
        <f>VLOOKUP(F602,DATOS!B:U,18,FALSE)</f>
        <v>108576</v>
      </c>
      <c r="L602">
        <f t="shared" si="19"/>
        <v>108576</v>
      </c>
      <c r="O602" s="40">
        <f>VLOOKUP(F602,DATOS!B:P,15,FALSE)</f>
        <v>45422</v>
      </c>
    </row>
    <row r="603" spans="2:15">
      <c r="B603" t="str">
        <f>VLOOKUP(F603,DATOS!B:U,20,FALSE)</f>
        <v>FEVT5442</v>
      </c>
      <c r="C603" s="3">
        <v>9012767301</v>
      </c>
      <c r="D603" t="str">
        <f>VLOOKUP(F603,DATOS!B:U,2,FALSE)</f>
        <v>CC</v>
      </c>
      <c r="E603" s="3">
        <f>VLOOKUP(F603,DATOS!B:U,3,FALSE)</f>
        <v>69010583</v>
      </c>
      <c r="F603">
        <v>6359</v>
      </c>
      <c r="G603">
        <v>2</v>
      </c>
      <c r="H603" t="str">
        <f>VLOOKUP(F603,DATOS!B:U,11,FALSE)</f>
        <v>S50008</v>
      </c>
      <c r="I603" t="str">
        <f t="shared" si="18"/>
        <v>TRANSPORTE INTERMUNICIPAL TER</v>
      </c>
      <c r="J603">
        <f>VLOOKUP(F603,DATOS!B:U,13,FALSE)</f>
        <v>1</v>
      </c>
      <c r="K603">
        <f>VLOOKUP(F603,DATOS!B:U,18,FALSE)</f>
        <v>30680</v>
      </c>
      <c r="L603">
        <f t="shared" si="19"/>
        <v>30680</v>
      </c>
      <c r="O603" s="40">
        <f>VLOOKUP(F603,DATOS!B:P,15,FALSE)</f>
        <v>45440</v>
      </c>
    </row>
    <row r="604" spans="2:15">
      <c r="B604" t="str">
        <f>VLOOKUP(F604,DATOS!B:U,20,FALSE)</f>
        <v>FEVT5442</v>
      </c>
      <c r="C604" s="3">
        <v>9012767301</v>
      </c>
      <c r="D604" t="str">
        <f>VLOOKUP(F604,DATOS!B:U,2,FALSE)</f>
        <v>CC</v>
      </c>
      <c r="E604" s="3">
        <f>VLOOKUP(F604,DATOS!B:U,3,FALSE)</f>
        <v>69010583</v>
      </c>
      <c r="F604">
        <v>6360</v>
      </c>
      <c r="G604">
        <v>2</v>
      </c>
      <c r="H604" t="str">
        <f>VLOOKUP(F604,DATOS!B:U,11,FALSE)</f>
        <v>S50007</v>
      </c>
      <c r="I604" t="str">
        <f t="shared" si="18"/>
        <v>TRANSPORTE MUNICIPAL TERRESTR</v>
      </c>
      <c r="J604">
        <f>VLOOKUP(F604,DATOS!B:U,13,FALSE)</f>
        <v>1</v>
      </c>
      <c r="K604">
        <f>VLOOKUP(F604,DATOS!B:U,18,FALSE)</f>
        <v>109200</v>
      </c>
      <c r="L604">
        <f t="shared" si="19"/>
        <v>109200</v>
      </c>
      <c r="O604" s="40">
        <f>VLOOKUP(F604,DATOS!B:P,15,FALSE)</f>
        <v>45440</v>
      </c>
    </row>
    <row r="605" spans="2:15">
      <c r="B605" t="str">
        <f>VLOOKUP(F605,DATOS!B:U,20,FALSE)</f>
        <v>FEVT5442</v>
      </c>
      <c r="C605" s="3">
        <v>9012767301</v>
      </c>
      <c r="D605" t="str">
        <f>VLOOKUP(F605,DATOS!B:U,2,FALSE)</f>
        <v>CC</v>
      </c>
      <c r="E605" s="3">
        <f>VLOOKUP(F605,DATOS!B:U,3,FALSE)</f>
        <v>69010583</v>
      </c>
      <c r="F605">
        <v>6361</v>
      </c>
      <c r="G605">
        <v>2</v>
      </c>
      <c r="H605" t="str">
        <f>VLOOKUP(F605,DATOS!B:U,11,FALSE)</f>
        <v>S50007</v>
      </c>
      <c r="I605" t="str">
        <f t="shared" si="18"/>
        <v>TRANSPORTE MUNICIPAL TERRESTR</v>
      </c>
      <c r="J605">
        <f>VLOOKUP(F605,DATOS!B:U,13,FALSE)</f>
        <v>1</v>
      </c>
      <c r="K605">
        <f>VLOOKUP(F605,DATOS!B:U,18,FALSE)</f>
        <v>109200</v>
      </c>
      <c r="L605">
        <f t="shared" si="19"/>
        <v>109200</v>
      </c>
      <c r="O605" s="40">
        <f>VLOOKUP(F605,DATOS!B:P,15,FALSE)</f>
        <v>45443</v>
      </c>
    </row>
    <row r="606" spans="2:15">
      <c r="B606" t="str">
        <f>VLOOKUP(F606,DATOS!B:U,20,FALSE)</f>
        <v>FEVT5443</v>
      </c>
      <c r="C606" s="3">
        <v>9012767301</v>
      </c>
      <c r="D606" t="str">
        <f>VLOOKUP(F606,DATOS!B:U,2,FALSE)</f>
        <v>CC</v>
      </c>
      <c r="E606" s="3">
        <f>VLOOKUP(F606,DATOS!B:U,3,FALSE)</f>
        <v>18112837</v>
      </c>
      <c r="F606">
        <v>5840</v>
      </c>
      <c r="G606">
        <v>2</v>
      </c>
      <c r="H606" t="str">
        <f>VLOOKUP(F606,DATOS!B:U,11,FALSE)</f>
        <v>S50007</v>
      </c>
      <c r="I606" t="str">
        <f t="shared" si="18"/>
        <v>TRANSPORTE MUNICIPAL TERRESTR</v>
      </c>
      <c r="J606">
        <f>VLOOKUP(F606,DATOS!B:U,13,FALSE)</f>
        <v>1</v>
      </c>
      <c r="K606">
        <f>VLOOKUP(F606,DATOS!B:U,18,FALSE)</f>
        <v>22880</v>
      </c>
      <c r="L606">
        <f t="shared" si="19"/>
        <v>22880</v>
      </c>
      <c r="O606" s="40">
        <f>VLOOKUP(F606,DATOS!B:P,15,FALSE)</f>
        <v>45436</v>
      </c>
    </row>
    <row r="607" spans="2:15">
      <c r="B607" t="str">
        <f>VLOOKUP(F607,DATOS!B:U,20,FALSE)</f>
        <v>FEVT5443</v>
      </c>
      <c r="C607" s="3">
        <v>9012767301</v>
      </c>
      <c r="D607" t="str">
        <f>VLOOKUP(F607,DATOS!B:U,2,FALSE)</f>
        <v>CC</v>
      </c>
      <c r="E607" s="3">
        <f>VLOOKUP(F607,DATOS!B:U,3,FALSE)</f>
        <v>18112837</v>
      </c>
      <c r="F607">
        <v>5841</v>
      </c>
      <c r="G607">
        <v>2</v>
      </c>
      <c r="H607" t="str">
        <f>VLOOKUP(F607,DATOS!B:U,11,FALSE)</f>
        <v>S50007</v>
      </c>
      <c r="I607" t="str">
        <f t="shared" si="18"/>
        <v>TRANSPORTE MUNICIPAL TERRESTR</v>
      </c>
      <c r="J607">
        <f>VLOOKUP(F607,DATOS!B:U,13,FALSE)</f>
        <v>1</v>
      </c>
      <c r="K607">
        <f>VLOOKUP(F607,DATOS!B:U,18,FALSE)</f>
        <v>22880</v>
      </c>
      <c r="L607">
        <f t="shared" si="19"/>
        <v>22880</v>
      </c>
      <c r="O607" s="40">
        <f>VLOOKUP(F607,DATOS!B:P,15,FALSE)</f>
        <v>45436</v>
      </c>
    </row>
    <row r="608" spans="2:15">
      <c r="B608" t="str">
        <f>VLOOKUP(F608,DATOS!B:U,20,FALSE)</f>
        <v>FEVT5445</v>
      </c>
      <c r="C608" s="3">
        <v>9012767301</v>
      </c>
      <c r="D608" t="str">
        <f>VLOOKUP(F608,DATOS!B:U,2,FALSE)</f>
        <v>CC</v>
      </c>
      <c r="E608" s="3">
        <f>VLOOKUP(F608,DATOS!B:U,3,FALSE)</f>
        <v>27472780</v>
      </c>
      <c r="F608">
        <v>6241</v>
      </c>
      <c r="G608">
        <v>2</v>
      </c>
      <c r="H608" t="str">
        <f>VLOOKUP(F608,DATOS!B:U,11,FALSE)</f>
        <v>S50007</v>
      </c>
      <c r="I608" t="str">
        <f t="shared" si="18"/>
        <v>TRANSPORTE MUNICIPAL TERRESTR</v>
      </c>
      <c r="J608">
        <f>VLOOKUP(F608,DATOS!B:U,13,FALSE)</f>
        <v>1</v>
      </c>
      <c r="K608">
        <f>VLOOKUP(F608,DATOS!B:U,18,FALSE)</f>
        <v>33800</v>
      </c>
      <c r="L608">
        <f t="shared" si="19"/>
        <v>33800</v>
      </c>
      <c r="O608" s="40">
        <f>VLOOKUP(F608,DATOS!B:P,15,FALSE)</f>
        <v>45439</v>
      </c>
    </row>
    <row r="609" spans="2:15">
      <c r="B609" t="str">
        <f>VLOOKUP(F609,DATOS!B:U,20,FALSE)</f>
        <v>FEVT5445</v>
      </c>
      <c r="C609" s="3">
        <v>9012767301</v>
      </c>
      <c r="D609" t="str">
        <f>VLOOKUP(F609,DATOS!B:U,2,FALSE)</f>
        <v>CC</v>
      </c>
      <c r="E609" s="3">
        <f>VLOOKUP(F609,DATOS!B:U,3,FALSE)</f>
        <v>27472780</v>
      </c>
      <c r="F609">
        <v>6242</v>
      </c>
      <c r="G609">
        <v>2</v>
      </c>
      <c r="H609" t="str">
        <f>VLOOKUP(F609,DATOS!B:U,11,FALSE)</f>
        <v>S50007</v>
      </c>
      <c r="I609" t="str">
        <f t="shared" si="18"/>
        <v>TRANSPORTE MUNICIPAL TERRESTR</v>
      </c>
      <c r="J609">
        <f>VLOOKUP(F609,DATOS!B:U,13,FALSE)</f>
        <v>1</v>
      </c>
      <c r="K609">
        <f>VLOOKUP(F609,DATOS!B:U,18,FALSE)</f>
        <v>33800</v>
      </c>
      <c r="L609">
        <f t="shared" si="19"/>
        <v>33800</v>
      </c>
      <c r="O609" s="40">
        <f>VLOOKUP(F609,DATOS!B:P,15,FALSE)</f>
        <v>45439</v>
      </c>
    </row>
    <row r="610" spans="2:15">
      <c r="B610" t="str">
        <f>VLOOKUP(F610,DATOS!B:U,20,FALSE)</f>
        <v>FEVT5446</v>
      </c>
      <c r="C610" s="3">
        <v>9012767301</v>
      </c>
      <c r="D610" t="str">
        <f>VLOOKUP(F610,DATOS!B:U,2,FALSE)</f>
        <v>CC</v>
      </c>
      <c r="E610" s="3">
        <f>VLOOKUP(F610,DATOS!B:U,3,FALSE)</f>
        <v>1122784764</v>
      </c>
      <c r="F610">
        <v>5089</v>
      </c>
      <c r="G610">
        <v>2</v>
      </c>
      <c r="H610" t="str">
        <f>VLOOKUP(F610,DATOS!B:U,11,FALSE)</f>
        <v>S50007</v>
      </c>
      <c r="I610" t="str">
        <f t="shared" si="18"/>
        <v>TRANSPORTE MUNICIPAL TERRESTR</v>
      </c>
      <c r="J610">
        <f>VLOOKUP(F610,DATOS!B:U,13,FALSE)</f>
        <v>1</v>
      </c>
      <c r="K610">
        <f>VLOOKUP(F610,DATOS!B:U,18,FALSE)</f>
        <v>26000</v>
      </c>
      <c r="L610">
        <f t="shared" si="19"/>
        <v>26000</v>
      </c>
      <c r="O610" s="40">
        <f>VLOOKUP(F610,DATOS!B:P,15,FALSE)</f>
        <v>45414</v>
      </c>
    </row>
    <row r="611" spans="2:15">
      <c r="B611" t="str">
        <f>VLOOKUP(F611,DATOS!B:U,20,FALSE)</f>
        <v>FEVT5446</v>
      </c>
      <c r="C611" s="3">
        <v>9012767301</v>
      </c>
      <c r="D611" t="str">
        <f>VLOOKUP(F611,DATOS!B:U,2,FALSE)</f>
        <v>CC</v>
      </c>
      <c r="E611" s="3">
        <f>VLOOKUP(F611,DATOS!B:U,3,FALSE)</f>
        <v>1122784764</v>
      </c>
      <c r="F611">
        <v>5090</v>
      </c>
      <c r="G611">
        <v>2</v>
      </c>
      <c r="H611" t="str">
        <f>VLOOKUP(F611,DATOS!B:U,11,FALSE)</f>
        <v>S50007</v>
      </c>
      <c r="I611" t="str">
        <f t="shared" si="18"/>
        <v>TRANSPORTE MUNICIPAL TERRESTR</v>
      </c>
      <c r="J611">
        <f>VLOOKUP(F611,DATOS!B:U,13,FALSE)</f>
        <v>1</v>
      </c>
      <c r="K611">
        <f>VLOOKUP(F611,DATOS!B:U,18,FALSE)</f>
        <v>26000</v>
      </c>
      <c r="L611">
        <f t="shared" si="19"/>
        <v>26000</v>
      </c>
      <c r="O611" s="40">
        <f>VLOOKUP(F611,DATOS!B:P,15,FALSE)</f>
        <v>45414</v>
      </c>
    </row>
    <row r="612" spans="2:15">
      <c r="B612" t="str">
        <f>VLOOKUP(F612,DATOS!B:U,20,FALSE)</f>
        <v>FEVT5446</v>
      </c>
      <c r="C612" s="3">
        <v>9012767301</v>
      </c>
      <c r="D612" t="str">
        <f>VLOOKUP(F612,DATOS!B:U,2,FALSE)</f>
        <v>CC</v>
      </c>
      <c r="E612" s="3">
        <f>VLOOKUP(F612,DATOS!B:U,3,FALSE)</f>
        <v>1122784764</v>
      </c>
      <c r="F612">
        <v>5091</v>
      </c>
      <c r="G612">
        <v>2</v>
      </c>
      <c r="H612" t="str">
        <f>VLOOKUP(F612,DATOS!B:U,11,FALSE)</f>
        <v>S50007</v>
      </c>
      <c r="I612" t="str">
        <f t="shared" si="18"/>
        <v>TRANSPORTE MUNICIPAL TERRESTR</v>
      </c>
      <c r="J612">
        <f>VLOOKUP(F612,DATOS!B:U,13,FALSE)</f>
        <v>1</v>
      </c>
      <c r="K612">
        <f>VLOOKUP(F612,DATOS!B:U,18,FALSE)</f>
        <v>26000</v>
      </c>
      <c r="L612">
        <f t="shared" si="19"/>
        <v>26000</v>
      </c>
      <c r="O612" s="40">
        <f>VLOOKUP(F612,DATOS!B:P,15,FALSE)</f>
        <v>45416</v>
      </c>
    </row>
    <row r="613" spans="2:15">
      <c r="B613" t="str">
        <f>VLOOKUP(F613,DATOS!B:U,20,FALSE)</f>
        <v>FEVT5446</v>
      </c>
      <c r="C613" s="3">
        <v>9012767301</v>
      </c>
      <c r="D613" t="str">
        <f>VLOOKUP(F613,DATOS!B:U,2,FALSE)</f>
        <v>CC</v>
      </c>
      <c r="E613" s="3">
        <f>VLOOKUP(F613,DATOS!B:U,3,FALSE)</f>
        <v>1122784764</v>
      </c>
      <c r="F613">
        <v>5092</v>
      </c>
      <c r="G613">
        <v>2</v>
      </c>
      <c r="H613" t="str">
        <f>VLOOKUP(F613,DATOS!B:U,11,FALSE)</f>
        <v>S50007</v>
      </c>
      <c r="I613" t="str">
        <f t="shared" si="18"/>
        <v>TRANSPORTE MUNICIPAL TERRESTR</v>
      </c>
      <c r="J613">
        <f>VLOOKUP(F613,DATOS!B:U,13,FALSE)</f>
        <v>1</v>
      </c>
      <c r="K613">
        <f>VLOOKUP(F613,DATOS!B:U,18,FALSE)</f>
        <v>26000</v>
      </c>
      <c r="L613">
        <f t="shared" si="19"/>
        <v>26000</v>
      </c>
      <c r="O613" s="40">
        <f>VLOOKUP(F613,DATOS!B:P,15,FALSE)</f>
        <v>45416</v>
      </c>
    </row>
    <row r="614" spans="2:15">
      <c r="B614" t="str">
        <f>VLOOKUP(F614,DATOS!B:U,20,FALSE)</f>
        <v>FEVT5446</v>
      </c>
      <c r="C614" s="3">
        <v>9012767301</v>
      </c>
      <c r="D614" t="str">
        <f>VLOOKUP(F614,DATOS!B:U,2,FALSE)</f>
        <v>CC</v>
      </c>
      <c r="E614" s="3">
        <f>VLOOKUP(F614,DATOS!B:U,3,FALSE)</f>
        <v>1122784764</v>
      </c>
      <c r="F614">
        <v>5093</v>
      </c>
      <c r="G614">
        <v>2</v>
      </c>
      <c r="H614" t="str">
        <f>VLOOKUP(F614,DATOS!B:U,11,FALSE)</f>
        <v>S50007</v>
      </c>
      <c r="I614" t="str">
        <f t="shared" si="18"/>
        <v>TRANSPORTE MUNICIPAL TERRESTR</v>
      </c>
      <c r="J614">
        <f>VLOOKUP(F614,DATOS!B:U,13,FALSE)</f>
        <v>1</v>
      </c>
      <c r="K614">
        <f>VLOOKUP(F614,DATOS!B:U,18,FALSE)</f>
        <v>26000</v>
      </c>
      <c r="L614">
        <f t="shared" si="19"/>
        <v>26000</v>
      </c>
      <c r="O614" s="40">
        <f>VLOOKUP(F614,DATOS!B:P,15,FALSE)</f>
        <v>45419</v>
      </c>
    </row>
    <row r="615" spans="2:15">
      <c r="B615" t="str">
        <f>VLOOKUP(F615,DATOS!B:U,20,FALSE)</f>
        <v>FEVT5446</v>
      </c>
      <c r="C615" s="3">
        <v>9012767301</v>
      </c>
      <c r="D615" t="str">
        <f>VLOOKUP(F615,DATOS!B:U,2,FALSE)</f>
        <v>CC</v>
      </c>
      <c r="E615" s="3">
        <f>VLOOKUP(F615,DATOS!B:U,3,FALSE)</f>
        <v>1122784764</v>
      </c>
      <c r="F615">
        <v>5094</v>
      </c>
      <c r="G615">
        <v>2</v>
      </c>
      <c r="H615" t="str">
        <f>VLOOKUP(F615,DATOS!B:U,11,FALSE)</f>
        <v>S50007</v>
      </c>
      <c r="I615" t="str">
        <f t="shared" si="18"/>
        <v>TRANSPORTE MUNICIPAL TERRESTR</v>
      </c>
      <c r="J615">
        <f>VLOOKUP(F615,DATOS!B:U,13,FALSE)</f>
        <v>1</v>
      </c>
      <c r="K615">
        <f>VLOOKUP(F615,DATOS!B:U,18,FALSE)</f>
        <v>26000</v>
      </c>
      <c r="L615">
        <f t="shared" si="19"/>
        <v>26000</v>
      </c>
      <c r="O615" s="40">
        <f>VLOOKUP(F615,DATOS!B:P,15,FALSE)</f>
        <v>45419</v>
      </c>
    </row>
    <row r="616" spans="2:15">
      <c r="B616" t="str">
        <f>VLOOKUP(F616,DATOS!B:U,20,FALSE)</f>
        <v>FEVT5446</v>
      </c>
      <c r="C616" s="3">
        <v>9012767301</v>
      </c>
      <c r="D616" t="str">
        <f>VLOOKUP(F616,DATOS!B:U,2,FALSE)</f>
        <v>CC</v>
      </c>
      <c r="E616" s="3">
        <f>VLOOKUP(F616,DATOS!B:U,3,FALSE)</f>
        <v>1122784764</v>
      </c>
      <c r="F616">
        <v>5095</v>
      </c>
      <c r="G616">
        <v>2</v>
      </c>
      <c r="H616" t="str">
        <f>VLOOKUP(F616,DATOS!B:U,11,FALSE)</f>
        <v>S50007</v>
      </c>
      <c r="I616" t="str">
        <f t="shared" si="18"/>
        <v>TRANSPORTE MUNICIPAL TERRESTR</v>
      </c>
      <c r="J616">
        <f>VLOOKUP(F616,DATOS!B:U,13,FALSE)</f>
        <v>1</v>
      </c>
      <c r="K616">
        <f>VLOOKUP(F616,DATOS!B:U,18,FALSE)</f>
        <v>26000</v>
      </c>
      <c r="L616">
        <f t="shared" si="19"/>
        <v>26000</v>
      </c>
      <c r="O616" s="40">
        <f>VLOOKUP(F616,DATOS!B:P,15,FALSE)</f>
        <v>45421</v>
      </c>
    </row>
    <row r="617" spans="2:15">
      <c r="B617" t="str">
        <f>VLOOKUP(F617,DATOS!B:U,20,FALSE)</f>
        <v>FEVT5446</v>
      </c>
      <c r="C617" s="3">
        <v>9012767301</v>
      </c>
      <c r="D617" t="str">
        <f>VLOOKUP(F617,DATOS!B:U,2,FALSE)</f>
        <v>CC</v>
      </c>
      <c r="E617" s="3">
        <f>VLOOKUP(F617,DATOS!B:U,3,FALSE)</f>
        <v>1122784764</v>
      </c>
      <c r="F617">
        <v>5096</v>
      </c>
      <c r="G617">
        <v>2</v>
      </c>
      <c r="H617" t="str">
        <f>VLOOKUP(F617,DATOS!B:U,11,FALSE)</f>
        <v>S50007</v>
      </c>
      <c r="I617" t="str">
        <f t="shared" si="18"/>
        <v>TRANSPORTE MUNICIPAL TERRESTR</v>
      </c>
      <c r="J617">
        <f>VLOOKUP(F617,DATOS!B:U,13,FALSE)</f>
        <v>1</v>
      </c>
      <c r="K617">
        <f>VLOOKUP(F617,DATOS!B:U,18,FALSE)</f>
        <v>26000</v>
      </c>
      <c r="L617">
        <f t="shared" si="19"/>
        <v>26000</v>
      </c>
      <c r="O617" s="40">
        <f>VLOOKUP(F617,DATOS!B:P,15,FALSE)</f>
        <v>45421</v>
      </c>
    </row>
    <row r="618" spans="2:15">
      <c r="B618" t="str">
        <f>VLOOKUP(F618,DATOS!B:U,20,FALSE)</f>
        <v>FEVT5446</v>
      </c>
      <c r="C618" s="3">
        <v>9012767301</v>
      </c>
      <c r="D618" t="str">
        <f>VLOOKUP(F618,DATOS!B:U,2,FALSE)</f>
        <v>CC</v>
      </c>
      <c r="E618" s="3">
        <f>VLOOKUP(F618,DATOS!B:U,3,FALSE)</f>
        <v>1122784764</v>
      </c>
      <c r="F618">
        <v>5097</v>
      </c>
      <c r="G618">
        <v>2</v>
      </c>
      <c r="H618" t="str">
        <f>VLOOKUP(F618,DATOS!B:U,11,FALSE)</f>
        <v>S50007</v>
      </c>
      <c r="I618" t="str">
        <f t="shared" si="18"/>
        <v>TRANSPORTE MUNICIPAL TERRESTR</v>
      </c>
      <c r="J618">
        <f>VLOOKUP(F618,DATOS!B:U,13,FALSE)</f>
        <v>1</v>
      </c>
      <c r="K618">
        <f>VLOOKUP(F618,DATOS!B:U,18,FALSE)</f>
        <v>26000</v>
      </c>
      <c r="L618">
        <f t="shared" si="19"/>
        <v>26000</v>
      </c>
      <c r="O618" s="40">
        <f>VLOOKUP(F618,DATOS!B:P,15,FALSE)</f>
        <v>45423</v>
      </c>
    </row>
    <row r="619" spans="2:15">
      <c r="B619" t="str">
        <f>VLOOKUP(F619,DATOS!B:U,20,FALSE)</f>
        <v>FEVT5446</v>
      </c>
      <c r="C619" s="3">
        <v>9012767301</v>
      </c>
      <c r="D619" t="str">
        <f>VLOOKUP(F619,DATOS!B:U,2,FALSE)</f>
        <v>CC</v>
      </c>
      <c r="E619" s="3">
        <f>VLOOKUP(F619,DATOS!B:U,3,FALSE)</f>
        <v>1122784764</v>
      </c>
      <c r="F619">
        <v>5098</v>
      </c>
      <c r="G619">
        <v>2</v>
      </c>
      <c r="H619" t="str">
        <f>VLOOKUP(F619,DATOS!B:U,11,FALSE)</f>
        <v>S50007</v>
      </c>
      <c r="I619" t="str">
        <f t="shared" si="18"/>
        <v>TRANSPORTE MUNICIPAL TERRESTR</v>
      </c>
      <c r="J619">
        <f>VLOOKUP(F619,DATOS!B:U,13,FALSE)</f>
        <v>1</v>
      </c>
      <c r="K619">
        <f>VLOOKUP(F619,DATOS!B:U,18,FALSE)</f>
        <v>26000</v>
      </c>
      <c r="L619">
        <f t="shared" si="19"/>
        <v>26000</v>
      </c>
      <c r="O619" s="40">
        <f>VLOOKUP(F619,DATOS!B:P,15,FALSE)</f>
        <v>45423</v>
      </c>
    </row>
    <row r="620" spans="2:15">
      <c r="B620" t="str">
        <f>VLOOKUP(F620,DATOS!B:U,20,FALSE)</f>
        <v>FEVT5446</v>
      </c>
      <c r="C620" s="3">
        <v>9012767301</v>
      </c>
      <c r="D620" t="str">
        <f>VLOOKUP(F620,DATOS!B:U,2,FALSE)</f>
        <v>CC</v>
      </c>
      <c r="E620" s="3">
        <f>VLOOKUP(F620,DATOS!B:U,3,FALSE)</f>
        <v>1122784764</v>
      </c>
      <c r="F620">
        <v>5099</v>
      </c>
      <c r="G620">
        <v>2</v>
      </c>
      <c r="H620" t="str">
        <f>VLOOKUP(F620,DATOS!B:U,11,FALSE)</f>
        <v>S50007</v>
      </c>
      <c r="I620" t="str">
        <f t="shared" si="18"/>
        <v>TRANSPORTE MUNICIPAL TERRESTR</v>
      </c>
      <c r="J620">
        <f>VLOOKUP(F620,DATOS!B:U,13,FALSE)</f>
        <v>1</v>
      </c>
      <c r="K620">
        <f>VLOOKUP(F620,DATOS!B:U,18,FALSE)</f>
        <v>26000</v>
      </c>
      <c r="L620">
        <f t="shared" si="19"/>
        <v>26000</v>
      </c>
      <c r="O620" s="40">
        <f>VLOOKUP(F620,DATOS!B:P,15,FALSE)</f>
        <v>45426</v>
      </c>
    </row>
    <row r="621" spans="2:15">
      <c r="B621" t="str">
        <f>VLOOKUP(F621,DATOS!B:U,20,FALSE)</f>
        <v>FEVT5446</v>
      </c>
      <c r="C621" s="3">
        <v>9012767301</v>
      </c>
      <c r="D621" t="str">
        <f>VLOOKUP(F621,DATOS!B:U,2,FALSE)</f>
        <v>CC</v>
      </c>
      <c r="E621" s="3">
        <f>VLOOKUP(F621,DATOS!B:U,3,FALSE)</f>
        <v>1122784764</v>
      </c>
      <c r="F621">
        <v>5100</v>
      </c>
      <c r="G621">
        <v>2</v>
      </c>
      <c r="H621" t="str">
        <f>VLOOKUP(F621,DATOS!B:U,11,FALSE)</f>
        <v>S50007</v>
      </c>
      <c r="I621" t="str">
        <f t="shared" si="18"/>
        <v>TRANSPORTE MUNICIPAL TERRESTR</v>
      </c>
      <c r="J621">
        <f>VLOOKUP(F621,DATOS!B:U,13,FALSE)</f>
        <v>1</v>
      </c>
      <c r="K621">
        <f>VLOOKUP(F621,DATOS!B:U,18,FALSE)</f>
        <v>26000</v>
      </c>
      <c r="L621">
        <f t="shared" si="19"/>
        <v>26000</v>
      </c>
      <c r="O621" s="40">
        <f>VLOOKUP(F621,DATOS!B:P,15,FALSE)</f>
        <v>45426</v>
      </c>
    </row>
    <row r="622" spans="2:15">
      <c r="B622" t="str">
        <f>VLOOKUP(F622,DATOS!B:U,20,FALSE)</f>
        <v>FEVT5446</v>
      </c>
      <c r="C622" s="3">
        <v>9012767301</v>
      </c>
      <c r="D622" t="str">
        <f>VLOOKUP(F622,DATOS!B:U,2,FALSE)</f>
        <v>CC</v>
      </c>
      <c r="E622" s="3">
        <f>VLOOKUP(F622,DATOS!B:U,3,FALSE)</f>
        <v>1122784764</v>
      </c>
      <c r="F622">
        <v>5101</v>
      </c>
      <c r="G622">
        <v>2</v>
      </c>
      <c r="H622" t="str">
        <f>VLOOKUP(F622,DATOS!B:U,11,FALSE)</f>
        <v>S50007</v>
      </c>
      <c r="I622" t="str">
        <f t="shared" si="18"/>
        <v>TRANSPORTE MUNICIPAL TERRESTR</v>
      </c>
      <c r="J622">
        <f>VLOOKUP(F622,DATOS!B:U,13,FALSE)</f>
        <v>1</v>
      </c>
      <c r="K622">
        <f>VLOOKUP(F622,DATOS!B:U,18,FALSE)</f>
        <v>26000</v>
      </c>
      <c r="L622">
        <f t="shared" si="19"/>
        <v>26000</v>
      </c>
      <c r="O622" s="40">
        <f>VLOOKUP(F622,DATOS!B:P,15,FALSE)</f>
        <v>45428</v>
      </c>
    </row>
    <row r="623" spans="2:15">
      <c r="B623" t="str">
        <f>VLOOKUP(F623,DATOS!B:U,20,FALSE)</f>
        <v>FEVT5446</v>
      </c>
      <c r="C623" s="3">
        <v>9012767301</v>
      </c>
      <c r="D623" t="str">
        <f>VLOOKUP(F623,DATOS!B:U,2,FALSE)</f>
        <v>CC</v>
      </c>
      <c r="E623" s="3">
        <f>VLOOKUP(F623,DATOS!B:U,3,FALSE)</f>
        <v>1122784764</v>
      </c>
      <c r="F623">
        <v>5102</v>
      </c>
      <c r="G623">
        <v>2</v>
      </c>
      <c r="H623" t="str">
        <f>VLOOKUP(F623,DATOS!B:U,11,FALSE)</f>
        <v>S50007</v>
      </c>
      <c r="I623" t="str">
        <f t="shared" si="18"/>
        <v>TRANSPORTE MUNICIPAL TERRESTR</v>
      </c>
      <c r="J623">
        <f>VLOOKUP(F623,DATOS!B:U,13,FALSE)</f>
        <v>1</v>
      </c>
      <c r="K623">
        <f>VLOOKUP(F623,DATOS!B:U,18,FALSE)</f>
        <v>26000</v>
      </c>
      <c r="L623">
        <f t="shared" si="19"/>
        <v>26000</v>
      </c>
      <c r="O623" s="40">
        <f>VLOOKUP(F623,DATOS!B:P,15,FALSE)</f>
        <v>45428</v>
      </c>
    </row>
    <row r="624" spans="2:15">
      <c r="B624" t="str">
        <f>VLOOKUP(F624,DATOS!B:U,20,FALSE)</f>
        <v>FEVT5446</v>
      </c>
      <c r="C624" s="3">
        <v>9012767301</v>
      </c>
      <c r="D624" t="str">
        <f>VLOOKUP(F624,DATOS!B:U,2,FALSE)</f>
        <v>CC</v>
      </c>
      <c r="E624" s="3">
        <f>VLOOKUP(F624,DATOS!B:U,3,FALSE)</f>
        <v>1122784764</v>
      </c>
      <c r="F624">
        <v>5103</v>
      </c>
      <c r="G624">
        <v>2</v>
      </c>
      <c r="H624" t="str">
        <f>VLOOKUP(F624,DATOS!B:U,11,FALSE)</f>
        <v>S50007</v>
      </c>
      <c r="I624" t="str">
        <f t="shared" si="18"/>
        <v>TRANSPORTE MUNICIPAL TERRESTR</v>
      </c>
      <c r="J624">
        <f>VLOOKUP(F624,DATOS!B:U,13,FALSE)</f>
        <v>1</v>
      </c>
      <c r="K624">
        <f>VLOOKUP(F624,DATOS!B:U,18,FALSE)</f>
        <v>26000</v>
      </c>
      <c r="L624">
        <f t="shared" si="19"/>
        <v>26000</v>
      </c>
      <c r="O624" s="40">
        <f>VLOOKUP(F624,DATOS!B:P,15,FALSE)</f>
        <v>45430</v>
      </c>
    </row>
    <row r="625" spans="2:15">
      <c r="B625" t="str">
        <f>VLOOKUP(F625,DATOS!B:U,20,FALSE)</f>
        <v>FEVT5446</v>
      </c>
      <c r="C625" s="3">
        <v>9012767301</v>
      </c>
      <c r="D625" t="str">
        <f>VLOOKUP(F625,DATOS!B:U,2,FALSE)</f>
        <v>CC</v>
      </c>
      <c r="E625" s="3">
        <f>VLOOKUP(F625,DATOS!B:U,3,FALSE)</f>
        <v>1122784764</v>
      </c>
      <c r="F625">
        <v>5104</v>
      </c>
      <c r="G625">
        <v>2</v>
      </c>
      <c r="H625" t="str">
        <f>VLOOKUP(F625,DATOS!B:U,11,FALSE)</f>
        <v>S50007</v>
      </c>
      <c r="I625" t="str">
        <f t="shared" si="18"/>
        <v>TRANSPORTE MUNICIPAL TERRESTR</v>
      </c>
      <c r="J625">
        <f>VLOOKUP(F625,DATOS!B:U,13,FALSE)</f>
        <v>1</v>
      </c>
      <c r="K625">
        <f>VLOOKUP(F625,DATOS!B:U,18,FALSE)</f>
        <v>26000</v>
      </c>
      <c r="L625">
        <f t="shared" si="19"/>
        <v>26000</v>
      </c>
      <c r="O625" s="40">
        <f>VLOOKUP(F625,DATOS!B:P,15,FALSE)</f>
        <v>45430</v>
      </c>
    </row>
    <row r="626" spans="2:15">
      <c r="B626" t="str">
        <f>VLOOKUP(F626,DATOS!B:U,20,FALSE)</f>
        <v>FEVT5446</v>
      </c>
      <c r="C626" s="3">
        <v>9012767301</v>
      </c>
      <c r="D626" t="str">
        <f>VLOOKUP(F626,DATOS!B:U,2,FALSE)</f>
        <v>CC</v>
      </c>
      <c r="E626" s="3">
        <f>VLOOKUP(F626,DATOS!B:U,3,FALSE)</f>
        <v>1122784764</v>
      </c>
      <c r="F626">
        <v>5105</v>
      </c>
      <c r="G626">
        <v>2</v>
      </c>
      <c r="H626" t="str">
        <f>VLOOKUP(F626,DATOS!B:U,11,FALSE)</f>
        <v>S50007</v>
      </c>
      <c r="I626" t="str">
        <f t="shared" si="18"/>
        <v>TRANSPORTE MUNICIPAL TERRESTR</v>
      </c>
      <c r="J626">
        <f>VLOOKUP(F626,DATOS!B:U,13,FALSE)</f>
        <v>1</v>
      </c>
      <c r="K626">
        <f>VLOOKUP(F626,DATOS!B:U,18,FALSE)</f>
        <v>26000</v>
      </c>
      <c r="L626">
        <f t="shared" si="19"/>
        <v>26000</v>
      </c>
      <c r="O626" s="40">
        <f>VLOOKUP(F626,DATOS!B:P,15,FALSE)</f>
        <v>45433</v>
      </c>
    </row>
    <row r="627" spans="2:15">
      <c r="B627" t="str">
        <f>VLOOKUP(F627,DATOS!B:U,20,FALSE)</f>
        <v>FEVT5446</v>
      </c>
      <c r="C627" s="3">
        <v>9012767301</v>
      </c>
      <c r="D627" t="str">
        <f>VLOOKUP(F627,DATOS!B:U,2,FALSE)</f>
        <v>CC</v>
      </c>
      <c r="E627" s="3">
        <f>VLOOKUP(F627,DATOS!B:U,3,FALSE)</f>
        <v>1122784764</v>
      </c>
      <c r="F627">
        <v>5106</v>
      </c>
      <c r="G627">
        <v>2</v>
      </c>
      <c r="H627" t="str">
        <f>VLOOKUP(F627,DATOS!B:U,11,FALSE)</f>
        <v>S50007</v>
      </c>
      <c r="I627" t="str">
        <f t="shared" si="18"/>
        <v>TRANSPORTE MUNICIPAL TERRESTR</v>
      </c>
      <c r="J627">
        <f>VLOOKUP(F627,DATOS!B:U,13,FALSE)</f>
        <v>1</v>
      </c>
      <c r="K627">
        <f>VLOOKUP(F627,DATOS!B:U,18,FALSE)</f>
        <v>26000</v>
      </c>
      <c r="L627">
        <f t="shared" si="19"/>
        <v>26000</v>
      </c>
      <c r="O627" s="40">
        <f>VLOOKUP(F627,DATOS!B:P,15,FALSE)</f>
        <v>45433</v>
      </c>
    </row>
    <row r="628" spans="2:15">
      <c r="B628" t="str">
        <f>VLOOKUP(F628,DATOS!B:U,20,FALSE)</f>
        <v>FEVT5446</v>
      </c>
      <c r="C628" s="3">
        <v>9012767301</v>
      </c>
      <c r="D628" t="str">
        <f>VLOOKUP(F628,DATOS!B:U,2,FALSE)</f>
        <v>CC</v>
      </c>
      <c r="E628" s="3">
        <f>VLOOKUP(F628,DATOS!B:U,3,FALSE)</f>
        <v>1122784764</v>
      </c>
      <c r="F628">
        <v>5107</v>
      </c>
      <c r="G628">
        <v>2</v>
      </c>
      <c r="H628" t="str">
        <f>VLOOKUP(F628,DATOS!B:U,11,FALSE)</f>
        <v>S50007</v>
      </c>
      <c r="I628" t="str">
        <f t="shared" si="18"/>
        <v>TRANSPORTE MUNICIPAL TERRESTR</v>
      </c>
      <c r="J628">
        <f>VLOOKUP(F628,DATOS!B:U,13,FALSE)</f>
        <v>1</v>
      </c>
      <c r="K628">
        <f>VLOOKUP(F628,DATOS!B:U,18,FALSE)</f>
        <v>26000</v>
      </c>
      <c r="L628">
        <f t="shared" si="19"/>
        <v>26000</v>
      </c>
      <c r="O628" s="40">
        <f>VLOOKUP(F628,DATOS!B:P,15,FALSE)</f>
        <v>45435</v>
      </c>
    </row>
    <row r="629" spans="2:15">
      <c r="B629" t="str">
        <f>VLOOKUP(F629,DATOS!B:U,20,FALSE)</f>
        <v>FEVT5446</v>
      </c>
      <c r="C629" s="3">
        <v>9012767301</v>
      </c>
      <c r="D629" t="str">
        <f>VLOOKUP(F629,DATOS!B:U,2,FALSE)</f>
        <v>CC</v>
      </c>
      <c r="E629" s="3">
        <f>VLOOKUP(F629,DATOS!B:U,3,FALSE)</f>
        <v>1122784764</v>
      </c>
      <c r="F629">
        <v>5108</v>
      </c>
      <c r="G629">
        <v>2</v>
      </c>
      <c r="H629" t="str">
        <f>VLOOKUP(F629,DATOS!B:U,11,FALSE)</f>
        <v>S50007</v>
      </c>
      <c r="I629" t="str">
        <f t="shared" si="18"/>
        <v>TRANSPORTE MUNICIPAL TERRESTR</v>
      </c>
      <c r="J629">
        <f>VLOOKUP(F629,DATOS!B:U,13,FALSE)</f>
        <v>1</v>
      </c>
      <c r="K629">
        <f>VLOOKUP(F629,DATOS!B:U,18,FALSE)</f>
        <v>26000</v>
      </c>
      <c r="L629">
        <f t="shared" si="19"/>
        <v>26000</v>
      </c>
      <c r="O629" s="40">
        <f>VLOOKUP(F629,DATOS!B:P,15,FALSE)</f>
        <v>45435</v>
      </c>
    </row>
    <row r="630" spans="2:15">
      <c r="B630" t="str">
        <f>VLOOKUP(F630,DATOS!B:U,20,FALSE)</f>
        <v>FEVT5446</v>
      </c>
      <c r="C630" s="3">
        <v>9012767301</v>
      </c>
      <c r="D630" t="str">
        <f>VLOOKUP(F630,DATOS!B:U,2,FALSE)</f>
        <v>CC</v>
      </c>
      <c r="E630" s="3">
        <f>VLOOKUP(F630,DATOS!B:U,3,FALSE)</f>
        <v>1122784764</v>
      </c>
      <c r="F630">
        <v>5109</v>
      </c>
      <c r="G630">
        <v>2</v>
      </c>
      <c r="H630" t="str">
        <f>VLOOKUP(F630,DATOS!B:U,11,FALSE)</f>
        <v>S50007</v>
      </c>
      <c r="I630" t="str">
        <f t="shared" si="18"/>
        <v>TRANSPORTE MUNICIPAL TERRESTR</v>
      </c>
      <c r="J630">
        <f>VLOOKUP(F630,DATOS!B:U,13,FALSE)</f>
        <v>1</v>
      </c>
      <c r="K630">
        <f>VLOOKUP(F630,DATOS!B:U,18,FALSE)</f>
        <v>26000</v>
      </c>
      <c r="L630">
        <f t="shared" si="19"/>
        <v>26000</v>
      </c>
      <c r="O630" s="40">
        <f>VLOOKUP(F630,DATOS!B:P,15,FALSE)</f>
        <v>45437</v>
      </c>
    </row>
    <row r="631" spans="2:15">
      <c r="B631" t="str">
        <f>VLOOKUP(F631,DATOS!B:U,20,FALSE)</f>
        <v>FEVT5446</v>
      </c>
      <c r="C631" s="3">
        <v>9012767301</v>
      </c>
      <c r="D631" t="str">
        <f>VLOOKUP(F631,DATOS!B:U,2,FALSE)</f>
        <v>CC</v>
      </c>
      <c r="E631" s="3">
        <f>VLOOKUP(F631,DATOS!B:U,3,FALSE)</f>
        <v>1122784764</v>
      </c>
      <c r="F631">
        <v>5110</v>
      </c>
      <c r="G631">
        <v>2</v>
      </c>
      <c r="H631" t="str">
        <f>VLOOKUP(F631,DATOS!B:U,11,FALSE)</f>
        <v>S50007</v>
      </c>
      <c r="I631" t="str">
        <f t="shared" si="18"/>
        <v>TRANSPORTE MUNICIPAL TERRESTR</v>
      </c>
      <c r="J631">
        <f>VLOOKUP(F631,DATOS!B:U,13,FALSE)</f>
        <v>1</v>
      </c>
      <c r="K631">
        <f>VLOOKUP(F631,DATOS!B:U,18,FALSE)</f>
        <v>26000</v>
      </c>
      <c r="L631">
        <f t="shared" si="19"/>
        <v>26000</v>
      </c>
      <c r="O631" s="40">
        <f>VLOOKUP(F631,DATOS!B:P,15,FALSE)</f>
        <v>45437</v>
      </c>
    </row>
    <row r="632" spans="2:15">
      <c r="B632" t="str">
        <f>VLOOKUP(F632,DATOS!B:U,20,FALSE)</f>
        <v>FEVT5446</v>
      </c>
      <c r="C632" s="3">
        <v>9012767301</v>
      </c>
      <c r="D632" t="str">
        <f>VLOOKUP(F632,DATOS!B:U,2,FALSE)</f>
        <v>CC</v>
      </c>
      <c r="E632" s="3">
        <f>VLOOKUP(F632,DATOS!B:U,3,FALSE)</f>
        <v>1122784764</v>
      </c>
      <c r="F632">
        <v>5111</v>
      </c>
      <c r="G632">
        <v>2</v>
      </c>
      <c r="H632" t="str">
        <f>VLOOKUP(F632,DATOS!B:U,11,FALSE)</f>
        <v>S50007</v>
      </c>
      <c r="I632" t="str">
        <f t="shared" ref="I632:I695" si="20">IF(H632="S50007","TRANSPORTE MUNICIPAL TERRESTR",IF(H632="S50008","TRANSPORTE INTERMUNICIPAL TER","VALIDAR CODIGO"))</f>
        <v>TRANSPORTE MUNICIPAL TERRESTR</v>
      </c>
      <c r="J632">
        <f>VLOOKUP(F632,DATOS!B:U,13,FALSE)</f>
        <v>1</v>
      </c>
      <c r="K632">
        <f>VLOOKUP(F632,DATOS!B:U,18,FALSE)</f>
        <v>26000</v>
      </c>
      <c r="L632">
        <f t="shared" ref="L632:L695" si="21">K632*J632</f>
        <v>26000</v>
      </c>
      <c r="O632" s="40">
        <f>VLOOKUP(F632,DATOS!B:P,15,FALSE)</f>
        <v>45440</v>
      </c>
    </row>
    <row r="633" spans="2:15">
      <c r="B633" t="str">
        <f>VLOOKUP(F633,DATOS!B:U,20,FALSE)</f>
        <v>FEVT5446</v>
      </c>
      <c r="C633" s="3">
        <v>9012767301</v>
      </c>
      <c r="D633" t="str">
        <f>VLOOKUP(F633,DATOS!B:U,2,FALSE)</f>
        <v>CC</v>
      </c>
      <c r="E633" s="3">
        <f>VLOOKUP(F633,DATOS!B:U,3,FALSE)</f>
        <v>1122784764</v>
      </c>
      <c r="F633">
        <v>5112</v>
      </c>
      <c r="G633">
        <v>2</v>
      </c>
      <c r="H633" t="str">
        <f>VLOOKUP(F633,DATOS!B:U,11,FALSE)</f>
        <v>S50007</v>
      </c>
      <c r="I633" t="str">
        <f t="shared" si="20"/>
        <v>TRANSPORTE MUNICIPAL TERRESTR</v>
      </c>
      <c r="J633">
        <f>VLOOKUP(F633,DATOS!B:U,13,FALSE)</f>
        <v>1</v>
      </c>
      <c r="K633">
        <f>VLOOKUP(F633,DATOS!B:U,18,FALSE)</f>
        <v>26000</v>
      </c>
      <c r="L633">
        <f t="shared" si="21"/>
        <v>26000</v>
      </c>
      <c r="O633" s="40">
        <f>VLOOKUP(F633,DATOS!B:P,15,FALSE)</f>
        <v>45440</v>
      </c>
    </row>
    <row r="634" spans="2:15">
      <c r="B634" t="str">
        <f>VLOOKUP(F634,DATOS!B:U,20,FALSE)</f>
        <v>FEVT5446</v>
      </c>
      <c r="C634" s="3">
        <v>9012767301</v>
      </c>
      <c r="D634" t="str">
        <f>VLOOKUP(F634,DATOS!B:U,2,FALSE)</f>
        <v>CC</v>
      </c>
      <c r="E634" s="3">
        <f>VLOOKUP(F634,DATOS!B:U,3,FALSE)</f>
        <v>1122784764</v>
      </c>
      <c r="F634">
        <v>5113</v>
      </c>
      <c r="G634">
        <v>2</v>
      </c>
      <c r="H634" t="str">
        <f>VLOOKUP(F634,DATOS!B:U,11,FALSE)</f>
        <v>S50007</v>
      </c>
      <c r="I634" t="str">
        <f t="shared" si="20"/>
        <v>TRANSPORTE MUNICIPAL TERRESTR</v>
      </c>
      <c r="J634">
        <f>VLOOKUP(F634,DATOS!B:U,13,FALSE)</f>
        <v>1</v>
      </c>
      <c r="K634">
        <f>VLOOKUP(F634,DATOS!B:U,18,FALSE)</f>
        <v>26000</v>
      </c>
      <c r="L634">
        <f t="shared" si="21"/>
        <v>26000</v>
      </c>
      <c r="O634" s="40">
        <f>VLOOKUP(F634,DATOS!B:P,15,FALSE)</f>
        <v>45442</v>
      </c>
    </row>
    <row r="635" spans="2:15">
      <c r="B635" t="str">
        <f>VLOOKUP(F635,DATOS!B:U,20,FALSE)</f>
        <v>FEVT5446</v>
      </c>
      <c r="C635" s="3">
        <v>9012767301</v>
      </c>
      <c r="D635" t="str">
        <f>VLOOKUP(F635,DATOS!B:U,2,FALSE)</f>
        <v>CC</v>
      </c>
      <c r="E635" s="3">
        <f>VLOOKUP(F635,DATOS!B:U,3,FALSE)</f>
        <v>1122784764</v>
      </c>
      <c r="F635">
        <v>5114</v>
      </c>
      <c r="G635">
        <v>2</v>
      </c>
      <c r="H635" t="str">
        <f>VLOOKUP(F635,DATOS!B:U,11,FALSE)</f>
        <v>S50007</v>
      </c>
      <c r="I635" t="str">
        <f t="shared" si="20"/>
        <v>TRANSPORTE MUNICIPAL TERRESTR</v>
      </c>
      <c r="J635">
        <f>VLOOKUP(F635,DATOS!B:U,13,FALSE)</f>
        <v>1</v>
      </c>
      <c r="K635">
        <f>VLOOKUP(F635,DATOS!B:U,18,FALSE)</f>
        <v>26000</v>
      </c>
      <c r="L635">
        <f t="shared" si="21"/>
        <v>26000</v>
      </c>
      <c r="O635" s="40">
        <f>VLOOKUP(F635,DATOS!B:P,15,FALSE)</f>
        <v>45442</v>
      </c>
    </row>
    <row r="636" spans="2:15">
      <c r="B636" t="str">
        <f>VLOOKUP(F636,DATOS!B:U,20,FALSE)</f>
        <v>FEVT5447</v>
      </c>
      <c r="C636" s="3">
        <v>9012767301</v>
      </c>
      <c r="D636" t="str">
        <f>VLOOKUP(F636,DATOS!B:U,2,FALSE)</f>
        <v>CC</v>
      </c>
      <c r="E636" s="3">
        <f>VLOOKUP(F636,DATOS!B:U,3,FALSE)</f>
        <v>41182524</v>
      </c>
      <c r="F636">
        <v>5021</v>
      </c>
      <c r="G636">
        <v>2</v>
      </c>
      <c r="H636" t="str">
        <f>VLOOKUP(F636,DATOS!B:U,11,FALSE)</f>
        <v>S50007</v>
      </c>
      <c r="I636" t="str">
        <f t="shared" si="20"/>
        <v>TRANSPORTE MUNICIPAL TERRESTR</v>
      </c>
      <c r="J636">
        <f>VLOOKUP(F636,DATOS!B:U,13,FALSE)</f>
        <v>1</v>
      </c>
      <c r="K636">
        <f>VLOOKUP(F636,DATOS!B:U,18,FALSE)</f>
        <v>26000</v>
      </c>
      <c r="L636">
        <f t="shared" si="21"/>
        <v>26000</v>
      </c>
      <c r="O636" s="40">
        <f>VLOOKUP(F636,DATOS!B:P,15,FALSE)</f>
        <v>45414</v>
      </c>
    </row>
    <row r="637" spans="2:15">
      <c r="B637" t="str">
        <f>VLOOKUP(F637,DATOS!B:U,20,FALSE)</f>
        <v>FEVT5448</v>
      </c>
      <c r="C637" s="3">
        <v>9012767301</v>
      </c>
      <c r="D637" t="str">
        <f>VLOOKUP(F637,DATOS!B:U,2,FALSE)</f>
        <v>CC</v>
      </c>
      <c r="E637" s="3">
        <f>VLOOKUP(F637,DATOS!B:U,3,FALSE)</f>
        <v>1122782760</v>
      </c>
      <c r="F637">
        <v>5301</v>
      </c>
      <c r="G637">
        <v>2</v>
      </c>
      <c r="H637" t="str">
        <f>VLOOKUP(F637,DATOS!B:U,11,FALSE)</f>
        <v>S50007</v>
      </c>
      <c r="I637" t="str">
        <f t="shared" si="20"/>
        <v>TRANSPORTE MUNICIPAL TERRESTR</v>
      </c>
      <c r="J637">
        <f>VLOOKUP(F637,DATOS!B:U,13,FALSE)</f>
        <v>1</v>
      </c>
      <c r="K637">
        <f>VLOOKUP(F637,DATOS!B:U,18,FALSE)</f>
        <v>26000</v>
      </c>
      <c r="L637">
        <f t="shared" si="21"/>
        <v>26000</v>
      </c>
      <c r="O637" s="40">
        <f>VLOOKUP(F637,DATOS!B:P,15,FALSE)</f>
        <v>45419</v>
      </c>
    </row>
    <row r="638" spans="2:15">
      <c r="B638" t="str">
        <f>VLOOKUP(F638,DATOS!B:U,20,FALSE)</f>
        <v>FEVT5448</v>
      </c>
      <c r="C638" s="3">
        <v>9012767301</v>
      </c>
      <c r="D638" t="str">
        <f>VLOOKUP(F638,DATOS!B:U,2,FALSE)</f>
        <v>CC</v>
      </c>
      <c r="E638" s="3">
        <f>VLOOKUP(F638,DATOS!B:U,3,FALSE)</f>
        <v>1122782760</v>
      </c>
      <c r="F638">
        <v>5302</v>
      </c>
      <c r="G638">
        <v>2</v>
      </c>
      <c r="H638" t="str">
        <f>VLOOKUP(F638,DATOS!B:U,11,FALSE)</f>
        <v>S50007</v>
      </c>
      <c r="I638" t="str">
        <f t="shared" si="20"/>
        <v>TRANSPORTE MUNICIPAL TERRESTR</v>
      </c>
      <c r="J638">
        <f>VLOOKUP(F638,DATOS!B:U,13,FALSE)</f>
        <v>1</v>
      </c>
      <c r="K638">
        <f>VLOOKUP(F638,DATOS!B:U,18,FALSE)</f>
        <v>26000</v>
      </c>
      <c r="L638">
        <f t="shared" si="21"/>
        <v>26000</v>
      </c>
      <c r="O638" s="40">
        <f>VLOOKUP(F638,DATOS!B:P,15,FALSE)</f>
        <v>45419</v>
      </c>
    </row>
    <row r="639" spans="2:15">
      <c r="B639" t="str">
        <f>VLOOKUP(F639,DATOS!B:U,20,FALSE)</f>
        <v>FEVT5449</v>
      </c>
      <c r="C639" s="3">
        <v>9012767301</v>
      </c>
      <c r="D639" t="str">
        <f>VLOOKUP(F639,DATOS!B:U,2,FALSE)</f>
        <v>CC</v>
      </c>
      <c r="E639" s="3">
        <f>VLOOKUP(F639,DATOS!B:U,3,FALSE)</f>
        <v>97471122</v>
      </c>
      <c r="F639">
        <v>6068</v>
      </c>
      <c r="G639">
        <v>2</v>
      </c>
      <c r="H639" t="str">
        <f>VLOOKUP(F639,DATOS!B:U,11,FALSE)</f>
        <v>S50007</v>
      </c>
      <c r="I639" t="str">
        <f t="shared" si="20"/>
        <v>TRANSPORTE MUNICIPAL TERRESTR</v>
      </c>
      <c r="J639">
        <f>VLOOKUP(F639,DATOS!B:U,13,FALSE)</f>
        <v>1</v>
      </c>
      <c r="K639">
        <f>VLOOKUP(F639,DATOS!B:U,18,FALSE)</f>
        <v>26000</v>
      </c>
      <c r="L639">
        <f t="shared" si="21"/>
        <v>26000</v>
      </c>
      <c r="O639" s="40">
        <f>VLOOKUP(F639,DATOS!B:P,15,FALSE)</f>
        <v>45435</v>
      </c>
    </row>
    <row r="640" spans="2:15">
      <c r="B640" t="str">
        <f>VLOOKUP(F640,DATOS!B:U,20,FALSE)</f>
        <v>FEVT5450</v>
      </c>
      <c r="C640" s="3">
        <v>9012767301</v>
      </c>
      <c r="D640" t="str">
        <f>VLOOKUP(F640,DATOS!B:U,2,FALSE)</f>
        <v>TI</v>
      </c>
      <c r="E640" s="3">
        <f>VLOOKUP(F640,DATOS!B:U,3,FALSE)</f>
        <v>1120069581</v>
      </c>
      <c r="F640">
        <v>5181</v>
      </c>
      <c r="G640">
        <v>2</v>
      </c>
      <c r="H640" t="str">
        <f>VLOOKUP(F640,DATOS!B:U,11,FALSE)</f>
        <v>S50008</v>
      </c>
      <c r="I640" t="str">
        <f t="shared" si="20"/>
        <v>TRANSPORTE INTERMUNICIPAL TER</v>
      </c>
      <c r="J640">
        <f>VLOOKUP(F640,DATOS!B:U,13,FALSE)</f>
        <v>1</v>
      </c>
      <c r="K640">
        <f>VLOOKUP(F640,DATOS!B:U,18,FALSE)</f>
        <v>50669</v>
      </c>
      <c r="L640">
        <f t="shared" si="21"/>
        <v>50669</v>
      </c>
      <c r="O640" s="40">
        <f>VLOOKUP(F640,DATOS!B:P,15,FALSE)</f>
        <v>45416</v>
      </c>
    </row>
    <row r="641" spans="2:15">
      <c r="B641" t="str">
        <f>VLOOKUP(F641,DATOS!B:U,20,FALSE)</f>
        <v>FEVT5451</v>
      </c>
      <c r="C641" s="3">
        <v>9012767301</v>
      </c>
      <c r="D641" t="str">
        <f>VLOOKUP(F641,DATOS!B:U,2,FALSE)</f>
        <v>CC</v>
      </c>
      <c r="E641" s="3">
        <f>VLOOKUP(F641,DATOS!B:U,3,FALSE)</f>
        <v>27472564</v>
      </c>
      <c r="F641">
        <v>5749</v>
      </c>
      <c r="G641">
        <v>2</v>
      </c>
      <c r="H641" t="str">
        <f>VLOOKUP(F641,DATOS!B:U,11,FALSE)</f>
        <v>S50007</v>
      </c>
      <c r="I641" t="str">
        <f t="shared" si="20"/>
        <v>TRANSPORTE MUNICIPAL TERRESTR</v>
      </c>
      <c r="J641">
        <f>VLOOKUP(F641,DATOS!B:U,13,FALSE)</f>
        <v>2</v>
      </c>
      <c r="K641">
        <f>VLOOKUP(F641,DATOS!B:U,18,FALSE)</f>
        <v>33800</v>
      </c>
      <c r="L641">
        <f t="shared" si="21"/>
        <v>67600</v>
      </c>
      <c r="O641" s="40">
        <f>VLOOKUP(F641,DATOS!B:P,15,FALSE)</f>
        <v>45429</v>
      </c>
    </row>
    <row r="642" spans="2:15">
      <c r="B642" t="str">
        <f>VLOOKUP(F642,DATOS!B:U,20,FALSE)</f>
        <v>FEVT5452</v>
      </c>
      <c r="C642" s="3">
        <v>9012767301</v>
      </c>
      <c r="D642" t="str">
        <f>VLOOKUP(F642,DATOS!B:U,2,FALSE)</f>
        <v>CC</v>
      </c>
      <c r="E642" s="3">
        <f>VLOOKUP(F642,DATOS!B:U,3,FALSE)</f>
        <v>37218670</v>
      </c>
      <c r="F642">
        <v>5369</v>
      </c>
      <c r="G642">
        <v>2</v>
      </c>
      <c r="H642" t="str">
        <f>VLOOKUP(F642,DATOS!B:U,11,FALSE)</f>
        <v>S50007</v>
      </c>
      <c r="I642" t="str">
        <f t="shared" si="20"/>
        <v>TRANSPORTE MUNICIPAL TERRESTR</v>
      </c>
      <c r="J642">
        <f>VLOOKUP(F642,DATOS!B:U,13,FALSE)</f>
        <v>1</v>
      </c>
      <c r="K642">
        <f>VLOOKUP(F642,DATOS!B:U,18,FALSE)</f>
        <v>22880</v>
      </c>
      <c r="L642">
        <f t="shared" si="21"/>
        <v>22880</v>
      </c>
      <c r="O642" s="40">
        <f>VLOOKUP(F642,DATOS!B:P,15,FALSE)</f>
        <v>45421</v>
      </c>
    </row>
    <row r="643" spans="2:15">
      <c r="B643" t="str">
        <f>VLOOKUP(F643,DATOS!B:U,20,FALSE)</f>
        <v>FEVT5452</v>
      </c>
      <c r="C643" s="3">
        <v>9012767301</v>
      </c>
      <c r="D643" t="str">
        <f>VLOOKUP(F643,DATOS!B:U,2,FALSE)</f>
        <v>CC</v>
      </c>
      <c r="E643" s="3">
        <f>VLOOKUP(F643,DATOS!B:U,3,FALSE)</f>
        <v>37218670</v>
      </c>
      <c r="F643">
        <v>5370</v>
      </c>
      <c r="G643">
        <v>2</v>
      </c>
      <c r="H643" t="str">
        <f>VLOOKUP(F643,DATOS!B:U,11,FALSE)</f>
        <v>S50007</v>
      </c>
      <c r="I643" t="str">
        <f t="shared" si="20"/>
        <v>TRANSPORTE MUNICIPAL TERRESTR</v>
      </c>
      <c r="J643">
        <f>VLOOKUP(F643,DATOS!B:U,13,FALSE)</f>
        <v>1</v>
      </c>
      <c r="K643">
        <f>VLOOKUP(F643,DATOS!B:U,18,FALSE)</f>
        <v>22880</v>
      </c>
      <c r="L643">
        <f t="shared" si="21"/>
        <v>22880</v>
      </c>
      <c r="O643" s="40">
        <f>VLOOKUP(F643,DATOS!B:P,15,FALSE)</f>
        <v>45421</v>
      </c>
    </row>
    <row r="644" spans="2:15">
      <c r="B644" t="str">
        <f>VLOOKUP(F644,DATOS!B:U,20,FALSE)</f>
        <v>FEVT5452</v>
      </c>
      <c r="C644" s="3">
        <v>9012767301</v>
      </c>
      <c r="D644" t="str">
        <f>VLOOKUP(F644,DATOS!B:U,2,FALSE)</f>
        <v>CC</v>
      </c>
      <c r="E644" s="3">
        <f>VLOOKUP(F644,DATOS!B:U,3,FALSE)</f>
        <v>37218670</v>
      </c>
      <c r="F644">
        <v>5970</v>
      </c>
      <c r="G644">
        <v>2</v>
      </c>
      <c r="H644" t="str">
        <f>VLOOKUP(F644,DATOS!B:U,11,FALSE)</f>
        <v>S50007</v>
      </c>
      <c r="I644" t="str">
        <f t="shared" si="20"/>
        <v>TRANSPORTE MUNICIPAL TERRESTR</v>
      </c>
      <c r="J644">
        <f>VLOOKUP(F644,DATOS!B:U,13,FALSE)</f>
        <v>1</v>
      </c>
      <c r="K644">
        <f>VLOOKUP(F644,DATOS!B:U,18,FALSE)</f>
        <v>22880</v>
      </c>
      <c r="L644">
        <f t="shared" si="21"/>
        <v>22880</v>
      </c>
      <c r="O644" s="40">
        <f>VLOOKUP(F644,DATOS!B:P,15,FALSE)</f>
        <v>45433</v>
      </c>
    </row>
    <row r="645" spans="2:15">
      <c r="B645" t="str">
        <f>VLOOKUP(F645,DATOS!B:U,20,FALSE)</f>
        <v>FEVT5452</v>
      </c>
      <c r="C645" s="3">
        <v>9012767301</v>
      </c>
      <c r="D645" t="str">
        <f>VLOOKUP(F645,DATOS!B:U,2,FALSE)</f>
        <v>CC</v>
      </c>
      <c r="E645" s="3">
        <f>VLOOKUP(F645,DATOS!B:U,3,FALSE)</f>
        <v>37218670</v>
      </c>
      <c r="F645">
        <v>5971</v>
      </c>
      <c r="G645">
        <v>2</v>
      </c>
      <c r="H645" t="str">
        <f>VLOOKUP(F645,DATOS!B:U,11,FALSE)</f>
        <v>S50007</v>
      </c>
      <c r="I645" t="str">
        <f t="shared" si="20"/>
        <v>TRANSPORTE MUNICIPAL TERRESTR</v>
      </c>
      <c r="J645">
        <f>VLOOKUP(F645,DATOS!B:U,13,FALSE)</f>
        <v>1</v>
      </c>
      <c r="K645">
        <f>VLOOKUP(F645,DATOS!B:U,18,FALSE)</f>
        <v>22880</v>
      </c>
      <c r="L645">
        <f t="shared" si="21"/>
        <v>22880</v>
      </c>
      <c r="O645" s="40">
        <f>VLOOKUP(F645,DATOS!B:P,15,FALSE)</f>
        <v>45433</v>
      </c>
    </row>
    <row r="646" spans="2:15">
      <c r="B646" t="str">
        <f>VLOOKUP(F646,DATOS!B:U,20,FALSE)</f>
        <v>FEVT5453</v>
      </c>
      <c r="C646" s="3">
        <v>9012767301</v>
      </c>
      <c r="D646" t="str">
        <f>VLOOKUP(F646,DATOS!B:U,2,FALSE)</f>
        <v>CC</v>
      </c>
      <c r="E646" s="3">
        <f>VLOOKUP(F646,DATOS!B:U,3,FALSE)</f>
        <v>1121506876</v>
      </c>
      <c r="F646">
        <v>5996</v>
      </c>
      <c r="G646">
        <v>2</v>
      </c>
      <c r="H646" t="str">
        <f>VLOOKUP(F646,DATOS!B:U,11,FALSE)</f>
        <v>S50007</v>
      </c>
      <c r="I646" t="str">
        <f t="shared" si="20"/>
        <v>TRANSPORTE MUNICIPAL TERRESTR</v>
      </c>
      <c r="J646">
        <f>VLOOKUP(F646,DATOS!B:U,13,FALSE)</f>
        <v>1</v>
      </c>
      <c r="K646">
        <f>VLOOKUP(F646,DATOS!B:U,18,FALSE)</f>
        <v>22880</v>
      </c>
      <c r="L646">
        <f t="shared" si="21"/>
        <v>22880</v>
      </c>
      <c r="O646" s="40">
        <f>VLOOKUP(F646,DATOS!B:P,15,FALSE)</f>
        <v>45434</v>
      </c>
    </row>
    <row r="647" spans="2:15">
      <c r="B647" t="str">
        <f>VLOOKUP(F647,DATOS!B:U,20,FALSE)</f>
        <v>FEVT5453</v>
      </c>
      <c r="C647" s="3">
        <v>9012767301</v>
      </c>
      <c r="D647" t="str">
        <f>VLOOKUP(F647,DATOS!B:U,2,FALSE)</f>
        <v>CC</v>
      </c>
      <c r="E647" s="3">
        <f>VLOOKUP(F647,DATOS!B:U,3,FALSE)</f>
        <v>1121506876</v>
      </c>
      <c r="F647">
        <v>5997</v>
      </c>
      <c r="G647">
        <v>2</v>
      </c>
      <c r="H647" t="str">
        <f>VLOOKUP(F647,DATOS!B:U,11,FALSE)</f>
        <v>S50007</v>
      </c>
      <c r="I647" t="str">
        <f t="shared" si="20"/>
        <v>TRANSPORTE MUNICIPAL TERRESTR</v>
      </c>
      <c r="J647">
        <f>VLOOKUP(F647,DATOS!B:U,13,FALSE)</f>
        <v>1</v>
      </c>
      <c r="K647">
        <f>VLOOKUP(F647,DATOS!B:U,18,FALSE)</f>
        <v>22880</v>
      </c>
      <c r="L647">
        <f t="shared" si="21"/>
        <v>22880</v>
      </c>
      <c r="O647" s="40">
        <f>VLOOKUP(F647,DATOS!B:P,15,FALSE)</f>
        <v>45434</v>
      </c>
    </row>
    <row r="648" spans="2:15">
      <c r="B648" t="str">
        <f>VLOOKUP(F648,DATOS!B:U,20,FALSE)</f>
        <v>FEVT5454</v>
      </c>
      <c r="C648" s="3">
        <v>9012767301</v>
      </c>
      <c r="D648" t="str">
        <f>VLOOKUP(F648,DATOS!B:U,2,FALSE)</f>
        <v>CC</v>
      </c>
      <c r="E648" s="3">
        <f>VLOOKUP(F648,DATOS!B:U,3,FALSE)</f>
        <v>1121506928</v>
      </c>
      <c r="F648">
        <v>5059</v>
      </c>
      <c r="G648">
        <v>2</v>
      </c>
      <c r="H648" t="str">
        <f>VLOOKUP(F648,DATOS!B:U,11,FALSE)</f>
        <v>S50007</v>
      </c>
      <c r="I648" t="str">
        <f t="shared" si="20"/>
        <v>TRANSPORTE MUNICIPAL TERRESTR</v>
      </c>
      <c r="J648">
        <f>VLOOKUP(F648,DATOS!B:U,13,FALSE)</f>
        <v>1</v>
      </c>
      <c r="K648">
        <f>VLOOKUP(F648,DATOS!B:U,18,FALSE)</f>
        <v>22880</v>
      </c>
      <c r="L648">
        <f t="shared" si="21"/>
        <v>22880</v>
      </c>
      <c r="O648" s="40">
        <f>VLOOKUP(F648,DATOS!B:P,15,FALSE)</f>
        <v>45415</v>
      </c>
    </row>
    <row r="649" spans="2:15">
      <c r="B649" t="str">
        <f>VLOOKUP(F649,DATOS!B:U,20,FALSE)</f>
        <v>FEVT5455</v>
      </c>
      <c r="C649" s="3">
        <v>9012767301</v>
      </c>
      <c r="D649" t="str">
        <f>VLOOKUP(F649,DATOS!B:U,2,FALSE)</f>
        <v>CC</v>
      </c>
      <c r="E649" s="3">
        <f>VLOOKUP(F649,DATOS!B:U,3,FALSE)</f>
        <v>5350142</v>
      </c>
      <c r="F649">
        <v>5578</v>
      </c>
      <c r="G649">
        <v>2</v>
      </c>
      <c r="H649" t="str">
        <f>VLOOKUP(F649,DATOS!B:U,11,FALSE)</f>
        <v>S50007</v>
      </c>
      <c r="I649" t="str">
        <f t="shared" si="20"/>
        <v>TRANSPORTE MUNICIPAL TERRESTR</v>
      </c>
      <c r="J649">
        <f>VLOOKUP(F649,DATOS!B:U,13,FALSE)</f>
        <v>1</v>
      </c>
      <c r="K649">
        <f>VLOOKUP(F649,DATOS!B:U,18,FALSE)</f>
        <v>26000</v>
      </c>
      <c r="L649">
        <f t="shared" si="21"/>
        <v>26000</v>
      </c>
      <c r="O649" s="40">
        <f>VLOOKUP(F649,DATOS!B:P,15,FALSE)</f>
        <v>45427</v>
      </c>
    </row>
    <row r="650" spans="2:15">
      <c r="B650" t="str">
        <f>VLOOKUP(F650,DATOS!B:U,20,FALSE)</f>
        <v>FEVT5455</v>
      </c>
      <c r="C650" s="3">
        <v>9012767301</v>
      </c>
      <c r="D650" t="str">
        <f>VLOOKUP(F650,DATOS!B:U,2,FALSE)</f>
        <v>CC</v>
      </c>
      <c r="E650" s="3">
        <f>VLOOKUP(F650,DATOS!B:U,3,FALSE)</f>
        <v>5350142</v>
      </c>
      <c r="F650">
        <v>5579</v>
      </c>
      <c r="G650">
        <v>2</v>
      </c>
      <c r="H650" t="str">
        <f>VLOOKUP(F650,DATOS!B:U,11,FALSE)</f>
        <v>S50007</v>
      </c>
      <c r="I650" t="str">
        <f t="shared" si="20"/>
        <v>TRANSPORTE MUNICIPAL TERRESTR</v>
      </c>
      <c r="J650">
        <f>VLOOKUP(F650,DATOS!B:U,13,FALSE)</f>
        <v>1</v>
      </c>
      <c r="K650">
        <f>VLOOKUP(F650,DATOS!B:U,18,FALSE)</f>
        <v>26000</v>
      </c>
      <c r="L650">
        <f t="shared" si="21"/>
        <v>26000</v>
      </c>
      <c r="O650" s="40">
        <f>VLOOKUP(F650,DATOS!B:P,15,FALSE)</f>
        <v>45427</v>
      </c>
    </row>
    <row r="651" spans="2:15">
      <c r="B651" t="str">
        <f>VLOOKUP(F651,DATOS!B:U,20,FALSE)</f>
        <v>FEVT5456</v>
      </c>
      <c r="C651" s="3">
        <v>9012767301</v>
      </c>
      <c r="D651" t="str">
        <f>VLOOKUP(F651,DATOS!B:U,2,FALSE)</f>
        <v>CC</v>
      </c>
      <c r="E651" s="3">
        <f>VLOOKUP(F651,DATOS!B:U,3,FALSE)</f>
        <v>18195164</v>
      </c>
      <c r="F651">
        <v>5215</v>
      </c>
      <c r="G651">
        <v>2</v>
      </c>
      <c r="H651" t="str">
        <f>VLOOKUP(F651,DATOS!B:U,11,FALSE)</f>
        <v>S50008</v>
      </c>
      <c r="I651" t="str">
        <f t="shared" si="20"/>
        <v>TRANSPORTE INTERMUNICIPAL TER</v>
      </c>
      <c r="J651">
        <f>VLOOKUP(F651,DATOS!B:U,13,FALSE)</f>
        <v>1</v>
      </c>
      <c r="K651">
        <f>VLOOKUP(F651,DATOS!B:U,18,FALSE)</f>
        <v>50669</v>
      </c>
      <c r="L651">
        <f t="shared" si="21"/>
        <v>50669</v>
      </c>
      <c r="O651" s="40">
        <f>VLOOKUP(F651,DATOS!B:P,15,FALSE)</f>
        <v>45417</v>
      </c>
    </row>
    <row r="652" spans="2:15">
      <c r="B652" t="str">
        <f>VLOOKUP(F652,DATOS!B:U,20,FALSE)</f>
        <v>FEVT5456</v>
      </c>
      <c r="C652" s="3">
        <v>9012767301</v>
      </c>
      <c r="D652" t="str">
        <f>VLOOKUP(F652,DATOS!B:U,2,FALSE)</f>
        <v>CC</v>
      </c>
      <c r="E652" s="3">
        <f>VLOOKUP(F652,DATOS!B:U,3,FALSE)</f>
        <v>18195164</v>
      </c>
      <c r="F652">
        <v>5216</v>
      </c>
      <c r="G652">
        <v>2</v>
      </c>
      <c r="H652" t="str">
        <f>VLOOKUP(F652,DATOS!B:U,11,FALSE)</f>
        <v>S50008</v>
      </c>
      <c r="I652" t="str">
        <f t="shared" si="20"/>
        <v>TRANSPORTE INTERMUNICIPAL TER</v>
      </c>
      <c r="J652">
        <f>VLOOKUP(F652,DATOS!B:U,13,FALSE)</f>
        <v>1</v>
      </c>
      <c r="K652">
        <f>VLOOKUP(F652,DATOS!B:U,18,FALSE)</f>
        <v>50669</v>
      </c>
      <c r="L652">
        <f t="shared" si="21"/>
        <v>50669</v>
      </c>
      <c r="O652" s="40">
        <f>VLOOKUP(F652,DATOS!B:P,15,FALSE)</f>
        <v>45418</v>
      </c>
    </row>
    <row r="653" spans="2:15">
      <c r="B653" t="str">
        <f>VLOOKUP(F653,DATOS!B:U,20,FALSE)</f>
        <v>FEVT5457</v>
      </c>
      <c r="C653" s="3">
        <v>9012767301</v>
      </c>
      <c r="D653" t="str">
        <f>VLOOKUP(F653,DATOS!B:U,2,FALSE)</f>
        <v>CC</v>
      </c>
      <c r="E653" s="3">
        <f>VLOOKUP(F653,DATOS!B:U,3,FALSE)</f>
        <v>27469907</v>
      </c>
      <c r="F653">
        <v>5041</v>
      </c>
      <c r="G653">
        <v>2</v>
      </c>
      <c r="H653" t="str">
        <f>VLOOKUP(F653,DATOS!B:U,11,FALSE)</f>
        <v>S50007</v>
      </c>
      <c r="I653" t="str">
        <f t="shared" si="20"/>
        <v>TRANSPORTE MUNICIPAL TERRESTR</v>
      </c>
      <c r="J653">
        <f>VLOOKUP(F653,DATOS!B:U,13,FALSE)</f>
        <v>1</v>
      </c>
      <c r="K653">
        <f>VLOOKUP(F653,DATOS!B:U,18,FALSE)</f>
        <v>22880</v>
      </c>
      <c r="L653">
        <f t="shared" si="21"/>
        <v>22880</v>
      </c>
      <c r="O653" s="40">
        <f>VLOOKUP(F653,DATOS!B:P,15,FALSE)</f>
        <v>45414</v>
      </c>
    </row>
    <row r="654" spans="2:15">
      <c r="B654" t="str">
        <f>VLOOKUP(F654,DATOS!B:U,20,FALSE)</f>
        <v>FEVT5457</v>
      </c>
      <c r="C654" s="3">
        <v>9012767301</v>
      </c>
      <c r="D654" t="str">
        <f>VLOOKUP(F654,DATOS!B:U,2,FALSE)</f>
        <v>CC</v>
      </c>
      <c r="E654" s="3">
        <f>VLOOKUP(F654,DATOS!B:U,3,FALSE)</f>
        <v>27469907</v>
      </c>
      <c r="F654">
        <v>5042</v>
      </c>
      <c r="G654">
        <v>2</v>
      </c>
      <c r="H654" t="str">
        <f>VLOOKUP(F654,DATOS!B:U,11,FALSE)</f>
        <v>S50007</v>
      </c>
      <c r="I654" t="str">
        <f t="shared" si="20"/>
        <v>TRANSPORTE MUNICIPAL TERRESTR</v>
      </c>
      <c r="J654">
        <f>VLOOKUP(F654,DATOS!B:U,13,FALSE)</f>
        <v>1</v>
      </c>
      <c r="K654">
        <f>VLOOKUP(F654,DATOS!B:U,18,FALSE)</f>
        <v>22880</v>
      </c>
      <c r="L654">
        <f t="shared" si="21"/>
        <v>22880</v>
      </c>
      <c r="O654" s="40">
        <f>VLOOKUP(F654,DATOS!B:P,15,FALSE)</f>
        <v>45414</v>
      </c>
    </row>
    <row r="655" spans="2:15">
      <c r="B655" t="str">
        <f>VLOOKUP(F655,DATOS!B:U,20,FALSE)</f>
        <v>FEVT5458</v>
      </c>
      <c r="C655" s="3">
        <v>9012767301</v>
      </c>
      <c r="D655" t="str">
        <f>VLOOKUP(F655,DATOS!B:U,2,FALSE)</f>
        <v>TI</v>
      </c>
      <c r="E655" s="3">
        <f>VLOOKUP(F655,DATOS!B:U,3,FALSE)</f>
        <v>1076983536</v>
      </c>
      <c r="F655">
        <v>6117</v>
      </c>
      <c r="G655">
        <v>2</v>
      </c>
      <c r="H655" t="str">
        <f>VLOOKUP(F655,DATOS!B:U,11,FALSE)</f>
        <v>S50008</v>
      </c>
      <c r="I655" t="str">
        <f t="shared" si="20"/>
        <v>TRANSPORTE INTERMUNICIPAL TER</v>
      </c>
      <c r="J655">
        <f>VLOOKUP(F655,DATOS!B:U,13,FALSE)</f>
        <v>1</v>
      </c>
      <c r="K655">
        <f>VLOOKUP(F655,DATOS!B:U,18,FALSE)</f>
        <v>45240</v>
      </c>
      <c r="L655">
        <f t="shared" si="21"/>
        <v>45240</v>
      </c>
      <c r="O655" s="40">
        <f>VLOOKUP(F655,DATOS!B:P,15,FALSE)</f>
        <v>45436</v>
      </c>
    </row>
    <row r="656" spans="2:15">
      <c r="B656" t="str">
        <f>VLOOKUP(F656,DATOS!B:U,20,FALSE)</f>
        <v>FEVT5458</v>
      </c>
      <c r="C656" s="3">
        <v>9012767301</v>
      </c>
      <c r="D656" t="str">
        <f>VLOOKUP(F656,DATOS!B:U,2,FALSE)</f>
        <v>TI</v>
      </c>
      <c r="E656" s="3">
        <f>VLOOKUP(F656,DATOS!B:U,3,FALSE)</f>
        <v>1076983536</v>
      </c>
      <c r="F656">
        <v>6118</v>
      </c>
      <c r="G656">
        <v>2</v>
      </c>
      <c r="H656" t="str">
        <f>VLOOKUP(F656,DATOS!B:U,11,FALSE)</f>
        <v>S50008</v>
      </c>
      <c r="I656" t="str">
        <f t="shared" si="20"/>
        <v>TRANSPORTE INTERMUNICIPAL TER</v>
      </c>
      <c r="J656">
        <f>VLOOKUP(F656,DATOS!B:U,13,FALSE)</f>
        <v>1</v>
      </c>
      <c r="K656">
        <f>VLOOKUP(F656,DATOS!B:U,18,FALSE)</f>
        <v>45240</v>
      </c>
      <c r="L656">
        <f t="shared" si="21"/>
        <v>45240</v>
      </c>
      <c r="O656" s="40">
        <f>VLOOKUP(F656,DATOS!B:P,15,FALSE)</f>
        <v>45436</v>
      </c>
    </row>
    <row r="657" spans="2:15">
      <c r="B657" t="str">
        <f>VLOOKUP(F657,DATOS!B:U,20,FALSE)</f>
        <v>FEVT5459</v>
      </c>
      <c r="C657" s="3">
        <v>9012767301</v>
      </c>
      <c r="D657" t="str">
        <f>VLOOKUP(F657,DATOS!B:U,2,FALSE)</f>
        <v>TI</v>
      </c>
      <c r="E657" s="3">
        <f>VLOOKUP(F657,DATOS!B:U,3,FALSE)</f>
        <v>1124313608</v>
      </c>
      <c r="F657">
        <v>5440</v>
      </c>
      <c r="G657">
        <v>2</v>
      </c>
      <c r="H657" t="str">
        <f>VLOOKUP(F657,DATOS!B:U,11,FALSE)</f>
        <v>S50007</v>
      </c>
      <c r="I657" t="str">
        <f t="shared" si="20"/>
        <v>TRANSPORTE MUNICIPAL TERRESTR</v>
      </c>
      <c r="J657">
        <f>VLOOKUP(F657,DATOS!B:U,13,FALSE)</f>
        <v>2</v>
      </c>
      <c r="K657">
        <f>VLOOKUP(F657,DATOS!B:U,18,FALSE)</f>
        <v>33800</v>
      </c>
      <c r="L657">
        <f t="shared" si="21"/>
        <v>67600</v>
      </c>
      <c r="O657" s="40">
        <f>VLOOKUP(F657,DATOS!B:P,15,FALSE)</f>
        <v>45422</v>
      </c>
    </row>
    <row r="658" spans="2:15">
      <c r="B658" t="str">
        <f>VLOOKUP(F658,DATOS!B:U,20,FALSE)</f>
        <v>FEVT5460</v>
      </c>
      <c r="C658" s="3">
        <v>9012767301</v>
      </c>
      <c r="D658" t="str">
        <f>VLOOKUP(F658,DATOS!B:U,2,FALSE)</f>
        <v>CC</v>
      </c>
      <c r="E658" s="3">
        <f>VLOOKUP(F658,DATOS!B:U,3,FALSE)</f>
        <v>5350434</v>
      </c>
      <c r="F658">
        <v>6010</v>
      </c>
      <c r="G658">
        <v>2</v>
      </c>
      <c r="H658" t="str">
        <f>VLOOKUP(F658,DATOS!B:U,11,FALSE)</f>
        <v>S50007</v>
      </c>
      <c r="I658" t="str">
        <f t="shared" si="20"/>
        <v>TRANSPORTE MUNICIPAL TERRESTR</v>
      </c>
      <c r="J658">
        <f>VLOOKUP(F658,DATOS!B:U,13,FALSE)</f>
        <v>2</v>
      </c>
      <c r="K658">
        <f>VLOOKUP(F658,DATOS!B:U,18,FALSE)</f>
        <v>67600</v>
      </c>
      <c r="L658">
        <f t="shared" si="21"/>
        <v>135200</v>
      </c>
      <c r="O658" s="40">
        <f>VLOOKUP(F658,DATOS!B:P,15,FALSE)</f>
        <v>45434</v>
      </c>
    </row>
    <row r="659" spans="2:15">
      <c r="B659" t="str">
        <f>VLOOKUP(F659,DATOS!B:U,20,FALSE)</f>
        <v>FEVT5461</v>
      </c>
      <c r="C659" s="3">
        <v>9012767301</v>
      </c>
      <c r="D659" t="str">
        <f>VLOOKUP(F659,DATOS!B:U,2,FALSE)</f>
        <v>CC</v>
      </c>
      <c r="E659" s="3">
        <f>VLOOKUP(F659,DATOS!B:U,3,FALSE)</f>
        <v>97470002</v>
      </c>
      <c r="F659">
        <v>5429</v>
      </c>
      <c r="G659">
        <v>2</v>
      </c>
      <c r="H659" t="str">
        <f>VLOOKUP(F659,DATOS!B:U,11,FALSE)</f>
        <v>S50007</v>
      </c>
      <c r="I659" t="str">
        <f t="shared" si="20"/>
        <v>TRANSPORTE MUNICIPAL TERRESTR</v>
      </c>
      <c r="J659">
        <f>VLOOKUP(F659,DATOS!B:U,13,FALSE)</f>
        <v>1</v>
      </c>
      <c r="K659">
        <f>VLOOKUP(F659,DATOS!B:U,18,FALSE)</f>
        <v>29120</v>
      </c>
      <c r="L659">
        <f t="shared" si="21"/>
        <v>29120</v>
      </c>
      <c r="O659" s="40">
        <f>VLOOKUP(F659,DATOS!B:P,15,FALSE)</f>
        <v>45422</v>
      </c>
    </row>
    <row r="660" spans="2:15">
      <c r="B660" t="str">
        <f>VLOOKUP(F660,DATOS!B:U,20,FALSE)</f>
        <v>FEVT5462</v>
      </c>
      <c r="C660" s="3">
        <v>9012767301</v>
      </c>
      <c r="D660" t="str">
        <f>VLOOKUP(F660,DATOS!B:U,2,FALSE)</f>
        <v>CC</v>
      </c>
      <c r="E660" s="3">
        <f>VLOOKUP(F660,DATOS!B:U,3,FALSE)</f>
        <v>41182416</v>
      </c>
      <c r="F660">
        <v>5773</v>
      </c>
      <c r="G660">
        <v>2</v>
      </c>
      <c r="H660" t="str">
        <f>VLOOKUP(F660,DATOS!B:U,11,FALSE)</f>
        <v>S50007</v>
      </c>
      <c r="I660" t="str">
        <f t="shared" si="20"/>
        <v>TRANSPORTE MUNICIPAL TERRESTR</v>
      </c>
      <c r="J660">
        <f>VLOOKUP(F660,DATOS!B:U,13,FALSE)</f>
        <v>1</v>
      </c>
      <c r="K660">
        <f>VLOOKUP(F660,DATOS!B:U,18,FALSE)</f>
        <v>26000</v>
      </c>
      <c r="L660">
        <f t="shared" si="21"/>
        <v>26000</v>
      </c>
      <c r="O660" s="40">
        <f>VLOOKUP(F660,DATOS!B:P,15,FALSE)</f>
        <v>45430</v>
      </c>
    </row>
    <row r="661" spans="2:15">
      <c r="B661" t="str">
        <f>VLOOKUP(F661,DATOS!B:U,20,FALSE)</f>
        <v>FEVT5462</v>
      </c>
      <c r="C661" s="3">
        <v>9012767301</v>
      </c>
      <c r="D661" t="str">
        <f>VLOOKUP(F661,DATOS!B:U,2,FALSE)</f>
        <v>CC</v>
      </c>
      <c r="E661" s="3">
        <f>VLOOKUP(F661,DATOS!B:U,3,FALSE)</f>
        <v>41182416</v>
      </c>
      <c r="F661">
        <v>5774</v>
      </c>
      <c r="G661">
        <v>2</v>
      </c>
      <c r="H661" t="str">
        <f>VLOOKUP(F661,DATOS!B:U,11,FALSE)</f>
        <v>S50007</v>
      </c>
      <c r="I661" t="str">
        <f t="shared" si="20"/>
        <v>TRANSPORTE MUNICIPAL TERRESTR</v>
      </c>
      <c r="J661">
        <f>VLOOKUP(F661,DATOS!B:U,13,FALSE)</f>
        <v>1</v>
      </c>
      <c r="K661">
        <f>VLOOKUP(F661,DATOS!B:U,18,FALSE)</f>
        <v>26000</v>
      </c>
      <c r="L661">
        <f t="shared" si="21"/>
        <v>26000</v>
      </c>
      <c r="O661" s="40">
        <f>VLOOKUP(F661,DATOS!B:P,15,FALSE)</f>
        <v>45430</v>
      </c>
    </row>
    <row r="662" spans="2:15">
      <c r="B662" t="str">
        <f>VLOOKUP(F662,DATOS!B:U,20,FALSE)</f>
        <v>FEVT5463</v>
      </c>
      <c r="C662" s="3">
        <v>9012767301</v>
      </c>
      <c r="D662" t="str">
        <f>VLOOKUP(F662,DATOS!B:U,2,FALSE)</f>
        <v>CC</v>
      </c>
      <c r="E662" s="3">
        <f>VLOOKUP(F662,DATOS!B:U,3,FALSE)</f>
        <v>41181888</v>
      </c>
      <c r="F662">
        <v>5357</v>
      </c>
      <c r="G662">
        <v>2</v>
      </c>
      <c r="H662" t="str">
        <f>VLOOKUP(F662,DATOS!B:U,11,FALSE)</f>
        <v>S50007</v>
      </c>
      <c r="I662" t="str">
        <f t="shared" si="20"/>
        <v>TRANSPORTE MUNICIPAL TERRESTR</v>
      </c>
      <c r="J662">
        <f>VLOOKUP(F662,DATOS!B:U,13,FALSE)</f>
        <v>1</v>
      </c>
      <c r="K662">
        <f>VLOOKUP(F662,DATOS!B:U,18,FALSE)</f>
        <v>26000</v>
      </c>
      <c r="L662">
        <f t="shared" si="21"/>
        <v>26000</v>
      </c>
      <c r="O662" s="40">
        <f>VLOOKUP(F662,DATOS!B:P,15,FALSE)</f>
        <v>45422</v>
      </c>
    </row>
    <row r="663" spans="2:15">
      <c r="B663" t="str">
        <f>VLOOKUP(F663,DATOS!B:U,20,FALSE)</f>
        <v>FEVT5463</v>
      </c>
      <c r="C663" s="3">
        <v>9012767301</v>
      </c>
      <c r="D663" t="str">
        <f>VLOOKUP(F663,DATOS!B:U,2,FALSE)</f>
        <v>CC</v>
      </c>
      <c r="E663" s="3">
        <f>VLOOKUP(F663,DATOS!B:U,3,FALSE)</f>
        <v>41181888</v>
      </c>
      <c r="F663">
        <v>6407</v>
      </c>
      <c r="G663">
        <v>2</v>
      </c>
      <c r="H663" t="str">
        <f>VLOOKUP(F663,DATOS!B:U,11,FALSE)</f>
        <v>S50007</v>
      </c>
      <c r="I663" t="str">
        <f t="shared" si="20"/>
        <v>TRANSPORTE MUNICIPAL TERRESTR</v>
      </c>
      <c r="J663">
        <f>VLOOKUP(F663,DATOS!B:U,13,FALSE)</f>
        <v>1</v>
      </c>
      <c r="K663">
        <f>VLOOKUP(F663,DATOS!B:U,18,FALSE)</f>
        <v>26000</v>
      </c>
      <c r="L663">
        <f t="shared" si="21"/>
        <v>26000</v>
      </c>
      <c r="O663" s="40">
        <f>VLOOKUP(F663,DATOS!B:P,15,FALSE)</f>
        <v>45441</v>
      </c>
    </row>
    <row r="664" spans="2:15">
      <c r="B664" t="str">
        <f>VLOOKUP(F664,DATOS!B:U,20,FALSE)</f>
        <v>FEVT5463</v>
      </c>
      <c r="C664" s="3">
        <v>9012767301</v>
      </c>
      <c r="D664" t="str">
        <f>VLOOKUP(F664,DATOS!B:U,2,FALSE)</f>
        <v>CC</v>
      </c>
      <c r="E664" s="3">
        <f>VLOOKUP(F664,DATOS!B:U,3,FALSE)</f>
        <v>41181888</v>
      </c>
      <c r="F664">
        <v>6408</v>
      </c>
      <c r="G664">
        <v>2</v>
      </c>
      <c r="H664" t="str">
        <f>VLOOKUP(F664,DATOS!B:U,11,FALSE)</f>
        <v>S50007</v>
      </c>
      <c r="I664" t="str">
        <f t="shared" si="20"/>
        <v>TRANSPORTE MUNICIPAL TERRESTR</v>
      </c>
      <c r="J664">
        <f>VLOOKUP(F664,DATOS!B:U,13,FALSE)</f>
        <v>1</v>
      </c>
      <c r="K664">
        <f>VLOOKUP(F664,DATOS!B:U,18,FALSE)</f>
        <v>26000</v>
      </c>
      <c r="L664">
        <f t="shared" si="21"/>
        <v>26000</v>
      </c>
      <c r="O664" s="40">
        <f>VLOOKUP(F664,DATOS!B:P,15,FALSE)</f>
        <v>45441</v>
      </c>
    </row>
    <row r="665" spans="2:15">
      <c r="B665" t="str">
        <f>VLOOKUP(F665,DATOS!B:U,20,FALSE)</f>
        <v>FEVT5464</v>
      </c>
      <c r="C665" s="3">
        <v>9012767301</v>
      </c>
      <c r="D665" t="str">
        <f>VLOOKUP(F665,DATOS!B:U,2,FALSE)</f>
        <v>CC</v>
      </c>
      <c r="E665" s="3">
        <f>VLOOKUP(F665,DATOS!B:U,3,FALSE)</f>
        <v>5350061</v>
      </c>
      <c r="F665">
        <v>6062</v>
      </c>
      <c r="G665">
        <v>2</v>
      </c>
      <c r="H665" t="str">
        <f>VLOOKUP(F665,DATOS!B:U,11,FALSE)</f>
        <v>S50007</v>
      </c>
      <c r="I665" t="str">
        <f t="shared" si="20"/>
        <v>TRANSPORTE MUNICIPAL TERRESTR</v>
      </c>
      <c r="J665">
        <f>VLOOKUP(F665,DATOS!B:U,13,FALSE)</f>
        <v>1</v>
      </c>
      <c r="K665">
        <f>VLOOKUP(F665,DATOS!B:U,18,FALSE)</f>
        <v>29120</v>
      </c>
      <c r="L665">
        <f t="shared" si="21"/>
        <v>29120</v>
      </c>
      <c r="O665" s="40">
        <f>VLOOKUP(F665,DATOS!B:P,15,FALSE)</f>
        <v>45435</v>
      </c>
    </row>
    <row r="666" spans="2:15">
      <c r="B666" t="str">
        <f>VLOOKUP(F666,DATOS!B:U,20,FALSE)</f>
        <v>FEVT5464</v>
      </c>
      <c r="C666" s="3">
        <v>9012767301</v>
      </c>
      <c r="D666" t="str">
        <f>VLOOKUP(F666,DATOS!B:U,2,FALSE)</f>
        <v>CC</v>
      </c>
      <c r="E666" s="3">
        <f>VLOOKUP(F666,DATOS!B:U,3,FALSE)</f>
        <v>5350061</v>
      </c>
      <c r="F666">
        <v>6063</v>
      </c>
      <c r="G666">
        <v>2</v>
      </c>
      <c r="H666" t="str">
        <f>VLOOKUP(F666,DATOS!B:U,11,FALSE)</f>
        <v>S50007</v>
      </c>
      <c r="I666" t="str">
        <f t="shared" si="20"/>
        <v>TRANSPORTE MUNICIPAL TERRESTR</v>
      </c>
      <c r="J666">
        <f>VLOOKUP(F666,DATOS!B:U,13,FALSE)</f>
        <v>1</v>
      </c>
      <c r="K666">
        <f>VLOOKUP(F666,DATOS!B:U,18,FALSE)</f>
        <v>29120</v>
      </c>
      <c r="L666">
        <f t="shared" si="21"/>
        <v>29120</v>
      </c>
      <c r="O666" s="40">
        <f>VLOOKUP(F666,DATOS!B:P,15,FALSE)</f>
        <v>45435</v>
      </c>
    </row>
    <row r="667" spans="2:15">
      <c r="B667" t="str">
        <f>VLOOKUP(F667,DATOS!B:U,20,FALSE)</f>
        <v>FEVT5464</v>
      </c>
      <c r="C667" s="3">
        <v>9012767301</v>
      </c>
      <c r="D667" t="str">
        <f>VLOOKUP(F667,DATOS!B:U,2,FALSE)</f>
        <v>CC</v>
      </c>
      <c r="E667" s="3">
        <f>VLOOKUP(F667,DATOS!B:U,3,FALSE)</f>
        <v>5350061</v>
      </c>
      <c r="F667">
        <v>6317</v>
      </c>
      <c r="G667">
        <v>2</v>
      </c>
      <c r="H667" t="str">
        <f>VLOOKUP(F667,DATOS!B:U,11,FALSE)</f>
        <v>S50007</v>
      </c>
      <c r="I667" t="str">
        <f t="shared" si="20"/>
        <v>TRANSPORTE MUNICIPAL TERRESTR</v>
      </c>
      <c r="J667">
        <f>VLOOKUP(F667,DATOS!B:U,13,FALSE)</f>
        <v>1</v>
      </c>
      <c r="K667">
        <f>VLOOKUP(F667,DATOS!B:U,18,FALSE)</f>
        <v>29120</v>
      </c>
      <c r="L667">
        <f t="shared" si="21"/>
        <v>29120</v>
      </c>
      <c r="O667" s="40">
        <f>VLOOKUP(F667,DATOS!B:P,15,FALSE)</f>
        <v>45440</v>
      </c>
    </row>
    <row r="668" spans="2:15">
      <c r="B668" t="str">
        <f>VLOOKUP(F668,DATOS!B:U,20,FALSE)</f>
        <v>FEVT5464</v>
      </c>
      <c r="C668" s="3">
        <v>9012767301</v>
      </c>
      <c r="D668" t="str">
        <f>VLOOKUP(F668,DATOS!B:U,2,FALSE)</f>
        <v>CC</v>
      </c>
      <c r="E668" s="3">
        <f>VLOOKUP(F668,DATOS!B:U,3,FALSE)</f>
        <v>5350061</v>
      </c>
      <c r="F668">
        <v>6318</v>
      </c>
      <c r="G668">
        <v>2</v>
      </c>
      <c r="H668" t="str">
        <f>VLOOKUP(F668,DATOS!B:U,11,FALSE)</f>
        <v>S50007</v>
      </c>
      <c r="I668" t="str">
        <f t="shared" si="20"/>
        <v>TRANSPORTE MUNICIPAL TERRESTR</v>
      </c>
      <c r="J668">
        <f>VLOOKUP(F668,DATOS!B:U,13,FALSE)</f>
        <v>1</v>
      </c>
      <c r="K668">
        <f>VLOOKUP(F668,DATOS!B:U,18,FALSE)</f>
        <v>29120</v>
      </c>
      <c r="L668">
        <f t="shared" si="21"/>
        <v>29120</v>
      </c>
      <c r="O668" s="40">
        <f>VLOOKUP(F668,DATOS!B:P,15,FALSE)</f>
        <v>45440</v>
      </c>
    </row>
    <row r="669" spans="2:15">
      <c r="B669" t="str">
        <f>VLOOKUP(F669,DATOS!B:U,20,FALSE)</f>
        <v>FEVT5465</v>
      </c>
      <c r="C669" s="3">
        <v>9012767301</v>
      </c>
      <c r="D669" t="str">
        <f>VLOOKUP(F669,DATOS!B:U,2,FALSE)</f>
        <v>CC</v>
      </c>
      <c r="E669" s="3">
        <f>VLOOKUP(F669,DATOS!B:U,3,FALSE)</f>
        <v>97471115</v>
      </c>
      <c r="F669">
        <v>5355</v>
      </c>
      <c r="G669">
        <v>2</v>
      </c>
      <c r="H669" t="str">
        <f>VLOOKUP(F669,DATOS!B:U,11,FALSE)</f>
        <v>S50007</v>
      </c>
      <c r="I669" t="str">
        <f t="shared" si="20"/>
        <v>TRANSPORTE MUNICIPAL TERRESTR</v>
      </c>
      <c r="J669">
        <f>VLOOKUP(F669,DATOS!B:U,13,FALSE)</f>
        <v>1</v>
      </c>
      <c r="K669">
        <f>VLOOKUP(F669,DATOS!B:U,18,FALSE)</f>
        <v>26000</v>
      </c>
      <c r="L669">
        <f t="shared" si="21"/>
        <v>26000</v>
      </c>
      <c r="O669" s="40">
        <f>VLOOKUP(F669,DATOS!B:P,15,FALSE)</f>
        <v>45421</v>
      </c>
    </row>
    <row r="670" spans="2:15">
      <c r="B670" t="str">
        <f>VLOOKUP(F670,DATOS!B:U,20,FALSE)</f>
        <v>FEVT5465</v>
      </c>
      <c r="C670" s="3">
        <v>9012767301</v>
      </c>
      <c r="D670" t="str">
        <f>VLOOKUP(F670,DATOS!B:U,2,FALSE)</f>
        <v>CC</v>
      </c>
      <c r="E670" s="3">
        <f>VLOOKUP(F670,DATOS!B:U,3,FALSE)</f>
        <v>97471115</v>
      </c>
      <c r="F670">
        <v>5356</v>
      </c>
      <c r="G670">
        <v>2</v>
      </c>
      <c r="H670" t="str">
        <f>VLOOKUP(F670,DATOS!B:U,11,FALSE)</f>
        <v>S50007</v>
      </c>
      <c r="I670" t="str">
        <f t="shared" si="20"/>
        <v>TRANSPORTE MUNICIPAL TERRESTR</v>
      </c>
      <c r="J670">
        <f>VLOOKUP(F670,DATOS!B:U,13,FALSE)</f>
        <v>1</v>
      </c>
      <c r="K670">
        <f>VLOOKUP(F670,DATOS!B:U,18,FALSE)</f>
        <v>26000</v>
      </c>
      <c r="L670">
        <f t="shared" si="21"/>
        <v>26000</v>
      </c>
      <c r="O670" s="40">
        <f>VLOOKUP(F670,DATOS!B:P,15,FALSE)</f>
        <v>45421</v>
      </c>
    </row>
    <row r="671" spans="2:15">
      <c r="B671" t="str">
        <f>VLOOKUP(F671,DATOS!B:U,20,FALSE)</f>
        <v>FEVT5466</v>
      </c>
      <c r="C671" s="3">
        <v>9012767301</v>
      </c>
      <c r="D671" t="str">
        <f>VLOOKUP(F671,DATOS!B:U,2,FALSE)</f>
        <v>TI</v>
      </c>
      <c r="E671" s="3">
        <f>VLOOKUP(F671,DATOS!B:U,3,FALSE)</f>
        <v>1122784806</v>
      </c>
      <c r="F671">
        <v>5257</v>
      </c>
      <c r="G671">
        <v>2</v>
      </c>
      <c r="H671" t="str">
        <f>VLOOKUP(F671,DATOS!B:U,11,FALSE)</f>
        <v>S50007</v>
      </c>
      <c r="I671" t="str">
        <f t="shared" si="20"/>
        <v>TRANSPORTE MUNICIPAL TERRESTR</v>
      </c>
      <c r="J671">
        <f>VLOOKUP(F671,DATOS!B:U,13,FALSE)</f>
        <v>1</v>
      </c>
      <c r="K671">
        <f>VLOOKUP(F671,DATOS!B:U,18,FALSE)</f>
        <v>26000</v>
      </c>
      <c r="L671">
        <f t="shared" si="21"/>
        <v>26000</v>
      </c>
      <c r="O671" s="40">
        <f>VLOOKUP(F671,DATOS!B:P,15,FALSE)</f>
        <v>45418</v>
      </c>
    </row>
    <row r="672" spans="2:15">
      <c r="B672" t="str">
        <f>VLOOKUP(F672,DATOS!B:U,20,FALSE)</f>
        <v>FEVT5466</v>
      </c>
      <c r="C672" s="3">
        <v>9012767301</v>
      </c>
      <c r="D672" t="str">
        <f>VLOOKUP(F672,DATOS!B:U,2,FALSE)</f>
        <v>TI</v>
      </c>
      <c r="E672" s="3">
        <f>VLOOKUP(F672,DATOS!B:U,3,FALSE)</f>
        <v>1122784806</v>
      </c>
      <c r="F672">
        <v>5258</v>
      </c>
      <c r="G672">
        <v>2</v>
      </c>
      <c r="H672" t="str">
        <f>VLOOKUP(F672,DATOS!B:U,11,FALSE)</f>
        <v>S50007</v>
      </c>
      <c r="I672" t="str">
        <f t="shared" si="20"/>
        <v>TRANSPORTE MUNICIPAL TERRESTR</v>
      </c>
      <c r="J672">
        <f>VLOOKUP(F672,DATOS!B:U,13,FALSE)</f>
        <v>1</v>
      </c>
      <c r="K672">
        <f>VLOOKUP(F672,DATOS!B:U,18,FALSE)</f>
        <v>26000</v>
      </c>
      <c r="L672">
        <f t="shared" si="21"/>
        <v>26000</v>
      </c>
      <c r="O672" s="40">
        <f>VLOOKUP(F672,DATOS!B:P,15,FALSE)</f>
        <v>45418</v>
      </c>
    </row>
    <row r="673" spans="2:15">
      <c r="B673" t="str">
        <f>VLOOKUP(F673,DATOS!B:U,20,FALSE)</f>
        <v>FEVT5467</v>
      </c>
      <c r="C673" s="3">
        <v>9012767301</v>
      </c>
      <c r="D673" t="str">
        <f>VLOOKUP(F673,DATOS!B:U,2,FALSE)</f>
        <v>CC</v>
      </c>
      <c r="E673" s="3">
        <f>VLOOKUP(F673,DATOS!B:U,3,FALSE)</f>
        <v>97470075</v>
      </c>
      <c r="F673">
        <v>6488</v>
      </c>
      <c r="G673">
        <v>2</v>
      </c>
      <c r="H673" t="str">
        <f>VLOOKUP(F673,DATOS!B:U,11,FALSE)</f>
        <v>S50007</v>
      </c>
      <c r="I673" t="str">
        <f t="shared" si="20"/>
        <v>TRANSPORTE MUNICIPAL TERRESTR</v>
      </c>
      <c r="J673">
        <f>VLOOKUP(F673,DATOS!B:U,13,FALSE)</f>
        <v>1</v>
      </c>
      <c r="K673">
        <f>VLOOKUP(F673,DATOS!B:U,18,FALSE)</f>
        <v>26000</v>
      </c>
      <c r="L673">
        <f t="shared" si="21"/>
        <v>26000</v>
      </c>
      <c r="O673" s="40">
        <f>VLOOKUP(F673,DATOS!B:P,15,FALSE)</f>
        <v>45442</v>
      </c>
    </row>
    <row r="674" spans="2:15">
      <c r="B674" t="str">
        <f>VLOOKUP(F674,DATOS!B:U,20,FALSE)</f>
        <v>FEVT5467</v>
      </c>
      <c r="C674" s="3">
        <v>9012767301</v>
      </c>
      <c r="D674" t="str">
        <f>VLOOKUP(F674,DATOS!B:U,2,FALSE)</f>
        <v>CC</v>
      </c>
      <c r="E674" s="3">
        <f>VLOOKUP(F674,DATOS!B:U,3,FALSE)</f>
        <v>97470075</v>
      </c>
      <c r="F674">
        <v>6489</v>
      </c>
      <c r="G674">
        <v>2</v>
      </c>
      <c r="H674" t="str">
        <f>VLOOKUP(F674,DATOS!B:U,11,FALSE)</f>
        <v>S50007</v>
      </c>
      <c r="I674" t="str">
        <f t="shared" si="20"/>
        <v>TRANSPORTE MUNICIPAL TERRESTR</v>
      </c>
      <c r="J674">
        <f>VLOOKUP(F674,DATOS!B:U,13,FALSE)</f>
        <v>1</v>
      </c>
      <c r="K674">
        <f>VLOOKUP(F674,DATOS!B:U,18,FALSE)</f>
        <v>26000</v>
      </c>
      <c r="L674">
        <f t="shared" si="21"/>
        <v>26000</v>
      </c>
      <c r="O674" s="40">
        <f>VLOOKUP(F674,DATOS!B:P,15,FALSE)</f>
        <v>45442</v>
      </c>
    </row>
    <row r="675" spans="2:15">
      <c r="B675" t="str">
        <f>VLOOKUP(F675,DATOS!B:U,20,FALSE)</f>
        <v>FEVT5468</v>
      </c>
      <c r="C675" s="3">
        <v>9012767301</v>
      </c>
      <c r="D675" t="str">
        <f>VLOOKUP(F675,DATOS!B:U,2,FALSE)</f>
        <v>CC</v>
      </c>
      <c r="E675" s="3">
        <f>VLOOKUP(F675,DATOS!B:U,3,FALSE)</f>
        <v>97480960</v>
      </c>
      <c r="F675">
        <v>5027</v>
      </c>
      <c r="G675">
        <v>2</v>
      </c>
      <c r="H675" t="str">
        <f>VLOOKUP(F675,DATOS!B:U,11,FALSE)</f>
        <v>S50007</v>
      </c>
      <c r="I675" t="str">
        <f t="shared" si="20"/>
        <v>TRANSPORTE MUNICIPAL TERRESTR</v>
      </c>
      <c r="J675">
        <f>VLOOKUP(F675,DATOS!B:U,13,FALSE)</f>
        <v>1</v>
      </c>
      <c r="K675">
        <f>VLOOKUP(F675,DATOS!B:U,18,FALSE)</f>
        <v>29120</v>
      </c>
      <c r="L675">
        <f t="shared" si="21"/>
        <v>29120</v>
      </c>
      <c r="O675" s="40">
        <f>VLOOKUP(F675,DATOS!B:P,15,FALSE)</f>
        <v>45414</v>
      </c>
    </row>
    <row r="676" spans="2:15">
      <c r="B676" t="str">
        <f>VLOOKUP(F676,DATOS!B:U,20,FALSE)</f>
        <v>FEVT5468</v>
      </c>
      <c r="C676" s="3">
        <v>9012767301</v>
      </c>
      <c r="D676" t="str">
        <f>VLOOKUP(F676,DATOS!B:U,2,FALSE)</f>
        <v>CC</v>
      </c>
      <c r="E676" s="3">
        <f>VLOOKUP(F676,DATOS!B:U,3,FALSE)</f>
        <v>97480960</v>
      </c>
      <c r="F676">
        <v>5028</v>
      </c>
      <c r="G676">
        <v>2</v>
      </c>
      <c r="H676" t="str">
        <f>VLOOKUP(F676,DATOS!B:U,11,FALSE)</f>
        <v>S50007</v>
      </c>
      <c r="I676" t="str">
        <f t="shared" si="20"/>
        <v>TRANSPORTE MUNICIPAL TERRESTR</v>
      </c>
      <c r="J676">
        <f>VLOOKUP(F676,DATOS!B:U,13,FALSE)</f>
        <v>1</v>
      </c>
      <c r="K676">
        <f>VLOOKUP(F676,DATOS!B:U,18,FALSE)</f>
        <v>29120</v>
      </c>
      <c r="L676">
        <f t="shared" si="21"/>
        <v>29120</v>
      </c>
      <c r="O676" s="40">
        <f>VLOOKUP(F676,DATOS!B:P,15,FALSE)</f>
        <v>45414</v>
      </c>
    </row>
    <row r="677" spans="2:15">
      <c r="B677" t="str">
        <f>VLOOKUP(F677,DATOS!B:U,20,FALSE)</f>
        <v>FEVT5469</v>
      </c>
      <c r="C677" s="3">
        <v>9012767301</v>
      </c>
      <c r="D677" t="str">
        <f>VLOOKUP(F677,DATOS!B:U,2,FALSE)</f>
        <v>CC</v>
      </c>
      <c r="E677" s="3">
        <f>VLOOKUP(F677,DATOS!B:U,3,FALSE)</f>
        <v>27470370</v>
      </c>
      <c r="F677">
        <v>5371</v>
      </c>
      <c r="G677">
        <v>2</v>
      </c>
      <c r="H677" t="str">
        <f>VLOOKUP(F677,DATOS!B:U,11,FALSE)</f>
        <v>S50007</v>
      </c>
      <c r="I677" t="str">
        <f t="shared" si="20"/>
        <v>TRANSPORTE MUNICIPAL TERRESTR</v>
      </c>
      <c r="J677">
        <f>VLOOKUP(F677,DATOS!B:U,13,FALSE)</f>
        <v>1</v>
      </c>
      <c r="K677">
        <f>VLOOKUP(F677,DATOS!B:U,18,FALSE)</f>
        <v>22880</v>
      </c>
      <c r="L677">
        <f t="shared" si="21"/>
        <v>22880</v>
      </c>
      <c r="O677" s="40">
        <f>VLOOKUP(F677,DATOS!B:P,15,FALSE)</f>
        <v>45420</v>
      </c>
    </row>
    <row r="678" spans="2:15">
      <c r="B678" t="str">
        <f>VLOOKUP(F678,DATOS!B:U,20,FALSE)</f>
        <v>FEVT5469</v>
      </c>
      <c r="C678" s="3">
        <v>9012767301</v>
      </c>
      <c r="D678" t="str">
        <f>VLOOKUP(F678,DATOS!B:U,2,FALSE)</f>
        <v>CC</v>
      </c>
      <c r="E678" s="3">
        <f>VLOOKUP(F678,DATOS!B:U,3,FALSE)</f>
        <v>27470370</v>
      </c>
      <c r="F678">
        <v>5372</v>
      </c>
      <c r="G678">
        <v>2</v>
      </c>
      <c r="H678" t="str">
        <f>VLOOKUP(F678,DATOS!B:U,11,FALSE)</f>
        <v>S50007</v>
      </c>
      <c r="I678" t="str">
        <f t="shared" si="20"/>
        <v>TRANSPORTE MUNICIPAL TERRESTR</v>
      </c>
      <c r="J678">
        <f>VLOOKUP(F678,DATOS!B:U,13,FALSE)</f>
        <v>1</v>
      </c>
      <c r="K678">
        <f>VLOOKUP(F678,DATOS!B:U,18,FALSE)</f>
        <v>22880</v>
      </c>
      <c r="L678">
        <f t="shared" si="21"/>
        <v>22880</v>
      </c>
      <c r="O678" s="40">
        <f>VLOOKUP(F678,DATOS!B:P,15,FALSE)</f>
        <v>45421</v>
      </c>
    </row>
    <row r="679" spans="2:15">
      <c r="B679" t="str">
        <f>VLOOKUP(F679,DATOS!B:U,20,FALSE)</f>
        <v>FEVT5470</v>
      </c>
      <c r="C679" s="3">
        <v>9012767301</v>
      </c>
      <c r="D679" t="str">
        <f>VLOOKUP(F679,DATOS!B:U,2,FALSE)</f>
        <v>CC</v>
      </c>
      <c r="E679" s="3">
        <f>VLOOKUP(F679,DATOS!B:U,3,FALSE)</f>
        <v>1122338480</v>
      </c>
      <c r="F679">
        <v>6331</v>
      </c>
      <c r="G679">
        <v>2</v>
      </c>
      <c r="H679" t="str">
        <f>VLOOKUP(F679,DATOS!B:U,11,FALSE)</f>
        <v>S50008</v>
      </c>
      <c r="I679" t="str">
        <f t="shared" si="20"/>
        <v>TRANSPORTE INTERMUNICIPAL TER</v>
      </c>
      <c r="J679">
        <f>VLOOKUP(F679,DATOS!B:U,13,FALSE)</f>
        <v>1</v>
      </c>
      <c r="K679">
        <f>VLOOKUP(F679,DATOS!B:U,18,FALSE)</f>
        <v>50336</v>
      </c>
      <c r="L679">
        <f t="shared" si="21"/>
        <v>50336</v>
      </c>
      <c r="O679" s="40">
        <f>VLOOKUP(F679,DATOS!B:P,15,FALSE)</f>
        <v>45441</v>
      </c>
    </row>
    <row r="680" spans="2:15">
      <c r="B680" t="str">
        <f>VLOOKUP(F680,DATOS!B:U,20,FALSE)</f>
        <v>FEVT5471</v>
      </c>
      <c r="C680" s="3">
        <v>9012767301</v>
      </c>
      <c r="D680" t="str">
        <f>VLOOKUP(F680,DATOS!B:U,2,FALSE)</f>
        <v>TI</v>
      </c>
      <c r="E680" s="3">
        <f>VLOOKUP(F680,DATOS!B:U,3,FALSE)</f>
        <v>1123306061</v>
      </c>
      <c r="F680">
        <v>6466</v>
      </c>
      <c r="G680">
        <v>2</v>
      </c>
      <c r="H680" t="str">
        <f>VLOOKUP(F680,DATOS!B:U,11,FALSE)</f>
        <v>S50008</v>
      </c>
      <c r="I680" t="str">
        <f t="shared" si="20"/>
        <v>TRANSPORTE INTERMUNICIPAL TER</v>
      </c>
      <c r="J680">
        <f>VLOOKUP(F680,DATOS!B:U,13,FALSE)</f>
        <v>1</v>
      </c>
      <c r="K680">
        <f>VLOOKUP(F680,DATOS!B:U,18,FALSE)</f>
        <v>40040</v>
      </c>
      <c r="L680">
        <f t="shared" si="21"/>
        <v>40040</v>
      </c>
      <c r="O680" s="40">
        <f>VLOOKUP(F680,DATOS!B:P,15,FALSE)</f>
        <v>45442</v>
      </c>
    </row>
    <row r="681" spans="2:15">
      <c r="B681" t="str">
        <f>VLOOKUP(F681,DATOS!B:U,20,FALSE)</f>
        <v>FEVT5472</v>
      </c>
      <c r="C681" s="3">
        <v>9012767301</v>
      </c>
      <c r="D681" t="str">
        <f>VLOOKUP(F681,DATOS!B:U,2,FALSE)</f>
        <v>TI</v>
      </c>
      <c r="E681" s="3">
        <f>VLOOKUP(F681,DATOS!B:U,3,FALSE)</f>
        <v>1126142192</v>
      </c>
      <c r="F681">
        <v>5485</v>
      </c>
      <c r="G681">
        <v>2</v>
      </c>
      <c r="H681" t="str">
        <f>VLOOKUP(F681,DATOS!B:U,11,FALSE)</f>
        <v>S50007</v>
      </c>
      <c r="I681" t="str">
        <f t="shared" si="20"/>
        <v>TRANSPORTE MUNICIPAL TERRESTR</v>
      </c>
      <c r="J681">
        <f>VLOOKUP(F681,DATOS!B:U,13,FALSE)</f>
        <v>1</v>
      </c>
      <c r="K681">
        <f>VLOOKUP(F681,DATOS!B:U,18,FALSE)</f>
        <v>96512</v>
      </c>
      <c r="L681">
        <f t="shared" si="21"/>
        <v>96512</v>
      </c>
      <c r="O681" s="40">
        <f>VLOOKUP(F681,DATOS!B:P,15,FALSE)</f>
        <v>45427</v>
      </c>
    </row>
    <row r="682" spans="2:15">
      <c r="B682" t="str">
        <f>VLOOKUP(F682,DATOS!B:U,20,FALSE)</f>
        <v>FEVT5472</v>
      </c>
      <c r="C682" s="3">
        <v>9012767301</v>
      </c>
      <c r="D682" t="str">
        <f>VLOOKUP(F682,DATOS!B:U,2,FALSE)</f>
        <v>TI</v>
      </c>
      <c r="E682" s="3">
        <f>VLOOKUP(F682,DATOS!B:U,3,FALSE)</f>
        <v>1126142192</v>
      </c>
      <c r="F682">
        <v>5486</v>
      </c>
      <c r="G682">
        <v>2</v>
      </c>
      <c r="H682" t="str">
        <f>VLOOKUP(F682,DATOS!B:U,11,FALSE)</f>
        <v>S50007</v>
      </c>
      <c r="I682" t="str">
        <f t="shared" si="20"/>
        <v>TRANSPORTE MUNICIPAL TERRESTR</v>
      </c>
      <c r="J682">
        <f>VLOOKUP(F682,DATOS!B:U,13,FALSE)</f>
        <v>1</v>
      </c>
      <c r="K682">
        <f>VLOOKUP(F682,DATOS!B:U,18,FALSE)</f>
        <v>96512</v>
      </c>
      <c r="L682">
        <f t="shared" si="21"/>
        <v>96512</v>
      </c>
      <c r="O682" s="40">
        <f>VLOOKUP(F682,DATOS!B:P,15,FALSE)</f>
        <v>45428</v>
      </c>
    </row>
    <row r="683" spans="2:15">
      <c r="B683" t="str">
        <f>VLOOKUP(F683,DATOS!B:U,20,FALSE)</f>
        <v>FEVT5473</v>
      </c>
      <c r="C683" s="3">
        <v>9012767301</v>
      </c>
      <c r="D683" t="str">
        <f>VLOOKUP(F683,DATOS!B:U,2,FALSE)</f>
        <v>CC</v>
      </c>
      <c r="E683" s="3">
        <f>VLOOKUP(F683,DATOS!B:U,3,FALSE)</f>
        <v>1124316373</v>
      </c>
      <c r="F683">
        <v>5241</v>
      </c>
      <c r="G683">
        <v>2</v>
      </c>
      <c r="H683" t="str">
        <f>VLOOKUP(F683,DATOS!B:U,11,FALSE)</f>
        <v>S50007</v>
      </c>
      <c r="I683" t="str">
        <f t="shared" si="20"/>
        <v>TRANSPORTE MUNICIPAL TERRESTR</v>
      </c>
      <c r="J683">
        <f>VLOOKUP(F683,DATOS!B:U,13,FALSE)</f>
        <v>1</v>
      </c>
      <c r="K683">
        <f>VLOOKUP(F683,DATOS!B:U,18,FALSE)</f>
        <v>33800</v>
      </c>
      <c r="L683">
        <f t="shared" si="21"/>
        <v>33800</v>
      </c>
      <c r="O683" s="40">
        <f>VLOOKUP(F683,DATOS!B:P,15,FALSE)</f>
        <v>45418</v>
      </c>
    </row>
    <row r="684" spans="2:15">
      <c r="B684" t="str">
        <f>VLOOKUP(F684,DATOS!B:U,20,FALSE)</f>
        <v>FEVT5473</v>
      </c>
      <c r="C684" s="3">
        <v>9012767301</v>
      </c>
      <c r="D684" t="str">
        <f>VLOOKUP(F684,DATOS!B:U,2,FALSE)</f>
        <v>CC</v>
      </c>
      <c r="E684" s="3">
        <f>VLOOKUP(F684,DATOS!B:U,3,FALSE)</f>
        <v>1124316373</v>
      </c>
      <c r="F684">
        <v>5242</v>
      </c>
      <c r="G684">
        <v>2</v>
      </c>
      <c r="H684" t="str">
        <f>VLOOKUP(F684,DATOS!B:U,11,FALSE)</f>
        <v>S50007</v>
      </c>
      <c r="I684" t="str">
        <f t="shared" si="20"/>
        <v>TRANSPORTE MUNICIPAL TERRESTR</v>
      </c>
      <c r="J684">
        <f>VLOOKUP(F684,DATOS!B:U,13,FALSE)</f>
        <v>1</v>
      </c>
      <c r="K684">
        <f>VLOOKUP(F684,DATOS!B:U,18,FALSE)</f>
        <v>33800</v>
      </c>
      <c r="L684">
        <f t="shared" si="21"/>
        <v>33800</v>
      </c>
      <c r="O684" s="40">
        <f>VLOOKUP(F684,DATOS!B:P,15,FALSE)</f>
        <v>45419</v>
      </c>
    </row>
    <row r="685" spans="2:15">
      <c r="B685" t="str">
        <f>VLOOKUP(F685,DATOS!B:U,20,FALSE)</f>
        <v>FEVT5474</v>
      </c>
      <c r="C685" s="3">
        <v>9012767301</v>
      </c>
      <c r="D685" t="str">
        <f>VLOOKUP(F685,DATOS!B:U,2,FALSE)</f>
        <v>CC</v>
      </c>
      <c r="E685" s="3">
        <f>VLOOKUP(F685,DATOS!B:U,3,FALSE)</f>
        <v>1007012368</v>
      </c>
      <c r="F685">
        <v>5521</v>
      </c>
      <c r="G685">
        <v>2</v>
      </c>
      <c r="H685" t="str">
        <f>VLOOKUP(F685,DATOS!B:U,11,FALSE)</f>
        <v>S50007</v>
      </c>
      <c r="I685" t="str">
        <f t="shared" si="20"/>
        <v>TRANSPORTE MUNICIPAL TERRESTR</v>
      </c>
      <c r="J685">
        <f>VLOOKUP(F685,DATOS!B:U,13,FALSE)</f>
        <v>1</v>
      </c>
      <c r="K685">
        <f>VLOOKUP(F685,DATOS!B:U,18,FALSE)</f>
        <v>67600</v>
      </c>
      <c r="L685">
        <f t="shared" si="21"/>
        <v>67600</v>
      </c>
      <c r="O685" s="40">
        <f>VLOOKUP(F685,DATOS!B:P,15,FALSE)</f>
        <v>45420</v>
      </c>
    </row>
    <row r="686" spans="2:15">
      <c r="B686" t="str">
        <f>VLOOKUP(F686,DATOS!B:U,20,FALSE)</f>
        <v>FEVT5474</v>
      </c>
      <c r="C686" s="3">
        <v>9012767301</v>
      </c>
      <c r="D686" t="str">
        <f>VLOOKUP(F686,DATOS!B:U,2,FALSE)</f>
        <v>CC</v>
      </c>
      <c r="E686" s="3">
        <f>VLOOKUP(F686,DATOS!B:U,3,FALSE)</f>
        <v>1007012368</v>
      </c>
      <c r="F686">
        <v>5522</v>
      </c>
      <c r="G686">
        <v>2</v>
      </c>
      <c r="H686" t="str">
        <f>VLOOKUP(F686,DATOS!B:U,11,FALSE)</f>
        <v>S50007</v>
      </c>
      <c r="I686" t="str">
        <f t="shared" si="20"/>
        <v>TRANSPORTE MUNICIPAL TERRESTR</v>
      </c>
      <c r="J686">
        <f>VLOOKUP(F686,DATOS!B:U,13,FALSE)</f>
        <v>1</v>
      </c>
      <c r="K686">
        <f>VLOOKUP(F686,DATOS!B:U,18,FALSE)</f>
        <v>67600</v>
      </c>
      <c r="L686">
        <f t="shared" si="21"/>
        <v>67600</v>
      </c>
      <c r="O686" s="40">
        <f>VLOOKUP(F686,DATOS!B:P,15,FALSE)</f>
        <v>45421</v>
      </c>
    </row>
    <row r="687" spans="2:15">
      <c r="B687" t="str">
        <f>VLOOKUP(F687,DATOS!B:U,20,FALSE)</f>
        <v>FEVT5475</v>
      </c>
      <c r="C687" s="3">
        <v>9012767301</v>
      </c>
      <c r="D687" t="str">
        <f>VLOOKUP(F687,DATOS!B:U,2,FALSE)</f>
        <v>CC</v>
      </c>
      <c r="E687" s="3">
        <f>VLOOKUP(F687,DATOS!B:U,3,FALSE)</f>
        <v>69010154</v>
      </c>
      <c r="F687">
        <v>5540</v>
      </c>
      <c r="G687">
        <v>2</v>
      </c>
      <c r="H687" t="str">
        <f>VLOOKUP(F687,DATOS!B:U,11,FALSE)</f>
        <v>S50008</v>
      </c>
      <c r="I687" t="str">
        <f t="shared" si="20"/>
        <v>TRANSPORTE INTERMUNICIPAL TER</v>
      </c>
      <c r="J687">
        <f>VLOOKUP(F687,DATOS!B:U,13,FALSE)</f>
        <v>1</v>
      </c>
      <c r="K687">
        <f>VLOOKUP(F687,DATOS!B:U,18,FALSE)</f>
        <v>29640</v>
      </c>
      <c r="L687">
        <f t="shared" si="21"/>
        <v>29640</v>
      </c>
      <c r="O687" s="40">
        <f>VLOOKUP(F687,DATOS!B:P,15,FALSE)</f>
        <v>45439</v>
      </c>
    </row>
    <row r="688" spans="2:15">
      <c r="B688" t="str">
        <f>VLOOKUP(F688,DATOS!B:U,20,FALSE)</f>
        <v>FEVT5475</v>
      </c>
      <c r="C688" s="3">
        <v>9012767301</v>
      </c>
      <c r="D688" t="str">
        <f>VLOOKUP(F688,DATOS!B:U,2,FALSE)</f>
        <v>CC</v>
      </c>
      <c r="E688" s="3">
        <f>VLOOKUP(F688,DATOS!B:U,3,FALSE)</f>
        <v>69010154</v>
      </c>
      <c r="F688">
        <v>5541</v>
      </c>
      <c r="G688">
        <v>2</v>
      </c>
      <c r="H688" t="str">
        <f>VLOOKUP(F688,DATOS!B:U,11,FALSE)</f>
        <v>S50007</v>
      </c>
      <c r="I688" t="str">
        <f t="shared" si="20"/>
        <v>TRANSPORTE MUNICIPAL TERRESTR</v>
      </c>
      <c r="J688">
        <f>VLOOKUP(F688,DATOS!B:U,13,FALSE)</f>
        <v>1</v>
      </c>
      <c r="K688">
        <f>VLOOKUP(F688,DATOS!B:U,18,FALSE)</f>
        <v>72384</v>
      </c>
      <c r="L688">
        <f t="shared" si="21"/>
        <v>72384</v>
      </c>
      <c r="O688" s="40">
        <f>VLOOKUP(F688,DATOS!B:P,15,FALSE)</f>
        <v>45439</v>
      </c>
    </row>
    <row r="689" spans="2:15">
      <c r="B689" t="str">
        <f>VLOOKUP(F689,DATOS!B:U,20,FALSE)</f>
        <v>FEVT5475</v>
      </c>
      <c r="C689" s="3">
        <v>9012767301</v>
      </c>
      <c r="D689" t="str">
        <f>VLOOKUP(F689,DATOS!B:U,2,FALSE)</f>
        <v>CC</v>
      </c>
      <c r="E689" s="3">
        <f>VLOOKUP(F689,DATOS!B:U,3,FALSE)</f>
        <v>69010154</v>
      </c>
      <c r="F689">
        <v>5542</v>
      </c>
      <c r="G689">
        <v>2</v>
      </c>
      <c r="H689" t="str">
        <f>VLOOKUP(F689,DATOS!B:U,11,FALSE)</f>
        <v>S50007</v>
      </c>
      <c r="I689" t="str">
        <f t="shared" si="20"/>
        <v>TRANSPORTE MUNICIPAL TERRESTR</v>
      </c>
      <c r="J689">
        <f>VLOOKUP(F689,DATOS!B:U,13,FALSE)</f>
        <v>1</v>
      </c>
      <c r="K689">
        <f>VLOOKUP(F689,DATOS!B:U,18,FALSE)</f>
        <v>72800</v>
      </c>
      <c r="L689">
        <f t="shared" si="21"/>
        <v>72800</v>
      </c>
      <c r="O689" s="40">
        <f>VLOOKUP(F689,DATOS!B:P,15,FALSE)</f>
        <v>45440</v>
      </c>
    </row>
    <row r="690" spans="2:15">
      <c r="B690" t="str">
        <f>VLOOKUP(F690,DATOS!B:U,20,FALSE)</f>
        <v>FEVT5475</v>
      </c>
      <c r="C690" s="3">
        <v>9012767301</v>
      </c>
      <c r="D690" t="str">
        <f>VLOOKUP(F690,DATOS!B:U,2,FALSE)</f>
        <v>CC</v>
      </c>
      <c r="E690" s="3">
        <f>VLOOKUP(F690,DATOS!B:U,3,FALSE)</f>
        <v>69010154</v>
      </c>
      <c r="F690">
        <v>5543</v>
      </c>
      <c r="G690">
        <v>2</v>
      </c>
      <c r="H690" t="str">
        <f>VLOOKUP(F690,DATOS!B:U,11,FALSE)</f>
        <v>S50008</v>
      </c>
      <c r="I690" t="str">
        <f t="shared" si="20"/>
        <v>TRANSPORTE INTERMUNICIPAL TER</v>
      </c>
      <c r="J690">
        <f>VLOOKUP(F690,DATOS!B:U,13,FALSE)</f>
        <v>1</v>
      </c>
      <c r="K690">
        <f>VLOOKUP(F690,DATOS!B:U,18,FALSE)</f>
        <v>29640</v>
      </c>
      <c r="L690">
        <f t="shared" si="21"/>
        <v>29640</v>
      </c>
      <c r="O690" s="40">
        <f>VLOOKUP(F690,DATOS!B:P,15,FALSE)</f>
        <v>45440</v>
      </c>
    </row>
    <row r="691" spans="2:15">
      <c r="B691" t="str">
        <f>VLOOKUP(F691,DATOS!B:U,20,FALSE)</f>
        <v>FEVT5476</v>
      </c>
      <c r="C691" s="3">
        <v>9012767301</v>
      </c>
      <c r="D691" t="str">
        <f>VLOOKUP(F691,DATOS!B:U,2,FALSE)</f>
        <v>CC</v>
      </c>
      <c r="E691" s="3">
        <f>VLOOKUP(F691,DATOS!B:U,3,FALSE)</f>
        <v>5348422</v>
      </c>
      <c r="F691">
        <v>5361</v>
      </c>
      <c r="G691">
        <v>2</v>
      </c>
      <c r="H691" t="str">
        <f>VLOOKUP(F691,DATOS!B:U,11,FALSE)</f>
        <v>S50008</v>
      </c>
      <c r="I691" t="str">
        <f t="shared" si="20"/>
        <v>TRANSPORTE INTERMUNICIPAL TER</v>
      </c>
      <c r="J691">
        <f>VLOOKUP(F691,DATOS!B:U,13,FALSE)</f>
        <v>1</v>
      </c>
      <c r="K691">
        <f>VLOOKUP(F691,DATOS!B:U,18,FALSE)</f>
        <v>48360</v>
      </c>
      <c r="L691">
        <f t="shared" si="21"/>
        <v>48360</v>
      </c>
      <c r="O691" s="40">
        <f>VLOOKUP(F691,DATOS!B:P,15,FALSE)</f>
        <v>45421</v>
      </c>
    </row>
    <row r="692" spans="2:15">
      <c r="B692" t="str">
        <f>VLOOKUP(F692,DATOS!B:U,20,FALSE)</f>
        <v>FEVT5477</v>
      </c>
      <c r="C692" s="3">
        <v>9012767301</v>
      </c>
      <c r="D692" t="str">
        <f>VLOOKUP(F692,DATOS!B:U,2,FALSE)</f>
        <v>TI</v>
      </c>
      <c r="E692" s="3">
        <f>VLOOKUP(F692,DATOS!B:U,3,FALSE)</f>
        <v>1120217037</v>
      </c>
      <c r="F692">
        <v>5255</v>
      </c>
      <c r="G692">
        <v>2</v>
      </c>
      <c r="H692" t="str">
        <f>VLOOKUP(F692,DATOS!B:U,11,FALSE)</f>
        <v>S50007</v>
      </c>
      <c r="I692" t="str">
        <f t="shared" si="20"/>
        <v>TRANSPORTE MUNICIPAL TERRESTR</v>
      </c>
      <c r="J692">
        <f>VLOOKUP(F692,DATOS!B:U,13,FALSE)</f>
        <v>1</v>
      </c>
      <c r="K692">
        <f>VLOOKUP(F692,DATOS!B:U,18,FALSE)</f>
        <v>26000</v>
      </c>
      <c r="L692">
        <f t="shared" si="21"/>
        <v>26000</v>
      </c>
      <c r="O692" s="40">
        <f>VLOOKUP(F692,DATOS!B:P,15,FALSE)</f>
        <v>45418</v>
      </c>
    </row>
    <row r="693" spans="2:15">
      <c r="B693" t="str">
        <f>VLOOKUP(F693,DATOS!B:U,20,FALSE)</f>
        <v>FEVT5477</v>
      </c>
      <c r="C693" s="3">
        <v>9012767301</v>
      </c>
      <c r="D693" t="str">
        <f>VLOOKUP(F693,DATOS!B:U,2,FALSE)</f>
        <v>TI</v>
      </c>
      <c r="E693" s="3">
        <f>VLOOKUP(F693,DATOS!B:U,3,FALSE)</f>
        <v>1120217037</v>
      </c>
      <c r="F693">
        <v>5256</v>
      </c>
      <c r="G693">
        <v>2</v>
      </c>
      <c r="H693" t="str">
        <f>VLOOKUP(F693,DATOS!B:U,11,FALSE)</f>
        <v>S50007</v>
      </c>
      <c r="I693" t="str">
        <f t="shared" si="20"/>
        <v>TRANSPORTE MUNICIPAL TERRESTR</v>
      </c>
      <c r="J693">
        <f>VLOOKUP(F693,DATOS!B:U,13,FALSE)</f>
        <v>1</v>
      </c>
      <c r="K693">
        <f>VLOOKUP(F693,DATOS!B:U,18,FALSE)</f>
        <v>26000</v>
      </c>
      <c r="L693">
        <f t="shared" si="21"/>
        <v>26000</v>
      </c>
      <c r="O693" s="40">
        <f>VLOOKUP(F693,DATOS!B:P,15,FALSE)</f>
        <v>45418</v>
      </c>
    </row>
    <row r="694" spans="2:15">
      <c r="B694" t="str">
        <f>VLOOKUP(F694,DATOS!B:U,20,FALSE)</f>
        <v>FEVT5478</v>
      </c>
      <c r="C694" s="3">
        <v>9012767301</v>
      </c>
      <c r="D694" t="str">
        <f>VLOOKUP(F694,DATOS!B:U,2,FALSE)</f>
        <v>CC</v>
      </c>
      <c r="E694" s="3">
        <f>VLOOKUP(F694,DATOS!B:U,3,FALSE)</f>
        <v>1006956710</v>
      </c>
      <c r="F694">
        <v>5261</v>
      </c>
      <c r="G694">
        <v>2</v>
      </c>
      <c r="H694" t="str">
        <f>VLOOKUP(F694,DATOS!B:U,11,FALSE)</f>
        <v>S50007</v>
      </c>
      <c r="I694" t="str">
        <f t="shared" si="20"/>
        <v>TRANSPORTE MUNICIPAL TERRESTR</v>
      </c>
      <c r="J694">
        <f>VLOOKUP(F694,DATOS!B:U,13,FALSE)</f>
        <v>1</v>
      </c>
      <c r="K694">
        <f>VLOOKUP(F694,DATOS!B:U,18,FALSE)</f>
        <v>26000</v>
      </c>
      <c r="L694">
        <f t="shared" si="21"/>
        <v>26000</v>
      </c>
      <c r="O694" s="40">
        <f>VLOOKUP(F694,DATOS!B:P,15,FALSE)</f>
        <v>45418</v>
      </c>
    </row>
    <row r="695" spans="2:15">
      <c r="B695" t="str">
        <f>VLOOKUP(F695,DATOS!B:U,20,FALSE)</f>
        <v>FEVT5478</v>
      </c>
      <c r="C695" s="3">
        <v>9012767301</v>
      </c>
      <c r="D695" t="str">
        <f>VLOOKUP(F695,DATOS!B:U,2,FALSE)</f>
        <v>CC</v>
      </c>
      <c r="E695" s="3">
        <f>VLOOKUP(F695,DATOS!B:U,3,FALSE)</f>
        <v>1006956710</v>
      </c>
      <c r="F695">
        <v>5262</v>
      </c>
      <c r="G695">
        <v>2</v>
      </c>
      <c r="H695" t="str">
        <f>VLOOKUP(F695,DATOS!B:U,11,FALSE)</f>
        <v>S50007</v>
      </c>
      <c r="I695" t="str">
        <f t="shared" si="20"/>
        <v>TRANSPORTE MUNICIPAL TERRESTR</v>
      </c>
      <c r="J695">
        <f>VLOOKUP(F695,DATOS!B:U,13,FALSE)</f>
        <v>1</v>
      </c>
      <c r="K695">
        <f>VLOOKUP(F695,DATOS!B:U,18,FALSE)</f>
        <v>26000</v>
      </c>
      <c r="L695">
        <f t="shared" si="21"/>
        <v>26000</v>
      </c>
      <c r="O695" s="40">
        <f>VLOOKUP(F695,DATOS!B:P,15,FALSE)</f>
        <v>45418</v>
      </c>
    </row>
    <row r="696" spans="2:15">
      <c r="B696" t="str">
        <f>VLOOKUP(F696,DATOS!B:U,20,FALSE)</f>
        <v>FEVT5479</v>
      </c>
      <c r="C696" s="3">
        <v>9012767301</v>
      </c>
      <c r="D696" t="str">
        <f>VLOOKUP(F696,DATOS!B:U,2,FALSE)</f>
        <v>CC</v>
      </c>
      <c r="E696" s="3">
        <f>VLOOKUP(F696,DATOS!B:U,3,FALSE)</f>
        <v>97490048</v>
      </c>
      <c r="F696">
        <v>5920</v>
      </c>
      <c r="G696">
        <v>2</v>
      </c>
      <c r="H696" t="str">
        <f>VLOOKUP(F696,DATOS!B:U,11,FALSE)</f>
        <v>S50007</v>
      </c>
      <c r="I696" t="str">
        <f t="shared" ref="I696:I757" si="22">IF(H696="S50007","TRANSPORTE MUNICIPAL TERRESTR",IF(H696="S50008","TRANSPORTE INTERMUNICIPAL TER","VALIDAR CODIGO"))</f>
        <v>TRANSPORTE MUNICIPAL TERRESTR</v>
      </c>
      <c r="J696">
        <f>VLOOKUP(F696,DATOS!B:U,13,FALSE)</f>
        <v>1</v>
      </c>
      <c r="K696">
        <f>VLOOKUP(F696,DATOS!B:U,18,FALSE)</f>
        <v>29120</v>
      </c>
      <c r="L696">
        <f t="shared" ref="L696:L757" si="23">K696*J696</f>
        <v>29120</v>
      </c>
      <c r="O696" s="40">
        <f>VLOOKUP(F696,DATOS!B:P,15,FALSE)</f>
        <v>45433</v>
      </c>
    </row>
    <row r="697" spans="2:15">
      <c r="B697" t="str">
        <f>VLOOKUP(F697,DATOS!B:U,20,FALSE)</f>
        <v>FEVT5479</v>
      </c>
      <c r="C697" s="3">
        <v>9012767301</v>
      </c>
      <c r="D697" t="str">
        <f>VLOOKUP(F697,DATOS!B:U,2,FALSE)</f>
        <v>CC</v>
      </c>
      <c r="E697" s="3">
        <f>VLOOKUP(F697,DATOS!B:U,3,FALSE)</f>
        <v>97490048</v>
      </c>
      <c r="F697">
        <v>5921</v>
      </c>
      <c r="G697">
        <v>2</v>
      </c>
      <c r="H697" t="str">
        <f>VLOOKUP(F697,DATOS!B:U,11,FALSE)</f>
        <v>S50007</v>
      </c>
      <c r="I697" t="str">
        <f t="shared" si="22"/>
        <v>TRANSPORTE MUNICIPAL TERRESTR</v>
      </c>
      <c r="J697">
        <f>VLOOKUP(F697,DATOS!B:U,13,FALSE)</f>
        <v>1</v>
      </c>
      <c r="K697">
        <f>VLOOKUP(F697,DATOS!B:U,18,FALSE)</f>
        <v>93600</v>
      </c>
      <c r="L697">
        <f t="shared" si="23"/>
        <v>93600</v>
      </c>
      <c r="O697" s="40">
        <f>VLOOKUP(F697,DATOS!B:P,15,FALSE)</f>
        <v>45432</v>
      </c>
    </row>
    <row r="698" spans="2:15">
      <c r="B698" t="str">
        <f>VLOOKUP(F698,DATOS!B:U,20,FALSE)</f>
        <v>FEVT5479</v>
      </c>
      <c r="C698" s="3">
        <v>9012767301</v>
      </c>
      <c r="D698" t="str">
        <f>VLOOKUP(F698,DATOS!B:U,2,FALSE)</f>
        <v>CC</v>
      </c>
      <c r="E698" s="3">
        <f>VLOOKUP(F698,DATOS!B:U,3,FALSE)</f>
        <v>97490048</v>
      </c>
      <c r="F698">
        <v>5922</v>
      </c>
      <c r="G698">
        <v>2</v>
      </c>
      <c r="H698" t="str">
        <f>VLOOKUP(F698,DATOS!B:U,11,FALSE)</f>
        <v>S50007</v>
      </c>
      <c r="I698" t="str">
        <f t="shared" si="22"/>
        <v>TRANSPORTE MUNICIPAL TERRESTR</v>
      </c>
      <c r="J698">
        <f>VLOOKUP(F698,DATOS!B:U,13,FALSE)</f>
        <v>1</v>
      </c>
      <c r="K698">
        <f>VLOOKUP(F698,DATOS!B:U,18,FALSE)</f>
        <v>93600</v>
      </c>
      <c r="L698">
        <f t="shared" si="23"/>
        <v>93600</v>
      </c>
      <c r="O698" s="40">
        <f>VLOOKUP(F698,DATOS!B:P,15,FALSE)</f>
        <v>45434</v>
      </c>
    </row>
    <row r="699" spans="2:15">
      <c r="B699" t="str">
        <f>VLOOKUP(F699,DATOS!B:U,20,FALSE)</f>
        <v>FEVT5479</v>
      </c>
      <c r="C699" s="3">
        <v>9012767301</v>
      </c>
      <c r="D699" t="str">
        <f>VLOOKUP(F699,DATOS!B:U,2,FALSE)</f>
        <v>CC</v>
      </c>
      <c r="E699" s="3">
        <f>VLOOKUP(F699,DATOS!B:U,3,FALSE)</f>
        <v>97490048</v>
      </c>
      <c r="F699">
        <v>5923</v>
      </c>
      <c r="G699">
        <v>2</v>
      </c>
      <c r="H699" t="str">
        <f>VLOOKUP(F699,DATOS!B:U,11,FALSE)</f>
        <v>S50007</v>
      </c>
      <c r="I699" t="str">
        <f t="shared" si="22"/>
        <v>TRANSPORTE MUNICIPAL TERRESTR</v>
      </c>
      <c r="J699">
        <f>VLOOKUP(F699,DATOS!B:U,13,FALSE)</f>
        <v>1</v>
      </c>
      <c r="K699">
        <f>VLOOKUP(F699,DATOS!B:U,18,FALSE)</f>
        <v>29120</v>
      </c>
      <c r="L699">
        <f t="shared" si="23"/>
        <v>29120</v>
      </c>
      <c r="O699" s="40">
        <f>VLOOKUP(F699,DATOS!B:P,15,FALSE)</f>
        <v>45434</v>
      </c>
    </row>
    <row r="700" spans="2:15">
      <c r="B700" t="str">
        <f>VLOOKUP(F700,DATOS!B:U,20,FALSE)</f>
        <v>FEVT5480</v>
      </c>
      <c r="C700" s="3">
        <v>9012767301</v>
      </c>
      <c r="D700" t="str">
        <f>VLOOKUP(F700,DATOS!B:U,2,FALSE)</f>
        <v>CC</v>
      </c>
      <c r="E700" s="3">
        <f>VLOOKUP(F700,DATOS!B:U,3,FALSE)</f>
        <v>1122782359</v>
      </c>
      <c r="F700">
        <v>5720</v>
      </c>
      <c r="G700">
        <v>2</v>
      </c>
      <c r="H700" t="str">
        <f>VLOOKUP(F700,DATOS!B:U,11,FALSE)</f>
        <v>S50007</v>
      </c>
      <c r="I700" t="str">
        <f t="shared" si="22"/>
        <v>TRANSPORTE MUNICIPAL TERRESTR</v>
      </c>
      <c r="J700">
        <f>VLOOKUP(F700,DATOS!B:U,13,FALSE)</f>
        <v>1</v>
      </c>
      <c r="K700">
        <f>VLOOKUP(F700,DATOS!B:U,18,FALSE)</f>
        <v>26000</v>
      </c>
      <c r="L700">
        <f t="shared" si="23"/>
        <v>26000</v>
      </c>
      <c r="O700" s="40">
        <f>VLOOKUP(F700,DATOS!B:P,15,FALSE)</f>
        <v>45428</v>
      </c>
    </row>
    <row r="701" spans="2:15">
      <c r="B701" t="str">
        <f>VLOOKUP(F701,DATOS!B:U,20,FALSE)</f>
        <v>FEVT5480</v>
      </c>
      <c r="C701" s="3">
        <v>9012767301</v>
      </c>
      <c r="D701" t="str">
        <f>VLOOKUP(F701,DATOS!B:U,2,FALSE)</f>
        <v>CC</v>
      </c>
      <c r="E701" s="3">
        <f>VLOOKUP(F701,DATOS!B:U,3,FALSE)</f>
        <v>1122782359</v>
      </c>
      <c r="F701">
        <v>5721</v>
      </c>
      <c r="G701">
        <v>2</v>
      </c>
      <c r="H701" t="str">
        <f>VLOOKUP(F701,DATOS!B:U,11,FALSE)</f>
        <v>S50007</v>
      </c>
      <c r="I701" t="str">
        <f t="shared" si="22"/>
        <v>TRANSPORTE MUNICIPAL TERRESTR</v>
      </c>
      <c r="J701">
        <f>VLOOKUP(F701,DATOS!B:U,13,FALSE)</f>
        <v>1</v>
      </c>
      <c r="K701">
        <f>VLOOKUP(F701,DATOS!B:U,18,FALSE)</f>
        <v>26000</v>
      </c>
      <c r="L701">
        <f t="shared" si="23"/>
        <v>26000</v>
      </c>
      <c r="O701" s="40">
        <f>VLOOKUP(F701,DATOS!B:P,15,FALSE)</f>
        <v>45428</v>
      </c>
    </row>
    <row r="702" spans="2:15">
      <c r="B702" t="str">
        <f>VLOOKUP(F702,DATOS!B:U,20,FALSE)</f>
        <v>FEVT5481</v>
      </c>
      <c r="C702" s="3">
        <v>9012767301</v>
      </c>
      <c r="D702" t="str">
        <f>VLOOKUP(F702,DATOS!B:U,2,FALSE)</f>
        <v>CC</v>
      </c>
      <c r="E702" s="3">
        <f>VLOOKUP(F702,DATOS!B:U,3,FALSE)</f>
        <v>5349313</v>
      </c>
      <c r="F702">
        <v>4897</v>
      </c>
      <c r="G702">
        <v>2</v>
      </c>
      <c r="H702" t="str">
        <f>VLOOKUP(F702,DATOS!B:U,11,FALSE)</f>
        <v>S50007</v>
      </c>
      <c r="I702" t="str">
        <f t="shared" si="22"/>
        <v>TRANSPORTE MUNICIPAL TERRESTR</v>
      </c>
      <c r="J702">
        <f>VLOOKUP(F702,DATOS!B:U,13,FALSE)</f>
        <v>2</v>
      </c>
      <c r="K702">
        <f>VLOOKUP(F702,DATOS!B:U,18,FALSE)</f>
        <v>67600</v>
      </c>
      <c r="L702">
        <f t="shared" si="23"/>
        <v>135200</v>
      </c>
      <c r="O702" s="40">
        <f>VLOOKUP(F702,DATOS!B:P,15,FALSE)</f>
        <v>45413</v>
      </c>
    </row>
    <row r="703" spans="2:15">
      <c r="B703" t="str">
        <f>VLOOKUP(F703,DATOS!B:U,20,FALSE)</f>
        <v>FEVT5482</v>
      </c>
      <c r="C703" s="3">
        <v>9012767301</v>
      </c>
      <c r="D703" t="str">
        <f>VLOOKUP(F703,DATOS!B:U,2,FALSE)</f>
        <v>CC</v>
      </c>
      <c r="E703" s="3">
        <f>VLOOKUP(F703,DATOS!B:U,3,FALSE)</f>
        <v>41182880</v>
      </c>
      <c r="F703">
        <v>6486</v>
      </c>
      <c r="G703">
        <v>2</v>
      </c>
      <c r="H703" t="str">
        <f>VLOOKUP(F703,DATOS!B:U,11,FALSE)</f>
        <v>S50007</v>
      </c>
      <c r="I703" t="str">
        <f t="shared" si="22"/>
        <v>TRANSPORTE MUNICIPAL TERRESTR</v>
      </c>
      <c r="J703">
        <f>VLOOKUP(F703,DATOS!B:U,13,FALSE)</f>
        <v>1</v>
      </c>
      <c r="K703">
        <f>VLOOKUP(F703,DATOS!B:U,18,FALSE)</f>
        <v>26000</v>
      </c>
      <c r="L703">
        <f t="shared" si="23"/>
        <v>26000</v>
      </c>
      <c r="O703" s="40">
        <f>VLOOKUP(F703,DATOS!B:P,15,FALSE)</f>
        <v>45442</v>
      </c>
    </row>
    <row r="704" spans="2:15">
      <c r="B704" t="str">
        <f>VLOOKUP(F704,DATOS!B:U,20,FALSE)</f>
        <v>FEVT5482</v>
      </c>
      <c r="C704" s="3">
        <v>9012767301</v>
      </c>
      <c r="D704" t="str">
        <f>VLOOKUP(F704,DATOS!B:U,2,FALSE)</f>
        <v>CC</v>
      </c>
      <c r="E704" s="3">
        <f>VLOOKUP(F704,DATOS!B:U,3,FALSE)</f>
        <v>41182880</v>
      </c>
      <c r="F704">
        <v>6487</v>
      </c>
      <c r="G704">
        <v>2</v>
      </c>
      <c r="H704" t="str">
        <f>VLOOKUP(F704,DATOS!B:U,11,FALSE)</f>
        <v>S50007</v>
      </c>
      <c r="I704" t="str">
        <f t="shared" si="22"/>
        <v>TRANSPORTE MUNICIPAL TERRESTR</v>
      </c>
      <c r="J704">
        <f>VLOOKUP(F704,DATOS!B:U,13,FALSE)</f>
        <v>1</v>
      </c>
      <c r="K704">
        <f>VLOOKUP(F704,DATOS!B:U,18,FALSE)</f>
        <v>26000</v>
      </c>
      <c r="L704">
        <f t="shared" si="23"/>
        <v>26000</v>
      </c>
      <c r="O704" s="40">
        <f>VLOOKUP(F704,DATOS!B:P,15,FALSE)</f>
        <v>45442</v>
      </c>
    </row>
    <row r="705" spans="2:15">
      <c r="B705" t="str">
        <f>VLOOKUP(F705,DATOS!B:U,20,FALSE)</f>
        <v>FEVT5483</v>
      </c>
      <c r="C705" s="3">
        <v>9012767301</v>
      </c>
      <c r="D705" t="str">
        <f>VLOOKUP(F705,DATOS!B:U,2,FALSE)</f>
        <v>CC</v>
      </c>
      <c r="E705" s="3">
        <f>VLOOKUP(F705,DATOS!B:U,3,FALSE)</f>
        <v>41180618</v>
      </c>
      <c r="F705">
        <v>5289</v>
      </c>
      <c r="G705">
        <v>2</v>
      </c>
      <c r="H705" t="str">
        <f>VLOOKUP(F705,DATOS!B:U,11,FALSE)</f>
        <v>S50007</v>
      </c>
      <c r="I705" t="str">
        <f t="shared" si="22"/>
        <v>TRANSPORTE MUNICIPAL TERRESTR</v>
      </c>
      <c r="J705">
        <f>VLOOKUP(F705,DATOS!B:U,13,FALSE)</f>
        <v>1</v>
      </c>
      <c r="K705">
        <f>VLOOKUP(F705,DATOS!B:U,18,FALSE)</f>
        <v>26000</v>
      </c>
      <c r="L705">
        <f t="shared" si="23"/>
        <v>26000</v>
      </c>
      <c r="O705" s="40">
        <f>VLOOKUP(F705,DATOS!B:P,15,FALSE)</f>
        <v>45419</v>
      </c>
    </row>
    <row r="706" spans="2:15">
      <c r="B706" t="str">
        <f>VLOOKUP(F706,DATOS!B:U,20,FALSE)</f>
        <v>FEVT5483</v>
      </c>
      <c r="C706" s="3">
        <v>9012767301</v>
      </c>
      <c r="D706" t="str">
        <f>VLOOKUP(F706,DATOS!B:U,2,FALSE)</f>
        <v>CC</v>
      </c>
      <c r="E706" s="3">
        <f>VLOOKUP(F706,DATOS!B:U,3,FALSE)</f>
        <v>41180618</v>
      </c>
      <c r="F706">
        <v>5290</v>
      </c>
      <c r="G706">
        <v>2</v>
      </c>
      <c r="H706" t="str">
        <f>VLOOKUP(F706,DATOS!B:U,11,FALSE)</f>
        <v>S50007</v>
      </c>
      <c r="I706" t="str">
        <f t="shared" si="22"/>
        <v>TRANSPORTE MUNICIPAL TERRESTR</v>
      </c>
      <c r="J706">
        <f>VLOOKUP(F706,DATOS!B:U,13,FALSE)</f>
        <v>1</v>
      </c>
      <c r="K706">
        <f>VLOOKUP(F706,DATOS!B:U,18,FALSE)</f>
        <v>26000</v>
      </c>
      <c r="L706">
        <f t="shared" si="23"/>
        <v>26000</v>
      </c>
      <c r="O706" s="40">
        <f>VLOOKUP(F706,DATOS!B:P,15,FALSE)</f>
        <v>45419</v>
      </c>
    </row>
    <row r="707" spans="2:15">
      <c r="B707" t="str">
        <f>VLOOKUP(F707,DATOS!B:U,20,FALSE)</f>
        <v>FEVT5484</v>
      </c>
      <c r="C707" s="3">
        <v>9012767301</v>
      </c>
      <c r="D707" t="str">
        <f>VLOOKUP(F707,DATOS!B:U,2,FALSE)</f>
        <v>TI</v>
      </c>
      <c r="E707" s="3">
        <f>VLOOKUP(F707,DATOS!B:U,3,FALSE)</f>
        <v>1125184498</v>
      </c>
      <c r="F707">
        <v>5694</v>
      </c>
      <c r="G707">
        <v>2</v>
      </c>
      <c r="H707" t="str">
        <f>VLOOKUP(F707,DATOS!B:U,11,FALSE)</f>
        <v>S50008</v>
      </c>
      <c r="I707" t="str">
        <f t="shared" si="22"/>
        <v>TRANSPORTE INTERMUNICIPAL TER</v>
      </c>
      <c r="J707">
        <f>VLOOKUP(F707,DATOS!B:U,13,FALSE)</f>
        <v>1</v>
      </c>
      <c r="K707">
        <f>VLOOKUP(F707,DATOS!B:U,18,FALSE)</f>
        <v>29640</v>
      </c>
      <c r="L707">
        <f t="shared" si="23"/>
        <v>29640</v>
      </c>
      <c r="O707" s="40">
        <f>VLOOKUP(F707,DATOS!B:P,15,FALSE)</f>
        <v>45428</v>
      </c>
    </row>
    <row r="708" spans="2:15">
      <c r="B708" t="str">
        <f>VLOOKUP(F708,DATOS!B:U,20,FALSE)</f>
        <v>FEVT5485</v>
      </c>
      <c r="C708" s="3">
        <v>9012767301</v>
      </c>
      <c r="D708" t="str">
        <f>VLOOKUP(F708,DATOS!B:U,2,FALSE)</f>
        <v>CC</v>
      </c>
      <c r="E708" s="3">
        <f>VLOOKUP(F708,DATOS!B:U,3,FALSE)</f>
        <v>1006844710</v>
      </c>
      <c r="F708">
        <v>6550</v>
      </c>
      <c r="G708">
        <v>2</v>
      </c>
      <c r="H708" t="str">
        <f>VLOOKUP(F708,DATOS!B:U,11,FALSE)</f>
        <v>S50008</v>
      </c>
      <c r="I708" t="str">
        <f t="shared" si="22"/>
        <v>TRANSPORTE INTERMUNICIPAL TER</v>
      </c>
      <c r="J708">
        <f>VLOOKUP(F708,DATOS!B:U,13,FALSE)</f>
        <v>1</v>
      </c>
      <c r="K708">
        <f>VLOOKUP(F708,DATOS!B:U,18,FALSE)</f>
        <v>26520</v>
      </c>
      <c r="L708">
        <f t="shared" si="23"/>
        <v>26520</v>
      </c>
      <c r="O708" s="40">
        <f>VLOOKUP(F708,DATOS!B:P,15,FALSE)</f>
        <v>45443</v>
      </c>
    </row>
    <row r="709" spans="2:15">
      <c r="B709" t="str">
        <f>VLOOKUP(F709,DATOS!B:U,20,FALSE)</f>
        <v>FEVT5485</v>
      </c>
      <c r="C709" s="3">
        <v>9012767301</v>
      </c>
      <c r="D709" t="str">
        <f>VLOOKUP(F709,DATOS!B:U,2,FALSE)</f>
        <v>CC</v>
      </c>
      <c r="E709" s="3">
        <f>VLOOKUP(F709,DATOS!B:U,3,FALSE)</f>
        <v>1006844710</v>
      </c>
      <c r="F709">
        <v>6551</v>
      </c>
      <c r="G709">
        <v>2</v>
      </c>
      <c r="H709" t="str">
        <f>VLOOKUP(F709,DATOS!B:U,11,FALSE)</f>
        <v>S50008</v>
      </c>
      <c r="I709" t="str">
        <f t="shared" si="22"/>
        <v>TRANSPORTE INTERMUNICIPAL TER</v>
      </c>
      <c r="J709">
        <f>VLOOKUP(F709,DATOS!B:U,13,FALSE)</f>
        <v>1</v>
      </c>
      <c r="K709">
        <f>VLOOKUP(F709,DATOS!B:U,18,FALSE)</f>
        <v>26520</v>
      </c>
      <c r="L709">
        <f t="shared" si="23"/>
        <v>26520</v>
      </c>
      <c r="O709" s="40">
        <f>VLOOKUP(F709,DATOS!B:P,15,FALSE)</f>
        <v>45443</v>
      </c>
    </row>
    <row r="710" spans="2:15">
      <c r="B710" t="str">
        <f>VLOOKUP(F710,DATOS!B:U,20,FALSE)</f>
        <v>FEVT5486</v>
      </c>
      <c r="C710" s="3">
        <v>9012767301</v>
      </c>
      <c r="D710" t="str">
        <f>VLOOKUP(F710,DATOS!B:U,2,FALSE)</f>
        <v>CC</v>
      </c>
      <c r="E710" s="3">
        <f>VLOOKUP(F710,DATOS!B:U,3,FALSE)</f>
        <v>1127079980</v>
      </c>
      <c r="F710">
        <v>5728</v>
      </c>
      <c r="G710">
        <v>2</v>
      </c>
      <c r="H710" t="str">
        <f>VLOOKUP(F710,DATOS!B:U,11,FALSE)</f>
        <v>S50007</v>
      </c>
      <c r="I710" t="str">
        <f t="shared" si="22"/>
        <v>TRANSPORTE MUNICIPAL TERRESTR</v>
      </c>
      <c r="J710">
        <f>VLOOKUP(F710,DATOS!B:U,13,FALSE)</f>
        <v>1</v>
      </c>
      <c r="K710">
        <f>VLOOKUP(F710,DATOS!B:U,18,FALSE)</f>
        <v>67600</v>
      </c>
      <c r="L710">
        <f t="shared" si="23"/>
        <v>67600</v>
      </c>
      <c r="O710" s="40">
        <f>VLOOKUP(F710,DATOS!B:P,15,FALSE)</f>
        <v>45428</v>
      </c>
    </row>
    <row r="711" spans="2:15">
      <c r="B711" t="str">
        <f>VLOOKUP(F711,DATOS!B:U,20,FALSE)</f>
        <v>FEVT5486</v>
      </c>
      <c r="C711" s="3">
        <v>9012767301</v>
      </c>
      <c r="D711" t="str">
        <f>VLOOKUP(F711,DATOS!B:U,2,FALSE)</f>
        <v>CC</v>
      </c>
      <c r="E711" s="3">
        <f>VLOOKUP(F711,DATOS!B:U,3,FALSE)</f>
        <v>1127079980</v>
      </c>
      <c r="F711">
        <v>5729</v>
      </c>
      <c r="G711">
        <v>2</v>
      </c>
      <c r="H711" t="str">
        <f>VLOOKUP(F711,DATOS!B:U,11,FALSE)</f>
        <v>S50007</v>
      </c>
      <c r="I711" t="str">
        <f t="shared" si="22"/>
        <v>TRANSPORTE MUNICIPAL TERRESTR</v>
      </c>
      <c r="J711">
        <f>VLOOKUP(F711,DATOS!B:U,13,FALSE)</f>
        <v>1</v>
      </c>
      <c r="K711">
        <f>VLOOKUP(F711,DATOS!B:U,18,FALSE)</f>
        <v>67600</v>
      </c>
      <c r="L711">
        <f t="shared" si="23"/>
        <v>67600</v>
      </c>
      <c r="O711" s="40">
        <f>VLOOKUP(F711,DATOS!B:P,15,FALSE)</f>
        <v>45430</v>
      </c>
    </row>
    <row r="712" spans="2:15">
      <c r="B712" t="str">
        <f>VLOOKUP(F712,DATOS!B:U,20,FALSE)</f>
        <v>FEVT5487</v>
      </c>
      <c r="C712" s="3">
        <v>9012767301</v>
      </c>
      <c r="D712" t="str">
        <f>VLOOKUP(F712,DATOS!B:U,2,FALSE)</f>
        <v>RC</v>
      </c>
      <c r="E712" s="3">
        <f>VLOOKUP(F712,DATOS!B:U,3,FALSE)</f>
        <v>1125186459</v>
      </c>
      <c r="F712">
        <v>5964</v>
      </c>
      <c r="G712">
        <v>2</v>
      </c>
      <c r="H712" t="str">
        <f>VLOOKUP(F712,DATOS!B:U,11,FALSE)</f>
        <v>S50008</v>
      </c>
      <c r="I712" t="str">
        <f t="shared" si="22"/>
        <v>TRANSPORTE INTERMUNICIPAL TER</v>
      </c>
      <c r="J712">
        <f>VLOOKUP(F712,DATOS!B:U,13,FALSE)</f>
        <v>1</v>
      </c>
      <c r="K712">
        <f>VLOOKUP(F712,DATOS!B:U,18,FALSE)</f>
        <v>29640</v>
      </c>
      <c r="L712">
        <f t="shared" si="23"/>
        <v>29640</v>
      </c>
      <c r="O712" s="40">
        <f>VLOOKUP(F712,DATOS!B:P,15,FALSE)</f>
        <v>45433</v>
      </c>
    </row>
    <row r="713" spans="2:15">
      <c r="B713" t="str">
        <f>VLOOKUP(F713,DATOS!B:U,20,FALSE)</f>
        <v>FEVT5488</v>
      </c>
      <c r="C713" s="3">
        <v>9012767301</v>
      </c>
      <c r="D713" t="str">
        <f>VLOOKUP(F713,DATOS!B:U,2,FALSE)</f>
        <v>CC</v>
      </c>
      <c r="E713" s="3">
        <f>VLOOKUP(F713,DATOS!B:U,3,FALSE)</f>
        <v>69027357</v>
      </c>
      <c r="F713">
        <v>4941</v>
      </c>
      <c r="G713">
        <v>2</v>
      </c>
      <c r="H713" t="str">
        <f>VLOOKUP(F713,DATOS!B:U,11,FALSE)</f>
        <v>S50008</v>
      </c>
      <c r="I713" t="str">
        <f t="shared" si="22"/>
        <v>TRANSPORTE INTERMUNICIPAL TER</v>
      </c>
      <c r="J713">
        <f>VLOOKUP(F713,DATOS!B:U,13,FALSE)</f>
        <v>1</v>
      </c>
      <c r="K713">
        <f>VLOOKUP(F713,DATOS!B:U,18,FALSE)</f>
        <v>31720</v>
      </c>
      <c r="L713">
        <f t="shared" si="23"/>
        <v>31720</v>
      </c>
      <c r="O713" s="40">
        <f>VLOOKUP(F713,DATOS!B:P,15,FALSE)</f>
        <v>45415</v>
      </c>
    </row>
    <row r="714" spans="2:15">
      <c r="B714" t="str">
        <f>VLOOKUP(F714,DATOS!B:U,20,FALSE)</f>
        <v>FEVT5488</v>
      </c>
      <c r="C714" s="3">
        <v>9012767301</v>
      </c>
      <c r="D714" t="str">
        <f>VLOOKUP(F714,DATOS!B:U,2,FALSE)</f>
        <v>CC</v>
      </c>
      <c r="E714" s="3">
        <f>VLOOKUP(F714,DATOS!B:U,3,FALSE)</f>
        <v>69027357</v>
      </c>
      <c r="F714">
        <v>4942</v>
      </c>
      <c r="G714">
        <v>2</v>
      </c>
      <c r="H714" t="str">
        <f>VLOOKUP(F714,DATOS!B:U,11,FALSE)</f>
        <v>S50008</v>
      </c>
      <c r="I714" t="str">
        <f t="shared" si="22"/>
        <v>TRANSPORTE INTERMUNICIPAL TER</v>
      </c>
      <c r="J714">
        <f>VLOOKUP(F714,DATOS!B:U,13,FALSE)</f>
        <v>1</v>
      </c>
      <c r="K714">
        <f>VLOOKUP(F714,DATOS!B:U,18,FALSE)</f>
        <v>31720</v>
      </c>
      <c r="L714">
        <f t="shared" si="23"/>
        <v>31720</v>
      </c>
      <c r="O714" s="40">
        <f>VLOOKUP(F714,DATOS!B:P,15,FALSE)</f>
        <v>45415</v>
      </c>
    </row>
    <row r="715" spans="2:15">
      <c r="B715" t="str">
        <f>VLOOKUP(F715,DATOS!B:U,20,FALSE)</f>
        <v>FEVT5489</v>
      </c>
      <c r="C715" s="3">
        <v>9012767301</v>
      </c>
      <c r="D715" t="str">
        <f>VLOOKUP(F715,DATOS!B:U,2,FALSE)</f>
        <v>CC</v>
      </c>
      <c r="E715" s="3">
        <f>VLOOKUP(F715,DATOS!B:U,3,FALSE)</f>
        <v>41106522</v>
      </c>
      <c r="F715">
        <v>4945</v>
      </c>
      <c r="G715">
        <v>2</v>
      </c>
      <c r="H715" t="str">
        <f>VLOOKUP(F715,DATOS!B:U,11,FALSE)</f>
        <v>S50008</v>
      </c>
      <c r="I715" t="str">
        <f t="shared" si="22"/>
        <v>TRANSPORTE INTERMUNICIPAL TER</v>
      </c>
      <c r="J715">
        <f>VLOOKUP(F715,DATOS!B:U,13,FALSE)</f>
        <v>1</v>
      </c>
      <c r="K715">
        <f>VLOOKUP(F715,DATOS!B:U,18,FALSE)</f>
        <v>45240</v>
      </c>
      <c r="L715">
        <f t="shared" si="23"/>
        <v>45240</v>
      </c>
      <c r="O715" s="40">
        <f>VLOOKUP(F715,DATOS!B:P,15,FALSE)</f>
        <v>45415</v>
      </c>
    </row>
    <row r="716" spans="2:15">
      <c r="B716" t="str">
        <f>VLOOKUP(F716,DATOS!B:U,20,FALSE)</f>
        <v>FEVT5489</v>
      </c>
      <c r="C716" s="3">
        <v>9012767301</v>
      </c>
      <c r="D716" t="str">
        <f>VLOOKUP(F716,DATOS!B:U,2,FALSE)</f>
        <v>CC</v>
      </c>
      <c r="E716" s="3">
        <f>VLOOKUP(F716,DATOS!B:U,3,FALSE)</f>
        <v>41106522</v>
      </c>
      <c r="F716">
        <v>4946</v>
      </c>
      <c r="G716">
        <v>2</v>
      </c>
      <c r="H716" t="str">
        <f>VLOOKUP(F716,DATOS!B:U,11,FALSE)</f>
        <v>S50008</v>
      </c>
      <c r="I716" t="str">
        <f t="shared" si="22"/>
        <v>TRANSPORTE INTERMUNICIPAL TER</v>
      </c>
      <c r="J716">
        <f>VLOOKUP(F716,DATOS!B:U,13,FALSE)</f>
        <v>1</v>
      </c>
      <c r="K716">
        <f>VLOOKUP(F716,DATOS!B:U,18,FALSE)</f>
        <v>45240</v>
      </c>
      <c r="L716">
        <f t="shared" si="23"/>
        <v>45240</v>
      </c>
      <c r="O716" s="40">
        <f>VLOOKUP(F716,DATOS!B:P,15,FALSE)</f>
        <v>45415</v>
      </c>
    </row>
    <row r="717" spans="2:15">
      <c r="B717" t="str">
        <f>VLOOKUP(F717,DATOS!B:U,20,FALSE)</f>
        <v>FEVT5490</v>
      </c>
      <c r="C717" s="3">
        <v>9012767301</v>
      </c>
      <c r="D717" t="str">
        <f>VLOOKUP(F717,DATOS!B:U,2,FALSE)</f>
        <v>CC</v>
      </c>
      <c r="E717" s="3">
        <f>VLOOKUP(F717,DATOS!B:U,3,FALSE)</f>
        <v>18108380</v>
      </c>
      <c r="F717">
        <v>5177</v>
      </c>
      <c r="G717">
        <v>2</v>
      </c>
      <c r="H717" t="str">
        <f>VLOOKUP(F717,DATOS!B:U,11,FALSE)</f>
        <v>S50008</v>
      </c>
      <c r="I717" t="str">
        <f t="shared" si="22"/>
        <v>TRANSPORTE INTERMUNICIPAL TER</v>
      </c>
      <c r="J717">
        <f>VLOOKUP(F717,DATOS!B:U,13,FALSE)</f>
        <v>1</v>
      </c>
      <c r="K717">
        <f>VLOOKUP(F717,DATOS!B:U,18,FALSE)</f>
        <v>50336</v>
      </c>
      <c r="L717">
        <f t="shared" si="23"/>
        <v>50336</v>
      </c>
      <c r="O717" s="40">
        <f>VLOOKUP(F717,DATOS!B:P,15,FALSE)</f>
        <v>45415</v>
      </c>
    </row>
    <row r="718" spans="2:15">
      <c r="B718" t="str">
        <f>VLOOKUP(F718,DATOS!B:U,20,FALSE)</f>
        <v>FEVT5490</v>
      </c>
      <c r="C718" s="3">
        <v>9012767301</v>
      </c>
      <c r="D718" t="str">
        <f>VLOOKUP(F718,DATOS!B:U,2,FALSE)</f>
        <v>CC</v>
      </c>
      <c r="E718" s="3">
        <f>VLOOKUP(F718,DATOS!B:U,3,FALSE)</f>
        <v>18108380</v>
      </c>
      <c r="F718">
        <v>5178</v>
      </c>
      <c r="G718">
        <v>2</v>
      </c>
      <c r="H718" t="str">
        <f>VLOOKUP(F718,DATOS!B:U,11,FALSE)</f>
        <v>S50008</v>
      </c>
      <c r="I718" t="str">
        <f t="shared" si="22"/>
        <v>TRANSPORTE INTERMUNICIPAL TER</v>
      </c>
      <c r="J718">
        <f>VLOOKUP(F718,DATOS!B:U,13,FALSE)</f>
        <v>1</v>
      </c>
      <c r="K718">
        <f>VLOOKUP(F718,DATOS!B:U,18,FALSE)</f>
        <v>50336</v>
      </c>
      <c r="L718">
        <f t="shared" si="23"/>
        <v>50336</v>
      </c>
      <c r="O718" s="40">
        <f>VLOOKUP(F718,DATOS!B:P,15,FALSE)</f>
        <v>45415</v>
      </c>
    </row>
    <row r="719" spans="2:15">
      <c r="B719" t="str">
        <f>VLOOKUP(F719,DATOS!B:U,20,FALSE)</f>
        <v>FEVT5491</v>
      </c>
      <c r="C719" s="3">
        <v>9012767301</v>
      </c>
      <c r="D719" t="str">
        <f>VLOOKUP(F719,DATOS!B:U,2,FALSE)</f>
        <v>CC</v>
      </c>
      <c r="E719" s="3">
        <f>VLOOKUP(F719,DATOS!B:U,3,FALSE)</f>
        <v>1123321265</v>
      </c>
      <c r="F719">
        <v>5564</v>
      </c>
      <c r="G719">
        <v>2</v>
      </c>
      <c r="H719" t="str">
        <f>VLOOKUP(F719,DATOS!B:U,11,FALSE)</f>
        <v>S50008</v>
      </c>
      <c r="I719" t="str">
        <f t="shared" si="22"/>
        <v>TRANSPORTE INTERMUNICIPAL TER</v>
      </c>
      <c r="J719">
        <f>VLOOKUP(F719,DATOS!B:U,13,FALSE)</f>
        <v>1</v>
      </c>
      <c r="K719">
        <f>VLOOKUP(F719,DATOS!B:U,18,FALSE)</f>
        <v>45240</v>
      </c>
      <c r="L719">
        <f t="shared" si="23"/>
        <v>45240</v>
      </c>
      <c r="O719" s="40">
        <f>VLOOKUP(F719,DATOS!B:P,15,FALSE)</f>
        <v>45426</v>
      </c>
    </row>
    <row r="720" spans="2:15">
      <c r="B720" t="str">
        <f>VLOOKUP(F720,DATOS!B:U,20,FALSE)</f>
        <v>FEVT5491</v>
      </c>
      <c r="C720" s="3">
        <v>9012767301</v>
      </c>
      <c r="D720" t="str">
        <f>VLOOKUP(F720,DATOS!B:U,2,FALSE)</f>
        <v>CC</v>
      </c>
      <c r="E720" s="3">
        <f>VLOOKUP(F720,DATOS!B:U,3,FALSE)</f>
        <v>1123321265</v>
      </c>
      <c r="F720">
        <v>5565</v>
      </c>
      <c r="G720">
        <v>2</v>
      </c>
      <c r="H720" t="str">
        <f>VLOOKUP(F720,DATOS!B:U,11,FALSE)</f>
        <v>S50008</v>
      </c>
      <c r="I720" t="str">
        <f t="shared" si="22"/>
        <v>TRANSPORTE INTERMUNICIPAL TER</v>
      </c>
      <c r="J720">
        <f>VLOOKUP(F720,DATOS!B:U,13,FALSE)</f>
        <v>1</v>
      </c>
      <c r="K720">
        <f>VLOOKUP(F720,DATOS!B:U,18,FALSE)</f>
        <v>45240</v>
      </c>
      <c r="L720">
        <f t="shared" si="23"/>
        <v>45240</v>
      </c>
      <c r="O720" s="40">
        <f>VLOOKUP(F720,DATOS!B:P,15,FALSE)</f>
        <v>45427</v>
      </c>
    </row>
    <row r="721" spans="2:15">
      <c r="B721" t="str">
        <f>VLOOKUP(F721,DATOS!B:U,20,FALSE)</f>
        <v>FEVT5492</v>
      </c>
      <c r="C721" s="3">
        <v>9012767301</v>
      </c>
      <c r="D721" t="str">
        <f>VLOOKUP(F721,DATOS!B:U,2,FALSE)</f>
        <v>CC</v>
      </c>
      <c r="E721" s="3">
        <f>VLOOKUP(F721,DATOS!B:U,3,FALSE)</f>
        <v>27187735</v>
      </c>
      <c r="F721">
        <v>5449</v>
      </c>
      <c r="G721">
        <v>2</v>
      </c>
      <c r="H721" t="str">
        <f>VLOOKUP(F721,DATOS!B:U,11,FALSE)</f>
        <v>S50008</v>
      </c>
      <c r="I721" t="str">
        <f t="shared" si="22"/>
        <v>TRANSPORTE INTERMUNICIPAL TER</v>
      </c>
      <c r="J721">
        <f>VLOOKUP(F721,DATOS!B:U,13,FALSE)</f>
        <v>1</v>
      </c>
      <c r="K721">
        <f>VLOOKUP(F721,DATOS!B:U,18,FALSE)</f>
        <v>45240</v>
      </c>
      <c r="L721">
        <f t="shared" si="23"/>
        <v>45240</v>
      </c>
      <c r="O721" s="40">
        <f>VLOOKUP(F721,DATOS!B:P,15,FALSE)</f>
        <v>45423</v>
      </c>
    </row>
    <row r="722" spans="2:15">
      <c r="B722" t="str">
        <f>VLOOKUP(F722,DATOS!B:U,20,FALSE)</f>
        <v>FEVT5493</v>
      </c>
      <c r="C722" s="3">
        <v>9012767301</v>
      </c>
      <c r="D722" t="str">
        <f>VLOOKUP(F722,DATOS!B:U,2,FALSE)</f>
        <v>RC</v>
      </c>
      <c r="E722" s="3">
        <f>VLOOKUP(F722,DATOS!B:U,3,FALSE)</f>
        <v>1130147445</v>
      </c>
      <c r="F722">
        <v>5775</v>
      </c>
      <c r="G722">
        <v>2</v>
      </c>
      <c r="H722" t="str">
        <f>VLOOKUP(F722,DATOS!B:U,11,FALSE)</f>
        <v>S50008</v>
      </c>
      <c r="I722" t="str">
        <f t="shared" si="22"/>
        <v>TRANSPORTE INTERMUNICIPAL TER</v>
      </c>
      <c r="J722">
        <f>VLOOKUP(F722,DATOS!B:U,13,FALSE)</f>
        <v>1</v>
      </c>
      <c r="K722">
        <f>VLOOKUP(F722,DATOS!B:U,18,FALSE)</f>
        <v>45240</v>
      </c>
      <c r="L722">
        <f t="shared" si="23"/>
        <v>45240</v>
      </c>
      <c r="O722" s="40">
        <f>VLOOKUP(F722,DATOS!B:P,15,FALSE)</f>
        <v>45430</v>
      </c>
    </row>
    <row r="723" spans="2:15">
      <c r="B723" t="str">
        <f>VLOOKUP(F723,DATOS!B:U,20,FALSE)</f>
        <v>FEVT5494</v>
      </c>
      <c r="C723" s="3">
        <v>9012767301</v>
      </c>
      <c r="D723" t="str">
        <f>VLOOKUP(F723,DATOS!B:U,2,FALSE)</f>
        <v>CC</v>
      </c>
      <c r="E723" s="3">
        <f>VLOOKUP(F723,DATOS!B:U,3,FALSE)</f>
        <v>1123325383</v>
      </c>
      <c r="F723">
        <v>5327</v>
      </c>
      <c r="G723">
        <v>2</v>
      </c>
      <c r="H723" t="str">
        <f>VLOOKUP(F723,DATOS!B:U,11,FALSE)</f>
        <v>S50008</v>
      </c>
      <c r="I723" t="str">
        <f t="shared" si="22"/>
        <v>TRANSPORTE INTERMUNICIPAL TER</v>
      </c>
      <c r="J723">
        <f>VLOOKUP(F723,DATOS!B:U,13,FALSE)</f>
        <v>1</v>
      </c>
      <c r="K723">
        <f>VLOOKUP(F723,DATOS!B:U,18,FALSE)</f>
        <v>45240</v>
      </c>
      <c r="L723">
        <f t="shared" si="23"/>
        <v>45240</v>
      </c>
      <c r="O723" s="40">
        <f>VLOOKUP(F723,DATOS!B:P,15,FALSE)</f>
        <v>45421</v>
      </c>
    </row>
    <row r="724" spans="2:15">
      <c r="B724" t="str">
        <f>VLOOKUP(F724,DATOS!B:U,20,FALSE)</f>
        <v>FEVT5494</v>
      </c>
      <c r="C724" s="3">
        <v>9012767301</v>
      </c>
      <c r="D724" t="str">
        <f>VLOOKUP(F724,DATOS!B:U,2,FALSE)</f>
        <v>CC</v>
      </c>
      <c r="E724" s="3">
        <f>VLOOKUP(F724,DATOS!B:U,3,FALSE)</f>
        <v>1123325383</v>
      </c>
      <c r="F724">
        <v>5328</v>
      </c>
      <c r="G724">
        <v>2</v>
      </c>
      <c r="H724" t="str">
        <f>VLOOKUP(F724,DATOS!B:U,11,FALSE)</f>
        <v>S50008</v>
      </c>
      <c r="I724" t="str">
        <f t="shared" si="22"/>
        <v>TRANSPORTE INTERMUNICIPAL TER</v>
      </c>
      <c r="J724">
        <f>VLOOKUP(F724,DATOS!B:U,13,FALSE)</f>
        <v>1</v>
      </c>
      <c r="K724">
        <f>VLOOKUP(F724,DATOS!B:U,18,FALSE)</f>
        <v>45240</v>
      </c>
      <c r="L724">
        <f t="shared" si="23"/>
        <v>45240</v>
      </c>
      <c r="O724" s="40">
        <f>VLOOKUP(F724,DATOS!B:P,15,FALSE)</f>
        <v>45421</v>
      </c>
    </row>
    <row r="725" spans="2:15">
      <c r="B725" t="str">
        <f>VLOOKUP(F725,DATOS!B:U,20,FALSE)</f>
        <v>FEVT5495</v>
      </c>
      <c r="C725" s="3">
        <v>9012767301</v>
      </c>
      <c r="D725" t="str">
        <f>VLOOKUP(F725,DATOS!B:U,2,FALSE)</f>
        <v>TI</v>
      </c>
      <c r="E725" s="3">
        <f>VLOOKUP(F725,DATOS!B:U,3,FALSE)</f>
        <v>1124316390</v>
      </c>
      <c r="F725">
        <v>5057</v>
      </c>
      <c r="G725">
        <v>2</v>
      </c>
      <c r="H725" t="str">
        <f>VLOOKUP(F725,DATOS!B:U,11,FALSE)</f>
        <v>S50007</v>
      </c>
      <c r="I725" t="str">
        <f t="shared" si="22"/>
        <v>TRANSPORTE MUNICIPAL TERRESTR</v>
      </c>
      <c r="J725">
        <f>VLOOKUP(F725,DATOS!B:U,13,FALSE)</f>
        <v>1</v>
      </c>
      <c r="K725">
        <f>VLOOKUP(F725,DATOS!B:U,18,FALSE)</f>
        <v>33800</v>
      </c>
      <c r="L725">
        <f t="shared" si="23"/>
        <v>33800</v>
      </c>
      <c r="O725" s="40">
        <f>VLOOKUP(F725,DATOS!B:P,15,FALSE)</f>
        <v>45415</v>
      </c>
    </row>
    <row r="726" spans="2:15">
      <c r="B726" t="str">
        <f>VLOOKUP(F726,DATOS!B:U,20,FALSE)</f>
        <v>FEVT5496</v>
      </c>
      <c r="C726" s="3">
        <v>9012767301</v>
      </c>
      <c r="D726" t="str">
        <f>VLOOKUP(F726,DATOS!B:U,2,FALSE)</f>
        <v>CC</v>
      </c>
      <c r="E726" s="3">
        <f>VLOOKUP(F726,DATOS!B:U,3,FALSE)</f>
        <v>39841047</v>
      </c>
      <c r="F726">
        <v>5295</v>
      </c>
      <c r="G726">
        <v>2</v>
      </c>
      <c r="H726" t="str">
        <f>VLOOKUP(F726,DATOS!B:U,11,FALSE)</f>
        <v>S50008</v>
      </c>
      <c r="I726" t="str">
        <f t="shared" si="22"/>
        <v>TRANSPORTE INTERMUNICIPAL TER</v>
      </c>
      <c r="J726">
        <f>VLOOKUP(F726,DATOS!B:U,13,FALSE)</f>
        <v>1</v>
      </c>
      <c r="K726">
        <f>VLOOKUP(F726,DATOS!B:U,18,FALSE)</f>
        <v>40040</v>
      </c>
      <c r="L726">
        <f t="shared" si="23"/>
        <v>40040</v>
      </c>
      <c r="O726" s="40">
        <f>VLOOKUP(F726,DATOS!B:P,15,FALSE)</f>
        <v>45419</v>
      </c>
    </row>
    <row r="727" spans="2:15">
      <c r="B727" t="str">
        <f>VLOOKUP(F727,DATOS!B:U,20,FALSE)</f>
        <v>FEVT5496</v>
      </c>
      <c r="C727" s="3">
        <v>9012767301</v>
      </c>
      <c r="D727" t="str">
        <f>VLOOKUP(F727,DATOS!B:U,2,FALSE)</f>
        <v>CC</v>
      </c>
      <c r="E727" s="3">
        <f>VLOOKUP(F727,DATOS!B:U,3,FALSE)</f>
        <v>39841047</v>
      </c>
      <c r="F727">
        <v>5296</v>
      </c>
      <c r="G727">
        <v>2</v>
      </c>
      <c r="H727" t="str">
        <f>VLOOKUP(F727,DATOS!B:U,11,FALSE)</f>
        <v>S50008</v>
      </c>
      <c r="I727" t="str">
        <f t="shared" si="22"/>
        <v>TRANSPORTE INTERMUNICIPAL TER</v>
      </c>
      <c r="J727">
        <f>VLOOKUP(F727,DATOS!B:U,13,FALSE)</f>
        <v>1</v>
      </c>
      <c r="K727">
        <f>VLOOKUP(F727,DATOS!B:U,18,FALSE)</f>
        <v>40040</v>
      </c>
      <c r="L727">
        <f t="shared" si="23"/>
        <v>40040</v>
      </c>
      <c r="O727" s="40">
        <f>VLOOKUP(F727,DATOS!B:P,15,FALSE)</f>
        <v>45419</v>
      </c>
    </row>
    <row r="728" spans="2:15">
      <c r="B728" t="str">
        <f>VLOOKUP(F728,DATOS!B:U,20,FALSE)</f>
        <v>FEVT5497</v>
      </c>
      <c r="C728" s="3">
        <v>9012767301</v>
      </c>
      <c r="D728" t="str">
        <f>VLOOKUP(F728,DATOS!B:U,2,FALSE)</f>
        <v>CC</v>
      </c>
      <c r="E728" s="3">
        <f>VLOOKUP(F728,DATOS!B:U,3,FALSE)</f>
        <v>1123334399</v>
      </c>
      <c r="F728">
        <v>4907</v>
      </c>
      <c r="G728">
        <v>2</v>
      </c>
      <c r="H728" t="str">
        <f>VLOOKUP(F728,DATOS!B:U,11,FALSE)</f>
        <v>S50008</v>
      </c>
      <c r="I728" t="str">
        <f t="shared" si="22"/>
        <v>TRANSPORTE INTERMUNICIPAL TER</v>
      </c>
      <c r="J728">
        <f>VLOOKUP(F728,DATOS!B:U,13,FALSE)</f>
        <v>1</v>
      </c>
      <c r="K728">
        <f>VLOOKUP(F728,DATOS!B:U,18,FALSE)</f>
        <v>26520</v>
      </c>
      <c r="L728">
        <f t="shared" si="23"/>
        <v>26520</v>
      </c>
      <c r="O728" s="40">
        <f>VLOOKUP(F728,DATOS!B:P,15,FALSE)</f>
        <v>45414</v>
      </c>
    </row>
    <row r="729" spans="2:15">
      <c r="B729" t="str">
        <f>VLOOKUP(F729,DATOS!B:U,20,FALSE)</f>
        <v>FEVT5499</v>
      </c>
      <c r="C729" s="3">
        <v>9012767301</v>
      </c>
      <c r="D729" t="str">
        <f>VLOOKUP(F729,DATOS!B:U,2,FALSE)</f>
        <v>CC</v>
      </c>
      <c r="E729" s="3">
        <f>VLOOKUP(F729,DATOS!B:U,3,FALSE)</f>
        <v>18107596</v>
      </c>
      <c r="F729">
        <v>5672</v>
      </c>
      <c r="G729">
        <v>2</v>
      </c>
      <c r="H729" t="str">
        <f>VLOOKUP(F729,DATOS!B:U,11,FALSE)</f>
        <v>S50007</v>
      </c>
      <c r="I729" t="str">
        <f t="shared" si="22"/>
        <v>TRANSPORTE MUNICIPAL TERRESTR</v>
      </c>
      <c r="J729">
        <f>VLOOKUP(F729,DATOS!B:U,13,FALSE)</f>
        <v>1</v>
      </c>
      <c r="K729">
        <f>VLOOKUP(F729,DATOS!B:U,18,FALSE)</f>
        <v>136323</v>
      </c>
      <c r="L729">
        <f t="shared" si="23"/>
        <v>136323</v>
      </c>
      <c r="O729" s="40">
        <f>VLOOKUP(F729,DATOS!B:P,15,FALSE)</f>
        <v>45425</v>
      </c>
    </row>
    <row r="730" spans="2:15">
      <c r="B730" t="str">
        <f>VLOOKUP(F730,DATOS!B:U,20,FALSE)</f>
        <v>FEVT5499</v>
      </c>
      <c r="C730" s="3">
        <v>9012767301</v>
      </c>
      <c r="D730" t="str">
        <f>VLOOKUP(F730,DATOS!B:U,2,FALSE)</f>
        <v>CC</v>
      </c>
      <c r="E730" s="3">
        <f>VLOOKUP(F730,DATOS!B:U,3,FALSE)</f>
        <v>18107596</v>
      </c>
      <c r="F730">
        <v>5673</v>
      </c>
      <c r="G730">
        <v>2</v>
      </c>
      <c r="H730" t="str">
        <f>VLOOKUP(F730,DATOS!B:U,11,FALSE)</f>
        <v>S50007</v>
      </c>
      <c r="I730" t="str">
        <f t="shared" si="22"/>
        <v>TRANSPORTE MUNICIPAL TERRESTR</v>
      </c>
      <c r="J730">
        <f>VLOOKUP(F730,DATOS!B:U,13,FALSE)</f>
        <v>1</v>
      </c>
      <c r="K730">
        <f>VLOOKUP(F730,DATOS!B:U,18,FALSE)</f>
        <v>136323</v>
      </c>
      <c r="L730">
        <f t="shared" si="23"/>
        <v>136323</v>
      </c>
      <c r="O730" s="40">
        <f>VLOOKUP(F730,DATOS!B:P,15,FALSE)</f>
        <v>45427</v>
      </c>
    </row>
    <row r="731" spans="2:15">
      <c r="B731" t="str">
        <f>VLOOKUP(F731,DATOS!B:U,20,FALSE)</f>
        <v>FEVT5500</v>
      </c>
      <c r="C731" s="3">
        <v>9012767301</v>
      </c>
      <c r="D731" t="str">
        <f>VLOOKUP(F731,DATOS!B:U,2,FALSE)</f>
        <v>CC</v>
      </c>
      <c r="E731" s="3">
        <f>VLOOKUP(F731,DATOS!B:U,3,FALSE)</f>
        <v>27363959</v>
      </c>
      <c r="F731">
        <v>5696</v>
      </c>
      <c r="G731">
        <v>2</v>
      </c>
      <c r="H731" t="str">
        <f>VLOOKUP(F731,DATOS!B:U,11,FALSE)</f>
        <v>S50008</v>
      </c>
      <c r="I731" t="str">
        <f t="shared" si="22"/>
        <v>TRANSPORTE INTERMUNICIPAL TER</v>
      </c>
      <c r="J731">
        <f>VLOOKUP(F731,DATOS!B:U,13,FALSE)</f>
        <v>1</v>
      </c>
      <c r="K731">
        <f>VLOOKUP(F731,DATOS!B:U,18,FALSE)</f>
        <v>35880</v>
      </c>
      <c r="L731">
        <f t="shared" si="23"/>
        <v>35880</v>
      </c>
      <c r="O731" s="40">
        <f>VLOOKUP(F731,DATOS!B:P,15,FALSE)</f>
        <v>45428</v>
      </c>
    </row>
    <row r="732" spans="2:15">
      <c r="B732" t="str">
        <f>VLOOKUP(F732,DATOS!B:U,20,FALSE)</f>
        <v>FEVT5500</v>
      </c>
      <c r="C732" s="3">
        <v>9012767301</v>
      </c>
      <c r="D732" t="str">
        <f>VLOOKUP(F732,DATOS!B:U,2,FALSE)</f>
        <v>CC</v>
      </c>
      <c r="E732" s="3">
        <f>VLOOKUP(F732,DATOS!B:U,3,FALSE)</f>
        <v>27363959</v>
      </c>
      <c r="F732">
        <v>5697</v>
      </c>
      <c r="G732">
        <v>2</v>
      </c>
      <c r="H732" t="str">
        <f>VLOOKUP(F732,DATOS!B:U,11,FALSE)</f>
        <v>S50008</v>
      </c>
      <c r="I732" t="str">
        <f t="shared" si="22"/>
        <v>TRANSPORTE INTERMUNICIPAL TER</v>
      </c>
      <c r="J732">
        <f>VLOOKUP(F732,DATOS!B:U,13,FALSE)</f>
        <v>1</v>
      </c>
      <c r="K732">
        <f>VLOOKUP(F732,DATOS!B:U,18,FALSE)</f>
        <v>35880</v>
      </c>
      <c r="L732">
        <f t="shared" si="23"/>
        <v>35880</v>
      </c>
      <c r="O732" s="40">
        <f>VLOOKUP(F732,DATOS!B:P,15,FALSE)</f>
        <v>45429</v>
      </c>
    </row>
    <row r="733" spans="2:15">
      <c r="B733" t="str">
        <f>VLOOKUP(F733,DATOS!B:U,20,FALSE)</f>
        <v>FEVT5502</v>
      </c>
      <c r="C733" s="3">
        <v>9012767301</v>
      </c>
      <c r="D733" t="str">
        <f>VLOOKUP(F733,DATOS!B:U,2,FALSE)</f>
        <v>CC</v>
      </c>
      <c r="E733" s="3">
        <f>VLOOKUP(F733,DATOS!B:U,3,FALSE)</f>
        <v>1122784844</v>
      </c>
      <c r="F733">
        <v>5909</v>
      </c>
      <c r="G733">
        <v>2</v>
      </c>
      <c r="H733" t="str">
        <f>VLOOKUP(F733,DATOS!B:U,11,FALSE)</f>
        <v>S50007</v>
      </c>
      <c r="I733" t="str">
        <f t="shared" si="22"/>
        <v>TRANSPORTE MUNICIPAL TERRESTR</v>
      </c>
      <c r="J733">
        <f>VLOOKUP(F733,DATOS!B:U,13,FALSE)</f>
        <v>1</v>
      </c>
      <c r="K733">
        <f>VLOOKUP(F733,DATOS!B:U,18,FALSE)</f>
        <v>26000</v>
      </c>
      <c r="L733">
        <f t="shared" si="23"/>
        <v>26000</v>
      </c>
      <c r="O733" s="40">
        <f>VLOOKUP(F733,DATOS!B:P,15,FALSE)</f>
        <v>45433</v>
      </c>
    </row>
    <row r="734" spans="2:15">
      <c r="B734" t="str">
        <f>VLOOKUP(F734,DATOS!B:U,20,FALSE)</f>
        <v>FEVT5503</v>
      </c>
      <c r="C734" s="3">
        <v>9012767301</v>
      </c>
      <c r="D734" t="str">
        <f>VLOOKUP(F734,DATOS!B:U,2,FALSE)</f>
        <v>CC</v>
      </c>
      <c r="E734" s="3">
        <f>VLOOKUP(F734,DATOS!B:U,3,FALSE)</f>
        <v>41103738</v>
      </c>
      <c r="F734">
        <v>5473</v>
      </c>
      <c r="G734">
        <v>2</v>
      </c>
      <c r="H734" t="str">
        <f>VLOOKUP(F734,DATOS!B:U,11,FALSE)</f>
        <v>S50007</v>
      </c>
      <c r="I734" t="str">
        <f t="shared" si="22"/>
        <v>TRANSPORTE MUNICIPAL TERRESTR</v>
      </c>
      <c r="J734">
        <f>VLOOKUP(F734,DATOS!B:U,13,FALSE)</f>
        <v>1</v>
      </c>
      <c r="K734">
        <f>VLOOKUP(F734,DATOS!B:U,18,FALSE)</f>
        <v>124800</v>
      </c>
      <c r="L734">
        <f t="shared" si="23"/>
        <v>124800</v>
      </c>
      <c r="O734" s="40">
        <f>VLOOKUP(F734,DATOS!B:P,15,FALSE)</f>
        <v>45426</v>
      </c>
    </row>
    <row r="735" spans="2:15">
      <c r="B735" t="str">
        <f>VLOOKUP(F735,DATOS!B:U,20,FALSE)</f>
        <v>FEVT5503</v>
      </c>
      <c r="C735" s="3">
        <v>9012767301</v>
      </c>
      <c r="D735" t="str">
        <f>VLOOKUP(F735,DATOS!B:U,2,FALSE)</f>
        <v>CC</v>
      </c>
      <c r="E735" s="3">
        <f>VLOOKUP(F735,DATOS!B:U,3,FALSE)</f>
        <v>41103738</v>
      </c>
      <c r="F735">
        <v>5474</v>
      </c>
      <c r="G735">
        <v>2</v>
      </c>
      <c r="H735" t="str">
        <f>VLOOKUP(F735,DATOS!B:U,11,FALSE)</f>
        <v>S50007</v>
      </c>
      <c r="I735" t="str">
        <f t="shared" si="22"/>
        <v>TRANSPORTE MUNICIPAL TERRESTR</v>
      </c>
      <c r="J735">
        <f>VLOOKUP(F735,DATOS!B:U,13,FALSE)</f>
        <v>1</v>
      </c>
      <c r="K735">
        <f>VLOOKUP(F735,DATOS!B:U,18,FALSE)</f>
        <v>124800</v>
      </c>
      <c r="L735">
        <f t="shared" si="23"/>
        <v>124800</v>
      </c>
      <c r="O735" s="40">
        <f>VLOOKUP(F735,DATOS!B:P,15,FALSE)</f>
        <v>45427</v>
      </c>
    </row>
    <row r="736" spans="2:15">
      <c r="B736" t="str">
        <f>VLOOKUP(F736,DATOS!B:U,20,FALSE)</f>
        <v>FEVT5504</v>
      </c>
      <c r="C736" s="3">
        <v>9012767301</v>
      </c>
      <c r="D736" t="str">
        <f>VLOOKUP(F736,DATOS!B:U,2,FALSE)</f>
        <v>CC</v>
      </c>
      <c r="E736" s="3">
        <f>VLOOKUP(F736,DATOS!B:U,3,FALSE)</f>
        <v>1075209332</v>
      </c>
      <c r="F736">
        <v>6167</v>
      </c>
      <c r="G736">
        <v>2</v>
      </c>
      <c r="H736" t="str">
        <f>VLOOKUP(F736,DATOS!B:U,11,FALSE)</f>
        <v>S50008</v>
      </c>
      <c r="I736" t="str">
        <f t="shared" si="22"/>
        <v>TRANSPORTE INTERMUNICIPAL TER</v>
      </c>
      <c r="J736">
        <f>VLOOKUP(F736,DATOS!B:U,13,FALSE)</f>
        <v>1</v>
      </c>
      <c r="K736">
        <f>VLOOKUP(F736,DATOS!B:U,18,FALSE)</f>
        <v>30680</v>
      </c>
      <c r="L736">
        <f t="shared" si="23"/>
        <v>30680</v>
      </c>
      <c r="O736" s="40">
        <f>VLOOKUP(F736,DATOS!B:P,15,FALSE)</f>
        <v>45437</v>
      </c>
    </row>
    <row r="737" spans="2:15">
      <c r="B737" t="str">
        <f>VLOOKUP(F737,DATOS!B:U,20,FALSE)</f>
        <v>FEVT5505</v>
      </c>
      <c r="C737" s="3">
        <v>9012767301</v>
      </c>
      <c r="D737" t="str">
        <f>VLOOKUP(F737,DATOS!B:U,2,FALSE)</f>
        <v>CC</v>
      </c>
      <c r="E737" s="3">
        <f>VLOOKUP(F737,DATOS!B:U,3,FALSE)</f>
        <v>27432177</v>
      </c>
      <c r="F737">
        <v>5884</v>
      </c>
      <c r="G737">
        <v>2</v>
      </c>
      <c r="H737" t="str">
        <f>VLOOKUP(F737,DATOS!B:U,11,FALSE)</f>
        <v>S50008</v>
      </c>
      <c r="I737" t="str">
        <f t="shared" si="22"/>
        <v>TRANSPORTE INTERMUNICIPAL TER</v>
      </c>
      <c r="J737">
        <f>VLOOKUP(F737,DATOS!B:U,13,FALSE)</f>
        <v>1</v>
      </c>
      <c r="K737">
        <f>VLOOKUP(F737,DATOS!B:U,18,FALSE)</f>
        <v>26520</v>
      </c>
      <c r="L737">
        <f t="shared" si="23"/>
        <v>26520</v>
      </c>
      <c r="O737" s="40">
        <f>VLOOKUP(F737,DATOS!B:P,15,FALSE)</f>
        <v>45432</v>
      </c>
    </row>
    <row r="738" spans="2:15">
      <c r="B738" t="str">
        <f>VLOOKUP(F738,DATOS!B:U,20,FALSE)</f>
        <v>FEVT5506</v>
      </c>
      <c r="C738" s="3">
        <v>9012767301</v>
      </c>
      <c r="D738" t="str">
        <f>VLOOKUP(F738,DATOS!B:U,2,FALSE)</f>
        <v>RC</v>
      </c>
      <c r="E738" s="3">
        <f>VLOOKUP(F738,DATOS!B:U,3,FALSE)</f>
        <v>1125413384</v>
      </c>
      <c r="F738">
        <v>5431</v>
      </c>
      <c r="G738">
        <v>2</v>
      </c>
      <c r="H738" t="str">
        <f>VLOOKUP(F738,DATOS!B:U,11,FALSE)</f>
        <v>S50008</v>
      </c>
      <c r="I738" t="str">
        <f t="shared" si="22"/>
        <v>TRANSPORTE INTERMUNICIPAL TER</v>
      </c>
      <c r="J738">
        <f>VLOOKUP(F738,DATOS!B:U,13,FALSE)</f>
        <v>1</v>
      </c>
      <c r="K738">
        <f>VLOOKUP(F738,DATOS!B:U,18,FALSE)</f>
        <v>31720</v>
      </c>
      <c r="L738">
        <f t="shared" si="23"/>
        <v>31720</v>
      </c>
      <c r="O738" s="40">
        <f>VLOOKUP(F738,DATOS!B:P,15,FALSE)</f>
        <v>45422</v>
      </c>
    </row>
    <row r="739" spans="2:15">
      <c r="B739" t="str">
        <f>VLOOKUP(F739,DATOS!B:U,20,FALSE)</f>
        <v>FEVT5507</v>
      </c>
      <c r="C739" s="3">
        <v>9012767301</v>
      </c>
      <c r="D739" t="str">
        <f>VLOOKUP(F739,DATOS!B:U,2,FALSE)</f>
        <v>CC</v>
      </c>
      <c r="E739" s="3">
        <f>VLOOKUP(F739,DATOS!B:U,3,FALSE)</f>
        <v>69000006</v>
      </c>
      <c r="F739">
        <v>5940</v>
      </c>
      <c r="G739">
        <v>2</v>
      </c>
      <c r="H739" t="str">
        <f>VLOOKUP(F739,DATOS!B:U,11,FALSE)</f>
        <v>S50008</v>
      </c>
      <c r="I739" t="str">
        <f t="shared" si="22"/>
        <v>TRANSPORTE INTERMUNICIPAL TER</v>
      </c>
      <c r="J739">
        <f>VLOOKUP(F739,DATOS!B:U,13,FALSE)</f>
        <v>1</v>
      </c>
      <c r="K739">
        <f>VLOOKUP(F739,DATOS!B:U,18,FALSE)</f>
        <v>40040</v>
      </c>
      <c r="L739">
        <f t="shared" si="23"/>
        <v>40040</v>
      </c>
      <c r="O739" s="40">
        <f>VLOOKUP(F739,DATOS!B:P,15,FALSE)</f>
        <v>45432</v>
      </c>
    </row>
    <row r="740" spans="2:15">
      <c r="B740" t="str">
        <f>VLOOKUP(F740,DATOS!B:U,20,FALSE)</f>
        <v>FEVT5507</v>
      </c>
      <c r="C740" s="3">
        <v>9012767301</v>
      </c>
      <c r="D740" t="str">
        <f>VLOOKUP(F740,DATOS!B:U,2,FALSE)</f>
        <v>CC</v>
      </c>
      <c r="E740" s="3">
        <f>VLOOKUP(F740,DATOS!B:U,3,FALSE)</f>
        <v>69000006</v>
      </c>
      <c r="F740">
        <v>5941</v>
      </c>
      <c r="G740">
        <v>2</v>
      </c>
      <c r="H740" t="str">
        <f>VLOOKUP(F740,DATOS!B:U,11,FALSE)</f>
        <v>S50008</v>
      </c>
      <c r="I740" t="str">
        <f t="shared" si="22"/>
        <v>TRANSPORTE INTERMUNICIPAL TER</v>
      </c>
      <c r="J740">
        <f>VLOOKUP(F740,DATOS!B:U,13,FALSE)</f>
        <v>1</v>
      </c>
      <c r="K740">
        <f>VLOOKUP(F740,DATOS!B:U,18,FALSE)</f>
        <v>40040</v>
      </c>
      <c r="L740">
        <f t="shared" si="23"/>
        <v>40040</v>
      </c>
      <c r="O740" s="40">
        <f>VLOOKUP(F740,DATOS!B:P,15,FALSE)</f>
        <v>45433</v>
      </c>
    </row>
    <row r="741" spans="2:15">
      <c r="B741" t="str">
        <f>VLOOKUP(F741,DATOS!B:U,20,FALSE)</f>
        <v>FEVT5508</v>
      </c>
      <c r="C741" s="3">
        <v>9012767301</v>
      </c>
      <c r="D741" t="str">
        <f>VLOOKUP(F741,DATOS!B:U,2,FALSE)</f>
        <v>CC</v>
      </c>
      <c r="E741" s="3">
        <f>VLOOKUP(F741,DATOS!B:U,3,FALSE)</f>
        <v>4961492</v>
      </c>
      <c r="F741">
        <v>5756</v>
      </c>
      <c r="G741">
        <v>2</v>
      </c>
      <c r="H741" t="str">
        <f>VLOOKUP(F741,DATOS!B:U,11,FALSE)</f>
        <v>S50007</v>
      </c>
      <c r="I741" t="str">
        <f t="shared" si="22"/>
        <v>TRANSPORTE MUNICIPAL TERRESTR</v>
      </c>
      <c r="J741">
        <f>VLOOKUP(F741,DATOS!B:U,13,FALSE)</f>
        <v>1</v>
      </c>
      <c r="K741">
        <f>VLOOKUP(F741,DATOS!B:U,18,FALSE)</f>
        <v>109200</v>
      </c>
      <c r="L741">
        <f t="shared" si="23"/>
        <v>109200</v>
      </c>
      <c r="O741" s="40">
        <f>VLOOKUP(F741,DATOS!B:P,15,FALSE)</f>
        <v>45427</v>
      </c>
    </row>
    <row r="742" spans="2:15">
      <c r="B742" t="str">
        <f>VLOOKUP(F742,DATOS!B:U,20,FALSE)</f>
        <v>FEVT5508</v>
      </c>
      <c r="C742" s="3">
        <v>9012767301</v>
      </c>
      <c r="D742" t="str">
        <f>VLOOKUP(F742,DATOS!B:U,2,FALSE)</f>
        <v>CC</v>
      </c>
      <c r="E742" s="3">
        <f>VLOOKUP(F742,DATOS!B:U,3,FALSE)</f>
        <v>4961492</v>
      </c>
      <c r="F742">
        <v>5757</v>
      </c>
      <c r="G742">
        <v>2</v>
      </c>
      <c r="H742" t="str">
        <f>VLOOKUP(F742,DATOS!B:U,11,FALSE)</f>
        <v>S50007</v>
      </c>
      <c r="I742" t="str">
        <f t="shared" si="22"/>
        <v>TRANSPORTE MUNICIPAL TERRESTR</v>
      </c>
      <c r="J742">
        <f>VLOOKUP(F742,DATOS!B:U,13,FALSE)</f>
        <v>1</v>
      </c>
      <c r="K742">
        <f>VLOOKUP(F742,DATOS!B:U,18,FALSE)</f>
        <v>109200</v>
      </c>
      <c r="L742">
        <f t="shared" si="23"/>
        <v>109200</v>
      </c>
      <c r="O742" s="40">
        <f>VLOOKUP(F742,DATOS!B:P,15,FALSE)</f>
        <v>45428</v>
      </c>
    </row>
    <row r="743" spans="2:15">
      <c r="B743" t="str">
        <f>VLOOKUP(F743,DATOS!B:U,20,FALSE)</f>
        <v>FEVT5509</v>
      </c>
      <c r="C743" s="3">
        <v>9012767301</v>
      </c>
      <c r="D743" t="str">
        <f>VLOOKUP(F743,DATOS!B:U,2,FALSE)</f>
        <v>RC</v>
      </c>
      <c r="E743" s="3">
        <f>VLOOKUP(F743,DATOS!B:U,3,FALSE)</f>
        <v>1130147333</v>
      </c>
      <c r="F743">
        <v>6203</v>
      </c>
      <c r="G743">
        <v>2</v>
      </c>
      <c r="H743" t="str">
        <f>VLOOKUP(F743,DATOS!B:U,11,FALSE)</f>
        <v>S50008</v>
      </c>
      <c r="I743" t="str">
        <f t="shared" si="22"/>
        <v>TRANSPORTE INTERMUNICIPAL TER</v>
      </c>
      <c r="J743">
        <f>VLOOKUP(F743,DATOS!B:U,13,FALSE)</f>
        <v>1</v>
      </c>
      <c r="K743">
        <f>VLOOKUP(F743,DATOS!B:U,18,FALSE)</f>
        <v>26520</v>
      </c>
      <c r="L743">
        <f t="shared" si="23"/>
        <v>26520</v>
      </c>
      <c r="O743" s="40">
        <f>VLOOKUP(F743,DATOS!B:P,15,FALSE)</f>
        <v>45439</v>
      </c>
    </row>
    <row r="744" spans="2:15">
      <c r="B744" t="str">
        <f>VLOOKUP(F744,DATOS!B:U,20,FALSE)</f>
        <v>FEVT5510</v>
      </c>
      <c r="C744" s="3">
        <v>9012767301</v>
      </c>
      <c r="D744" t="str">
        <f>VLOOKUP(F744,DATOS!B:U,2,FALSE)</f>
        <v>TI</v>
      </c>
      <c r="E744" s="3">
        <f>VLOOKUP(F744,DATOS!B:U,3,FALSE)</f>
        <v>1126449271</v>
      </c>
      <c r="F744">
        <v>5349</v>
      </c>
      <c r="G744">
        <v>2</v>
      </c>
      <c r="H744" t="str">
        <f>VLOOKUP(F744,DATOS!B:U,11,FALSE)</f>
        <v>S50007</v>
      </c>
      <c r="I744" t="str">
        <f t="shared" si="22"/>
        <v>TRANSPORTE MUNICIPAL TERRESTR</v>
      </c>
      <c r="J744">
        <f>VLOOKUP(F744,DATOS!B:U,13,FALSE)</f>
        <v>1</v>
      </c>
      <c r="K744">
        <f>VLOOKUP(F744,DATOS!B:U,18,FALSE)</f>
        <v>135200</v>
      </c>
      <c r="L744">
        <f t="shared" si="23"/>
        <v>135200</v>
      </c>
      <c r="O744" s="40">
        <f>VLOOKUP(F744,DATOS!B:P,15,FALSE)</f>
        <v>45420</v>
      </c>
    </row>
    <row r="745" spans="2:15">
      <c r="B745" t="str">
        <f>VLOOKUP(F745,DATOS!B:U,20,FALSE)</f>
        <v>FEVT5512</v>
      </c>
      <c r="C745" s="3">
        <v>9012767301</v>
      </c>
      <c r="D745" t="str">
        <f>VLOOKUP(F745,DATOS!B:U,2,FALSE)</f>
        <v>CC</v>
      </c>
      <c r="E745" s="3">
        <f>VLOOKUP(F745,DATOS!B:U,3,FALSE)</f>
        <v>27470101</v>
      </c>
      <c r="F745">
        <v>6263</v>
      </c>
      <c r="G745">
        <v>2</v>
      </c>
      <c r="H745" t="str">
        <f>VLOOKUP(F745,DATOS!B:U,11,FALSE)</f>
        <v>S50007</v>
      </c>
      <c r="I745" t="str">
        <f t="shared" si="22"/>
        <v>TRANSPORTE MUNICIPAL TERRESTR</v>
      </c>
      <c r="J745">
        <f>VLOOKUP(F745,DATOS!B:U,13,FALSE)</f>
        <v>2</v>
      </c>
      <c r="K745">
        <f>VLOOKUP(F745,DATOS!B:U,18,FALSE)</f>
        <v>84448</v>
      </c>
      <c r="L745">
        <f t="shared" si="23"/>
        <v>168896</v>
      </c>
      <c r="O745" s="40">
        <f>VLOOKUP(F745,DATOS!B:P,15,FALSE)</f>
        <v>45440</v>
      </c>
    </row>
    <row r="746" spans="2:15">
      <c r="B746" t="str">
        <f>VLOOKUP(F746,DATOS!B:U,20,FALSE)</f>
        <v>FEVT5513</v>
      </c>
      <c r="C746" s="3">
        <v>9012767301</v>
      </c>
      <c r="D746" t="str">
        <f>VLOOKUP(F746,DATOS!B:U,2,FALSE)</f>
        <v>CC</v>
      </c>
      <c r="E746" s="3">
        <f>VLOOKUP(F746,DATOS!B:U,3,FALSE)</f>
        <v>39841862</v>
      </c>
      <c r="F746">
        <v>5606</v>
      </c>
      <c r="G746">
        <v>2</v>
      </c>
      <c r="H746" t="str">
        <f>VLOOKUP(F746,DATOS!B:U,11,FALSE)</f>
        <v>S50007</v>
      </c>
      <c r="I746" t="str">
        <f t="shared" si="22"/>
        <v>TRANSPORTE MUNICIPAL TERRESTR</v>
      </c>
      <c r="J746">
        <f>VLOOKUP(F746,DATOS!B:U,13,FALSE)</f>
        <v>1</v>
      </c>
      <c r="K746">
        <f>VLOOKUP(F746,DATOS!B:U,18,FALSE)</f>
        <v>92040</v>
      </c>
      <c r="L746">
        <f t="shared" si="23"/>
        <v>92040</v>
      </c>
      <c r="O746" s="40">
        <f>VLOOKUP(F746,DATOS!B:P,15,FALSE)</f>
        <v>45427</v>
      </c>
    </row>
    <row r="747" spans="2:15">
      <c r="B747" t="str">
        <f>VLOOKUP(F747,DATOS!B:U,20,FALSE)</f>
        <v>FEVT5513</v>
      </c>
      <c r="C747" s="3">
        <v>9012767301</v>
      </c>
      <c r="D747" t="str">
        <f>VLOOKUP(F747,DATOS!B:U,2,FALSE)</f>
        <v>CC</v>
      </c>
      <c r="E747" s="3">
        <f>VLOOKUP(F747,DATOS!B:U,3,FALSE)</f>
        <v>39841862</v>
      </c>
      <c r="F747">
        <v>5607</v>
      </c>
      <c r="G747">
        <v>2</v>
      </c>
      <c r="H747" t="str">
        <f>VLOOKUP(F747,DATOS!B:U,11,FALSE)</f>
        <v>S50007</v>
      </c>
      <c r="I747" t="str">
        <f t="shared" si="22"/>
        <v>TRANSPORTE MUNICIPAL TERRESTR</v>
      </c>
      <c r="J747">
        <f>VLOOKUP(F747,DATOS!B:U,13,FALSE)</f>
        <v>1</v>
      </c>
      <c r="K747">
        <f>VLOOKUP(F747,DATOS!B:U,18,FALSE)</f>
        <v>83200</v>
      </c>
      <c r="L747">
        <f t="shared" si="23"/>
        <v>83200</v>
      </c>
      <c r="O747" s="40">
        <f>VLOOKUP(F747,DATOS!B:P,15,FALSE)</f>
        <v>45427</v>
      </c>
    </row>
    <row r="748" spans="2:15">
      <c r="B748" t="str">
        <f>VLOOKUP(F748,DATOS!B:U,20,FALSE)</f>
        <v>FEVT5514</v>
      </c>
      <c r="C748" s="3">
        <v>9012767301</v>
      </c>
      <c r="D748" t="str">
        <f>VLOOKUP(F748,DATOS!B:U,2,FALSE)</f>
        <v>CC</v>
      </c>
      <c r="E748" s="3">
        <f>VLOOKUP(F748,DATOS!B:U,3,FALSE)</f>
        <v>15570418</v>
      </c>
      <c r="F748">
        <v>5670</v>
      </c>
      <c r="G748">
        <v>2</v>
      </c>
      <c r="H748" t="str">
        <f>VLOOKUP(F748,DATOS!B:U,11,FALSE)</f>
        <v>S50007</v>
      </c>
      <c r="I748" t="str">
        <f t="shared" si="22"/>
        <v>TRANSPORTE MUNICIPAL TERRESTR</v>
      </c>
      <c r="J748">
        <f>VLOOKUP(F748,DATOS!B:U,13,FALSE)</f>
        <v>1</v>
      </c>
      <c r="K748">
        <f>VLOOKUP(F748,DATOS!B:U,18,FALSE)</f>
        <v>92040</v>
      </c>
      <c r="L748">
        <f t="shared" si="23"/>
        <v>92040</v>
      </c>
      <c r="O748" s="40">
        <f>VLOOKUP(F748,DATOS!B:P,15,FALSE)</f>
        <v>45425</v>
      </c>
    </row>
    <row r="749" spans="2:15">
      <c r="B749" t="str">
        <f>VLOOKUP(F749,DATOS!B:U,20,FALSE)</f>
        <v>FEVT5514</v>
      </c>
      <c r="C749" s="3">
        <v>9012767301</v>
      </c>
      <c r="D749" t="str">
        <f>VLOOKUP(F749,DATOS!B:U,2,FALSE)</f>
        <v>CC</v>
      </c>
      <c r="E749" s="3">
        <f>VLOOKUP(F749,DATOS!B:U,3,FALSE)</f>
        <v>15570418</v>
      </c>
      <c r="F749">
        <v>5671</v>
      </c>
      <c r="G749">
        <v>2</v>
      </c>
      <c r="H749" t="str">
        <f>VLOOKUP(F749,DATOS!B:U,11,FALSE)</f>
        <v>S50007</v>
      </c>
      <c r="I749" t="str">
        <f t="shared" si="22"/>
        <v>TRANSPORTE MUNICIPAL TERRESTR</v>
      </c>
      <c r="J749">
        <f>VLOOKUP(F749,DATOS!B:U,13,FALSE)</f>
        <v>1</v>
      </c>
      <c r="K749">
        <f>VLOOKUP(F749,DATOS!B:U,18,FALSE)</f>
        <v>83200</v>
      </c>
      <c r="L749">
        <f t="shared" si="23"/>
        <v>83200</v>
      </c>
      <c r="O749" s="40">
        <f>VLOOKUP(F749,DATOS!B:P,15,FALSE)</f>
        <v>45426</v>
      </c>
    </row>
    <row r="750" spans="2:15">
      <c r="B750" t="str">
        <f>VLOOKUP(F750,DATOS!B:U,20,FALSE)</f>
        <v>FEVT5514</v>
      </c>
      <c r="C750" s="3">
        <v>9012767301</v>
      </c>
      <c r="D750" t="str">
        <f>VLOOKUP(F750,DATOS!B:U,2,FALSE)</f>
        <v>CC</v>
      </c>
      <c r="E750" s="3">
        <f>VLOOKUP(F750,DATOS!B:U,3,FALSE)</f>
        <v>15570418</v>
      </c>
      <c r="F750">
        <v>6213</v>
      </c>
      <c r="G750">
        <v>2</v>
      </c>
      <c r="H750" t="str">
        <f>VLOOKUP(F750,DATOS!B:U,11,FALSE)</f>
        <v>S50007</v>
      </c>
      <c r="I750" t="str">
        <f t="shared" si="22"/>
        <v>TRANSPORTE MUNICIPAL TERRESTR</v>
      </c>
      <c r="J750">
        <f>VLOOKUP(F750,DATOS!B:U,13,FALSE)</f>
        <v>1</v>
      </c>
      <c r="K750">
        <f>VLOOKUP(F750,DATOS!B:U,18,FALSE)</f>
        <v>92040</v>
      </c>
      <c r="L750">
        <f t="shared" si="23"/>
        <v>92040</v>
      </c>
      <c r="O750" s="40">
        <f>VLOOKUP(F750,DATOS!B:P,15,FALSE)</f>
        <v>45439</v>
      </c>
    </row>
    <row r="751" spans="2:15">
      <c r="B751" t="str">
        <f>VLOOKUP(F751,DATOS!B:U,20,FALSE)</f>
        <v>FEVT5515</v>
      </c>
      <c r="C751" s="3">
        <v>9012767301</v>
      </c>
      <c r="D751" t="str">
        <f>VLOOKUP(F751,DATOS!B:U,2,FALSE)</f>
        <v>RC</v>
      </c>
      <c r="E751" s="3">
        <f>VLOOKUP(F751,DATOS!B:U,3,FALSE)</f>
        <v>1124316740</v>
      </c>
      <c r="F751">
        <v>5698</v>
      </c>
      <c r="G751">
        <v>2</v>
      </c>
      <c r="H751" t="str">
        <f>VLOOKUP(F751,DATOS!B:U,11,FALSE)</f>
        <v>S50008</v>
      </c>
      <c r="I751" t="str">
        <f t="shared" si="22"/>
        <v>TRANSPORTE INTERMUNICIPAL TER</v>
      </c>
      <c r="J751">
        <f>VLOOKUP(F751,DATOS!B:U,13,FALSE)</f>
        <v>1</v>
      </c>
      <c r="K751">
        <f>VLOOKUP(F751,DATOS!B:U,18,FALSE)</f>
        <v>50669</v>
      </c>
      <c r="L751">
        <f t="shared" si="23"/>
        <v>50669</v>
      </c>
      <c r="O751" s="40">
        <f>VLOOKUP(F751,DATOS!B:P,15,FALSE)</f>
        <v>45429</v>
      </c>
    </row>
    <row r="752" spans="2:15">
      <c r="B752" t="str">
        <f>VLOOKUP(F752,DATOS!B:U,20,FALSE)</f>
        <v>FEVT5516</v>
      </c>
      <c r="C752" s="3">
        <v>9012767301</v>
      </c>
      <c r="D752" t="str">
        <f>VLOOKUP(F752,DATOS!B:U,2,FALSE)</f>
        <v>RC</v>
      </c>
      <c r="E752" s="3">
        <f>VLOOKUP(F752,DATOS!B:U,3,FALSE)</f>
        <v>1125186224</v>
      </c>
      <c r="F752">
        <v>6074</v>
      </c>
      <c r="G752">
        <v>2</v>
      </c>
      <c r="H752" t="str">
        <f>VLOOKUP(F752,DATOS!B:U,11,FALSE)</f>
        <v>S50008</v>
      </c>
      <c r="I752" t="str">
        <f t="shared" si="22"/>
        <v>TRANSPORTE INTERMUNICIPAL TER</v>
      </c>
      <c r="J752">
        <f>VLOOKUP(F752,DATOS!B:U,13,FALSE)</f>
        <v>1</v>
      </c>
      <c r="K752">
        <f>VLOOKUP(F752,DATOS!B:U,18,FALSE)</f>
        <v>29640</v>
      </c>
      <c r="L752">
        <f t="shared" si="23"/>
        <v>29640</v>
      </c>
      <c r="O752" s="40">
        <f>VLOOKUP(F752,DATOS!B:P,15,FALSE)</f>
        <v>45435</v>
      </c>
    </row>
    <row r="753" spans="2:15">
      <c r="B753" t="str">
        <f>VLOOKUP(F753,DATOS!B:U,20,FALSE)</f>
        <v>FEVT5516</v>
      </c>
      <c r="C753" s="3">
        <v>9012767301</v>
      </c>
      <c r="D753" t="str">
        <f>VLOOKUP(F753,DATOS!B:U,2,FALSE)</f>
        <v>RC</v>
      </c>
      <c r="E753" s="3">
        <f>VLOOKUP(F753,DATOS!B:U,3,FALSE)</f>
        <v>1125186224</v>
      </c>
      <c r="F753">
        <v>6075</v>
      </c>
      <c r="G753">
        <v>2</v>
      </c>
      <c r="H753" t="str">
        <f>VLOOKUP(F753,DATOS!B:U,11,FALSE)</f>
        <v>S50008</v>
      </c>
      <c r="I753" t="str">
        <f t="shared" si="22"/>
        <v>TRANSPORTE INTERMUNICIPAL TER</v>
      </c>
      <c r="J753">
        <f>VLOOKUP(F753,DATOS!B:U,13,FALSE)</f>
        <v>1</v>
      </c>
      <c r="K753">
        <f>VLOOKUP(F753,DATOS!B:U,18,FALSE)</f>
        <v>29640</v>
      </c>
      <c r="L753">
        <f t="shared" si="23"/>
        <v>29640</v>
      </c>
      <c r="O753" s="40">
        <f>VLOOKUP(F753,DATOS!B:P,15,FALSE)</f>
        <v>45435</v>
      </c>
    </row>
    <row r="754" spans="2:15">
      <c r="B754" t="str">
        <f>VLOOKUP(F754,DATOS!B:U,20,FALSE)</f>
        <v>FEVT5517</v>
      </c>
      <c r="C754" s="3">
        <v>9012767301</v>
      </c>
      <c r="D754" t="str">
        <f>VLOOKUP(F754,DATOS!B:U,2,FALSE)</f>
        <v>TI</v>
      </c>
      <c r="E754" s="3">
        <f>VLOOKUP(F754,DATOS!B:U,3,FALSE)</f>
        <v>1126447746</v>
      </c>
      <c r="F754">
        <v>4999</v>
      </c>
      <c r="G754">
        <v>2</v>
      </c>
      <c r="H754" t="str">
        <f>VLOOKUP(F754,DATOS!B:U,11,FALSE)</f>
        <v>S50007</v>
      </c>
      <c r="I754" t="str">
        <f t="shared" si="22"/>
        <v>TRANSPORTE MUNICIPAL TERRESTR</v>
      </c>
      <c r="J754">
        <f>VLOOKUP(F754,DATOS!B:U,13,FALSE)</f>
        <v>1</v>
      </c>
      <c r="K754">
        <f>VLOOKUP(F754,DATOS!B:U,18,FALSE)</f>
        <v>108576</v>
      </c>
      <c r="L754">
        <f t="shared" si="23"/>
        <v>108576</v>
      </c>
      <c r="O754" s="40">
        <f>VLOOKUP(F754,DATOS!B:P,15,FALSE)</f>
        <v>45413</v>
      </c>
    </row>
    <row r="755" spans="2:15">
      <c r="B755" t="str">
        <f>VLOOKUP(F755,DATOS!B:U,20,FALSE)</f>
        <v>FEVT5518</v>
      </c>
      <c r="C755" s="3">
        <v>9012767301</v>
      </c>
      <c r="D755" t="str">
        <f>VLOOKUP(F755,DATOS!B:U,2,FALSE)</f>
        <v>CC</v>
      </c>
      <c r="E755" s="3">
        <f>VLOOKUP(F755,DATOS!B:U,3,FALSE)</f>
        <v>31142683</v>
      </c>
      <c r="F755">
        <v>6060</v>
      </c>
      <c r="G755">
        <v>2</v>
      </c>
      <c r="H755" t="str">
        <f>VLOOKUP(F755,DATOS!B:U,11,FALSE)</f>
        <v>S50008</v>
      </c>
      <c r="I755" t="str">
        <f t="shared" si="22"/>
        <v>TRANSPORTE INTERMUNICIPAL TER</v>
      </c>
      <c r="J755">
        <f>VLOOKUP(F755,DATOS!B:U,13,FALSE)</f>
        <v>1</v>
      </c>
      <c r="K755">
        <f>VLOOKUP(F755,DATOS!B:U,18,FALSE)</f>
        <v>26520</v>
      </c>
      <c r="L755">
        <f t="shared" si="23"/>
        <v>26520</v>
      </c>
      <c r="O755" s="40">
        <f>VLOOKUP(F755,DATOS!B:P,15,FALSE)</f>
        <v>45435</v>
      </c>
    </row>
    <row r="756" spans="2:15">
      <c r="B756" t="str">
        <f>VLOOKUP(F756,DATOS!B:U,20,FALSE)</f>
        <v>FEVT5518</v>
      </c>
      <c r="C756" s="3">
        <v>9012767301</v>
      </c>
      <c r="D756" t="str">
        <f>VLOOKUP(F756,DATOS!B:U,2,FALSE)</f>
        <v>CC</v>
      </c>
      <c r="E756" s="3">
        <f>VLOOKUP(F756,DATOS!B:U,3,FALSE)</f>
        <v>31142683</v>
      </c>
      <c r="F756">
        <v>6061</v>
      </c>
      <c r="G756">
        <v>2</v>
      </c>
      <c r="H756" t="str">
        <f>VLOOKUP(F756,DATOS!B:U,11,FALSE)</f>
        <v>S50008</v>
      </c>
      <c r="I756" t="str">
        <f t="shared" si="22"/>
        <v>TRANSPORTE INTERMUNICIPAL TER</v>
      </c>
      <c r="J756">
        <f>VLOOKUP(F756,DATOS!B:U,13,FALSE)</f>
        <v>1</v>
      </c>
      <c r="K756">
        <f>VLOOKUP(F756,DATOS!B:U,18,FALSE)</f>
        <v>26520</v>
      </c>
      <c r="L756">
        <f t="shared" si="23"/>
        <v>26520</v>
      </c>
      <c r="O756" s="40">
        <f>VLOOKUP(F756,DATOS!B:P,15,FALSE)</f>
        <v>45435</v>
      </c>
    </row>
    <row r="757" spans="2:15">
      <c r="B757" t="str">
        <f>VLOOKUP(F757,DATOS!B:U,20,FALSE)</f>
        <v>FEVT5519</v>
      </c>
      <c r="C757" s="3">
        <v>9012767301</v>
      </c>
      <c r="D757" t="str">
        <f>VLOOKUP(F757,DATOS!B:U,2,FALSE)</f>
        <v>CC</v>
      </c>
      <c r="E757" s="3">
        <f>VLOOKUP(F757,DATOS!B:U,3,FALSE)</f>
        <v>1896280</v>
      </c>
      <c r="F757">
        <v>6247</v>
      </c>
      <c r="G757">
        <v>2</v>
      </c>
      <c r="H757" t="str">
        <f>VLOOKUP(F757,DATOS!B:U,11,FALSE)</f>
        <v>S50008</v>
      </c>
      <c r="I757" t="str">
        <f t="shared" si="22"/>
        <v>TRANSPORTE INTERMUNICIPAL TER</v>
      </c>
      <c r="J757">
        <f>VLOOKUP(F757,DATOS!B:U,13,FALSE)</f>
        <v>1</v>
      </c>
      <c r="K757">
        <f>VLOOKUP(F757,DATOS!B:U,18,FALSE)</f>
        <v>26520</v>
      </c>
      <c r="L757">
        <f t="shared" si="23"/>
        <v>26520</v>
      </c>
      <c r="O757" s="40">
        <f>VLOOKUP(F757,DATOS!B:P,15,FALSE)</f>
        <v>45439</v>
      </c>
    </row>
    <row r="758" spans="2:15">
      <c r="B758" t="str">
        <f>VLOOKUP(F758,DATOS!B:U,20,FALSE)</f>
        <v>FEVT5519</v>
      </c>
      <c r="C758" s="3">
        <v>9012767301</v>
      </c>
      <c r="D758" t="str">
        <f>VLOOKUP(F758,DATOS!B:U,2,FALSE)</f>
        <v>CC</v>
      </c>
      <c r="E758" s="3">
        <f>VLOOKUP(F758,DATOS!B:U,3,FALSE)</f>
        <v>1896280</v>
      </c>
      <c r="F758">
        <v>6248</v>
      </c>
      <c r="G758">
        <v>2</v>
      </c>
      <c r="H758" t="str">
        <f>VLOOKUP(F758,DATOS!B:U,11,FALSE)</f>
        <v>S50008</v>
      </c>
      <c r="I758" t="str">
        <f t="shared" ref="I758:I817" si="24">IF(H758="S50007","TRANSPORTE MUNICIPAL TERRESTR",IF(H758="S50008","TRANSPORTE INTERMUNICIPAL TER","VALIDAR CODIGO"))</f>
        <v>TRANSPORTE INTERMUNICIPAL TER</v>
      </c>
      <c r="J758">
        <f>VLOOKUP(F758,DATOS!B:U,13,FALSE)</f>
        <v>1</v>
      </c>
      <c r="K758">
        <f>VLOOKUP(F758,DATOS!B:U,18,FALSE)</f>
        <v>26520</v>
      </c>
      <c r="L758">
        <f t="shared" ref="L758:L817" si="25">K758*J758</f>
        <v>26520</v>
      </c>
      <c r="O758" s="40">
        <f>VLOOKUP(F758,DATOS!B:P,15,FALSE)</f>
        <v>45439</v>
      </c>
    </row>
    <row r="759" spans="2:15">
      <c r="B759" t="str">
        <f>VLOOKUP(F759,DATOS!B:U,20,FALSE)</f>
        <v>FEVT5519</v>
      </c>
      <c r="C759" s="3">
        <v>9012767301</v>
      </c>
      <c r="D759" t="str">
        <f>VLOOKUP(F759,DATOS!B:U,2,FALSE)</f>
        <v>CC</v>
      </c>
      <c r="E759" s="3">
        <f>VLOOKUP(F759,DATOS!B:U,3,FALSE)</f>
        <v>1896280</v>
      </c>
      <c r="F759">
        <v>6420</v>
      </c>
      <c r="G759">
        <v>2</v>
      </c>
      <c r="H759" t="str">
        <f>VLOOKUP(F759,DATOS!B:U,11,FALSE)</f>
        <v>S50008</v>
      </c>
      <c r="I759" t="str">
        <f t="shared" si="24"/>
        <v>TRANSPORTE INTERMUNICIPAL TER</v>
      </c>
      <c r="J759">
        <f>VLOOKUP(F759,DATOS!B:U,13,FALSE)</f>
        <v>1</v>
      </c>
      <c r="K759">
        <f>VLOOKUP(F759,DATOS!B:U,18,FALSE)</f>
        <v>45240</v>
      </c>
      <c r="L759">
        <f t="shared" si="25"/>
        <v>45240</v>
      </c>
      <c r="O759" s="40">
        <f>VLOOKUP(F759,DATOS!B:P,15,FALSE)</f>
        <v>45442</v>
      </c>
    </row>
    <row r="760" spans="2:15">
      <c r="B760" t="str">
        <f>VLOOKUP(F760,DATOS!B:U,20,FALSE)</f>
        <v>FEVT5519</v>
      </c>
      <c r="C760" s="3">
        <v>9012767301</v>
      </c>
      <c r="D760" t="str">
        <f>VLOOKUP(F760,DATOS!B:U,2,FALSE)</f>
        <v>CC</v>
      </c>
      <c r="E760" s="3">
        <f>VLOOKUP(F760,DATOS!B:U,3,FALSE)</f>
        <v>1896280</v>
      </c>
      <c r="F760">
        <v>6421</v>
      </c>
      <c r="G760">
        <v>2</v>
      </c>
      <c r="H760" t="str">
        <f>VLOOKUP(F760,DATOS!B:U,11,FALSE)</f>
        <v>S50008</v>
      </c>
      <c r="I760" t="str">
        <f t="shared" si="24"/>
        <v>TRANSPORTE INTERMUNICIPAL TER</v>
      </c>
      <c r="J760">
        <f>VLOOKUP(F760,DATOS!B:U,13,FALSE)</f>
        <v>1</v>
      </c>
      <c r="K760">
        <f>VLOOKUP(F760,DATOS!B:U,18,FALSE)</f>
        <v>45240</v>
      </c>
      <c r="L760">
        <f t="shared" si="25"/>
        <v>45240</v>
      </c>
      <c r="O760" s="40">
        <f>VLOOKUP(F760,DATOS!B:P,15,FALSE)</f>
        <v>45442</v>
      </c>
    </row>
    <row r="761" spans="2:15">
      <c r="B761" t="str">
        <f>VLOOKUP(F761,DATOS!B:U,20,FALSE)</f>
        <v>FEVT5520</v>
      </c>
      <c r="C761" s="3">
        <v>9012767301</v>
      </c>
      <c r="D761" t="str">
        <f>VLOOKUP(F761,DATOS!B:U,2,FALSE)</f>
        <v>TI</v>
      </c>
      <c r="E761" s="3">
        <f>VLOOKUP(F761,DATOS!B:U,3,FALSE)</f>
        <v>1085267221</v>
      </c>
      <c r="F761">
        <v>5799</v>
      </c>
      <c r="G761">
        <v>2</v>
      </c>
      <c r="H761" t="str">
        <f>VLOOKUP(F761,DATOS!B:U,11,FALSE)</f>
        <v>S50007</v>
      </c>
      <c r="I761" t="str">
        <f t="shared" si="24"/>
        <v>TRANSPORTE MUNICIPAL TERRESTR</v>
      </c>
      <c r="J761">
        <f>VLOOKUP(F761,DATOS!B:U,13,FALSE)</f>
        <v>1</v>
      </c>
      <c r="K761">
        <f>VLOOKUP(F761,DATOS!B:U,18,FALSE)</f>
        <v>67600</v>
      </c>
      <c r="L761">
        <f t="shared" si="25"/>
        <v>67600</v>
      </c>
      <c r="O761" s="40">
        <f>VLOOKUP(F761,DATOS!B:P,15,FALSE)</f>
        <v>45431</v>
      </c>
    </row>
    <row r="762" spans="2:15">
      <c r="B762" t="str">
        <f>VLOOKUP(F762,DATOS!B:U,20,FALSE)</f>
        <v>FEVT5520</v>
      </c>
      <c r="C762" s="3">
        <v>9012767301</v>
      </c>
      <c r="D762" t="str">
        <f>VLOOKUP(F762,DATOS!B:U,2,FALSE)</f>
        <v>TI</v>
      </c>
      <c r="E762" s="3">
        <f>VLOOKUP(F762,DATOS!B:U,3,FALSE)</f>
        <v>1085267221</v>
      </c>
      <c r="F762">
        <v>5800</v>
      </c>
      <c r="G762">
        <v>2</v>
      </c>
      <c r="H762" t="str">
        <f>VLOOKUP(F762,DATOS!B:U,11,FALSE)</f>
        <v>S50007</v>
      </c>
      <c r="I762" t="str">
        <f t="shared" si="24"/>
        <v>TRANSPORTE MUNICIPAL TERRESTR</v>
      </c>
      <c r="J762">
        <f>VLOOKUP(F762,DATOS!B:U,13,FALSE)</f>
        <v>1</v>
      </c>
      <c r="K762">
        <f>VLOOKUP(F762,DATOS!B:U,18,FALSE)</f>
        <v>67600</v>
      </c>
      <c r="L762">
        <f t="shared" si="25"/>
        <v>67600</v>
      </c>
      <c r="O762" s="40">
        <f>VLOOKUP(F762,DATOS!B:P,15,FALSE)</f>
        <v>45433</v>
      </c>
    </row>
    <row r="763" spans="2:15">
      <c r="B763" t="str">
        <f>VLOOKUP(F763,DATOS!B:U,20,FALSE)</f>
        <v>FEVT5521</v>
      </c>
      <c r="C763" s="3">
        <v>9012767301</v>
      </c>
      <c r="D763" t="str">
        <f>VLOOKUP(F763,DATOS!B:U,2,FALSE)</f>
        <v>CC</v>
      </c>
      <c r="E763" s="3">
        <f>VLOOKUP(F763,DATOS!B:U,3,FALSE)</f>
        <v>18186100</v>
      </c>
      <c r="F763">
        <v>6602</v>
      </c>
      <c r="G763">
        <v>2</v>
      </c>
      <c r="H763" t="str">
        <f>VLOOKUP(F763,DATOS!B:U,11,FALSE)</f>
        <v>S50007</v>
      </c>
      <c r="I763" t="str">
        <f t="shared" si="24"/>
        <v>TRANSPORTE MUNICIPAL TERRESTR</v>
      </c>
      <c r="J763">
        <f>VLOOKUP(F763,DATOS!B:U,13,FALSE)</f>
        <v>2</v>
      </c>
      <c r="K763">
        <f>VLOOKUP(F763,DATOS!B:U,18,FALSE)</f>
        <v>96512</v>
      </c>
      <c r="L763">
        <f t="shared" si="25"/>
        <v>193024</v>
      </c>
      <c r="O763" s="40">
        <f>VLOOKUP(F763,DATOS!B:P,15,FALSE)</f>
        <v>45443</v>
      </c>
    </row>
    <row r="764" spans="2:15">
      <c r="B764" t="str">
        <f>VLOOKUP(F764,DATOS!B:U,20,FALSE)</f>
        <v>FEVT5523</v>
      </c>
      <c r="C764" s="3">
        <v>9012767301</v>
      </c>
      <c r="D764" t="str">
        <f>VLOOKUP(F764,DATOS!B:U,2,FALSE)</f>
        <v>CC</v>
      </c>
      <c r="E764" s="3">
        <f>VLOOKUP(F764,DATOS!B:U,3,FALSE)</f>
        <v>1126445163</v>
      </c>
      <c r="F764">
        <v>5065</v>
      </c>
      <c r="G764">
        <v>2</v>
      </c>
      <c r="H764" t="str">
        <f>VLOOKUP(F764,DATOS!B:U,11,FALSE)</f>
        <v>S50007</v>
      </c>
      <c r="I764" t="str">
        <f t="shared" si="24"/>
        <v>TRANSPORTE MUNICIPAL TERRESTR</v>
      </c>
      <c r="J764">
        <f>VLOOKUP(F764,DATOS!B:U,13,FALSE)</f>
        <v>1</v>
      </c>
      <c r="K764">
        <f>VLOOKUP(F764,DATOS!B:U,18,FALSE)</f>
        <v>29120</v>
      </c>
      <c r="L764">
        <f t="shared" si="25"/>
        <v>29120</v>
      </c>
      <c r="O764" s="40">
        <f>VLOOKUP(F764,DATOS!B:P,15,FALSE)</f>
        <v>45415</v>
      </c>
    </row>
    <row r="765" spans="2:15">
      <c r="B765" t="str">
        <f>VLOOKUP(F765,DATOS!B:U,20,FALSE)</f>
        <v>FEVT5523</v>
      </c>
      <c r="C765" s="3">
        <v>9012767301</v>
      </c>
      <c r="D765" t="str">
        <f>VLOOKUP(F765,DATOS!B:U,2,FALSE)</f>
        <v>CC</v>
      </c>
      <c r="E765" s="3">
        <f>VLOOKUP(F765,DATOS!B:U,3,FALSE)</f>
        <v>1126445163</v>
      </c>
      <c r="F765">
        <v>5066</v>
      </c>
      <c r="G765">
        <v>2</v>
      </c>
      <c r="H765" t="str">
        <f>VLOOKUP(F765,DATOS!B:U,11,FALSE)</f>
        <v>S50007</v>
      </c>
      <c r="I765" t="str">
        <f t="shared" si="24"/>
        <v>TRANSPORTE MUNICIPAL TERRESTR</v>
      </c>
      <c r="J765">
        <f>VLOOKUP(F765,DATOS!B:U,13,FALSE)</f>
        <v>1</v>
      </c>
      <c r="K765">
        <f>VLOOKUP(F765,DATOS!B:U,18,FALSE)</f>
        <v>29120</v>
      </c>
      <c r="L765">
        <f t="shared" si="25"/>
        <v>29120</v>
      </c>
      <c r="O765" s="40">
        <f>VLOOKUP(F765,DATOS!B:P,15,FALSE)</f>
        <v>45415</v>
      </c>
    </row>
    <row r="766" spans="2:15">
      <c r="B766" t="str">
        <f>VLOOKUP(F766,DATOS!B:U,20,FALSE)</f>
        <v>FEVT5524</v>
      </c>
      <c r="C766" s="3">
        <v>9012767301</v>
      </c>
      <c r="D766" t="str">
        <f>VLOOKUP(F766,DATOS!B:U,2,FALSE)</f>
        <v>RC</v>
      </c>
      <c r="E766" s="3">
        <f>VLOOKUP(F766,DATOS!B:U,3,FALSE)</f>
        <v>1126461674</v>
      </c>
      <c r="F766">
        <v>6243</v>
      </c>
      <c r="G766">
        <v>2</v>
      </c>
      <c r="H766" t="str">
        <f>VLOOKUP(F766,DATOS!B:U,11,FALSE)</f>
        <v>S50007</v>
      </c>
      <c r="I766" t="str">
        <f t="shared" si="24"/>
        <v>TRANSPORTE MUNICIPAL TERRESTR</v>
      </c>
      <c r="J766">
        <f>VLOOKUP(F766,DATOS!B:U,13,FALSE)</f>
        <v>1</v>
      </c>
      <c r="K766">
        <f>VLOOKUP(F766,DATOS!B:U,18,FALSE)</f>
        <v>108576</v>
      </c>
      <c r="L766">
        <f t="shared" si="25"/>
        <v>108576</v>
      </c>
      <c r="O766" s="40">
        <f>VLOOKUP(F766,DATOS!B:P,15,FALSE)</f>
        <v>45439</v>
      </c>
    </row>
    <row r="767" spans="2:15">
      <c r="B767" t="str">
        <f>VLOOKUP(F767,DATOS!B:U,20,FALSE)</f>
        <v>FEVT5524</v>
      </c>
      <c r="C767" s="3">
        <v>9012767301</v>
      </c>
      <c r="D767" t="str">
        <f>VLOOKUP(F767,DATOS!B:U,2,FALSE)</f>
        <v>RC</v>
      </c>
      <c r="E767" s="3">
        <f>VLOOKUP(F767,DATOS!B:U,3,FALSE)</f>
        <v>1126461674</v>
      </c>
      <c r="F767">
        <v>6244</v>
      </c>
      <c r="G767">
        <v>2</v>
      </c>
      <c r="H767" t="str">
        <f>VLOOKUP(F767,DATOS!B:U,11,FALSE)</f>
        <v>S50007</v>
      </c>
      <c r="I767" t="str">
        <f t="shared" si="24"/>
        <v>TRANSPORTE MUNICIPAL TERRESTR</v>
      </c>
      <c r="J767">
        <f>VLOOKUP(F767,DATOS!B:U,13,FALSE)</f>
        <v>1</v>
      </c>
      <c r="K767">
        <f>VLOOKUP(F767,DATOS!B:U,18,FALSE)</f>
        <v>108576</v>
      </c>
      <c r="L767">
        <f t="shared" si="25"/>
        <v>108576</v>
      </c>
      <c r="O767" s="40">
        <f>VLOOKUP(F767,DATOS!B:P,15,FALSE)</f>
        <v>45440</v>
      </c>
    </row>
    <row r="768" spans="2:15">
      <c r="B768" t="str">
        <f>VLOOKUP(F768,DATOS!B:U,20,FALSE)</f>
        <v>FEVT5525</v>
      </c>
      <c r="C768" s="3">
        <v>9012767301</v>
      </c>
      <c r="D768" t="str">
        <f>VLOOKUP(F768,DATOS!B:U,2,FALSE)</f>
        <v>CC</v>
      </c>
      <c r="E768" s="3">
        <f>VLOOKUP(F768,DATOS!B:U,3,FALSE)</f>
        <v>18195163</v>
      </c>
      <c r="F768">
        <v>4903</v>
      </c>
      <c r="G768">
        <v>2</v>
      </c>
      <c r="H768" t="str">
        <f>VLOOKUP(F768,DATOS!B:U,11,FALSE)</f>
        <v>S50007</v>
      </c>
      <c r="I768" t="str">
        <f t="shared" si="24"/>
        <v>TRANSPORTE MUNICIPAL TERRESTR</v>
      </c>
      <c r="J768">
        <f>VLOOKUP(F768,DATOS!B:U,13,FALSE)</f>
        <v>1</v>
      </c>
      <c r="K768">
        <f>VLOOKUP(F768,DATOS!B:U,18,FALSE)</f>
        <v>33800</v>
      </c>
      <c r="L768">
        <f t="shared" si="25"/>
        <v>33800</v>
      </c>
      <c r="O768" s="40">
        <f>VLOOKUP(F768,DATOS!B:P,15,FALSE)</f>
        <v>45414</v>
      </c>
    </row>
    <row r="769" spans="2:15">
      <c r="B769" t="str">
        <f>VLOOKUP(F769,DATOS!B:U,20,FALSE)</f>
        <v>FEVT5525</v>
      </c>
      <c r="C769" s="3">
        <v>9012767301</v>
      </c>
      <c r="D769" t="str">
        <f>VLOOKUP(F769,DATOS!B:U,2,FALSE)</f>
        <v>CC</v>
      </c>
      <c r="E769" s="3">
        <f>VLOOKUP(F769,DATOS!B:U,3,FALSE)</f>
        <v>18195163</v>
      </c>
      <c r="F769">
        <v>4904</v>
      </c>
      <c r="G769">
        <v>2</v>
      </c>
      <c r="H769" t="str">
        <f>VLOOKUP(F769,DATOS!B:U,11,FALSE)</f>
        <v>S50007</v>
      </c>
      <c r="I769" t="str">
        <f t="shared" si="24"/>
        <v>TRANSPORTE MUNICIPAL TERRESTR</v>
      </c>
      <c r="J769">
        <f>VLOOKUP(F769,DATOS!B:U,13,FALSE)</f>
        <v>1</v>
      </c>
      <c r="K769">
        <f>VLOOKUP(F769,DATOS!B:U,18,FALSE)</f>
        <v>33800</v>
      </c>
      <c r="L769">
        <f t="shared" si="25"/>
        <v>33800</v>
      </c>
      <c r="O769" s="40">
        <f>VLOOKUP(F769,DATOS!B:P,15,FALSE)</f>
        <v>45414</v>
      </c>
    </row>
    <row r="770" spans="2:15">
      <c r="B770" t="str">
        <f>VLOOKUP(F770,DATOS!B:U,20,FALSE)</f>
        <v>FEVT5526</v>
      </c>
      <c r="C770" s="3">
        <v>9012767301</v>
      </c>
      <c r="D770" t="str">
        <f>VLOOKUP(F770,DATOS!B:U,2,FALSE)</f>
        <v>CC</v>
      </c>
      <c r="E770" s="3">
        <f>VLOOKUP(F770,DATOS!B:U,3,FALSE)</f>
        <v>1127071480</v>
      </c>
      <c r="F770">
        <v>6520</v>
      </c>
      <c r="G770">
        <v>2</v>
      </c>
      <c r="H770" t="str">
        <f>VLOOKUP(F770,DATOS!B:U,11,FALSE)</f>
        <v>S50008</v>
      </c>
      <c r="I770" t="str">
        <f t="shared" si="24"/>
        <v>TRANSPORTE INTERMUNICIPAL TER</v>
      </c>
      <c r="J770">
        <f>VLOOKUP(F770,DATOS!B:U,13,FALSE)</f>
        <v>2</v>
      </c>
      <c r="K770">
        <f>VLOOKUP(F770,DATOS!B:U,18,FALSE)</f>
        <v>56701</v>
      </c>
      <c r="L770">
        <f t="shared" si="25"/>
        <v>113402</v>
      </c>
      <c r="O770" s="40">
        <f>VLOOKUP(F770,DATOS!B:P,15,FALSE)</f>
        <v>45442</v>
      </c>
    </row>
    <row r="771" spans="2:15">
      <c r="B771" t="str">
        <f>VLOOKUP(F771,DATOS!B:U,20,FALSE)</f>
        <v>FEVT5528</v>
      </c>
      <c r="C771" s="3">
        <v>9012767301</v>
      </c>
      <c r="D771" t="str">
        <f>VLOOKUP(F771,DATOS!B:U,2,FALSE)</f>
        <v>CC</v>
      </c>
      <c r="E771" s="3">
        <f>VLOOKUP(F771,DATOS!B:U,3,FALSE)</f>
        <v>41110087</v>
      </c>
      <c r="F771">
        <v>5765</v>
      </c>
      <c r="G771">
        <v>2</v>
      </c>
      <c r="H771" t="str">
        <f>VLOOKUP(F771,DATOS!B:U,11,FALSE)</f>
        <v>S50008</v>
      </c>
      <c r="I771" t="str">
        <f t="shared" si="24"/>
        <v>TRANSPORTE INTERMUNICIPAL TER</v>
      </c>
      <c r="J771">
        <f>VLOOKUP(F771,DATOS!B:U,13,FALSE)</f>
        <v>1</v>
      </c>
      <c r="K771">
        <f>VLOOKUP(F771,DATOS!B:U,18,FALSE)</f>
        <v>45240</v>
      </c>
      <c r="L771">
        <f t="shared" si="25"/>
        <v>45240</v>
      </c>
      <c r="O771" s="40">
        <f>VLOOKUP(F771,DATOS!B:P,15,FALSE)</f>
        <v>45429</v>
      </c>
    </row>
    <row r="772" spans="2:15">
      <c r="B772" t="str">
        <f>VLOOKUP(F772,DATOS!B:U,20,FALSE)</f>
        <v>FEVT5529</v>
      </c>
      <c r="C772" s="3">
        <v>9012767301</v>
      </c>
      <c r="D772" t="str">
        <f>VLOOKUP(F772,DATOS!B:U,2,FALSE)</f>
        <v>TI</v>
      </c>
      <c r="E772" s="3">
        <f>VLOOKUP(F772,DATOS!B:U,3,FALSE)</f>
        <v>1122785954</v>
      </c>
      <c r="F772">
        <v>6484</v>
      </c>
      <c r="G772">
        <v>2</v>
      </c>
      <c r="H772" t="str">
        <f>VLOOKUP(F772,DATOS!B:U,11,FALSE)</f>
        <v>S50007</v>
      </c>
      <c r="I772" t="str">
        <f t="shared" si="24"/>
        <v>TRANSPORTE MUNICIPAL TERRESTR</v>
      </c>
      <c r="J772">
        <f>VLOOKUP(F772,DATOS!B:U,13,FALSE)</f>
        <v>1</v>
      </c>
      <c r="K772">
        <f>VLOOKUP(F772,DATOS!B:U,18,FALSE)</f>
        <v>26000</v>
      </c>
      <c r="L772">
        <f t="shared" si="25"/>
        <v>26000</v>
      </c>
      <c r="O772" s="40">
        <f>VLOOKUP(F772,DATOS!B:P,15,FALSE)</f>
        <v>45442</v>
      </c>
    </row>
    <row r="773" spans="2:15">
      <c r="B773" t="str">
        <f>VLOOKUP(F773,DATOS!B:U,20,FALSE)</f>
        <v>FEVT5529</v>
      </c>
      <c r="C773" s="3">
        <v>9012767301</v>
      </c>
      <c r="D773" t="str">
        <f>VLOOKUP(F773,DATOS!B:U,2,FALSE)</f>
        <v>TI</v>
      </c>
      <c r="E773" s="3">
        <f>VLOOKUP(F773,DATOS!B:U,3,FALSE)</f>
        <v>1122785954</v>
      </c>
      <c r="F773">
        <v>6485</v>
      </c>
      <c r="G773">
        <v>2</v>
      </c>
      <c r="H773" t="str">
        <f>VLOOKUP(F773,DATOS!B:U,11,FALSE)</f>
        <v>S50007</v>
      </c>
      <c r="I773" t="str">
        <f t="shared" si="24"/>
        <v>TRANSPORTE MUNICIPAL TERRESTR</v>
      </c>
      <c r="J773">
        <f>VLOOKUP(F773,DATOS!B:U,13,FALSE)</f>
        <v>1</v>
      </c>
      <c r="K773">
        <f>VLOOKUP(F773,DATOS!B:U,18,FALSE)</f>
        <v>26000</v>
      </c>
      <c r="L773">
        <f t="shared" si="25"/>
        <v>26000</v>
      </c>
      <c r="O773" s="40">
        <f>VLOOKUP(F773,DATOS!B:P,15,FALSE)</f>
        <v>45442</v>
      </c>
    </row>
    <row r="774" spans="2:15">
      <c r="B774" t="str">
        <f>VLOOKUP(F774,DATOS!B:U,20,FALSE)</f>
        <v>FEVT5530</v>
      </c>
      <c r="C774" s="3">
        <v>9012767301</v>
      </c>
      <c r="D774" t="str">
        <f>VLOOKUP(F774,DATOS!B:U,2,FALSE)</f>
        <v>RC</v>
      </c>
      <c r="E774" s="3">
        <f>VLOOKUP(F774,DATOS!B:U,3,FALSE)</f>
        <v>1122787743</v>
      </c>
      <c r="F774">
        <v>5397</v>
      </c>
      <c r="G774">
        <v>2</v>
      </c>
      <c r="H774" t="str">
        <f>VLOOKUP(F774,DATOS!B:U,11,FALSE)</f>
        <v>S50007</v>
      </c>
      <c r="I774" t="str">
        <f t="shared" si="24"/>
        <v>TRANSPORTE MUNICIPAL TERRESTR</v>
      </c>
      <c r="J774">
        <f>VLOOKUP(F774,DATOS!B:U,13,FALSE)</f>
        <v>1</v>
      </c>
      <c r="K774">
        <f>VLOOKUP(F774,DATOS!B:U,18,FALSE)</f>
        <v>26000</v>
      </c>
      <c r="L774">
        <f t="shared" si="25"/>
        <v>26000</v>
      </c>
      <c r="O774" s="40">
        <f>VLOOKUP(F774,DATOS!B:P,15,FALSE)</f>
        <v>45422</v>
      </c>
    </row>
    <row r="775" spans="2:15">
      <c r="B775" t="str">
        <f>VLOOKUP(F775,DATOS!B:U,20,FALSE)</f>
        <v>FEVT5530</v>
      </c>
      <c r="C775" s="3">
        <v>9012767301</v>
      </c>
      <c r="D775" t="str">
        <f>VLOOKUP(F775,DATOS!B:U,2,FALSE)</f>
        <v>RC</v>
      </c>
      <c r="E775" s="3">
        <f>VLOOKUP(F775,DATOS!B:U,3,FALSE)</f>
        <v>1122787743</v>
      </c>
      <c r="F775">
        <v>5398</v>
      </c>
      <c r="G775">
        <v>2</v>
      </c>
      <c r="H775" t="str">
        <f>VLOOKUP(F775,DATOS!B:U,11,FALSE)</f>
        <v>S50007</v>
      </c>
      <c r="I775" t="str">
        <f t="shared" si="24"/>
        <v>TRANSPORTE MUNICIPAL TERRESTR</v>
      </c>
      <c r="J775">
        <f>VLOOKUP(F775,DATOS!B:U,13,FALSE)</f>
        <v>1</v>
      </c>
      <c r="K775">
        <f>VLOOKUP(F775,DATOS!B:U,18,FALSE)</f>
        <v>26000</v>
      </c>
      <c r="L775">
        <f t="shared" si="25"/>
        <v>26000</v>
      </c>
      <c r="O775" s="40">
        <f>VLOOKUP(F775,DATOS!B:P,15,FALSE)</f>
        <v>45422</v>
      </c>
    </row>
    <row r="776" spans="2:15">
      <c r="B776" t="str">
        <f>VLOOKUP(F776,DATOS!B:U,20,FALSE)</f>
        <v>FEVT5531</v>
      </c>
      <c r="C776" s="3">
        <v>9012767301</v>
      </c>
      <c r="D776" t="str">
        <f>VLOOKUP(F776,DATOS!B:U,2,FALSE)</f>
        <v>CC</v>
      </c>
      <c r="E776" s="3">
        <f>VLOOKUP(F776,DATOS!B:U,3,FALSE)</f>
        <v>41958374</v>
      </c>
      <c r="F776">
        <v>4900</v>
      </c>
      <c r="G776">
        <v>2</v>
      </c>
      <c r="H776" t="str">
        <f>VLOOKUP(F776,DATOS!B:U,11,FALSE)</f>
        <v>S50007</v>
      </c>
      <c r="I776" t="str">
        <f t="shared" si="24"/>
        <v>TRANSPORTE MUNICIPAL TERRESTR</v>
      </c>
      <c r="J776">
        <f>VLOOKUP(F776,DATOS!B:U,13,FALSE)</f>
        <v>1</v>
      </c>
      <c r="K776">
        <f>VLOOKUP(F776,DATOS!B:U,18,FALSE)</f>
        <v>109200</v>
      </c>
      <c r="L776">
        <f t="shared" si="25"/>
        <v>109200</v>
      </c>
      <c r="O776" s="40">
        <f>VLOOKUP(F776,DATOS!B:P,15,FALSE)</f>
        <v>45414</v>
      </c>
    </row>
    <row r="777" spans="2:15">
      <c r="B777" t="str">
        <f>VLOOKUP(F777,DATOS!B:U,20,FALSE)</f>
        <v>FEVT5531</v>
      </c>
      <c r="C777" s="3">
        <v>9012767301</v>
      </c>
      <c r="D777" t="str">
        <f>VLOOKUP(F777,DATOS!B:U,2,FALSE)</f>
        <v>CC</v>
      </c>
      <c r="E777" s="3">
        <f>VLOOKUP(F777,DATOS!B:U,3,FALSE)</f>
        <v>41958374</v>
      </c>
      <c r="F777">
        <v>5341</v>
      </c>
      <c r="G777">
        <v>2</v>
      </c>
      <c r="H777" t="str">
        <f>VLOOKUP(F777,DATOS!B:U,11,FALSE)</f>
        <v>S50007</v>
      </c>
      <c r="I777" t="str">
        <f t="shared" si="24"/>
        <v>TRANSPORTE MUNICIPAL TERRESTR</v>
      </c>
      <c r="J777">
        <f>VLOOKUP(F777,DATOS!B:U,13,FALSE)</f>
        <v>1</v>
      </c>
      <c r="K777">
        <f>VLOOKUP(F777,DATOS!B:U,18,FALSE)</f>
        <v>109200</v>
      </c>
      <c r="L777">
        <f t="shared" si="25"/>
        <v>109200</v>
      </c>
      <c r="O777" s="40">
        <f>VLOOKUP(F777,DATOS!B:P,15,FALSE)</f>
        <v>45419</v>
      </c>
    </row>
    <row r="778" spans="2:15">
      <c r="B778" t="str">
        <f>VLOOKUP(F778,DATOS!B:U,20,FALSE)</f>
        <v>FEVT5531</v>
      </c>
      <c r="C778" s="3">
        <v>9012767301</v>
      </c>
      <c r="D778" t="str">
        <f>VLOOKUP(F778,DATOS!B:U,2,FALSE)</f>
        <v>CC</v>
      </c>
      <c r="E778" s="3">
        <f>VLOOKUP(F778,DATOS!B:U,3,FALSE)</f>
        <v>41958374</v>
      </c>
      <c r="F778">
        <v>5342</v>
      </c>
      <c r="G778">
        <v>2</v>
      </c>
      <c r="H778" t="str">
        <f>VLOOKUP(F778,DATOS!B:U,11,FALSE)</f>
        <v>S50007</v>
      </c>
      <c r="I778" t="str">
        <f t="shared" si="24"/>
        <v>TRANSPORTE MUNICIPAL TERRESTR</v>
      </c>
      <c r="J778">
        <f>VLOOKUP(F778,DATOS!B:U,13,FALSE)</f>
        <v>1</v>
      </c>
      <c r="K778">
        <f>VLOOKUP(F778,DATOS!B:U,18,FALSE)</f>
        <v>109200</v>
      </c>
      <c r="L778">
        <f t="shared" si="25"/>
        <v>109200</v>
      </c>
      <c r="O778" s="40">
        <f>VLOOKUP(F778,DATOS!B:P,15,FALSE)</f>
        <v>45441</v>
      </c>
    </row>
    <row r="779" spans="2:15">
      <c r="B779" t="str">
        <f>VLOOKUP(F779,DATOS!B:U,20,FALSE)</f>
        <v>FEVT5532</v>
      </c>
      <c r="C779" s="3">
        <v>9012767301</v>
      </c>
      <c r="D779" t="str">
        <f>VLOOKUP(F779,DATOS!B:U,2,FALSE)</f>
        <v>CC</v>
      </c>
      <c r="E779" s="3">
        <f>VLOOKUP(F779,DATOS!B:U,3,FALSE)</f>
        <v>27355858</v>
      </c>
      <c r="F779">
        <v>6173</v>
      </c>
      <c r="G779">
        <v>2</v>
      </c>
      <c r="H779" t="str">
        <f>VLOOKUP(F779,DATOS!B:U,11,FALSE)</f>
        <v>S50007</v>
      </c>
      <c r="I779" t="str">
        <f t="shared" si="24"/>
        <v>TRANSPORTE MUNICIPAL TERRESTR</v>
      </c>
      <c r="J779">
        <f>VLOOKUP(F779,DATOS!B:U,13,FALSE)</f>
        <v>1</v>
      </c>
      <c r="K779">
        <f>VLOOKUP(F779,DATOS!B:U,18,FALSE)</f>
        <v>67600</v>
      </c>
      <c r="L779">
        <f t="shared" si="25"/>
        <v>67600</v>
      </c>
      <c r="O779" s="40">
        <f>VLOOKUP(F779,DATOS!B:P,15,FALSE)</f>
        <v>45438</v>
      </c>
    </row>
    <row r="780" spans="2:15">
      <c r="B780" t="str">
        <f>VLOOKUP(F780,DATOS!B:U,20,FALSE)</f>
        <v>FEVT5532</v>
      </c>
      <c r="C780" s="3">
        <v>9012767301</v>
      </c>
      <c r="D780" t="str">
        <f>VLOOKUP(F780,DATOS!B:U,2,FALSE)</f>
        <v>CC</v>
      </c>
      <c r="E780" s="3">
        <f>VLOOKUP(F780,DATOS!B:U,3,FALSE)</f>
        <v>27355858</v>
      </c>
      <c r="F780">
        <v>6174</v>
      </c>
      <c r="G780">
        <v>2</v>
      </c>
      <c r="H780" t="str">
        <f>VLOOKUP(F780,DATOS!B:U,11,FALSE)</f>
        <v>S50007</v>
      </c>
      <c r="I780" t="str">
        <f t="shared" si="24"/>
        <v>TRANSPORTE MUNICIPAL TERRESTR</v>
      </c>
      <c r="J780">
        <f>VLOOKUP(F780,DATOS!B:U,13,FALSE)</f>
        <v>1</v>
      </c>
      <c r="K780">
        <f>VLOOKUP(F780,DATOS!B:U,18,FALSE)</f>
        <v>67600</v>
      </c>
      <c r="L780">
        <f t="shared" si="25"/>
        <v>67600</v>
      </c>
      <c r="O780" s="40">
        <f>VLOOKUP(F780,DATOS!B:P,15,FALSE)</f>
        <v>45439</v>
      </c>
    </row>
    <row r="781" spans="2:15">
      <c r="B781" t="str">
        <f>VLOOKUP(F781,DATOS!B:U,20,FALSE)</f>
        <v>FEVT5533</v>
      </c>
      <c r="C781" s="3">
        <v>9012767301</v>
      </c>
      <c r="D781" t="str">
        <f>VLOOKUP(F781,DATOS!B:U,2,FALSE)</f>
        <v>RC</v>
      </c>
      <c r="E781" s="3">
        <f>VLOOKUP(F781,DATOS!B:U,3,FALSE)</f>
        <v>1141384669</v>
      </c>
      <c r="F781">
        <v>5423</v>
      </c>
      <c r="G781">
        <v>2</v>
      </c>
      <c r="H781" t="str">
        <f>VLOOKUP(F781,DATOS!B:U,11,FALSE)</f>
        <v>S50007</v>
      </c>
      <c r="I781" t="str">
        <f t="shared" si="24"/>
        <v>TRANSPORTE MUNICIPAL TERRESTR</v>
      </c>
      <c r="J781">
        <f>VLOOKUP(F781,DATOS!B:U,13,FALSE)</f>
        <v>1</v>
      </c>
      <c r="K781">
        <f>VLOOKUP(F781,DATOS!B:U,18,FALSE)</f>
        <v>102544</v>
      </c>
      <c r="L781">
        <f t="shared" si="25"/>
        <v>102544</v>
      </c>
      <c r="O781" s="40">
        <f>VLOOKUP(F781,DATOS!B:P,15,FALSE)</f>
        <v>45421</v>
      </c>
    </row>
    <row r="782" spans="2:15">
      <c r="B782" t="str">
        <f>VLOOKUP(F782,DATOS!B:U,20,FALSE)</f>
        <v>FEVT5533</v>
      </c>
      <c r="C782" s="3">
        <v>9012767301</v>
      </c>
      <c r="D782" t="str">
        <f>VLOOKUP(F782,DATOS!B:U,2,FALSE)</f>
        <v>RC</v>
      </c>
      <c r="E782" s="3">
        <f>VLOOKUP(F782,DATOS!B:U,3,FALSE)</f>
        <v>1141384669</v>
      </c>
      <c r="F782">
        <v>5424</v>
      </c>
      <c r="G782">
        <v>2</v>
      </c>
      <c r="H782" t="str">
        <f>VLOOKUP(F782,DATOS!B:U,11,FALSE)</f>
        <v>S50007</v>
      </c>
      <c r="I782" t="str">
        <f t="shared" si="24"/>
        <v>TRANSPORTE MUNICIPAL TERRESTR</v>
      </c>
      <c r="J782">
        <f>VLOOKUP(F782,DATOS!B:U,13,FALSE)</f>
        <v>1</v>
      </c>
      <c r="K782">
        <f>VLOOKUP(F782,DATOS!B:U,18,FALSE)</f>
        <v>102544</v>
      </c>
      <c r="L782">
        <f t="shared" si="25"/>
        <v>102544</v>
      </c>
      <c r="O782" s="40">
        <f>VLOOKUP(F782,DATOS!B:P,15,FALSE)</f>
        <v>45422</v>
      </c>
    </row>
    <row r="783" spans="2:15">
      <c r="B783" t="str">
        <f>VLOOKUP(F783,DATOS!B:U,20,FALSE)</f>
        <v>FEVT5534</v>
      </c>
      <c r="C783" s="3">
        <v>9012767301</v>
      </c>
      <c r="D783" t="str">
        <f>VLOOKUP(F783,DATOS!B:U,2,FALSE)</f>
        <v>CC</v>
      </c>
      <c r="E783" s="3">
        <f>VLOOKUP(F783,DATOS!B:U,3,FALSE)</f>
        <v>39835195</v>
      </c>
      <c r="F783">
        <v>5974</v>
      </c>
      <c r="G783">
        <v>2</v>
      </c>
      <c r="H783" t="str">
        <f>VLOOKUP(F783,DATOS!B:U,11,FALSE)</f>
        <v>S50007</v>
      </c>
      <c r="I783" t="str">
        <f t="shared" si="24"/>
        <v>TRANSPORTE MUNICIPAL TERRESTR</v>
      </c>
      <c r="J783">
        <f>VLOOKUP(F783,DATOS!B:U,13,FALSE)</f>
        <v>1</v>
      </c>
      <c r="K783">
        <f>VLOOKUP(F783,DATOS!B:U,18,FALSE)</f>
        <v>67600</v>
      </c>
      <c r="L783">
        <f t="shared" si="25"/>
        <v>67600</v>
      </c>
      <c r="O783" s="40">
        <f>VLOOKUP(F783,DATOS!B:P,15,FALSE)</f>
        <v>45434</v>
      </c>
    </row>
    <row r="784" spans="2:15">
      <c r="B784" t="str">
        <f>VLOOKUP(F784,DATOS!B:U,20,FALSE)</f>
        <v>FEVT5534</v>
      </c>
      <c r="C784" s="3">
        <v>9012767301</v>
      </c>
      <c r="D784" t="str">
        <f>VLOOKUP(F784,DATOS!B:U,2,FALSE)</f>
        <v>CC</v>
      </c>
      <c r="E784" s="3">
        <f>VLOOKUP(F784,DATOS!B:U,3,FALSE)</f>
        <v>39835195</v>
      </c>
      <c r="F784">
        <v>5975</v>
      </c>
      <c r="G784">
        <v>2</v>
      </c>
      <c r="H784" t="str">
        <f>VLOOKUP(F784,DATOS!B:U,11,FALSE)</f>
        <v>S50007</v>
      </c>
      <c r="I784" t="str">
        <f t="shared" si="24"/>
        <v>TRANSPORTE MUNICIPAL TERRESTR</v>
      </c>
      <c r="J784">
        <f>VLOOKUP(F784,DATOS!B:U,13,FALSE)</f>
        <v>1</v>
      </c>
      <c r="K784">
        <f>VLOOKUP(F784,DATOS!B:U,18,FALSE)</f>
        <v>67600</v>
      </c>
      <c r="L784">
        <f t="shared" si="25"/>
        <v>67600</v>
      </c>
      <c r="O784" s="40">
        <f>VLOOKUP(F784,DATOS!B:P,15,FALSE)</f>
        <v>45436</v>
      </c>
    </row>
    <row r="785" spans="2:15">
      <c r="B785" t="str">
        <f>VLOOKUP(F785,DATOS!B:U,20,FALSE)</f>
        <v>FEVT5535</v>
      </c>
      <c r="C785" s="3">
        <v>9012767301</v>
      </c>
      <c r="D785" t="str">
        <f>VLOOKUP(F785,DATOS!B:U,2,FALSE)</f>
        <v>CC</v>
      </c>
      <c r="E785" s="3">
        <f>VLOOKUP(F785,DATOS!B:U,3,FALSE)</f>
        <v>29900472</v>
      </c>
      <c r="F785">
        <v>6385</v>
      </c>
      <c r="G785">
        <v>2</v>
      </c>
      <c r="H785" t="str">
        <f>VLOOKUP(F785,DATOS!B:U,11,FALSE)</f>
        <v>S50007</v>
      </c>
      <c r="I785" t="str">
        <f t="shared" si="24"/>
        <v>TRANSPORTE MUNICIPAL TERRESTR</v>
      </c>
      <c r="J785">
        <f>VLOOKUP(F785,DATOS!B:U,13,FALSE)</f>
        <v>1</v>
      </c>
      <c r="K785">
        <f>VLOOKUP(F785,DATOS!B:U,18,FALSE)</f>
        <v>102544</v>
      </c>
      <c r="L785">
        <f t="shared" si="25"/>
        <v>102544</v>
      </c>
      <c r="O785" s="40">
        <f>VLOOKUP(F785,DATOS!B:P,15,FALSE)</f>
        <v>45441</v>
      </c>
    </row>
    <row r="786" spans="2:15">
      <c r="B786" t="str">
        <f>VLOOKUP(F786,DATOS!B:U,20,FALSE)</f>
        <v>FEVT5535</v>
      </c>
      <c r="C786" s="3">
        <v>9012767301</v>
      </c>
      <c r="D786" t="str">
        <f>VLOOKUP(F786,DATOS!B:U,2,FALSE)</f>
        <v>CC</v>
      </c>
      <c r="E786" s="3">
        <f>VLOOKUP(F786,DATOS!B:U,3,FALSE)</f>
        <v>29900472</v>
      </c>
      <c r="F786">
        <v>6386</v>
      </c>
      <c r="G786">
        <v>2</v>
      </c>
      <c r="H786" t="str">
        <f>VLOOKUP(F786,DATOS!B:U,11,FALSE)</f>
        <v>S50007</v>
      </c>
      <c r="I786" t="str">
        <f t="shared" si="24"/>
        <v>TRANSPORTE MUNICIPAL TERRESTR</v>
      </c>
      <c r="J786">
        <f>VLOOKUP(F786,DATOS!B:U,13,FALSE)</f>
        <v>1</v>
      </c>
      <c r="K786">
        <f>VLOOKUP(F786,DATOS!B:U,18,FALSE)</f>
        <v>102544</v>
      </c>
      <c r="L786">
        <f t="shared" si="25"/>
        <v>102544</v>
      </c>
      <c r="O786" s="40">
        <f>VLOOKUP(F786,DATOS!B:P,15,FALSE)</f>
        <v>45442</v>
      </c>
    </row>
    <row r="787" spans="2:15">
      <c r="B787" t="str">
        <f>VLOOKUP(F787,DATOS!B:U,20,FALSE)</f>
        <v>FEVT5536</v>
      </c>
      <c r="C787" s="3">
        <v>9012767301</v>
      </c>
      <c r="D787" t="str">
        <f>VLOOKUP(F787,DATOS!B:U,2,FALSE)</f>
        <v>RC</v>
      </c>
      <c r="E787" s="3">
        <f>VLOOKUP(F787,DATOS!B:U,3,FALSE)</f>
        <v>1082749459</v>
      </c>
      <c r="F787">
        <v>5640</v>
      </c>
      <c r="G787">
        <v>2</v>
      </c>
      <c r="H787" t="str">
        <f>VLOOKUP(F787,DATOS!B:U,11,FALSE)</f>
        <v>S50008</v>
      </c>
      <c r="I787" t="str">
        <f t="shared" si="24"/>
        <v>TRANSPORTE INTERMUNICIPAL TER</v>
      </c>
      <c r="J787">
        <f>VLOOKUP(F787,DATOS!B:U,13,FALSE)</f>
        <v>1</v>
      </c>
      <c r="K787">
        <f>VLOOKUP(F787,DATOS!B:U,18,FALSE)</f>
        <v>40040</v>
      </c>
      <c r="L787">
        <f t="shared" si="25"/>
        <v>40040</v>
      </c>
      <c r="O787" s="40">
        <f>VLOOKUP(F787,DATOS!B:P,15,FALSE)</f>
        <v>45428</v>
      </c>
    </row>
    <row r="788" spans="2:15">
      <c r="B788" t="str">
        <f>VLOOKUP(F788,DATOS!B:U,20,FALSE)</f>
        <v>FEVT5536</v>
      </c>
      <c r="C788" s="3">
        <v>9012767301</v>
      </c>
      <c r="D788" t="str">
        <f>VLOOKUP(F788,DATOS!B:U,2,FALSE)</f>
        <v>RC</v>
      </c>
      <c r="E788" s="3">
        <f>VLOOKUP(F788,DATOS!B:U,3,FALSE)</f>
        <v>1082749459</v>
      </c>
      <c r="F788">
        <v>5641</v>
      </c>
      <c r="G788">
        <v>2</v>
      </c>
      <c r="H788" t="str">
        <f>VLOOKUP(F788,DATOS!B:U,11,FALSE)</f>
        <v>S50008</v>
      </c>
      <c r="I788" t="str">
        <f t="shared" si="24"/>
        <v>TRANSPORTE INTERMUNICIPAL TER</v>
      </c>
      <c r="J788">
        <f>VLOOKUP(F788,DATOS!B:U,13,FALSE)</f>
        <v>1</v>
      </c>
      <c r="K788">
        <f>VLOOKUP(F788,DATOS!B:U,18,FALSE)</f>
        <v>40040</v>
      </c>
      <c r="L788">
        <f t="shared" si="25"/>
        <v>40040</v>
      </c>
      <c r="O788" s="40">
        <f>VLOOKUP(F788,DATOS!B:P,15,FALSE)</f>
        <v>45428</v>
      </c>
    </row>
    <row r="789" spans="2:15">
      <c r="B789" t="str">
        <f>VLOOKUP(F789,DATOS!B:U,20,FALSE)</f>
        <v>FEVT5537</v>
      </c>
      <c r="C789" s="3">
        <v>9012767301</v>
      </c>
      <c r="D789" t="str">
        <f>VLOOKUP(F789,DATOS!B:U,2,FALSE)</f>
        <v>CC</v>
      </c>
      <c r="E789" s="3">
        <f>VLOOKUP(F789,DATOS!B:U,3,FALSE)</f>
        <v>12770133</v>
      </c>
      <c r="F789">
        <v>5471</v>
      </c>
      <c r="G789">
        <v>2</v>
      </c>
      <c r="H789" t="str">
        <f>VLOOKUP(F789,DATOS!B:U,11,FALSE)</f>
        <v>S50008</v>
      </c>
      <c r="I789" t="str">
        <f t="shared" si="24"/>
        <v>TRANSPORTE INTERMUNICIPAL TER</v>
      </c>
      <c r="J789">
        <f>VLOOKUP(F789,DATOS!B:U,13,FALSE)</f>
        <v>1</v>
      </c>
      <c r="K789">
        <f>VLOOKUP(F789,DATOS!B:U,18,FALSE)</f>
        <v>40040</v>
      </c>
      <c r="L789">
        <f t="shared" si="25"/>
        <v>40040</v>
      </c>
      <c r="O789" s="40">
        <f>VLOOKUP(F789,DATOS!B:P,15,FALSE)</f>
        <v>45425</v>
      </c>
    </row>
    <row r="790" spans="2:15">
      <c r="B790" t="str">
        <f>VLOOKUP(F790,DATOS!B:U,20,FALSE)</f>
        <v>FEVT5537</v>
      </c>
      <c r="C790" s="3">
        <v>9012767301</v>
      </c>
      <c r="D790" t="str">
        <f>VLOOKUP(F790,DATOS!B:U,2,FALSE)</f>
        <v>CC</v>
      </c>
      <c r="E790" s="3">
        <f>VLOOKUP(F790,DATOS!B:U,3,FALSE)</f>
        <v>12770133</v>
      </c>
      <c r="F790">
        <v>5472</v>
      </c>
      <c r="G790">
        <v>2</v>
      </c>
      <c r="H790" t="str">
        <f>VLOOKUP(F790,DATOS!B:U,11,FALSE)</f>
        <v>S50008</v>
      </c>
      <c r="I790" t="str">
        <f t="shared" si="24"/>
        <v>TRANSPORTE INTERMUNICIPAL TER</v>
      </c>
      <c r="J790">
        <f>VLOOKUP(F790,DATOS!B:U,13,FALSE)</f>
        <v>1</v>
      </c>
      <c r="K790">
        <f>VLOOKUP(F790,DATOS!B:U,18,FALSE)</f>
        <v>40040</v>
      </c>
      <c r="L790">
        <f t="shared" si="25"/>
        <v>40040</v>
      </c>
      <c r="O790" s="40">
        <f>VLOOKUP(F790,DATOS!B:P,15,FALSE)</f>
        <v>45426</v>
      </c>
    </row>
    <row r="791" spans="2:15">
      <c r="B791" t="str">
        <f>VLOOKUP(F791,DATOS!B:U,20,FALSE)</f>
        <v>FEVT5537</v>
      </c>
      <c r="C791" s="3">
        <v>9012767301</v>
      </c>
      <c r="D791" t="str">
        <f>VLOOKUP(F791,DATOS!B:U,2,FALSE)</f>
        <v>CC</v>
      </c>
      <c r="E791" s="3">
        <f>VLOOKUP(F791,DATOS!B:U,3,FALSE)</f>
        <v>12770133</v>
      </c>
      <c r="F791">
        <v>5483</v>
      </c>
      <c r="G791">
        <v>2</v>
      </c>
      <c r="H791" t="str">
        <f>VLOOKUP(F791,DATOS!B:U,11,FALSE)</f>
        <v>S50007</v>
      </c>
      <c r="I791" t="str">
        <f t="shared" si="24"/>
        <v>TRANSPORTE MUNICIPAL TERRESTR</v>
      </c>
      <c r="J791">
        <f>VLOOKUP(F791,DATOS!B:U,13,FALSE)</f>
        <v>1</v>
      </c>
      <c r="K791">
        <f>VLOOKUP(F791,DATOS!B:U,18,FALSE)</f>
        <v>108576</v>
      </c>
      <c r="L791">
        <f t="shared" si="25"/>
        <v>108576</v>
      </c>
      <c r="O791" s="40">
        <f>VLOOKUP(F791,DATOS!B:P,15,FALSE)</f>
        <v>45426</v>
      </c>
    </row>
    <row r="792" spans="2:15">
      <c r="B792" t="str">
        <f>VLOOKUP(F792,DATOS!B:U,20,FALSE)</f>
        <v>FEVT5537</v>
      </c>
      <c r="C792" s="3">
        <v>9012767301</v>
      </c>
      <c r="D792" t="str">
        <f>VLOOKUP(F792,DATOS!B:U,2,FALSE)</f>
        <v>CC</v>
      </c>
      <c r="E792" s="3">
        <f>VLOOKUP(F792,DATOS!B:U,3,FALSE)</f>
        <v>12770133</v>
      </c>
      <c r="F792">
        <v>5484</v>
      </c>
      <c r="G792">
        <v>2</v>
      </c>
      <c r="H792" t="str">
        <f>VLOOKUP(F792,DATOS!B:U,11,FALSE)</f>
        <v>S50007</v>
      </c>
      <c r="I792" t="str">
        <f t="shared" si="24"/>
        <v>TRANSPORTE MUNICIPAL TERRESTR</v>
      </c>
      <c r="J792">
        <f>VLOOKUP(F792,DATOS!B:U,13,FALSE)</f>
        <v>1</v>
      </c>
      <c r="K792">
        <f>VLOOKUP(F792,DATOS!B:U,18,FALSE)</f>
        <v>108576</v>
      </c>
      <c r="L792">
        <f t="shared" si="25"/>
        <v>108576</v>
      </c>
      <c r="O792" s="40">
        <f>VLOOKUP(F792,DATOS!B:P,15,FALSE)</f>
        <v>45427</v>
      </c>
    </row>
    <row r="793" spans="2:15">
      <c r="B793" t="str">
        <f>VLOOKUP(F793,DATOS!B:U,20,FALSE)</f>
        <v>FEVT5538</v>
      </c>
      <c r="C793" s="3">
        <v>9012767301</v>
      </c>
      <c r="D793" t="str">
        <f>VLOOKUP(F793,DATOS!B:U,2,FALSE)</f>
        <v>TI</v>
      </c>
      <c r="E793" s="3">
        <f>VLOOKUP(F793,DATOS!B:U,3,FALSE)</f>
        <v>1125184168</v>
      </c>
      <c r="F793">
        <v>6082</v>
      </c>
      <c r="G793">
        <v>2</v>
      </c>
      <c r="H793" t="str">
        <f>VLOOKUP(F793,DATOS!B:U,11,FALSE)</f>
        <v>S50007</v>
      </c>
      <c r="I793" t="str">
        <f t="shared" si="24"/>
        <v>TRANSPORTE MUNICIPAL TERRESTR</v>
      </c>
      <c r="J793">
        <f>VLOOKUP(F793,DATOS!B:U,13,FALSE)</f>
        <v>1</v>
      </c>
      <c r="K793">
        <f>VLOOKUP(F793,DATOS!B:U,18,FALSE)</f>
        <v>72384</v>
      </c>
      <c r="L793">
        <f t="shared" si="25"/>
        <v>72384</v>
      </c>
      <c r="O793" s="40">
        <f>VLOOKUP(F793,DATOS!B:P,15,FALSE)</f>
        <v>45435</v>
      </c>
    </row>
    <row r="794" spans="2:15">
      <c r="B794" t="str">
        <f>VLOOKUP(F794,DATOS!B:U,20,FALSE)</f>
        <v>FEVT5538</v>
      </c>
      <c r="C794" s="3">
        <v>9012767301</v>
      </c>
      <c r="D794" t="str">
        <f>VLOOKUP(F794,DATOS!B:U,2,FALSE)</f>
        <v>TI</v>
      </c>
      <c r="E794" s="3">
        <f>VLOOKUP(F794,DATOS!B:U,3,FALSE)</f>
        <v>1125184168</v>
      </c>
      <c r="F794">
        <v>6083</v>
      </c>
      <c r="G794">
        <v>2</v>
      </c>
      <c r="H794" t="str">
        <f>VLOOKUP(F794,DATOS!B:U,11,FALSE)</f>
        <v>S50007</v>
      </c>
      <c r="I794" t="str">
        <f t="shared" si="24"/>
        <v>TRANSPORTE MUNICIPAL TERRESTR</v>
      </c>
      <c r="J794">
        <f>VLOOKUP(F794,DATOS!B:U,13,FALSE)</f>
        <v>1</v>
      </c>
      <c r="K794">
        <f>VLOOKUP(F794,DATOS!B:U,18,FALSE)</f>
        <v>72800</v>
      </c>
      <c r="L794">
        <f t="shared" si="25"/>
        <v>72800</v>
      </c>
      <c r="O794" s="40">
        <f>VLOOKUP(F794,DATOS!B:P,15,FALSE)</f>
        <v>45439</v>
      </c>
    </row>
    <row r="795" spans="2:15">
      <c r="B795" t="str">
        <f>VLOOKUP(F795,DATOS!B:U,20,FALSE)</f>
        <v>FEVT5539</v>
      </c>
      <c r="C795" s="3">
        <v>9012767301</v>
      </c>
      <c r="D795" t="str">
        <f>VLOOKUP(F795,DATOS!B:U,2,FALSE)</f>
        <v>CC</v>
      </c>
      <c r="E795" s="3">
        <f>VLOOKUP(F795,DATOS!B:U,3,FALSE)</f>
        <v>39840456</v>
      </c>
      <c r="F795">
        <v>5393</v>
      </c>
      <c r="G795">
        <v>2</v>
      </c>
      <c r="H795" t="str">
        <f>VLOOKUP(F795,DATOS!B:U,11,FALSE)</f>
        <v>S50007</v>
      </c>
      <c r="I795" t="str">
        <f t="shared" si="24"/>
        <v>TRANSPORTE MUNICIPAL TERRESTR</v>
      </c>
      <c r="J795">
        <f>VLOOKUP(F795,DATOS!B:U,13,FALSE)</f>
        <v>1</v>
      </c>
      <c r="K795">
        <f>VLOOKUP(F795,DATOS!B:U,18,FALSE)</f>
        <v>26000</v>
      </c>
      <c r="L795">
        <f t="shared" si="25"/>
        <v>26000</v>
      </c>
      <c r="O795" s="40">
        <f>VLOOKUP(F795,DATOS!B:P,15,FALSE)</f>
        <v>45422</v>
      </c>
    </row>
    <row r="796" spans="2:15">
      <c r="B796" t="str">
        <f>VLOOKUP(F796,DATOS!B:U,20,FALSE)</f>
        <v>FEVT5539</v>
      </c>
      <c r="C796" s="3">
        <v>9012767301</v>
      </c>
      <c r="D796" t="str">
        <f>VLOOKUP(F796,DATOS!B:U,2,FALSE)</f>
        <v>CC</v>
      </c>
      <c r="E796" s="3">
        <f>VLOOKUP(F796,DATOS!B:U,3,FALSE)</f>
        <v>39840456</v>
      </c>
      <c r="F796">
        <v>5394</v>
      </c>
      <c r="G796">
        <v>2</v>
      </c>
      <c r="H796" t="str">
        <f>VLOOKUP(F796,DATOS!B:U,11,FALSE)</f>
        <v>S50007</v>
      </c>
      <c r="I796" t="str">
        <f t="shared" si="24"/>
        <v>TRANSPORTE MUNICIPAL TERRESTR</v>
      </c>
      <c r="J796">
        <f>VLOOKUP(F796,DATOS!B:U,13,FALSE)</f>
        <v>1</v>
      </c>
      <c r="K796">
        <f>VLOOKUP(F796,DATOS!B:U,18,FALSE)</f>
        <v>26000</v>
      </c>
      <c r="L796">
        <f t="shared" si="25"/>
        <v>26000</v>
      </c>
      <c r="O796" s="40">
        <f>VLOOKUP(F796,DATOS!B:P,15,FALSE)</f>
        <v>45422</v>
      </c>
    </row>
    <row r="797" spans="2:15">
      <c r="B797" t="str">
        <f>VLOOKUP(F797,DATOS!B:U,20,FALSE)</f>
        <v>FEVT5540</v>
      </c>
      <c r="C797" s="3">
        <v>9012767301</v>
      </c>
      <c r="D797" t="str">
        <f>VLOOKUP(F797,DATOS!B:U,2,FALSE)</f>
        <v>CC</v>
      </c>
      <c r="E797" s="3">
        <f>VLOOKUP(F797,DATOS!B:U,3,FALSE)</f>
        <v>1192713009</v>
      </c>
      <c r="F797">
        <v>5864</v>
      </c>
      <c r="G797">
        <v>2</v>
      </c>
      <c r="H797" t="str">
        <f>VLOOKUP(F797,DATOS!B:U,11,FALSE)</f>
        <v>S50008</v>
      </c>
      <c r="I797" t="str">
        <f t="shared" si="24"/>
        <v>TRANSPORTE INTERMUNICIPAL TER</v>
      </c>
      <c r="J797">
        <f>VLOOKUP(F797,DATOS!B:U,13,FALSE)</f>
        <v>1</v>
      </c>
      <c r="K797">
        <f>VLOOKUP(F797,DATOS!B:U,18,FALSE)</f>
        <v>45240</v>
      </c>
      <c r="L797">
        <f t="shared" si="25"/>
        <v>45240</v>
      </c>
      <c r="O797" s="40">
        <f>VLOOKUP(F797,DATOS!B:P,15,FALSE)</f>
        <v>45432</v>
      </c>
    </row>
    <row r="798" spans="2:15">
      <c r="B798" t="str">
        <f>VLOOKUP(F798,DATOS!B:U,20,FALSE)</f>
        <v>FEVT5540</v>
      </c>
      <c r="C798" s="3">
        <v>9012767301</v>
      </c>
      <c r="D798" t="str">
        <f>VLOOKUP(F798,DATOS!B:U,2,FALSE)</f>
        <v>CC</v>
      </c>
      <c r="E798" s="3">
        <f>VLOOKUP(F798,DATOS!B:U,3,FALSE)</f>
        <v>1192713009</v>
      </c>
      <c r="F798">
        <v>5865</v>
      </c>
      <c r="G798">
        <v>2</v>
      </c>
      <c r="H798" t="str">
        <f>VLOOKUP(F798,DATOS!B:U,11,FALSE)</f>
        <v>S50008</v>
      </c>
      <c r="I798" t="str">
        <f t="shared" si="24"/>
        <v>TRANSPORTE INTERMUNICIPAL TER</v>
      </c>
      <c r="J798">
        <f>VLOOKUP(F798,DATOS!B:U,13,FALSE)</f>
        <v>1</v>
      </c>
      <c r="K798">
        <f>VLOOKUP(F798,DATOS!B:U,18,FALSE)</f>
        <v>45240</v>
      </c>
      <c r="L798">
        <f t="shared" si="25"/>
        <v>45240</v>
      </c>
      <c r="O798" s="40">
        <f>VLOOKUP(F798,DATOS!B:P,15,FALSE)</f>
        <v>45433</v>
      </c>
    </row>
    <row r="799" spans="2:15">
      <c r="B799" t="str">
        <f>VLOOKUP(F799,DATOS!B:U,20,FALSE)</f>
        <v>FEVT5541</v>
      </c>
      <c r="C799" s="3">
        <v>9012767301</v>
      </c>
      <c r="D799" t="str">
        <f>VLOOKUP(F799,DATOS!B:U,2,FALSE)</f>
        <v>CC</v>
      </c>
      <c r="E799" s="3">
        <f>VLOOKUP(F799,DATOS!B:U,3,FALSE)</f>
        <v>18122380</v>
      </c>
      <c r="F799">
        <v>5207</v>
      </c>
      <c r="G799">
        <v>2</v>
      </c>
      <c r="H799" t="str">
        <f>VLOOKUP(F799,DATOS!B:U,11,FALSE)</f>
        <v>S50007</v>
      </c>
      <c r="I799" t="str">
        <f t="shared" si="24"/>
        <v>TRANSPORTE MUNICIPAL TERRESTR</v>
      </c>
      <c r="J799">
        <f>VLOOKUP(F799,DATOS!B:U,13,FALSE)</f>
        <v>1</v>
      </c>
      <c r="K799">
        <f>VLOOKUP(F799,DATOS!B:U,18,FALSE)</f>
        <v>81120</v>
      </c>
      <c r="L799">
        <f t="shared" si="25"/>
        <v>81120</v>
      </c>
      <c r="O799" s="40">
        <f>VLOOKUP(F799,DATOS!B:P,15,FALSE)</f>
        <v>45416</v>
      </c>
    </row>
    <row r="800" spans="2:15">
      <c r="B800" t="str">
        <f>VLOOKUP(F800,DATOS!B:U,20,FALSE)</f>
        <v>FEVT5541</v>
      </c>
      <c r="C800" s="3">
        <v>9012767301</v>
      </c>
      <c r="D800" t="str">
        <f>VLOOKUP(F800,DATOS!B:U,2,FALSE)</f>
        <v>CC</v>
      </c>
      <c r="E800" s="3">
        <f>VLOOKUP(F800,DATOS!B:U,3,FALSE)</f>
        <v>18122380</v>
      </c>
      <c r="F800">
        <v>5208</v>
      </c>
      <c r="G800">
        <v>2</v>
      </c>
      <c r="H800" t="str">
        <f>VLOOKUP(F800,DATOS!B:U,11,FALSE)</f>
        <v>S50007</v>
      </c>
      <c r="I800" t="str">
        <f t="shared" si="24"/>
        <v>TRANSPORTE MUNICIPAL TERRESTR</v>
      </c>
      <c r="J800">
        <f>VLOOKUP(F800,DATOS!B:U,13,FALSE)</f>
        <v>1</v>
      </c>
      <c r="K800">
        <f>VLOOKUP(F800,DATOS!B:U,18,FALSE)</f>
        <v>81120</v>
      </c>
      <c r="L800">
        <f t="shared" si="25"/>
        <v>81120</v>
      </c>
      <c r="O800" s="40">
        <f>VLOOKUP(F800,DATOS!B:P,15,FALSE)</f>
        <v>45416</v>
      </c>
    </row>
    <row r="801" spans="2:15">
      <c r="B801" t="str">
        <f>VLOOKUP(F801,DATOS!B:U,20,FALSE)</f>
        <v>FEVT5541</v>
      </c>
      <c r="C801" s="3">
        <v>9012767301</v>
      </c>
      <c r="D801" t="str">
        <f>VLOOKUP(F801,DATOS!B:U,2,FALSE)</f>
        <v>CC</v>
      </c>
      <c r="E801" s="3">
        <f>VLOOKUP(F801,DATOS!B:U,3,FALSE)</f>
        <v>18122380</v>
      </c>
      <c r="F801">
        <v>5674</v>
      </c>
      <c r="G801">
        <v>2</v>
      </c>
      <c r="H801" t="str">
        <f>VLOOKUP(F801,DATOS!B:U,11,FALSE)</f>
        <v>S50007</v>
      </c>
      <c r="I801" t="str">
        <f t="shared" si="24"/>
        <v>TRANSPORTE MUNICIPAL TERRESTR</v>
      </c>
      <c r="J801">
        <f>VLOOKUP(F801,DATOS!B:U,13,FALSE)</f>
        <v>1</v>
      </c>
      <c r="K801">
        <f>VLOOKUP(F801,DATOS!B:U,18,FALSE)</f>
        <v>109200</v>
      </c>
      <c r="L801">
        <f t="shared" si="25"/>
        <v>109200</v>
      </c>
      <c r="O801" s="40">
        <f>VLOOKUP(F801,DATOS!B:P,15,FALSE)</f>
        <v>45424</v>
      </c>
    </row>
    <row r="802" spans="2:15">
      <c r="B802" t="str">
        <f>VLOOKUP(F802,DATOS!B:U,20,FALSE)</f>
        <v>FEVT5541</v>
      </c>
      <c r="C802" s="3">
        <v>9012767301</v>
      </c>
      <c r="D802" t="str">
        <f>VLOOKUP(F802,DATOS!B:U,2,FALSE)</f>
        <v>CC</v>
      </c>
      <c r="E802" s="3">
        <f>VLOOKUP(F802,DATOS!B:U,3,FALSE)</f>
        <v>18122380</v>
      </c>
      <c r="F802">
        <v>5675</v>
      </c>
      <c r="G802">
        <v>2</v>
      </c>
      <c r="H802" t="str">
        <f>VLOOKUP(F802,DATOS!B:U,11,FALSE)</f>
        <v>S50007</v>
      </c>
      <c r="I802" t="str">
        <f t="shared" si="24"/>
        <v>TRANSPORTE MUNICIPAL TERRESTR</v>
      </c>
      <c r="J802">
        <f>VLOOKUP(F802,DATOS!B:U,13,FALSE)</f>
        <v>1</v>
      </c>
      <c r="K802">
        <f>VLOOKUP(F802,DATOS!B:U,18,FALSE)</f>
        <v>109200</v>
      </c>
      <c r="L802">
        <f t="shared" si="25"/>
        <v>109200</v>
      </c>
      <c r="O802" s="40">
        <f>VLOOKUP(F802,DATOS!B:P,15,FALSE)</f>
        <v>45426</v>
      </c>
    </row>
    <row r="803" spans="2:15">
      <c r="B803" t="str">
        <f>VLOOKUP(F803,DATOS!B:U,20,FALSE)</f>
        <v>FEVT5542</v>
      </c>
      <c r="C803" s="3">
        <v>9012767301</v>
      </c>
      <c r="D803" t="str">
        <f>VLOOKUP(F803,DATOS!B:U,2,FALSE)</f>
        <v>RC</v>
      </c>
      <c r="E803" s="3">
        <f>VLOOKUP(F803,DATOS!B:U,3,FALSE)</f>
        <v>1123337771</v>
      </c>
      <c r="F803">
        <v>5866</v>
      </c>
      <c r="G803">
        <v>2</v>
      </c>
      <c r="H803" t="str">
        <f>VLOOKUP(F803,DATOS!B:U,11,FALSE)</f>
        <v>S50008</v>
      </c>
      <c r="I803" t="str">
        <f t="shared" si="24"/>
        <v>TRANSPORTE INTERMUNICIPAL TER</v>
      </c>
      <c r="J803">
        <f>VLOOKUP(F803,DATOS!B:U,13,FALSE)</f>
        <v>1</v>
      </c>
      <c r="K803">
        <f>VLOOKUP(F803,DATOS!B:U,18,FALSE)</f>
        <v>45240</v>
      </c>
      <c r="L803">
        <f t="shared" si="25"/>
        <v>45240</v>
      </c>
      <c r="O803" s="40">
        <f>VLOOKUP(F803,DATOS!B:P,15,FALSE)</f>
        <v>45432</v>
      </c>
    </row>
    <row r="804" spans="2:15">
      <c r="B804" t="str">
        <f>VLOOKUP(F804,DATOS!B:U,20,FALSE)</f>
        <v>FEVT5542</v>
      </c>
      <c r="C804" s="3">
        <v>9012767301</v>
      </c>
      <c r="D804" t="str">
        <f>VLOOKUP(F804,DATOS!B:U,2,FALSE)</f>
        <v>RC</v>
      </c>
      <c r="E804" s="3">
        <f>VLOOKUP(F804,DATOS!B:U,3,FALSE)</f>
        <v>1123337771</v>
      </c>
      <c r="F804">
        <v>5867</v>
      </c>
      <c r="G804">
        <v>2</v>
      </c>
      <c r="H804" t="str">
        <f>VLOOKUP(F804,DATOS!B:U,11,FALSE)</f>
        <v>S50008</v>
      </c>
      <c r="I804" t="str">
        <f t="shared" si="24"/>
        <v>TRANSPORTE INTERMUNICIPAL TER</v>
      </c>
      <c r="J804">
        <f>VLOOKUP(F804,DATOS!B:U,13,FALSE)</f>
        <v>1</v>
      </c>
      <c r="K804">
        <f>VLOOKUP(F804,DATOS!B:U,18,FALSE)</f>
        <v>45240</v>
      </c>
      <c r="L804">
        <f t="shared" si="25"/>
        <v>45240</v>
      </c>
      <c r="O804" s="40">
        <f>VLOOKUP(F804,DATOS!B:P,15,FALSE)</f>
        <v>45433</v>
      </c>
    </row>
    <row r="805" spans="2:15">
      <c r="B805" t="str">
        <f>VLOOKUP(F805,DATOS!B:U,20,FALSE)</f>
        <v>FEVT5543</v>
      </c>
      <c r="C805" s="3">
        <v>9012767301</v>
      </c>
      <c r="D805" t="str">
        <f>VLOOKUP(F805,DATOS!B:U,2,FALSE)</f>
        <v>TI</v>
      </c>
      <c r="E805" s="3">
        <f>VLOOKUP(F805,DATOS!B:U,3,FALSE)</f>
        <v>1125411238</v>
      </c>
      <c r="F805">
        <v>4959</v>
      </c>
      <c r="G805">
        <v>2</v>
      </c>
      <c r="H805" t="str">
        <f>VLOOKUP(F805,DATOS!B:U,11,FALSE)</f>
        <v>S50007</v>
      </c>
      <c r="I805" t="str">
        <f t="shared" si="24"/>
        <v>TRANSPORTE MUNICIPAL TERRESTR</v>
      </c>
      <c r="J805">
        <f>VLOOKUP(F805,DATOS!B:U,13,FALSE)</f>
        <v>2</v>
      </c>
      <c r="K805">
        <f>VLOOKUP(F805,DATOS!B:U,18,FALSE)</f>
        <v>120120</v>
      </c>
      <c r="L805">
        <f t="shared" si="25"/>
        <v>240240</v>
      </c>
      <c r="O805" s="40">
        <f>VLOOKUP(F805,DATOS!B:P,15,FALSE)</f>
        <v>45417</v>
      </c>
    </row>
    <row r="806" spans="2:15">
      <c r="B806" t="str">
        <f>VLOOKUP(F806,DATOS!B:U,20,FALSE)</f>
        <v>FEVT5543</v>
      </c>
      <c r="C806" s="3">
        <v>9012767301</v>
      </c>
      <c r="D806" t="str">
        <f>VLOOKUP(F806,DATOS!B:U,2,FALSE)</f>
        <v>TI</v>
      </c>
      <c r="E806" s="3">
        <f>VLOOKUP(F806,DATOS!B:U,3,FALSE)</f>
        <v>1125411238</v>
      </c>
      <c r="F806">
        <v>4960</v>
      </c>
      <c r="G806">
        <v>2</v>
      </c>
      <c r="H806" t="str">
        <f>VLOOKUP(F806,DATOS!B:U,11,FALSE)</f>
        <v>S50007</v>
      </c>
      <c r="I806" t="str">
        <f t="shared" si="24"/>
        <v>TRANSPORTE MUNICIPAL TERRESTR</v>
      </c>
      <c r="J806">
        <f>VLOOKUP(F806,DATOS!B:U,13,FALSE)</f>
        <v>1</v>
      </c>
      <c r="K806">
        <f>VLOOKUP(F806,DATOS!B:U,18,FALSE)</f>
        <v>120120</v>
      </c>
      <c r="L806">
        <f t="shared" si="25"/>
        <v>120120</v>
      </c>
      <c r="O806" s="40">
        <f>VLOOKUP(F806,DATOS!B:P,15,FALSE)</f>
        <v>45418</v>
      </c>
    </row>
    <row r="807" spans="2:15">
      <c r="B807" t="str">
        <f>VLOOKUP(F807,DATOS!B:U,20,FALSE)</f>
        <v>FEVT5544</v>
      </c>
      <c r="C807" s="3">
        <v>9012767301</v>
      </c>
      <c r="D807" t="str">
        <f>VLOOKUP(F807,DATOS!B:U,2,FALSE)</f>
        <v>CC</v>
      </c>
      <c r="E807" s="3">
        <f>VLOOKUP(F807,DATOS!B:U,3,FALSE)</f>
        <v>27473223</v>
      </c>
      <c r="F807">
        <v>6389</v>
      </c>
      <c r="G807">
        <v>2</v>
      </c>
      <c r="H807" t="str">
        <f>VLOOKUP(F807,DATOS!B:U,11,FALSE)</f>
        <v>S50007</v>
      </c>
      <c r="I807" t="str">
        <f t="shared" si="24"/>
        <v>TRANSPORTE MUNICIPAL TERRESTR</v>
      </c>
      <c r="J807">
        <f>VLOOKUP(F807,DATOS!B:U,13,FALSE)</f>
        <v>1</v>
      </c>
      <c r="K807">
        <f>VLOOKUP(F807,DATOS!B:U,18,FALSE)</f>
        <v>33800</v>
      </c>
      <c r="L807">
        <f t="shared" si="25"/>
        <v>33800</v>
      </c>
      <c r="O807" s="40">
        <f>VLOOKUP(F807,DATOS!B:P,15,FALSE)</f>
        <v>45441</v>
      </c>
    </row>
    <row r="808" spans="2:15">
      <c r="B808" t="str">
        <f>VLOOKUP(F808,DATOS!B:U,20,FALSE)</f>
        <v>FEVT5544</v>
      </c>
      <c r="C808" s="3">
        <v>9012767301</v>
      </c>
      <c r="D808" t="str">
        <f>VLOOKUP(F808,DATOS!B:U,2,FALSE)</f>
        <v>CC</v>
      </c>
      <c r="E808" s="3">
        <f>VLOOKUP(F808,DATOS!B:U,3,FALSE)</f>
        <v>27473223</v>
      </c>
      <c r="F808">
        <v>6390</v>
      </c>
      <c r="G808">
        <v>2</v>
      </c>
      <c r="H808" t="str">
        <f>VLOOKUP(F808,DATOS!B:U,11,FALSE)</f>
        <v>S50007</v>
      </c>
      <c r="I808" t="str">
        <f t="shared" si="24"/>
        <v>TRANSPORTE MUNICIPAL TERRESTR</v>
      </c>
      <c r="J808">
        <f>VLOOKUP(F808,DATOS!B:U,13,FALSE)</f>
        <v>1</v>
      </c>
      <c r="K808">
        <f>VLOOKUP(F808,DATOS!B:U,18,FALSE)</f>
        <v>33800</v>
      </c>
      <c r="L808">
        <f t="shared" si="25"/>
        <v>33800</v>
      </c>
      <c r="O808" s="40">
        <f>VLOOKUP(F808,DATOS!B:P,15,FALSE)</f>
        <v>45441</v>
      </c>
    </row>
    <row r="809" spans="2:15">
      <c r="B809" t="str">
        <f>VLOOKUP(F809,DATOS!B:U,20,FALSE)</f>
        <v>FEVT5545</v>
      </c>
      <c r="C809" s="3">
        <v>9012767301</v>
      </c>
      <c r="D809" t="str">
        <f>VLOOKUP(F809,DATOS!B:U,2,FALSE)</f>
        <v>RC</v>
      </c>
      <c r="E809" s="3">
        <f>VLOOKUP(F809,DATOS!B:U,3,FALSE)</f>
        <v>1124316599</v>
      </c>
      <c r="F809">
        <v>5243</v>
      </c>
      <c r="G809">
        <v>2</v>
      </c>
      <c r="H809" t="str">
        <f>VLOOKUP(F809,DATOS!B:U,11,FALSE)</f>
        <v>S50007</v>
      </c>
      <c r="I809" t="str">
        <f t="shared" si="24"/>
        <v>TRANSPORTE MUNICIPAL TERRESTR</v>
      </c>
      <c r="J809">
        <f>VLOOKUP(F809,DATOS!B:U,13,FALSE)</f>
        <v>1</v>
      </c>
      <c r="K809">
        <f>VLOOKUP(F809,DATOS!B:U,18,FALSE)</f>
        <v>33800</v>
      </c>
      <c r="L809">
        <f t="shared" si="25"/>
        <v>33800</v>
      </c>
      <c r="O809" s="40">
        <f>VLOOKUP(F809,DATOS!B:P,15,FALSE)</f>
        <v>45418</v>
      </c>
    </row>
    <row r="810" spans="2:15">
      <c r="B810" t="str">
        <f>VLOOKUP(F810,DATOS!B:U,20,FALSE)</f>
        <v>FEVT5546</v>
      </c>
      <c r="C810" s="3">
        <v>9012767301</v>
      </c>
      <c r="D810" t="str">
        <f>VLOOKUP(F810,DATOS!B:U,2,FALSE)</f>
        <v>CC</v>
      </c>
      <c r="E810" s="3">
        <f>VLOOKUP(F810,DATOS!B:U,3,FALSE)</f>
        <v>18106723</v>
      </c>
      <c r="F810">
        <v>5594</v>
      </c>
      <c r="G810">
        <v>2</v>
      </c>
      <c r="H810" t="str">
        <f>VLOOKUP(F810,DATOS!B:U,11,FALSE)</f>
        <v>S50008</v>
      </c>
      <c r="I810" t="str">
        <f t="shared" si="24"/>
        <v>TRANSPORTE INTERMUNICIPAL TER</v>
      </c>
      <c r="J810">
        <f>VLOOKUP(F810,DATOS!B:U,13,FALSE)</f>
        <v>1</v>
      </c>
      <c r="K810">
        <f>VLOOKUP(F810,DATOS!B:U,18,FALSE)</f>
        <v>40040</v>
      </c>
      <c r="L810">
        <f t="shared" si="25"/>
        <v>40040</v>
      </c>
      <c r="O810" s="40">
        <f>VLOOKUP(F810,DATOS!B:P,15,FALSE)</f>
        <v>45426</v>
      </c>
    </row>
    <row r="811" spans="2:15">
      <c r="B811" t="str">
        <f>VLOOKUP(F811,DATOS!B:U,20,FALSE)</f>
        <v>FEVT5546</v>
      </c>
      <c r="C811" s="3">
        <v>9012767301</v>
      </c>
      <c r="D811" t="str">
        <f>VLOOKUP(F811,DATOS!B:U,2,FALSE)</f>
        <v>CC</v>
      </c>
      <c r="E811" s="3">
        <f>VLOOKUP(F811,DATOS!B:U,3,FALSE)</f>
        <v>18106723</v>
      </c>
      <c r="F811">
        <v>5595</v>
      </c>
      <c r="G811">
        <v>2</v>
      </c>
      <c r="H811" t="str">
        <f>VLOOKUP(F811,DATOS!B:U,11,FALSE)</f>
        <v>S50008</v>
      </c>
      <c r="I811" t="str">
        <f t="shared" si="24"/>
        <v>TRANSPORTE INTERMUNICIPAL TER</v>
      </c>
      <c r="J811">
        <f>VLOOKUP(F811,DATOS!B:U,13,FALSE)</f>
        <v>1</v>
      </c>
      <c r="K811">
        <f>VLOOKUP(F811,DATOS!B:U,18,FALSE)</f>
        <v>40040</v>
      </c>
      <c r="L811">
        <f t="shared" si="25"/>
        <v>40040</v>
      </c>
      <c r="O811" s="40">
        <f>VLOOKUP(F811,DATOS!B:P,15,FALSE)</f>
        <v>45426</v>
      </c>
    </row>
    <row r="812" spans="2:15">
      <c r="B812" t="str">
        <f>VLOOKUP(F812,DATOS!B:U,20,FALSE)</f>
        <v>FEVT5547</v>
      </c>
      <c r="C812" s="3">
        <v>9012767301</v>
      </c>
      <c r="D812" t="str">
        <f>VLOOKUP(F812,DATOS!B:U,2,FALSE)</f>
        <v>CC</v>
      </c>
      <c r="E812" s="3">
        <f>VLOOKUP(F812,DATOS!B:U,3,FALSE)</f>
        <v>1120101170</v>
      </c>
      <c r="F812">
        <v>5231</v>
      </c>
      <c r="G812">
        <v>2</v>
      </c>
      <c r="H812" t="str">
        <f>VLOOKUP(F812,DATOS!B:U,11,FALSE)</f>
        <v>S50007</v>
      </c>
      <c r="I812" t="str">
        <f t="shared" si="24"/>
        <v>TRANSPORTE MUNICIPAL TERRESTR</v>
      </c>
      <c r="J812">
        <f>VLOOKUP(F812,DATOS!B:U,13,FALSE)</f>
        <v>1</v>
      </c>
      <c r="K812">
        <f>VLOOKUP(F812,DATOS!B:U,18,FALSE)</f>
        <v>135200</v>
      </c>
      <c r="L812">
        <f t="shared" si="25"/>
        <v>135200</v>
      </c>
      <c r="O812" s="40">
        <f>VLOOKUP(F812,DATOS!B:P,15,FALSE)</f>
        <v>45418</v>
      </c>
    </row>
    <row r="813" spans="2:15">
      <c r="B813" t="str">
        <f>VLOOKUP(F813,DATOS!B:U,20,FALSE)</f>
        <v>FEVT5547</v>
      </c>
      <c r="C813" s="3">
        <v>9012767301</v>
      </c>
      <c r="D813" t="str">
        <f>VLOOKUP(F813,DATOS!B:U,2,FALSE)</f>
        <v>CC</v>
      </c>
      <c r="E813" s="3">
        <f>VLOOKUP(F813,DATOS!B:U,3,FALSE)</f>
        <v>1120101170</v>
      </c>
      <c r="F813">
        <v>5232</v>
      </c>
      <c r="G813">
        <v>2</v>
      </c>
      <c r="H813" t="str">
        <f>VLOOKUP(F813,DATOS!B:U,11,FALSE)</f>
        <v>S50007</v>
      </c>
      <c r="I813" t="str">
        <f t="shared" si="24"/>
        <v>TRANSPORTE MUNICIPAL TERRESTR</v>
      </c>
      <c r="J813">
        <f>VLOOKUP(F813,DATOS!B:U,13,FALSE)</f>
        <v>1</v>
      </c>
      <c r="K813">
        <f>VLOOKUP(F813,DATOS!B:U,18,FALSE)</f>
        <v>135200</v>
      </c>
      <c r="L813">
        <f t="shared" si="25"/>
        <v>135200</v>
      </c>
      <c r="O813" s="40">
        <f>VLOOKUP(F813,DATOS!B:P,15,FALSE)</f>
        <v>45419</v>
      </c>
    </row>
    <row r="814" spans="2:15">
      <c r="B814" t="str">
        <f>VLOOKUP(F814,DATOS!B:U,20,FALSE)</f>
        <v>FEVT5548</v>
      </c>
      <c r="C814" s="3">
        <v>9012767301</v>
      </c>
      <c r="D814" t="str">
        <f>VLOOKUP(F814,DATOS!B:U,2,FALSE)</f>
        <v>CC</v>
      </c>
      <c r="E814" s="3">
        <f>VLOOKUP(F814,DATOS!B:U,3,FALSE)</f>
        <v>5350222</v>
      </c>
      <c r="F814">
        <v>5247</v>
      </c>
      <c r="G814">
        <v>2</v>
      </c>
      <c r="H814" t="str">
        <f>VLOOKUP(F814,DATOS!B:U,11,FALSE)</f>
        <v>S50008</v>
      </c>
      <c r="I814" t="str">
        <f t="shared" si="24"/>
        <v>TRANSPORTE INTERMUNICIPAL TER</v>
      </c>
      <c r="J814">
        <f>VLOOKUP(F814,DATOS!B:U,13,FALSE)</f>
        <v>1</v>
      </c>
      <c r="K814">
        <f>VLOOKUP(F814,DATOS!B:U,18,FALSE)</f>
        <v>45240</v>
      </c>
      <c r="L814">
        <f t="shared" si="25"/>
        <v>45240</v>
      </c>
      <c r="O814" s="40">
        <f>VLOOKUP(F814,DATOS!B:P,15,FALSE)</f>
        <v>45418</v>
      </c>
    </row>
    <row r="815" spans="2:15">
      <c r="B815" t="str">
        <f>VLOOKUP(F815,DATOS!B:U,20,FALSE)</f>
        <v>FEVT5548</v>
      </c>
      <c r="C815" s="3">
        <v>9012767301</v>
      </c>
      <c r="D815" t="str">
        <f>VLOOKUP(F815,DATOS!B:U,2,FALSE)</f>
        <v>CC</v>
      </c>
      <c r="E815" s="3">
        <f>VLOOKUP(F815,DATOS!B:U,3,FALSE)</f>
        <v>5350222</v>
      </c>
      <c r="F815">
        <v>5248</v>
      </c>
      <c r="G815">
        <v>2</v>
      </c>
      <c r="H815" t="str">
        <f>VLOOKUP(F815,DATOS!B:U,11,FALSE)</f>
        <v>S50008</v>
      </c>
      <c r="I815" t="str">
        <f t="shared" si="24"/>
        <v>TRANSPORTE INTERMUNICIPAL TER</v>
      </c>
      <c r="J815">
        <f>VLOOKUP(F815,DATOS!B:U,13,FALSE)</f>
        <v>1</v>
      </c>
      <c r="K815">
        <f>VLOOKUP(F815,DATOS!B:U,18,FALSE)</f>
        <v>45240</v>
      </c>
      <c r="L815">
        <f t="shared" si="25"/>
        <v>45240</v>
      </c>
      <c r="O815" s="40">
        <f>VLOOKUP(F815,DATOS!B:P,15,FALSE)</f>
        <v>45418</v>
      </c>
    </row>
    <row r="816" spans="2:15">
      <c r="B816" t="str">
        <f>VLOOKUP(F816,DATOS!B:U,20,FALSE)</f>
        <v>FEVT5549</v>
      </c>
      <c r="C816" s="3">
        <v>9012767301</v>
      </c>
      <c r="D816" t="str">
        <f>VLOOKUP(F816,DATOS!B:U,2,FALSE)</f>
        <v>CC</v>
      </c>
      <c r="E816" s="3">
        <f>VLOOKUP(F816,DATOS!B:U,3,FALSE)</f>
        <v>94322467</v>
      </c>
      <c r="F816">
        <v>5797</v>
      </c>
      <c r="G816">
        <v>2</v>
      </c>
      <c r="H816" t="str">
        <f>VLOOKUP(F816,DATOS!B:U,11,FALSE)</f>
        <v>S50007</v>
      </c>
      <c r="I816" t="str">
        <f t="shared" si="24"/>
        <v>TRANSPORTE MUNICIPAL TERRESTR</v>
      </c>
      <c r="J816">
        <f>VLOOKUP(F816,DATOS!B:U,13,FALSE)</f>
        <v>1</v>
      </c>
      <c r="K816">
        <f>VLOOKUP(F816,DATOS!B:U,18,FALSE)</f>
        <v>93600</v>
      </c>
      <c r="L816">
        <f t="shared" si="25"/>
        <v>93600</v>
      </c>
      <c r="O816" s="40">
        <f>VLOOKUP(F816,DATOS!B:P,15,FALSE)</f>
        <v>45431</v>
      </c>
    </row>
    <row r="817" spans="2:15">
      <c r="B817" t="str">
        <f>VLOOKUP(F817,DATOS!B:U,20,FALSE)</f>
        <v>FEVT5550</v>
      </c>
      <c r="C817" s="3">
        <v>9012767301</v>
      </c>
      <c r="D817" t="str">
        <f>VLOOKUP(F817,DATOS!B:U,2,FALSE)</f>
        <v>CC</v>
      </c>
      <c r="E817" s="3">
        <f>VLOOKUP(F817,DATOS!B:U,3,FALSE)</f>
        <v>41182120</v>
      </c>
      <c r="F817">
        <v>5822</v>
      </c>
      <c r="G817">
        <v>2</v>
      </c>
      <c r="H817" t="str">
        <f>VLOOKUP(F817,DATOS!B:U,11,FALSE)</f>
        <v>S50007</v>
      </c>
      <c r="I817" t="str">
        <f t="shared" si="24"/>
        <v>TRANSPORTE MUNICIPAL TERRESTR</v>
      </c>
      <c r="J817">
        <f>VLOOKUP(F817,DATOS!B:U,13,FALSE)</f>
        <v>1</v>
      </c>
      <c r="K817">
        <f>VLOOKUP(F817,DATOS!B:U,18,FALSE)</f>
        <v>26000</v>
      </c>
      <c r="L817">
        <f t="shared" si="25"/>
        <v>26000</v>
      </c>
      <c r="O817" s="40">
        <f>VLOOKUP(F817,DATOS!B:P,15,FALSE)</f>
        <v>45432</v>
      </c>
    </row>
    <row r="818" spans="2:15">
      <c r="B818" t="str">
        <f>VLOOKUP(F818,DATOS!B:U,20,FALSE)</f>
        <v>FEVT5550</v>
      </c>
      <c r="C818" s="3">
        <v>9012767301</v>
      </c>
      <c r="D818" t="str">
        <f>VLOOKUP(F818,DATOS!B:U,2,FALSE)</f>
        <v>CC</v>
      </c>
      <c r="E818" s="3">
        <f>VLOOKUP(F818,DATOS!B:U,3,FALSE)</f>
        <v>41182120</v>
      </c>
      <c r="F818">
        <v>5823</v>
      </c>
      <c r="G818">
        <v>2</v>
      </c>
      <c r="H818" t="str">
        <f>VLOOKUP(F818,DATOS!B:U,11,FALSE)</f>
        <v>S50007</v>
      </c>
      <c r="I818" t="str">
        <f t="shared" ref="I818:I877" si="26">IF(H818="S50007","TRANSPORTE MUNICIPAL TERRESTR",IF(H818="S50008","TRANSPORTE INTERMUNICIPAL TER","VALIDAR CODIGO"))</f>
        <v>TRANSPORTE MUNICIPAL TERRESTR</v>
      </c>
      <c r="J818">
        <f>VLOOKUP(F818,DATOS!B:U,13,FALSE)</f>
        <v>1</v>
      </c>
      <c r="K818">
        <f>VLOOKUP(F818,DATOS!B:U,18,FALSE)</f>
        <v>26000</v>
      </c>
      <c r="L818">
        <f t="shared" ref="L818:L877" si="27">K818*J818</f>
        <v>26000</v>
      </c>
      <c r="O818" s="40">
        <f>VLOOKUP(F818,DATOS!B:P,15,FALSE)</f>
        <v>45432</v>
      </c>
    </row>
    <row r="819" spans="2:15">
      <c r="B819" t="str">
        <f>VLOOKUP(F819,DATOS!B:U,20,FALSE)</f>
        <v>FEVT5551</v>
      </c>
      <c r="C819" s="3">
        <v>9012767301</v>
      </c>
      <c r="D819" t="str">
        <f>VLOOKUP(F819,DATOS!B:U,2,FALSE)</f>
        <v>CC</v>
      </c>
      <c r="E819" s="3">
        <f>VLOOKUP(F819,DATOS!B:U,3,FALSE)</f>
        <v>27475382</v>
      </c>
      <c r="F819">
        <v>5019</v>
      </c>
      <c r="G819">
        <v>2</v>
      </c>
      <c r="H819" t="str">
        <f>VLOOKUP(F819,DATOS!B:U,11,FALSE)</f>
        <v>S50007</v>
      </c>
      <c r="I819" t="str">
        <f t="shared" si="26"/>
        <v>TRANSPORTE MUNICIPAL TERRESTR</v>
      </c>
      <c r="J819">
        <f>VLOOKUP(F819,DATOS!B:U,13,FALSE)</f>
        <v>1</v>
      </c>
      <c r="K819">
        <f>VLOOKUP(F819,DATOS!B:U,18,FALSE)</f>
        <v>26000</v>
      </c>
      <c r="L819">
        <f t="shared" si="27"/>
        <v>26000</v>
      </c>
      <c r="O819" s="40">
        <f>VLOOKUP(F819,DATOS!B:P,15,FALSE)</f>
        <v>45414</v>
      </c>
    </row>
    <row r="820" spans="2:15">
      <c r="B820" t="str">
        <f>VLOOKUP(F820,DATOS!B:U,20,FALSE)</f>
        <v>FEVT5551</v>
      </c>
      <c r="C820" s="3">
        <v>9012767301</v>
      </c>
      <c r="D820" t="str">
        <f>VLOOKUP(F820,DATOS!B:U,2,FALSE)</f>
        <v>CC</v>
      </c>
      <c r="E820" s="3">
        <f>VLOOKUP(F820,DATOS!B:U,3,FALSE)</f>
        <v>27475382</v>
      </c>
      <c r="F820">
        <v>5576</v>
      </c>
      <c r="G820">
        <v>2</v>
      </c>
      <c r="H820" t="str">
        <f>VLOOKUP(F820,DATOS!B:U,11,FALSE)</f>
        <v>S50007</v>
      </c>
      <c r="I820" t="str">
        <f t="shared" si="26"/>
        <v>TRANSPORTE MUNICIPAL TERRESTR</v>
      </c>
      <c r="J820">
        <f>VLOOKUP(F820,DATOS!B:U,13,FALSE)</f>
        <v>1</v>
      </c>
      <c r="K820">
        <f>VLOOKUP(F820,DATOS!B:U,18,FALSE)</f>
        <v>26000</v>
      </c>
      <c r="L820">
        <f t="shared" si="27"/>
        <v>26000</v>
      </c>
      <c r="O820" s="40">
        <f>VLOOKUP(F820,DATOS!B:P,15,FALSE)</f>
        <v>45427</v>
      </c>
    </row>
    <row r="821" spans="2:15">
      <c r="B821" t="str">
        <f>VLOOKUP(F821,DATOS!B:U,20,FALSE)</f>
        <v>FEVT5553</v>
      </c>
      <c r="C821" s="3">
        <v>9012767301</v>
      </c>
      <c r="D821" t="str">
        <f>VLOOKUP(F821,DATOS!B:U,2,FALSE)</f>
        <v>CC</v>
      </c>
      <c r="E821" s="3">
        <f>VLOOKUP(F821,DATOS!B:U,3,FALSE)</f>
        <v>41165021</v>
      </c>
      <c r="F821">
        <v>5373</v>
      </c>
      <c r="G821">
        <v>2</v>
      </c>
      <c r="H821" t="str">
        <f>VLOOKUP(F821,DATOS!B:U,11,FALSE)</f>
        <v>S50007</v>
      </c>
      <c r="I821" t="str">
        <f t="shared" si="26"/>
        <v>TRANSPORTE MUNICIPAL TERRESTR</v>
      </c>
      <c r="J821">
        <f>VLOOKUP(F821,DATOS!B:U,13,FALSE)</f>
        <v>1</v>
      </c>
      <c r="K821">
        <f>VLOOKUP(F821,DATOS!B:U,18,FALSE)</f>
        <v>22880</v>
      </c>
      <c r="L821">
        <f t="shared" si="27"/>
        <v>22880</v>
      </c>
      <c r="O821" s="40">
        <f>VLOOKUP(F821,DATOS!B:P,15,FALSE)</f>
        <v>45420</v>
      </c>
    </row>
    <row r="822" spans="2:15">
      <c r="B822" t="str">
        <f>VLOOKUP(F822,DATOS!B:U,20,FALSE)</f>
        <v>FEVT5553</v>
      </c>
      <c r="C822" s="3">
        <v>9012767301</v>
      </c>
      <c r="D822" t="str">
        <f>VLOOKUP(F822,DATOS!B:U,2,FALSE)</f>
        <v>CC</v>
      </c>
      <c r="E822" s="3">
        <f>VLOOKUP(F822,DATOS!B:U,3,FALSE)</f>
        <v>41165021</v>
      </c>
      <c r="F822">
        <v>5374</v>
      </c>
      <c r="G822">
        <v>2</v>
      </c>
      <c r="H822" t="str">
        <f>VLOOKUP(F822,DATOS!B:U,11,FALSE)</f>
        <v>S50007</v>
      </c>
      <c r="I822" t="str">
        <f t="shared" si="26"/>
        <v>TRANSPORTE MUNICIPAL TERRESTR</v>
      </c>
      <c r="J822">
        <f>VLOOKUP(F822,DATOS!B:U,13,FALSE)</f>
        <v>1</v>
      </c>
      <c r="K822">
        <f>VLOOKUP(F822,DATOS!B:U,18,FALSE)</f>
        <v>22880</v>
      </c>
      <c r="L822">
        <f t="shared" si="27"/>
        <v>22880</v>
      </c>
      <c r="O822" s="40">
        <f>VLOOKUP(F822,DATOS!B:P,15,FALSE)</f>
        <v>45421</v>
      </c>
    </row>
    <row r="823" spans="2:15">
      <c r="B823" t="str">
        <f>VLOOKUP(F823,DATOS!B:U,20,FALSE)</f>
        <v>FEVT5553</v>
      </c>
      <c r="C823" s="3">
        <v>9012767301</v>
      </c>
      <c r="D823" t="str">
        <f>VLOOKUP(F823,DATOS!B:U,2,FALSE)</f>
        <v>CC</v>
      </c>
      <c r="E823" s="3">
        <f>VLOOKUP(F823,DATOS!B:U,3,FALSE)</f>
        <v>41165021</v>
      </c>
      <c r="F823">
        <v>6064</v>
      </c>
      <c r="G823">
        <v>2</v>
      </c>
      <c r="H823" t="str">
        <f>VLOOKUP(F823,DATOS!B:U,11,FALSE)</f>
        <v>S50007</v>
      </c>
      <c r="I823" t="str">
        <f t="shared" si="26"/>
        <v>TRANSPORTE MUNICIPAL TERRESTR</v>
      </c>
      <c r="J823">
        <f>VLOOKUP(F823,DATOS!B:U,13,FALSE)</f>
        <v>1</v>
      </c>
      <c r="K823">
        <f>VLOOKUP(F823,DATOS!B:U,18,FALSE)</f>
        <v>22880</v>
      </c>
      <c r="L823">
        <f t="shared" si="27"/>
        <v>22880</v>
      </c>
      <c r="O823" s="40">
        <f>VLOOKUP(F823,DATOS!B:P,15,FALSE)</f>
        <v>45435</v>
      </c>
    </row>
    <row r="824" spans="2:15">
      <c r="B824" t="str">
        <f>VLOOKUP(F824,DATOS!B:U,20,FALSE)</f>
        <v>FEVT5553</v>
      </c>
      <c r="C824" s="3">
        <v>9012767301</v>
      </c>
      <c r="D824" t="str">
        <f>VLOOKUP(F824,DATOS!B:U,2,FALSE)</f>
        <v>CC</v>
      </c>
      <c r="E824" s="3">
        <f>VLOOKUP(F824,DATOS!B:U,3,FALSE)</f>
        <v>41165021</v>
      </c>
      <c r="F824">
        <v>6065</v>
      </c>
      <c r="G824">
        <v>2</v>
      </c>
      <c r="H824" t="str">
        <f>VLOOKUP(F824,DATOS!B:U,11,FALSE)</f>
        <v>S50007</v>
      </c>
      <c r="I824" t="str">
        <f t="shared" si="26"/>
        <v>TRANSPORTE MUNICIPAL TERRESTR</v>
      </c>
      <c r="J824">
        <f>VLOOKUP(F824,DATOS!B:U,13,FALSE)</f>
        <v>1</v>
      </c>
      <c r="K824">
        <f>VLOOKUP(F824,DATOS!B:U,18,FALSE)</f>
        <v>22880</v>
      </c>
      <c r="L824">
        <f t="shared" si="27"/>
        <v>22880</v>
      </c>
      <c r="O824" s="40">
        <f>VLOOKUP(F824,DATOS!B:P,15,FALSE)</f>
        <v>45435</v>
      </c>
    </row>
    <row r="825" spans="2:15">
      <c r="B825" t="str">
        <f>VLOOKUP(F825,DATOS!B:U,20,FALSE)</f>
        <v>FEVT5554</v>
      </c>
      <c r="C825" s="3">
        <v>9012767301</v>
      </c>
      <c r="D825" t="str">
        <f>VLOOKUP(F825,DATOS!B:U,2,FALSE)</f>
        <v>CC</v>
      </c>
      <c r="E825" s="3">
        <f>VLOOKUP(F825,DATOS!B:U,3,FALSE)</f>
        <v>27359023</v>
      </c>
      <c r="F825">
        <v>5339</v>
      </c>
      <c r="G825">
        <v>2</v>
      </c>
      <c r="H825" t="str">
        <f>VLOOKUP(F825,DATOS!B:U,11,FALSE)</f>
        <v>S50007</v>
      </c>
      <c r="I825" t="str">
        <f t="shared" si="26"/>
        <v>TRANSPORTE MUNICIPAL TERRESTR</v>
      </c>
      <c r="J825">
        <f>VLOOKUP(F825,DATOS!B:U,13,FALSE)</f>
        <v>2</v>
      </c>
      <c r="K825">
        <f>VLOOKUP(F825,DATOS!B:U,18,FALSE)</f>
        <v>84448</v>
      </c>
      <c r="L825">
        <f t="shared" si="27"/>
        <v>168896</v>
      </c>
      <c r="O825" s="40">
        <f>VLOOKUP(F825,DATOS!B:P,15,FALSE)</f>
        <v>45418</v>
      </c>
    </row>
    <row r="826" spans="2:15">
      <c r="B826" t="str">
        <f>VLOOKUP(F826,DATOS!B:U,20,FALSE)</f>
        <v>FEVT5554</v>
      </c>
      <c r="C826" s="3">
        <v>9012767301</v>
      </c>
      <c r="D826" t="str">
        <f>VLOOKUP(F826,DATOS!B:U,2,FALSE)</f>
        <v>CC</v>
      </c>
      <c r="E826" s="3">
        <f>VLOOKUP(F826,DATOS!B:U,3,FALSE)</f>
        <v>27359023</v>
      </c>
      <c r="F826">
        <v>5340</v>
      </c>
      <c r="G826">
        <v>2</v>
      </c>
      <c r="H826" t="str">
        <f>VLOOKUP(F826,DATOS!B:U,11,FALSE)</f>
        <v>S50007</v>
      </c>
      <c r="I826" t="str">
        <f t="shared" si="26"/>
        <v>TRANSPORTE MUNICIPAL TERRESTR</v>
      </c>
      <c r="J826">
        <f>VLOOKUP(F826,DATOS!B:U,13,FALSE)</f>
        <v>1</v>
      </c>
      <c r="K826">
        <f>VLOOKUP(F826,DATOS!B:U,18,FALSE)</f>
        <v>84448</v>
      </c>
      <c r="L826">
        <f t="shared" si="27"/>
        <v>84448</v>
      </c>
      <c r="O826" s="40">
        <f>VLOOKUP(F826,DATOS!B:P,15,FALSE)</f>
        <v>45420</v>
      </c>
    </row>
    <row r="827" spans="2:15">
      <c r="B827" t="str">
        <f>VLOOKUP(F827,DATOS!B:U,20,FALSE)</f>
        <v>FEVT5555</v>
      </c>
      <c r="C827" s="3">
        <v>9012767301</v>
      </c>
      <c r="D827" t="str">
        <f>VLOOKUP(F827,DATOS!B:U,2,FALSE)</f>
        <v>CC</v>
      </c>
      <c r="E827" s="3">
        <f>VLOOKUP(F827,DATOS!B:U,3,FALSE)</f>
        <v>40730186</v>
      </c>
      <c r="F827">
        <v>6030</v>
      </c>
      <c r="G827">
        <v>2</v>
      </c>
      <c r="H827" t="str">
        <f>VLOOKUP(F827,DATOS!B:U,11,FALSE)</f>
        <v>S50008</v>
      </c>
      <c r="I827" t="str">
        <f t="shared" si="26"/>
        <v>TRANSPORTE INTERMUNICIPAL TER</v>
      </c>
      <c r="J827">
        <f>VLOOKUP(F827,DATOS!B:U,13,FALSE)</f>
        <v>1</v>
      </c>
      <c r="K827">
        <f>VLOOKUP(F827,DATOS!B:U,18,FALSE)</f>
        <v>30680</v>
      </c>
      <c r="L827">
        <f t="shared" si="27"/>
        <v>30680</v>
      </c>
      <c r="O827" s="40">
        <f>VLOOKUP(F827,DATOS!B:P,15,FALSE)</f>
        <v>45434</v>
      </c>
    </row>
    <row r="828" spans="2:15">
      <c r="B828" t="str">
        <f>VLOOKUP(F828,DATOS!B:U,20,FALSE)</f>
        <v>FEVT5556</v>
      </c>
      <c r="C828" s="3">
        <v>9012767301</v>
      </c>
      <c r="D828" t="str">
        <f>VLOOKUP(F828,DATOS!B:U,2,FALSE)</f>
        <v>CC</v>
      </c>
      <c r="E828" s="3">
        <f>VLOOKUP(F828,DATOS!B:U,3,FALSE)</f>
        <v>41887945</v>
      </c>
      <c r="F828">
        <v>5976</v>
      </c>
      <c r="G828">
        <v>2</v>
      </c>
      <c r="H828" t="str">
        <f>VLOOKUP(F828,DATOS!B:U,11,FALSE)</f>
        <v>S50007</v>
      </c>
      <c r="I828" t="str">
        <f t="shared" si="26"/>
        <v>TRANSPORTE MUNICIPAL TERRESTR</v>
      </c>
      <c r="J828">
        <f>VLOOKUP(F828,DATOS!B:U,13,FALSE)</f>
        <v>1</v>
      </c>
      <c r="K828">
        <f>VLOOKUP(F828,DATOS!B:U,18,FALSE)</f>
        <v>72384</v>
      </c>
      <c r="L828">
        <f t="shared" si="27"/>
        <v>72384</v>
      </c>
      <c r="O828" s="40">
        <f>VLOOKUP(F828,DATOS!B:P,15,FALSE)</f>
        <v>45434</v>
      </c>
    </row>
    <row r="829" spans="2:15">
      <c r="B829" t="str">
        <f>VLOOKUP(F829,DATOS!B:U,20,FALSE)</f>
        <v>FEVT5556</v>
      </c>
      <c r="C829" s="3">
        <v>9012767301</v>
      </c>
      <c r="D829" t="str">
        <f>VLOOKUP(F829,DATOS!B:U,2,FALSE)</f>
        <v>CC</v>
      </c>
      <c r="E829" s="3">
        <f>VLOOKUP(F829,DATOS!B:U,3,FALSE)</f>
        <v>41887945</v>
      </c>
      <c r="F829">
        <v>5977</v>
      </c>
      <c r="G829">
        <v>2</v>
      </c>
      <c r="H829" t="str">
        <f>VLOOKUP(F829,DATOS!B:U,11,FALSE)</f>
        <v>S50007</v>
      </c>
      <c r="I829" t="str">
        <f t="shared" si="26"/>
        <v>TRANSPORTE MUNICIPAL TERRESTR</v>
      </c>
      <c r="J829">
        <f>VLOOKUP(F829,DATOS!B:U,13,FALSE)</f>
        <v>1</v>
      </c>
      <c r="K829">
        <f>VLOOKUP(F829,DATOS!B:U,18,FALSE)</f>
        <v>72800</v>
      </c>
      <c r="L829">
        <f t="shared" si="27"/>
        <v>72800</v>
      </c>
      <c r="O829" s="40">
        <f>VLOOKUP(F829,DATOS!B:P,15,FALSE)</f>
        <v>45436</v>
      </c>
    </row>
    <row r="830" spans="2:15">
      <c r="B830" t="str">
        <f>VLOOKUP(F830,DATOS!B:U,20,FALSE)</f>
        <v>FEVT5557</v>
      </c>
      <c r="C830" s="3">
        <v>9012767301</v>
      </c>
      <c r="D830" t="str">
        <f>VLOOKUP(F830,DATOS!B:U,2,FALSE)</f>
        <v>TI</v>
      </c>
      <c r="E830" s="3">
        <f>VLOOKUP(F830,DATOS!B:U,3,FALSE)</f>
        <v>1125183641</v>
      </c>
      <c r="F830">
        <v>5377</v>
      </c>
      <c r="G830">
        <v>2</v>
      </c>
      <c r="H830" t="str">
        <f>VLOOKUP(F830,DATOS!B:U,11,FALSE)</f>
        <v>S50008</v>
      </c>
      <c r="I830" t="str">
        <f t="shared" si="26"/>
        <v>TRANSPORTE INTERMUNICIPAL TER</v>
      </c>
      <c r="J830">
        <f>VLOOKUP(F830,DATOS!B:U,13,FALSE)</f>
        <v>2</v>
      </c>
      <c r="K830">
        <f>VLOOKUP(F830,DATOS!B:U,18,FALSE)</f>
        <v>29640</v>
      </c>
      <c r="L830">
        <f t="shared" si="27"/>
        <v>59280</v>
      </c>
      <c r="O830" s="40">
        <f>VLOOKUP(F830,DATOS!B:P,15,FALSE)</f>
        <v>45421</v>
      </c>
    </row>
    <row r="831" spans="2:15">
      <c r="B831" t="str">
        <f>VLOOKUP(F831,DATOS!B:U,20,FALSE)</f>
        <v>FEVT5557</v>
      </c>
      <c r="C831" s="3">
        <v>9012767301</v>
      </c>
      <c r="D831" t="str">
        <f>VLOOKUP(F831,DATOS!B:U,2,FALSE)</f>
        <v>TI</v>
      </c>
      <c r="E831" s="3">
        <f>VLOOKUP(F831,DATOS!B:U,3,FALSE)</f>
        <v>1125183641</v>
      </c>
      <c r="F831">
        <v>5378</v>
      </c>
      <c r="G831">
        <v>2</v>
      </c>
      <c r="H831" t="str">
        <f>VLOOKUP(F831,DATOS!B:U,11,FALSE)</f>
        <v>S50008</v>
      </c>
      <c r="I831" t="str">
        <f t="shared" si="26"/>
        <v>TRANSPORTE INTERMUNICIPAL TER</v>
      </c>
      <c r="J831">
        <f>VLOOKUP(F831,DATOS!B:U,13,FALSE)</f>
        <v>1</v>
      </c>
      <c r="K831">
        <f>VLOOKUP(F831,DATOS!B:U,18,FALSE)</f>
        <v>29640</v>
      </c>
      <c r="L831">
        <f t="shared" si="27"/>
        <v>29640</v>
      </c>
      <c r="O831" s="40">
        <f>VLOOKUP(F831,DATOS!B:P,15,FALSE)</f>
        <v>45421</v>
      </c>
    </row>
    <row r="832" spans="2:15">
      <c r="B832" t="str">
        <f>VLOOKUP(F832,DATOS!B:U,20,FALSE)</f>
        <v>FEVT5558</v>
      </c>
      <c r="C832" s="3">
        <v>9012767301</v>
      </c>
      <c r="D832" t="str">
        <f>VLOOKUP(F832,DATOS!B:U,2,FALSE)</f>
        <v>CC</v>
      </c>
      <c r="E832" s="3">
        <f>VLOOKUP(F832,DATOS!B:U,3,FALSE)</f>
        <v>5206097</v>
      </c>
      <c r="F832">
        <v>5445</v>
      </c>
      <c r="G832">
        <v>2</v>
      </c>
      <c r="H832" t="str">
        <f>VLOOKUP(F832,DATOS!B:U,11,FALSE)</f>
        <v>S50008</v>
      </c>
      <c r="I832" t="str">
        <f t="shared" si="26"/>
        <v>TRANSPORTE INTERMUNICIPAL TER</v>
      </c>
      <c r="J832">
        <f>VLOOKUP(F832,DATOS!B:U,13,FALSE)</f>
        <v>1</v>
      </c>
      <c r="K832">
        <f>VLOOKUP(F832,DATOS!B:U,18,FALSE)</f>
        <v>50669</v>
      </c>
      <c r="L832">
        <f t="shared" si="27"/>
        <v>50669</v>
      </c>
      <c r="O832" s="40">
        <f>VLOOKUP(F832,DATOS!B:P,15,FALSE)</f>
        <v>45422</v>
      </c>
    </row>
    <row r="833" spans="2:15">
      <c r="B833" t="str">
        <f>VLOOKUP(F833,DATOS!B:U,20,FALSE)</f>
        <v>FEVT5558</v>
      </c>
      <c r="C833" s="3">
        <v>9012767301</v>
      </c>
      <c r="D833" t="str">
        <f>VLOOKUP(F833,DATOS!B:U,2,FALSE)</f>
        <v>CC</v>
      </c>
      <c r="E833" s="3">
        <f>VLOOKUP(F833,DATOS!B:U,3,FALSE)</f>
        <v>5206097</v>
      </c>
      <c r="F833">
        <v>5446</v>
      </c>
      <c r="G833">
        <v>2</v>
      </c>
      <c r="H833" t="str">
        <f>VLOOKUP(F833,DATOS!B:U,11,FALSE)</f>
        <v>S50008</v>
      </c>
      <c r="I833" t="str">
        <f t="shared" si="26"/>
        <v>TRANSPORTE INTERMUNICIPAL TER</v>
      </c>
      <c r="J833">
        <f>VLOOKUP(F833,DATOS!B:U,13,FALSE)</f>
        <v>1</v>
      </c>
      <c r="K833">
        <f>VLOOKUP(F833,DATOS!B:U,18,FALSE)</f>
        <v>50669</v>
      </c>
      <c r="L833">
        <f t="shared" si="27"/>
        <v>50669</v>
      </c>
      <c r="O833" s="40">
        <f>VLOOKUP(F833,DATOS!B:P,15,FALSE)</f>
        <v>45422</v>
      </c>
    </row>
    <row r="834" spans="2:15">
      <c r="B834" t="str">
        <f>VLOOKUP(F834,DATOS!B:U,20,FALSE)</f>
        <v>FEVT5559</v>
      </c>
      <c r="C834" s="3">
        <v>9012767301</v>
      </c>
      <c r="D834" t="str">
        <f>VLOOKUP(F834,DATOS!B:U,2,FALSE)</f>
        <v>TI</v>
      </c>
      <c r="E834" s="3">
        <f>VLOOKUP(F834,DATOS!B:U,3,FALSE)</f>
        <v>1125180559</v>
      </c>
      <c r="F834">
        <v>5415</v>
      </c>
      <c r="G834">
        <v>2</v>
      </c>
      <c r="H834" t="str">
        <f>VLOOKUP(F834,DATOS!B:U,11,FALSE)</f>
        <v>S50008</v>
      </c>
      <c r="I834" t="str">
        <f t="shared" si="26"/>
        <v>TRANSPORTE INTERMUNICIPAL TER</v>
      </c>
      <c r="J834">
        <f>VLOOKUP(F834,DATOS!B:U,13,FALSE)</f>
        <v>1</v>
      </c>
      <c r="K834">
        <f>VLOOKUP(F834,DATOS!B:U,18,FALSE)</f>
        <v>30680</v>
      </c>
      <c r="L834">
        <f t="shared" si="27"/>
        <v>30680</v>
      </c>
      <c r="O834" s="40">
        <f>VLOOKUP(F834,DATOS!B:P,15,FALSE)</f>
        <v>45422</v>
      </c>
    </row>
    <row r="835" spans="2:15">
      <c r="B835" t="str">
        <f>VLOOKUP(F835,DATOS!B:U,20,FALSE)</f>
        <v>FEVT5559</v>
      </c>
      <c r="C835" s="3">
        <v>9012767301</v>
      </c>
      <c r="D835" t="str">
        <f>VLOOKUP(F835,DATOS!B:U,2,FALSE)</f>
        <v>TI</v>
      </c>
      <c r="E835" s="3">
        <f>VLOOKUP(F835,DATOS!B:U,3,FALSE)</f>
        <v>1125180559</v>
      </c>
      <c r="F835">
        <v>5416</v>
      </c>
      <c r="G835">
        <v>2</v>
      </c>
      <c r="H835" t="str">
        <f>VLOOKUP(F835,DATOS!B:U,11,FALSE)</f>
        <v>S50008</v>
      </c>
      <c r="I835" t="str">
        <f t="shared" si="26"/>
        <v>TRANSPORTE INTERMUNICIPAL TER</v>
      </c>
      <c r="J835">
        <f>VLOOKUP(F835,DATOS!B:U,13,FALSE)</f>
        <v>1</v>
      </c>
      <c r="K835">
        <f>VLOOKUP(F835,DATOS!B:U,18,FALSE)</f>
        <v>30680</v>
      </c>
      <c r="L835">
        <f t="shared" si="27"/>
        <v>30680</v>
      </c>
      <c r="O835" s="40">
        <f>VLOOKUP(F835,DATOS!B:P,15,FALSE)</f>
        <v>45422</v>
      </c>
    </row>
    <row r="836" spans="2:15">
      <c r="B836" t="str">
        <f>VLOOKUP(F836,DATOS!B:U,20,FALSE)</f>
        <v>FEVT5560</v>
      </c>
      <c r="C836" s="3">
        <v>9012767301</v>
      </c>
      <c r="D836" t="str">
        <f>VLOOKUP(F836,DATOS!B:U,2,FALSE)</f>
        <v>RC</v>
      </c>
      <c r="E836" s="3">
        <f>VLOOKUP(F836,DATOS!B:U,3,FALSE)</f>
        <v>1080073763</v>
      </c>
      <c r="F836">
        <v>5029</v>
      </c>
      <c r="G836">
        <v>2</v>
      </c>
      <c r="H836" t="str">
        <f>VLOOKUP(F836,DATOS!B:U,11,FALSE)</f>
        <v>S50007</v>
      </c>
      <c r="I836" t="str">
        <f t="shared" si="26"/>
        <v>TRANSPORTE MUNICIPAL TERRESTR</v>
      </c>
      <c r="J836">
        <f>VLOOKUP(F836,DATOS!B:U,13,FALSE)</f>
        <v>1</v>
      </c>
      <c r="K836">
        <f>VLOOKUP(F836,DATOS!B:U,18,FALSE)</f>
        <v>29120</v>
      </c>
      <c r="L836">
        <f t="shared" si="27"/>
        <v>29120</v>
      </c>
      <c r="O836" s="40">
        <f>VLOOKUP(F836,DATOS!B:P,15,FALSE)</f>
        <v>45414</v>
      </c>
    </row>
    <row r="837" spans="2:15">
      <c r="B837" t="str">
        <f>VLOOKUP(F837,DATOS!B:U,20,FALSE)</f>
        <v>FEVT5560</v>
      </c>
      <c r="C837" s="3">
        <v>9012767301</v>
      </c>
      <c r="D837" t="str">
        <f>VLOOKUP(F837,DATOS!B:U,2,FALSE)</f>
        <v>RC</v>
      </c>
      <c r="E837" s="3">
        <f>VLOOKUP(F837,DATOS!B:U,3,FALSE)</f>
        <v>1080073763</v>
      </c>
      <c r="F837">
        <v>5030</v>
      </c>
      <c r="G837">
        <v>2</v>
      </c>
      <c r="H837" t="str">
        <f>VLOOKUP(F837,DATOS!B:U,11,FALSE)</f>
        <v>S50007</v>
      </c>
      <c r="I837" t="str">
        <f t="shared" si="26"/>
        <v>TRANSPORTE MUNICIPAL TERRESTR</v>
      </c>
      <c r="J837">
        <f>VLOOKUP(F837,DATOS!B:U,13,FALSE)</f>
        <v>1</v>
      </c>
      <c r="K837">
        <f>VLOOKUP(F837,DATOS!B:U,18,FALSE)</f>
        <v>29120</v>
      </c>
      <c r="L837">
        <f t="shared" si="27"/>
        <v>29120</v>
      </c>
      <c r="O837" s="40">
        <f>VLOOKUP(F837,DATOS!B:P,15,FALSE)</f>
        <v>45415</v>
      </c>
    </row>
    <row r="838" spans="2:15">
      <c r="B838" t="str">
        <f>VLOOKUP(F838,DATOS!B:U,20,FALSE)</f>
        <v>FEVT5561</v>
      </c>
      <c r="C838" s="3">
        <v>9012767301</v>
      </c>
      <c r="D838" t="str">
        <f>VLOOKUP(F838,DATOS!B:U,2,FALSE)</f>
        <v>CC</v>
      </c>
      <c r="E838" s="3">
        <f>VLOOKUP(F838,DATOS!B:U,3,FALSE)</f>
        <v>25530553</v>
      </c>
      <c r="F838">
        <v>5582</v>
      </c>
      <c r="G838">
        <v>2</v>
      </c>
      <c r="H838" t="str">
        <f>VLOOKUP(F838,DATOS!B:U,11,FALSE)</f>
        <v>S50007</v>
      </c>
      <c r="I838" t="str">
        <f t="shared" si="26"/>
        <v>TRANSPORTE MUNICIPAL TERRESTR</v>
      </c>
      <c r="J838">
        <f>VLOOKUP(F838,DATOS!B:U,13,FALSE)</f>
        <v>1</v>
      </c>
      <c r="K838">
        <f>VLOOKUP(F838,DATOS!B:U,18,FALSE)</f>
        <v>96512</v>
      </c>
      <c r="L838">
        <f t="shared" si="27"/>
        <v>96512</v>
      </c>
      <c r="O838" s="40">
        <f>VLOOKUP(F838,DATOS!B:P,15,FALSE)</f>
        <v>45433</v>
      </c>
    </row>
    <row r="839" spans="2:15">
      <c r="B839" t="str">
        <f>VLOOKUP(F839,DATOS!B:U,20,FALSE)</f>
        <v>FEVT5561</v>
      </c>
      <c r="C839" s="3">
        <v>9012767301</v>
      </c>
      <c r="D839" t="str">
        <f>VLOOKUP(F839,DATOS!B:U,2,FALSE)</f>
        <v>CC</v>
      </c>
      <c r="E839" s="3">
        <f>VLOOKUP(F839,DATOS!B:U,3,FALSE)</f>
        <v>25530553</v>
      </c>
      <c r="F839">
        <v>5583</v>
      </c>
      <c r="G839">
        <v>2</v>
      </c>
      <c r="H839" t="str">
        <f>VLOOKUP(F839,DATOS!B:U,11,FALSE)</f>
        <v>S50007</v>
      </c>
      <c r="I839" t="str">
        <f t="shared" si="26"/>
        <v>TRANSPORTE MUNICIPAL TERRESTR</v>
      </c>
      <c r="J839">
        <f>VLOOKUP(F839,DATOS!B:U,13,FALSE)</f>
        <v>2</v>
      </c>
      <c r="K839">
        <f>VLOOKUP(F839,DATOS!B:U,18,FALSE)</f>
        <v>96512</v>
      </c>
      <c r="L839">
        <f t="shared" si="27"/>
        <v>193024</v>
      </c>
      <c r="O839" s="40">
        <f>VLOOKUP(F839,DATOS!B:P,15,FALSE)</f>
        <v>45434</v>
      </c>
    </row>
    <row r="840" spans="2:15">
      <c r="B840" t="str">
        <f>VLOOKUP(F840,DATOS!B:U,20,FALSE)</f>
        <v>FEVT5561</v>
      </c>
      <c r="C840" s="3">
        <v>9012767301</v>
      </c>
      <c r="D840" t="str">
        <f>VLOOKUP(F840,DATOS!B:U,2,FALSE)</f>
        <v>CC</v>
      </c>
      <c r="E840" s="3">
        <f>VLOOKUP(F840,DATOS!B:U,3,FALSE)</f>
        <v>25530553</v>
      </c>
      <c r="F840">
        <v>6530</v>
      </c>
      <c r="G840">
        <v>2</v>
      </c>
      <c r="H840" t="str">
        <f>VLOOKUP(F840,DATOS!B:U,11,FALSE)</f>
        <v>S50008</v>
      </c>
      <c r="I840" t="str">
        <f t="shared" si="26"/>
        <v>TRANSPORTE INTERMUNICIPAL TER</v>
      </c>
      <c r="J840">
        <f>VLOOKUP(F840,DATOS!B:U,13,FALSE)</f>
        <v>2</v>
      </c>
      <c r="K840">
        <f>VLOOKUP(F840,DATOS!B:U,18,FALSE)</f>
        <v>40040</v>
      </c>
      <c r="L840">
        <f t="shared" si="27"/>
        <v>80080</v>
      </c>
      <c r="O840" s="40">
        <f>VLOOKUP(F840,DATOS!B:P,15,FALSE)</f>
        <v>45442</v>
      </c>
    </row>
    <row r="841" spans="2:15">
      <c r="B841" t="str">
        <f>VLOOKUP(F841,DATOS!B:U,20,FALSE)</f>
        <v>FEVT5561</v>
      </c>
      <c r="C841" s="3">
        <v>9012767301</v>
      </c>
      <c r="D841" t="str">
        <f>VLOOKUP(F841,DATOS!B:U,2,FALSE)</f>
        <v>CC</v>
      </c>
      <c r="E841" s="3">
        <f>VLOOKUP(F841,DATOS!B:U,3,FALSE)</f>
        <v>25530553</v>
      </c>
      <c r="F841">
        <v>6531</v>
      </c>
      <c r="G841">
        <v>2</v>
      </c>
      <c r="H841" t="str">
        <f>VLOOKUP(F841,DATOS!B:U,11,FALSE)</f>
        <v>S50008</v>
      </c>
      <c r="I841" t="str">
        <f t="shared" si="26"/>
        <v>TRANSPORTE INTERMUNICIPAL TER</v>
      </c>
      <c r="J841">
        <f>VLOOKUP(F841,DATOS!B:U,13,FALSE)</f>
        <v>1</v>
      </c>
      <c r="K841">
        <f>VLOOKUP(F841,DATOS!B:U,18,FALSE)</f>
        <v>40040</v>
      </c>
      <c r="L841">
        <f t="shared" si="27"/>
        <v>40040</v>
      </c>
      <c r="O841" s="40">
        <f>VLOOKUP(F841,DATOS!B:P,15,FALSE)</f>
        <v>45443</v>
      </c>
    </row>
    <row r="842" spans="2:15">
      <c r="B842" t="str">
        <f>VLOOKUP(F842,DATOS!B:U,20,FALSE)</f>
        <v>FEVT5562</v>
      </c>
      <c r="C842" s="3">
        <v>9012767301</v>
      </c>
      <c r="D842" t="str">
        <f>VLOOKUP(F842,DATOS!B:U,2,FALSE)</f>
        <v>RC</v>
      </c>
      <c r="E842" s="3">
        <f>VLOOKUP(F842,DATOS!B:U,3,FALSE)</f>
        <v>1123338536</v>
      </c>
      <c r="F842">
        <v>5413</v>
      </c>
      <c r="G842">
        <v>2</v>
      </c>
      <c r="H842" t="str">
        <f>VLOOKUP(F842,DATOS!B:U,11,FALSE)</f>
        <v>S50008</v>
      </c>
      <c r="I842" t="str">
        <f t="shared" si="26"/>
        <v>TRANSPORTE INTERMUNICIPAL TER</v>
      </c>
      <c r="J842">
        <f>VLOOKUP(F842,DATOS!B:U,13,FALSE)</f>
        <v>1</v>
      </c>
      <c r="K842">
        <f>VLOOKUP(F842,DATOS!B:U,18,FALSE)</f>
        <v>45240</v>
      </c>
      <c r="L842">
        <f t="shared" si="27"/>
        <v>45240</v>
      </c>
      <c r="O842" s="40">
        <f>VLOOKUP(F842,DATOS!B:P,15,FALSE)</f>
        <v>45422</v>
      </c>
    </row>
    <row r="843" spans="2:15">
      <c r="B843" t="str">
        <f>VLOOKUP(F843,DATOS!B:U,20,FALSE)</f>
        <v>FEVT5563</v>
      </c>
      <c r="C843" s="3">
        <v>9012767301</v>
      </c>
      <c r="D843" t="str">
        <f>VLOOKUP(F843,DATOS!B:U,2,FALSE)</f>
        <v>CC</v>
      </c>
      <c r="E843" s="3">
        <f>VLOOKUP(F843,DATOS!B:U,3,FALSE)</f>
        <v>5348740</v>
      </c>
      <c r="F843">
        <v>5568</v>
      </c>
      <c r="G843">
        <v>2</v>
      </c>
      <c r="H843" t="str">
        <f>VLOOKUP(F843,DATOS!B:U,11,FALSE)</f>
        <v>S50007</v>
      </c>
      <c r="I843" t="str">
        <f t="shared" si="26"/>
        <v>TRANSPORTE MUNICIPAL TERRESTR</v>
      </c>
      <c r="J843">
        <f>VLOOKUP(F843,DATOS!B:U,13,FALSE)</f>
        <v>1</v>
      </c>
      <c r="K843">
        <f>VLOOKUP(F843,DATOS!B:U,18,FALSE)</f>
        <v>33800</v>
      </c>
      <c r="L843">
        <f t="shared" si="27"/>
        <v>33800</v>
      </c>
      <c r="O843" s="40">
        <f>VLOOKUP(F843,DATOS!B:P,15,FALSE)</f>
        <v>45426</v>
      </c>
    </row>
    <row r="844" spans="2:15">
      <c r="B844" t="str">
        <f>VLOOKUP(F844,DATOS!B:U,20,FALSE)</f>
        <v>FEVT5563</v>
      </c>
      <c r="C844" s="3">
        <v>9012767301</v>
      </c>
      <c r="D844" t="str">
        <f>VLOOKUP(F844,DATOS!B:U,2,FALSE)</f>
        <v>CC</v>
      </c>
      <c r="E844" s="3">
        <f>VLOOKUP(F844,DATOS!B:U,3,FALSE)</f>
        <v>5348740</v>
      </c>
      <c r="F844">
        <v>5874</v>
      </c>
      <c r="G844">
        <v>2</v>
      </c>
      <c r="H844" t="str">
        <f>VLOOKUP(F844,DATOS!B:U,11,FALSE)</f>
        <v>S50007</v>
      </c>
      <c r="I844" t="str">
        <f t="shared" si="26"/>
        <v>TRANSPORTE MUNICIPAL TERRESTR</v>
      </c>
      <c r="J844">
        <f>VLOOKUP(F844,DATOS!B:U,13,FALSE)</f>
        <v>1</v>
      </c>
      <c r="K844">
        <f>VLOOKUP(F844,DATOS!B:U,18,FALSE)</f>
        <v>33800</v>
      </c>
      <c r="L844">
        <f t="shared" si="27"/>
        <v>33800</v>
      </c>
      <c r="O844" s="40">
        <f>VLOOKUP(F844,DATOS!B:P,15,FALSE)</f>
        <v>45432</v>
      </c>
    </row>
    <row r="845" spans="2:15">
      <c r="B845" t="str">
        <f>VLOOKUP(F845,DATOS!B:U,20,FALSE)</f>
        <v>FEVT5563</v>
      </c>
      <c r="C845" s="3">
        <v>9012767301</v>
      </c>
      <c r="D845" t="str">
        <f>VLOOKUP(F845,DATOS!B:U,2,FALSE)</f>
        <v>CC</v>
      </c>
      <c r="E845" s="3">
        <f>VLOOKUP(F845,DATOS!B:U,3,FALSE)</f>
        <v>5348740</v>
      </c>
      <c r="F845">
        <v>5875</v>
      </c>
      <c r="G845">
        <v>2</v>
      </c>
      <c r="H845" t="str">
        <f>VLOOKUP(F845,DATOS!B:U,11,FALSE)</f>
        <v>S50007</v>
      </c>
      <c r="I845" t="str">
        <f t="shared" si="26"/>
        <v>TRANSPORTE MUNICIPAL TERRESTR</v>
      </c>
      <c r="J845">
        <f>VLOOKUP(F845,DATOS!B:U,13,FALSE)</f>
        <v>1</v>
      </c>
      <c r="K845">
        <f>VLOOKUP(F845,DATOS!B:U,18,FALSE)</f>
        <v>33800</v>
      </c>
      <c r="L845">
        <f t="shared" si="27"/>
        <v>33800</v>
      </c>
      <c r="O845" s="40">
        <f>VLOOKUP(F845,DATOS!B:P,15,FALSE)</f>
        <v>45432</v>
      </c>
    </row>
    <row r="846" spans="2:15">
      <c r="B846" t="str">
        <f>VLOOKUP(F846,DATOS!B:U,20,FALSE)</f>
        <v>FEVT5564</v>
      </c>
      <c r="C846" s="3">
        <v>9012767301</v>
      </c>
      <c r="D846" t="str">
        <f>VLOOKUP(F846,DATOS!B:U,2,FALSE)</f>
        <v>CC</v>
      </c>
      <c r="E846" s="3">
        <f>VLOOKUP(F846,DATOS!B:U,3,FALSE)</f>
        <v>1124312098</v>
      </c>
      <c r="F846">
        <v>6480</v>
      </c>
      <c r="G846">
        <v>2</v>
      </c>
      <c r="H846" t="str">
        <f>VLOOKUP(F846,DATOS!B:U,11,FALSE)</f>
        <v>S50007</v>
      </c>
      <c r="I846" t="str">
        <f t="shared" si="26"/>
        <v>TRANSPORTE MUNICIPAL TERRESTR</v>
      </c>
      <c r="J846">
        <f>VLOOKUP(F846,DATOS!B:U,13,FALSE)</f>
        <v>1</v>
      </c>
      <c r="K846">
        <f>VLOOKUP(F846,DATOS!B:U,18,FALSE)</f>
        <v>33800</v>
      </c>
      <c r="L846">
        <f t="shared" si="27"/>
        <v>33800</v>
      </c>
      <c r="O846" s="40">
        <f>VLOOKUP(F846,DATOS!B:P,15,FALSE)</f>
        <v>45442</v>
      </c>
    </row>
    <row r="847" spans="2:15">
      <c r="B847" t="str">
        <f>VLOOKUP(F847,DATOS!B:U,20,FALSE)</f>
        <v>FEVT5565</v>
      </c>
      <c r="C847" s="3">
        <v>9012767301</v>
      </c>
      <c r="D847" t="str">
        <f>VLOOKUP(F847,DATOS!B:U,2,FALSE)</f>
        <v>CC</v>
      </c>
      <c r="E847" s="3">
        <f>VLOOKUP(F847,DATOS!B:U,3,FALSE)</f>
        <v>14437407</v>
      </c>
      <c r="F847">
        <v>5882</v>
      </c>
      <c r="G847">
        <v>2</v>
      </c>
      <c r="H847" t="str">
        <f>VLOOKUP(F847,DATOS!B:U,11,FALSE)</f>
        <v>S50008</v>
      </c>
      <c r="I847" t="str">
        <f t="shared" si="26"/>
        <v>TRANSPORTE INTERMUNICIPAL TER</v>
      </c>
      <c r="J847">
        <f>VLOOKUP(F847,DATOS!B:U,13,FALSE)</f>
        <v>1</v>
      </c>
      <c r="K847">
        <f>VLOOKUP(F847,DATOS!B:U,18,FALSE)</f>
        <v>31720</v>
      </c>
      <c r="L847">
        <f t="shared" si="27"/>
        <v>31720</v>
      </c>
      <c r="O847" s="40">
        <f>VLOOKUP(F847,DATOS!B:P,15,FALSE)</f>
        <v>45429</v>
      </c>
    </row>
    <row r="848" spans="2:15">
      <c r="B848" t="str">
        <f>VLOOKUP(F848,DATOS!B:U,20,FALSE)</f>
        <v>FEVT5566</v>
      </c>
      <c r="C848" s="3">
        <v>9012767301</v>
      </c>
      <c r="D848" t="str">
        <f>VLOOKUP(F848,DATOS!B:U,2,FALSE)</f>
        <v>CC</v>
      </c>
      <c r="E848" s="3">
        <f>VLOOKUP(F848,DATOS!B:U,3,FALSE)</f>
        <v>39841345</v>
      </c>
      <c r="F848">
        <v>4949</v>
      </c>
      <c r="G848">
        <v>2</v>
      </c>
      <c r="H848" t="str">
        <f>VLOOKUP(F848,DATOS!B:U,11,FALSE)</f>
        <v>S50008</v>
      </c>
      <c r="I848" t="str">
        <f t="shared" si="26"/>
        <v>TRANSPORTE INTERMUNICIPAL TER</v>
      </c>
      <c r="J848">
        <f>VLOOKUP(F848,DATOS!B:U,13,FALSE)</f>
        <v>1</v>
      </c>
      <c r="K848">
        <f>VLOOKUP(F848,DATOS!B:U,18,FALSE)</f>
        <v>31720</v>
      </c>
      <c r="L848">
        <f t="shared" si="27"/>
        <v>31720</v>
      </c>
      <c r="O848" s="40">
        <f>VLOOKUP(F848,DATOS!B:P,15,FALSE)</f>
        <v>45415</v>
      </c>
    </row>
    <row r="849" spans="2:15">
      <c r="B849" t="str">
        <f>VLOOKUP(F849,DATOS!B:U,20,FALSE)</f>
        <v>FEVT5567</v>
      </c>
      <c r="C849" s="3">
        <v>9012767301</v>
      </c>
      <c r="D849" t="str">
        <f>VLOOKUP(F849,DATOS!B:U,2,FALSE)</f>
        <v>RC</v>
      </c>
      <c r="E849" s="3">
        <f>VLOOKUP(F849,DATOS!B:U,3,FALSE)</f>
        <v>1030083610</v>
      </c>
      <c r="F849">
        <v>5826</v>
      </c>
      <c r="G849">
        <v>2</v>
      </c>
      <c r="H849" t="str">
        <f>VLOOKUP(F849,DATOS!B:U,11,FALSE)</f>
        <v>S50008</v>
      </c>
      <c r="I849" t="str">
        <f t="shared" si="26"/>
        <v>TRANSPORTE INTERMUNICIPAL TER</v>
      </c>
      <c r="J849">
        <f>VLOOKUP(F849,DATOS!B:U,13,FALSE)</f>
        <v>1</v>
      </c>
      <c r="K849">
        <f>VLOOKUP(F849,DATOS!B:U,18,FALSE)</f>
        <v>35880</v>
      </c>
      <c r="L849">
        <f t="shared" si="27"/>
        <v>35880</v>
      </c>
      <c r="O849" s="40">
        <f>VLOOKUP(F849,DATOS!B:P,15,FALSE)</f>
        <v>45432</v>
      </c>
    </row>
    <row r="850" spans="2:15">
      <c r="B850" t="str">
        <f>VLOOKUP(F850,DATOS!B:U,20,FALSE)</f>
        <v>FEVT5568</v>
      </c>
      <c r="C850" s="3">
        <v>9012767301</v>
      </c>
      <c r="D850" t="str">
        <f>VLOOKUP(F850,DATOS!B:U,2,FALSE)</f>
        <v>CC</v>
      </c>
      <c r="E850" s="3">
        <f>VLOOKUP(F850,DATOS!B:U,3,FALSE)</f>
        <v>27183360</v>
      </c>
      <c r="F850">
        <v>5219</v>
      </c>
      <c r="G850">
        <v>2</v>
      </c>
      <c r="H850" t="str">
        <f>VLOOKUP(F850,DATOS!B:U,11,FALSE)</f>
        <v>S50007</v>
      </c>
      <c r="I850" t="str">
        <f t="shared" si="26"/>
        <v>TRANSPORTE MUNICIPAL TERRESTR</v>
      </c>
      <c r="J850">
        <f>VLOOKUP(F850,DATOS!B:U,13,FALSE)</f>
        <v>1</v>
      </c>
      <c r="K850">
        <f>VLOOKUP(F850,DATOS!B:U,18,FALSE)</f>
        <v>109200</v>
      </c>
      <c r="L850">
        <f t="shared" si="27"/>
        <v>109200</v>
      </c>
      <c r="O850" s="40">
        <f>VLOOKUP(F850,DATOS!B:P,15,FALSE)</f>
        <v>45417</v>
      </c>
    </row>
    <row r="851" spans="2:15">
      <c r="B851" t="str">
        <f>VLOOKUP(F851,DATOS!B:U,20,FALSE)</f>
        <v>FEVT5568</v>
      </c>
      <c r="C851" s="3">
        <v>9012767301</v>
      </c>
      <c r="D851" t="str">
        <f>VLOOKUP(F851,DATOS!B:U,2,FALSE)</f>
        <v>CC</v>
      </c>
      <c r="E851" s="3">
        <f>VLOOKUP(F851,DATOS!B:U,3,FALSE)</f>
        <v>27183360</v>
      </c>
      <c r="F851">
        <v>5220</v>
      </c>
      <c r="G851">
        <v>2</v>
      </c>
      <c r="H851" t="str">
        <f>VLOOKUP(F851,DATOS!B:U,11,FALSE)</f>
        <v>S50007</v>
      </c>
      <c r="I851" t="str">
        <f t="shared" si="26"/>
        <v>TRANSPORTE MUNICIPAL TERRESTR</v>
      </c>
      <c r="J851">
        <f>VLOOKUP(F851,DATOS!B:U,13,FALSE)</f>
        <v>1</v>
      </c>
      <c r="K851">
        <f>VLOOKUP(F851,DATOS!B:U,18,FALSE)</f>
        <v>109200</v>
      </c>
      <c r="L851">
        <f t="shared" si="27"/>
        <v>109200</v>
      </c>
      <c r="O851" s="40">
        <f>VLOOKUP(F851,DATOS!B:P,15,FALSE)</f>
        <v>45418</v>
      </c>
    </row>
    <row r="852" spans="2:15">
      <c r="B852" t="str">
        <f>VLOOKUP(F852,DATOS!B:U,20,FALSE)</f>
        <v>FEVT5569</v>
      </c>
      <c r="C852" s="3">
        <v>9012767301</v>
      </c>
      <c r="D852" t="str">
        <f>VLOOKUP(F852,DATOS!B:U,2,FALSE)</f>
        <v>CC</v>
      </c>
      <c r="E852" s="3">
        <f>VLOOKUP(F852,DATOS!B:U,3,FALSE)</f>
        <v>27354121</v>
      </c>
      <c r="F852">
        <v>6024</v>
      </c>
      <c r="G852">
        <v>2</v>
      </c>
      <c r="H852" t="str">
        <f>VLOOKUP(F852,DATOS!B:U,11,FALSE)</f>
        <v>S50008</v>
      </c>
      <c r="I852" t="str">
        <f t="shared" si="26"/>
        <v>TRANSPORTE INTERMUNICIPAL TER</v>
      </c>
      <c r="J852">
        <f>VLOOKUP(F852,DATOS!B:U,13,FALSE)</f>
        <v>2</v>
      </c>
      <c r="K852">
        <f>VLOOKUP(F852,DATOS!B:U,18,FALSE)</f>
        <v>29640</v>
      </c>
      <c r="L852">
        <f t="shared" si="27"/>
        <v>59280</v>
      </c>
      <c r="O852" s="40">
        <f>VLOOKUP(F852,DATOS!B:P,15,FALSE)</f>
        <v>45434</v>
      </c>
    </row>
    <row r="853" spans="2:15">
      <c r="B853" t="str">
        <f>VLOOKUP(F853,DATOS!B:U,20,FALSE)</f>
        <v>FEVT5569</v>
      </c>
      <c r="C853" s="3">
        <v>9012767301</v>
      </c>
      <c r="D853" t="str">
        <f>VLOOKUP(F853,DATOS!B:U,2,FALSE)</f>
        <v>CC</v>
      </c>
      <c r="E853" s="3">
        <f>VLOOKUP(F853,DATOS!B:U,3,FALSE)</f>
        <v>27354121</v>
      </c>
      <c r="F853">
        <v>6025</v>
      </c>
      <c r="G853">
        <v>2</v>
      </c>
      <c r="H853" t="str">
        <f>VLOOKUP(F853,DATOS!B:U,11,FALSE)</f>
        <v>S50007</v>
      </c>
      <c r="I853" t="str">
        <f t="shared" si="26"/>
        <v>TRANSPORTE MUNICIPAL TERRESTR</v>
      </c>
      <c r="J853">
        <f>VLOOKUP(F853,DATOS!B:U,13,FALSE)</f>
        <v>2</v>
      </c>
      <c r="K853">
        <f>VLOOKUP(F853,DATOS!B:U,18,FALSE)</f>
        <v>114400</v>
      </c>
      <c r="L853">
        <f t="shared" si="27"/>
        <v>228800</v>
      </c>
      <c r="O853" s="40">
        <f>VLOOKUP(F853,DATOS!B:P,15,FALSE)</f>
        <v>45434</v>
      </c>
    </row>
    <row r="854" spans="2:15">
      <c r="B854" t="str">
        <f>VLOOKUP(F854,DATOS!B:U,20,FALSE)</f>
        <v>FEVT5570</v>
      </c>
      <c r="C854" s="3">
        <v>9012767301</v>
      </c>
      <c r="D854" t="str">
        <f>VLOOKUP(F854,DATOS!B:U,2,FALSE)</f>
        <v>CC</v>
      </c>
      <c r="E854" s="3">
        <f>VLOOKUP(F854,DATOS!B:U,3,FALSE)</f>
        <v>40756185</v>
      </c>
      <c r="F854">
        <v>5876</v>
      </c>
      <c r="G854">
        <v>2</v>
      </c>
      <c r="H854" t="str">
        <f>VLOOKUP(F854,DATOS!B:U,11,FALSE)</f>
        <v>S50008</v>
      </c>
      <c r="I854" t="str">
        <f t="shared" si="26"/>
        <v>TRANSPORTE INTERMUNICIPAL TER</v>
      </c>
      <c r="J854">
        <f>VLOOKUP(F854,DATOS!B:U,13,FALSE)</f>
        <v>1</v>
      </c>
      <c r="K854">
        <f>VLOOKUP(F854,DATOS!B:U,18,FALSE)</f>
        <v>30680</v>
      </c>
      <c r="L854">
        <f t="shared" si="27"/>
        <v>30680</v>
      </c>
      <c r="O854" s="40">
        <f>VLOOKUP(F854,DATOS!B:P,15,FALSE)</f>
        <v>45432</v>
      </c>
    </row>
    <row r="855" spans="2:15">
      <c r="B855" t="str">
        <f>VLOOKUP(F855,DATOS!B:U,20,FALSE)</f>
        <v>FEVT5570</v>
      </c>
      <c r="C855" s="3">
        <v>9012767301</v>
      </c>
      <c r="D855" t="str">
        <f>VLOOKUP(F855,DATOS!B:U,2,FALSE)</f>
        <v>CC</v>
      </c>
      <c r="E855" s="3">
        <f>VLOOKUP(F855,DATOS!B:U,3,FALSE)</f>
        <v>40756185</v>
      </c>
      <c r="F855">
        <v>5877</v>
      </c>
      <c r="G855">
        <v>2</v>
      </c>
      <c r="H855" t="str">
        <f>VLOOKUP(F855,DATOS!B:U,11,FALSE)</f>
        <v>S50008</v>
      </c>
      <c r="I855" t="str">
        <f t="shared" si="26"/>
        <v>TRANSPORTE INTERMUNICIPAL TER</v>
      </c>
      <c r="J855">
        <f>VLOOKUP(F855,DATOS!B:U,13,FALSE)</f>
        <v>1</v>
      </c>
      <c r="K855">
        <f>VLOOKUP(F855,DATOS!B:U,18,FALSE)</f>
        <v>30680</v>
      </c>
      <c r="L855">
        <f t="shared" si="27"/>
        <v>30680</v>
      </c>
      <c r="O855" s="40">
        <f>VLOOKUP(F855,DATOS!B:P,15,FALSE)</f>
        <v>45432</v>
      </c>
    </row>
    <row r="856" spans="2:15">
      <c r="B856" t="str">
        <f>VLOOKUP(F856,DATOS!B:U,20,FALSE)</f>
        <v>FEVT5571</v>
      </c>
      <c r="C856" s="3">
        <v>9012767301</v>
      </c>
      <c r="D856" t="str">
        <f>VLOOKUP(F856,DATOS!B:U,2,FALSE)</f>
        <v>CC</v>
      </c>
      <c r="E856" s="3">
        <f>VLOOKUP(F856,DATOS!B:U,3,FALSE)</f>
        <v>1006850040</v>
      </c>
      <c r="F856">
        <v>6474</v>
      </c>
      <c r="G856">
        <v>2</v>
      </c>
      <c r="H856" t="str">
        <f>VLOOKUP(F856,DATOS!B:U,11,FALSE)</f>
        <v>S50008</v>
      </c>
      <c r="I856" t="str">
        <f t="shared" si="26"/>
        <v>TRANSPORTE INTERMUNICIPAL TER</v>
      </c>
      <c r="J856">
        <f>VLOOKUP(F856,DATOS!B:U,13,FALSE)</f>
        <v>1</v>
      </c>
      <c r="K856">
        <f>VLOOKUP(F856,DATOS!B:U,18,FALSE)</f>
        <v>45240</v>
      </c>
      <c r="L856">
        <f t="shared" si="27"/>
        <v>45240</v>
      </c>
      <c r="O856" s="40">
        <f>VLOOKUP(F856,DATOS!B:P,15,FALSE)</f>
        <v>45442</v>
      </c>
    </row>
    <row r="857" spans="2:15">
      <c r="B857" t="str">
        <f>VLOOKUP(F857,DATOS!B:U,20,FALSE)</f>
        <v>FEVT5571</v>
      </c>
      <c r="C857" s="3">
        <v>9012767301</v>
      </c>
      <c r="D857" t="str">
        <f>VLOOKUP(F857,DATOS!B:U,2,FALSE)</f>
        <v>CC</v>
      </c>
      <c r="E857" s="3">
        <f>VLOOKUP(F857,DATOS!B:U,3,FALSE)</f>
        <v>1006850040</v>
      </c>
      <c r="F857">
        <v>6475</v>
      </c>
      <c r="G857">
        <v>2</v>
      </c>
      <c r="H857" t="str">
        <f>VLOOKUP(F857,DATOS!B:U,11,FALSE)</f>
        <v>S50008</v>
      </c>
      <c r="I857" t="str">
        <f t="shared" si="26"/>
        <v>TRANSPORTE INTERMUNICIPAL TER</v>
      </c>
      <c r="J857">
        <f>VLOOKUP(F857,DATOS!B:U,13,FALSE)</f>
        <v>1</v>
      </c>
      <c r="K857">
        <f>VLOOKUP(F857,DATOS!B:U,18,FALSE)</f>
        <v>45240</v>
      </c>
      <c r="L857">
        <f t="shared" si="27"/>
        <v>45240</v>
      </c>
      <c r="O857" s="40">
        <f>VLOOKUP(F857,DATOS!B:P,15,FALSE)</f>
        <v>45442</v>
      </c>
    </row>
    <row r="858" spans="2:15">
      <c r="B858" t="str">
        <f>VLOOKUP(F858,DATOS!B:U,20,FALSE)</f>
        <v>FEVT5572</v>
      </c>
      <c r="C858" s="3">
        <v>9012767301</v>
      </c>
      <c r="D858" t="str">
        <f>VLOOKUP(F858,DATOS!B:U,2,FALSE)</f>
        <v>CC</v>
      </c>
      <c r="E858" s="3">
        <f>VLOOKUP(F858,DATOS!B:U,3,FALSE)</f>
        <v>41181063</v>
      </c>
      <c r="F858">
        <v>6363</v>
      </c>
      <c r="G858">
        <v>2</v>
      </c>
      <c r="H858" t="str">
        <f>VLOOKUP(F858,DATOS!B:U,11,FALSE)</f>
        <v>S50007</v>
      </c>
      <c r="I858" t="str">
        <f t="shared" si="26"/>
        <v>TRANSPORTE MUNICIPAL TERRESTR</v>
      </c>
      <c r="J858">
        <f>VLOOKUP(F858,DATOS!B:U,13,FALSE)</f>
        <v>1</v>
      </c>
      <c r="K858">
        <f>VLOOKUP(F858,DATOS!B:U,18,FALSE)</f>
        <v>29120</v>
      </c>
      <c r="L858">
        <f t="shared" si="27"/>
        <v>29120</v>
      </c>
      <c r="O858" s="40">
        <f>VLOOKUP(F858,DATOS!B:P,15,FALSE)</f>
        <v>45441</v>
      </c>
    </row>
    <row r="859" spans="2:15">
      <c r="B859" t="str">
        <f>VLOOKUP(F859,DATOS!B:U,20,FALSE)</f>
        <v>FEVT5573</v>
      </c>
      <c r="C859" s="3">
        <v>9012767301</v>
      </c>
      <c r="D859" t="str">
        <f>VLOOKUP(F859,DATOS!B:U,2,FALSE)</f>
        <v>CC</v>
      </c>
      <c r="E859" s="3">
        <f>VLOOKUP(F859,DATOS!B:U,3,FALSE)</f>
        <v>5223557</v>
      </c>
      <c r="F859">
        <v>6141</v>
      </c>
      <c r="G859">
        <v>2</v>
      </c>
      <c r="H859" t="str">
        <f>VLOOKUP(F859,DATOS!B:U,11,FALSE)</f>
        <v>S50008</v>
      </c>
      <c r="I859" t="str">
        <f t="shared" si="26"/>
        <v>TRANSPORTE INTERMUNICIPAL TER</v>
      </c>
      <c r="J859">
        <f>VLOOKUP(F859,DATOS!B:U,13,FALSE)</f>
        <v>1</v>
      </c>
      <c r="K859">
        <f>VLOOKUP(F859,DATOS!B:U,18,FALSE)</f>
        <v>26520</v>
      </c>
      <c r="L859">
        <f t="shared" si="27"/>
        <v>26520</v>
      </c>
      <c r="O859" s="40">
        <f>VLOOKUP(F859,DATOS!B:P,15,FALSE)</f>
        <v>45437</v>
      </c>
    </row>
    <row r="860" spans="2:15">
      <c r="B860" t="str">
        <f>VLOOKUP(F860,DATOS!B:U,20,FALSE)</f>
        <v>FEVT5574</v>
      </c>
      <c r="C860" s="3">
        <v>9012767301</v>
      </c>
      <c r="D860" t="str">
        <f>VLOOKUP(F860,DATOS!B:U,2,FALSE)</f>
        <v>CC</v>
      </c>
      <c r="E860" s="3">
        <f>VLOOKUP(F860,DATOS!B:U,3,FALSE)</f>
        <v>1123330374</v>
      </c>
      <c r="F860">
        <v>5872</v>
      </c>
      <c r="G860">
        <v>2</v>
      </c>
      <c r="H860" t="str">
        <f>VLOOKUP(F860,DATOS!B:U,11,FALSE)</f>
        <v>S50007</v>
      </c>
      <c r="I860" t="str">
        <f t="shared" si="26"/>
        <v>TRANSPORTE MUNICIPAL TERRESTR</v>
      </c>
      <c r="J860">
        <f>VLOOKUP(F860,DATOS!B:U,13,FALSE)</f>
        <v>1</v>
      </c>
      <c r="K860">
        <f>VLOOKUP(F860,DATOS!B:U,18,FALSE)</f>
        <v>102544</v>
      </c>
      <c r="L860">
        <f t="shared" si="27"/>
        <v>102544</v>
      </c>
      <c r="O860" s="40">
        <f>VLOOKUP(F860,DATOS!B:P,15,FALSE)</f>
        <v>45439</v>
      </c>
    </row>
    <row r="861" spans="2:15">
      <c r="B861" t="str">
        <f>VLOOKUP(F861,DATOS!B:U,20,FALSE)</f>
        <v>FEVT5574</v>
      </c>
      <c r="C861" s="3">
        <v>9012767301</v>
      </c>
      <c r="D861" t="str">
        <f>VLOOKUP(F861,DATOS!B:U,2,FALSE)</f>
        <v>CC</v>
      </c>
      <c r="E861" s="3">
        <f>VLOOKUP(F861,DATOS!B:U,3,FALSE)</f>
        <v>1123330374</v>
      </c>
      <c r="F861">
        <v>5873</v>
      </c>
      <c r="G861">
        <v>2</v>
      </c>
      <c r="H861" t="str">
        <f>VLOOKUP(F861,DATOS!B:U,11,FALSE)</f>
        <v>S50007</v>
      </c>
      <c r="I861" t="str">
        <f t="shared" si="26"/>
        <v>TRANSPORTE MUNICIPAL TERRESTR</v>
      </c>
      <c r="J861">
        <f>VLOOKUP(F861,DATOS!B:U,13,FALSE)</f>
        <v>1</v>
      </c>
      <c r="K861">
        <f>VLOOKUP(F861,DATOS!B:U,18,FALSE)</f>
        <v>102544</v>
      </c>
      <c r="L861">
        <f t="shared" si="27"/>
        <v>102544</v>
      </c>
      <c r="O861" s="40">
        <f>VLOOKUP(F861,DATOS!B:P,15,FALSE)</f>
        <v>45440</v>
      </c>
    </row>
    <row r="862" spans="2:15">
      <c r="B862" t="str">
        <f>VLOOKUP(F862,DATOS!B:U,20,FALSE)</f>
        <v>FEVT5576</v>
      </c>
      <c r="C862" s="3">
        <v>9012767301</v>
      </c>
      <c r="D862" t="str">
        <f>VLOOKUP(F862,DATOS!B:U,2,FALSE)</f>
        <v>CC</v>
      </c>
      <c r="E862" s="3">
        <f>VLOOKUP(F862,DATOS!B:U,3,FALSE)</f>
        <v>69010769</v>
      </c>
      <c r="F862">
        <v>5187</v>
      </c>
      <c r="G862">
        <v>2</v>
      </c>
      <c r="H862" t="str">
        <f>VLOOKUP(F862,DATOS!B:U,11,FALSE)</f>
        <v>S50008</v>
      </c>
      <c r="I862" t="str">
        <f t="shared" si="26"/>
        <v>TRANSPORTE INTERMUNICIPAL TER</v>
      </c>
      <c r="J862">
        <f>VLOOKUP(F862,DATOS!B:U,13,FALSE)</f>
        <v>1</v>
      </c>
      <c r="K862">
        <f>VLOOKUP(F862,DATOS!B:U,18,FALSE)</f>
        <v>29640</v>
      </c>
      <c r="L862">
        <f t="shared" si="27"/>
        <v>29640</v>
      </c>
      <c r="O862" s="40">
        <f>VLOOKUP(F862,DATOS!B:P,15,FALSE)</f>
        <v>45415</v>
      </c>
    </row>
    <row r="863" spans="2:15">
      <c r="B863" t="str">
        <f>VLOOKUP(F863,DATOS!B:U,20,FALSE)</f>
        <v>FEVT5576</v>
      </c>
      <c r="C863" s="3">
        <v>9012767301</v>
      </c>
      <c r="D863" t="str">
        <f>VLOOKUP(F863,DATOS!B:U,2,FALSE)</f>
        <v>CC</v>
      </c>
      <c r="E863" s="3">
        <f>VLOOKUP(F863,DATOS!B:U,3,FALSE)</f>
        <v>69010769</v>
      </c>
      <c r="F863">
        <v>5188</v>
      </c>
      <c r="G863">
        <v>2</v>
      </c>
      <c r="H863" t="str">
        <f>VLOOKUP(F863,DATOS!B:U,11,FALSE)</f>
        <v>S50008</v>
      </c>
      <c r="I863" t="str">
        <f t="shared" si="26"/>
        <v>TRANSPORTE INTERMUNICIPAL TER</v>
      </c>
      <c r="J863">
        <f>VLOOKUP(F863,DATOS!B:U,13,FALSE)</f>
        <v>1</v>
      </c>
      <c r="K863">
        <f>VLOOKUP(F863,DATOS!B:U,18,FALSE)</f>
        <v>29640</v>
      </c>
      <c r="L863">
        <f t="shared" si="27"/>
        <v>29640</v>
      </c>
      <c r="O863" s="40">
        <f>VLOOKUP(F863,DATOS!B:P,15,FALSE)</f>
        <v>45415</v>
      </c>
    </row>
    <row r="864" spans="2:15">
      <c r="B864" t="str">
        <f>VLOOKUP(F864,DATOS!B:U,20,FALSE)</f>
        <v>FEVT5576</v>
      </c>
      <c r="C864" s="3">
        <v>9012767301</v>
      </c>
      <c r="D864" t="str">
        <f>VLOOKUP(F864,DATOS!B:U,2,FALSE)</f>
        <v>CC</v>
      </c>
      <c r="E864" s="3">
        <f>VLOOKUP(F864,DATOS!B:U,3,FALSE)</f>
        <v>69010769</v>
      </c>
      <c r="F864">
        <v>5405</v>
      </c>
      <c r="G864">
        <v>2</v>
      </c>
      <c r="H864" t="str">
        <f>VLOOKUP(F864,DATOS!B:U,11,FALSE)</f>
        <v>S50008</v>
      </c>
      <c r="I864" t="str">
        <f t="shared" si="26"/>
        <v>TRANSPORTE INTERMUNICIPAL TER</v>
      </c>
      <c r="J864">
        <f>VLOOKUP(F864,DATOS!B:U,13,FALSE)</f>
        <v>1</v>
      </c>
      <c r="K864">
        <f>VLOOKUP(F864,DATOS!B:U,18,FALSE)</f>
        <v>29640</v>
      </c>
      <c r="L864">
        <f t="shared" si="27"/>
        <v>29640</v>
      </c>
      <c r="O864" s="40">
        <f>VLOOKUP(F864,DATOS!B:P,15,FALSE)</f>
        <v>45422</v>
      </c>
    </row>
    <row r="865" spans="2:15">
      <c r="B865" t="str">
        <f>VLOOKUP(F865,DATOS!B:U,20,FALSE)</f>
        <v>FEVT5576</v>
      </c>
      <c r="C865" s="3">
        <v>9012767301</v>
      </c>
      <c r="D865" t="str">
        <f>VLOOKUP(F865,DATOS!B:U,2,FALSE)</f>
        <v>CC</v>
      </c>
      <c r="E865" s="3">
        <f>VLOOKUP(F865,DATOS!B:U,3,FALSE)</f>
        <v>69010769</v>
      </c>
      <c r="F865">
        <v>5406</v>
      </c>
      <c r="G865">
        <v>2</v>
      </c>
      <c r="H865" t="str">
        <f>VLOOKUP(F865,DATOS!B:U,11,FALSE)</f>
        <v>S50008</v>
      </c>
      <c r="I865" t="str">
        <f t="shared" si="26"/>
        <v>TRANSPORTE INTERMUNICIPAL TER</v>
      </c>
      <c r="J865">
        <f>VLOOKUP(F865,DATOS!B:U,13,FALSE)</f>
        <v>1</v>
      </c>
      <c r="K865">
        <f>VLOOKUP(F865,DATOS!B:U,18,FALSE)</f>
        <v>29640</v>
      </c>
      <c r="L865">
        <f t="shared" si="27"/>
        <v>29640</v>
      </c>
      <c r="O865" s="40">
        <f>VLOOKUP(F865,DATOS!B:P,15,FALSE)</f>
        <v>45422</v>
      </c>
    </row>
    <row r="866" spans="2:15">
      <c r="B866" t="str">
        <f>VLOOKUP(F866,DATOS!B:U,20,FALSE)</f>
        <v>FEVT5576</v>
      </c>
      <c r="C866" s="3">
        <v>9012767301</v>
      </c>
      <c r="D866" t="str">
        <f>VLOOKUP(F866,DATOS!B:U,2,FALSE)</f>
        <v>CC</v>
      </c>
      <c r="E866" s="3">
        <f>VLOOKUP(F866,DATOS!B:U,3,FALSE)</f>
        <v>69010769</v>
      </c>
      <c r="F866">
        <v>6099</v>
      </c>
      <c r="G866">
        <v>2</v>
      </c>
      <c r="H866" t="str">
        <f>VLOOKUP(F866,DATOS!B:U,11,FALSE)</f>
        <v>S50008</v>
      </c>
      <c r="I866" t="str">
        <f t="shared" si="26"/>
        <v>TRANSPORTE INTERMUNICIPAL TER</v>
      </c>
      <c r="J866">
        <f>VLOOKUP(F866,DATOS!B:U,13,FALSE)</f>
        <v>1</v>
      </c>
      <c r="K866">
        <f>VLOOKUP(F866,DATOS!B:U,18,FALSE)</f>
        <v>29640</v>
      </c>
      <c r="L866">
        <f t="shared" si="27"/>
        <v>29640</v>
      </c>
      <c r="O866" s="40">
        <f>VLOOKUP(F866,DATOS!B:P,15,FALSE)</f>
        <v>45436</v>
      </c>
    </row>
    <row r="867" spans="2:15">
      <c r="B867" t="str">
        <f>VLOOKUP(F867,DATOS!B:U,20,FALSE)</f>
        <v>FEVT5577</v>
      </c>
      <c r="C867" s="3">
        <v>9012767301</v>
      </c>
      <c r="D867" t="str">
        <f>VLOOKUP(F867,DATOS!B:U,2,FALSE)</f>
        <v>CC</v>
      </c>
      <c r="E867" s="3">
        <f>VLOOKUP(F867,DATOS!B:U,3,FALSE)</f>
        <v>41105448</v>
      </c>
      <c r="F867">
        <v>5385</v>
      </c>
      <c r="G867">
        <v>2</v>
      </c>
      <c r="H867" t="str">
        <f>VLOOKUP(F867,DATOS!B:U,11,FALSE)</f>
        <v>S50008</v>
      </c>
      <c r="I867" t="str">
        <f t="shared" si="26"/>
        <v>TRANSPORTE INTERMUNICIPAL TER</v>
      </c>
      <c r="J867">
        <f>VLOOKUP(F867,DATOS!B:U,13,FALSE)</f>
        <v>1</v>
      </c>
      <c r="K867">
        <f>VLOOKUP(F867,DATOS!B:U,18,FALSE)</f>
        <v>45240</v>
      </c>
      <c r="L867">
        <f t="shared" si="27"/>
        <v>45240</v>
      </c>
      <c r="O867" s="40">
        <f>VLOOKUP(F867,DATOS!B:P,15,FALSE)</f>
        <v>45422</v>
      </c>
    </row>
    <row r="868" spans="2:15">
      <c r="B868" t="str">
        <f>VLOOKUP(F868,DATOS!B:U,20,FALSE)</f>
        <v>FEVT5577</v>
      </c>
      <c r="C868" s="3">
        <v>9012767301</v>
      </c>
      <c r="D868" t="str">
        <f>VLOOKUP(F868,DATOS!B:U,2,FALSE)</f>
        <v>CC</v>
      </c>
      <c r="E868" s="3">
        <f>VLOOKUP(F868,DATOS!B:U,3,FALSE)</f>
        <v>41105448</v>
      </c>
      <c r="F868">
        <v>5386</v>
      </c>
      <c r="G868">
        <v>2</v>
      </c>
      <c r="H868" t="str">
        <f>VLOOKUP(F868,DATOS!B:U,11,FALSE)</f>
        <v>S50008</v>
      </c>
      <c r="I868" t="str">
        <f t="shared" si="26"/>
        <v>TRANSPORTE INTERMUNICIPAL TER</v>
      </c>
      <c r="J868">
        <f>VLOOKUP(F868,DATOS!B:U,13,FALSE)</f>
        <v>1</v>
      </c>
      <c r="K868">
        <f>VLOOKUP(F868,DATOS!B:U,18,FALSE)</f>
        <v>45240</v>
      </c>
      <c r="L868">
        <f t="shared" si="27"/>
        <v>45240</v>
      </c>
      <c r="O868" s="40">
        <f>VLOOKUP(F868,DATOS!B:P,15,FALSE)</f>
        <v>45422</v>
      </c>
    </row>
    <row r="869" spans="2:15">
      <c r="B869" t="str">
        <f>VLOOKUP(F869,DATOS!B:U,20,FALSE)</f>
        <v>FEVT5578</v>
      </c>
      <c r="C869" s="3">
        <v>9012767301</v>
      </c>
      <c r="D869" t="str">
        <f>VLOOKUP(F869,DATOS!B:U,2,FALSE)</f>
        <v>CC</v>
      </c>
      <c r="E869" s="3">
        <f>VLOOKUP(F869,DATOS!B:U,3,FALSE)</f>
        <v>41107077</v>
      </c>
      <c r="F869">
        <v>5411</v>
      </c>
      <c r="G869">
        <v>2</v>
      </c>
      <c r="H869" t="str">
        <f>VLOOKUP(F869,DATOS!B:U,11,FALSE)</f>
        <v>S50008</v>
      </c>
      <c r="I869" t="str">
        <f t="shared" si="26"/>
        <v>TRANSPORTE INTERMUNICIPAL TER</v>
      </c>
      <c r="J869">
        <f>VLOOKUP(F869,DATOS!B:U,13,FALSE)</f>
        <v>1</v>
      </c>
      <c r="K869">
        <f>VLOOKUP(F869,DATOS!B:U,18,FALSE)</f>
        <v>45240</v>
      </c>
      <c r="L869">
        <f t="shared" si="27"/>
        <v>45240</v>
      </c>
      <c r="O869" s="40">
        <f>VLOOKUP(F869,DATOS!B:P,15,FALSE)</f>
        <v>45422</v>
      </c>
    </row>
    <row r="870" spans="2:15">
      <c r="B870" t="str">
        <f>VLOOKUP(F870,DATOS!B:U,20,FALSE)</f>
        <v>FEVT5578</v>
      </c>
      <c r="C870" s="3">
        <v>9012767301</v>
      </c>
      <c r="D870" t="str">
        <f>VLOOKUP(F870,DATOS!B:U,2,FALSE)</f>
        <v>CC</v>
      </c>
      <c r="E870" s="3">
        <f>VLOOKUP(F870,DATOS!B:U,3,FALSE)</f>
        <v>41107077</v>
      </c>
      <c r="F870">
        <v>5412</v>
      </c>
      <c r="G870">
        <v>2</v>
      </c>
      <c r="H870" t="str">
        <f>VLOOKUP(F870,DATOS!B:U,11,FALSE)</f>
        <v>S50008</v>
      </c>
      <c r="I870" t="str">
        <f t="shared" si="26"/>
        <v>TRANSPORTE INTERMUNICIPAL TER</v>
      </c>
      <c r="J870">
        <f>VLOOKUP(F870,DATOS!B:U,13,FALSE)</f>
        <v>1</v>
      </c>
      <c r="K870">
        <f>VLOOKUP(F870,DATOS!B:U,18,FALSE)</f>
        <v>45240</v>
      </c>
      <c r="L870">
        <f t="shared" si="27"/>
        <v>45240</v>
      </c>
      <c r="O870" s="40">
        <f>VLOOKUP(F870,DATOS!B:P,15,FALSE)</f>
        <v>45422</v>
      </c>
    </row>
    <row r="871" spans="2:15">
      <c r="B871" t="str">
        <f>VLOOKUP(F871,DATOS!B:U,20,FALSE)</f>
        <v>FEVT5579</v>
      </c>
      <c r="C871" s="3">
        <v>9012767301</v>
      </c>
      <c r="D871" t="str">
        <f>VLOOKUP(F871,DATOS!B:U,2,FALSE)</f>
        <v>RC</v>
      </c>
      <c r="E871" s="3">
        <f>VLOOKUP(F871,DATOS!B:U,3,FALSE)</f>
        <v>1123335416</v>
      </c>
      <c r="F871">
        <v>6253</v>
      </c>
      <c r="G871">
        <v>2</v>
      </c>
      <c r="H871" t="str">
        <f>VLOOKUP(F871,DATOS!B:U,11,FALSE)</f>
        <v>S50008</v>
      </c>
      <c r="I871" t="str">
        <f t="shared" si="26"/>
        <v>TRANSPORTE INTERMUNICIPAL TER</v>
      </c>
      <c r="J871">
        <f>VLOOKUP(F871,DATOS!B:U,13,FALSE)</f>
        <v>1</v>
      </c>
      <c r="K871">
        <f>VLOOKUP(F871,DATOS!B:U,18,FALSE)</f>
        <v>45240</v>
      </c>
      <c r="L871">
        <f t="shared" si="27"/>
        <v>45240</v>
      </c>
      <c r="O871" s="40">
        <f>VLOOKUP(F871,DATOS!B:P,15,FALSE)</f>
        <v>45439</v>
      </c>
    </row>
    <row r="872" spans="2:15">
      <c r="B872" t="str">
        <f>VLOOKUP(F872,DATOS!B:U,20,FALSE)</f>
        <v>FEVT5579</v>
      </c>
      <c r="C872" s="3">
        <v>9012767301</v>
      </c>
      <c r="D872" t="str">
        <f>VLOOKUP(F872,DATOS!B:U,2,FALSE)</f>
        <v>RC</v>
      </c>
      <c r="E872" s="3">
        <f>VLOOKUP(F872,DATOS!B:U,3,FALSE)</f>
        <v>1123335416</v>
      </c>
      <c r="F872">
        <v>6254</v>
      </c>
      <c r="G872">
        <v>2</v>
      </c>
      <c r="H872" t="str">
        <f>VLOOKUP(F872,DATOS!B:U,11,FALSE)</f>
        <v>S50008</v>
      </c>
      <c r="I872" t="str">
        <f t="shared" si="26"/>
        <v>TRANSPORTE INTERMUNICIPAL TER</v>
      </c>
      <c r="J872">
        <f>VLOOKUP(F872,DATOS!B:U,13,FALSE)</f>
        <v>1</v>
      </c>
      <c r="K872">
        <f>VLOOKUP(F872,DATOS!B:U,18,FALSE)</f>
        <v>45240</v>
      </c>
      <c r="L872">
        <f t="shared" si="27"/>
        <v>45240</v>
      </c>
      <c r="O872" s="40">
        <f>VLOOKUP(F872,DATOS!B:P,15,FALSE)</f>
        <v>45439</v>
      </c>
    </row>
    <row r="873" spans="2:15">
      <c r="B873" t="str">
        <f>VLOOKUP(F873,DATOS!B:U,20,FALSE)</f>
        <v>FEVT5580</v>
      </c>
      <c r="C873" s="3">
        <v>9012767301</v>
      </c>
      <c r="D873" t="str">
        <f>VLOOKUP(F873,DATOS!B:U,2,FALSE)</f>
        <v>CC</v>
      </c>
      <c r="E873" s="3">
        <f>VLOOKUP(F873,DATOS!B:U,3,FALSE)</f>
        <v>38610094</v>
      </c>
      <c r="F873">
        <v>5710</v>
      </c>
      <c r="G873">
        <v>2</v>
      </c>
      <c r="H873" t="str">
        <f>VLOOKUP(F873,DATOS!B:U,11,FALSE)</f>
        <v>S50008</v>
      </c>
      <c r="I873" t="str">
        <f t="shared" si="26"/>
        <v>TRANSPORTE INTERMUNICIPAL TER</v>
      </c>
      <c r="J873">
        <f>VLOOKUP(F873,DATOS!B:U,13,FALSE)</f>
        <v>1</v>
      </c>
      <c r="K873">
        <f>VLOOKUP(F873,DATOS!B:U,18,FALSE)</f>
        <v>45240</v>
      </c>
      <c r="L873">
        <f t="shared" si="27"/>
        <v>45240</v>
      </c>
      <c r="O873" s="40">
        <f>VLOOKUP(F873,DATOS!B:P,15,FALSE)</f>
        <v>45428</v>
      </c>
    </row>
    <row r="874" spans="2:15">
      <c r="B874" t="str">
        <f>VLOOKUP(F874,DATOS!B:U,20,FALSE)</f>
        <v>FEVT5580</v>
      </c>
      <c r="C874" s="3">
        <v>9012767301</v>
      </c>
      <c r="D874" t="str">
        <f>VLOOKUP(F874,DATOS!B:U,2,FALSE)</f>
        <v>CC</v>
      </c>
      <c r="E874" s="3">
        <f>VLOOKUP(F874,DATOS!B:U,3,FALSE)</f>
        <v>38610094</v>
      </c>
      <c r="F874">
        <v>5711</v>
      </c>
      <c r="G874">
        <v>2</v>
      </c>
      <c r="H874" t="str">
        <f>VLOOKUP(F874,DATOS!B:U,11,FALSE)</f>
        <v>S50008</v>
      </c>
      <c r="I874" t="str">
        <f t="shared" si="26"/>
        <v>TRANSPORTE INTERMUNICIPAL TER</v>
      </c>
      <c r="J874">
        <f>VLOOKUP(F874,DATOS!B:U,13,FALSE)</f>
        <v>1</v>
      </c>
      <c r="K874">
        <f>VLOOKUP(F874,DATOS!B:U,18,FALSE)</f>
        <v>45240</v>
      </c>
      <c r="L874">
        <f t="shared" si="27"/>
        <v>45240</v>
      </c>
      <c r="O874" s="40">
        <f>VLOOKUP(F874,DATOS!B:P,15,FALSE)</f>
        <v>45428</v>
      </c>
    </row>
    <row r="875" spans="2:15">
      <c r="B875" t="str">
        <f>VLOOKUP(F875,DATOS!B:U,20,FALSE)</f>
        <v>FEVT5581</v>
      </c>
      <c r="C875" s="3">
        <v>9012767301</v>
      </c>
      <c r="D875" t="str">
        <f>VLOOKUP(F875,DATOS!B:U,2,FALSE)</f>
        <v>RC</v>
      </c>
      <c r="E875" s="3">
        <f>VLOOKUP(F875,DATOS!B:U,3,FALSE)</f>
        <v>1124316841</v>
      </c>
      <c r="F875">
        <v>5744</v>
      </c>
      <c r="G875">
        <v>2</v>
      </c>
      <c r="H875" t="str">
        <f>VLOOKUP(F875,DATOS!B:U,11,FALSE)</f>
        <v>S50008</v>
      </c>
      <c r="I875" t="str">
        <f t="shared" si="26"/>
        <v>TRANSPORTE INTERMUNICIPAL TER</v>
      </c>
      <c r="J875">
        <f>VLOOKUP(F875,DATOS!B:U,13,FALSE)</f>
        <v>1</v>
      </c>
      <c r="K875">
        <f>VLOOKUP(F875,DATOS!B:U,18,FALSE)</f>
        <v>50669</v>
      </c>
      <c r="L875">
        <f t="shared" si="27"/>
        <v>50669</v>
      </c>
      <c r="O875" s="40">
        <f>VLOOKUP(F875,DATOS!B:P,15,FALSE)</f>
        <v>45428</v>
      </c>
    </row>
    <row r="876" spans="2:15">
      <c r="B876" t="str">
        <f>VLOOKUP(F876,DATOS!B:U,20,FALSE)</f>
        <v>FEVT5581</v>
      </c>
      <c r="C876" s="3">
        <v>9012767301</v>
      </c>
      <c r="D876" t="str">
        <f>VLOOKUP(F876,DATOS!B:U,2,FALSE)</f>
        <v>RC</v>
      </c>
      <c r="E876" s="3">
        <f>VLOOKUP(F876,DATOS!B:U,3,FALSE)</f>
        <v>1124316841</v>
      </c>
      <c r="F876">
        <v>5745</v>
      </c>
      <c r="G876">
        <v>2</v>
      </c>
      <c r="H876" t="str">
        <f>VLOOKUP(F876,DATOS!B:U,11,FALSE)</f>
        <v>S50008</v>
      </c>
      <c r="I876" t="str">
        <f t="shared" si="26"/>
        <v>TRANSPORTE INTERMUNICIPAL TER</v>
      </c>
      <c r="J876">
        <f>VLOOKUP(F876,DATOS!B:U,13,FALSE)</f>
        <v>1</v>
      </c>
      <c r="K876">
        <f>VLOOKUP(F876,DATOS!B:U,18,FALSE)</f>
        <v>50669</v>
      </c>
      <c r="L876">
        <f t="shared" si="27"/>
        <v>50669</v>
      </c>
      <c r="O876" s="40">
        <f>VLOOKUP(F876,DATOS!B:P,15,FALSE)</f>
        <v>45429</v>
      </c>
    </row>
    <row r="877" spans="2:15">
      <c r="B877" t="str">
        <f>VLOOKUP(F877,DATOS!B:U,20,FALSE)</f>
        <v>FEVT5582</v>
      </c>
      <c r="C877" s="3">
        <v>9012767301</v>
      </c>
      <c r="D877" t="str">
        <f>VLOOKUP(F877,DATOS!B:U,2,FALSE)</f>
        <v>CC</v>
      </c>
      <c r="E877" s="3">
        <f>VLOOKUP(F877,DATOS!B:U,3,FALSE)</f>
        <v>41180112</v>
      </c>
      <c r="F877">
        <v>5620</v>
      </c>
      <c r="G877">
        <v>2</v>
      </c>
      <c r="H877" t="str">
        <f>VLOOKUP(F877,DATOS!B:U,11,FALSE)</f>
        <v>S50007</v>
      </c>
      <c r="I877" t="str">
        <f t="shared" si="26"/>
        <v>TRANSPORTE MUNICIPAL TERRESTR</v>
      </c>
      <c r="J877">
        <f>VLOOKUP(F877,DATOS!B:U,13,FALSE)</f>
        <v>1</v>
      </c>
      <c r="K877">
        <f>VLOOKUP(F877,DATOS!B:U,18,FALSE)</f>
        <v>26000</v>
      </c>
      <c r="L877">
        <f t="shared" si="27"/>
        <v>26000</v>
      </c>
      <c r="O877" s="40">
        <f>VLOOKUP(F877,DATOS!B:P,15,FALSE)</f>
        <v>45427</v>
      </c>
    </row>
    <row r="878" spans="2:15">
      <c r="B878" t="str">
        <f>VLOOKUP(F878,DATOS!B:U,20,FALSE)</f>
        <v>FEVT5582</v>
      </c>
      <c r="C878" s="3">
        <v>9012767301</v>
      </c>
      <c r="D878" t="str">
        <f>VLOOKUP(F878,DATOS!B:U,2,FALSE)</f>
        <v>CC</v>
      </c>
      <c r="E878" s="3">
        <f>VLOOKUP(F878,DATOS!B:U,3,FALSE)</f>
        <v>41180112</v>
      </c>
      <c r="F878">
        <v>5621</v>
      </c>
      <c r="G878">
        <v>2</v>
      </c>
      <c r="H878" t="str">
        <f>VLOOKUP(F878,DATOS!B:U,11,FALSE)</f>
        <v>S50007</v>
      </c>
      <c r="I878" t="str">
        <f t="shared" ref="I878:I939" si="28">IF(H878="S50007","TRANSPORTE MUNICIPAL TERRESTR",IF(H878="S50008","TRANSPORTE INTERMUNICIPAL TER","VALIDAR CODIGO"))</f>
        <v>TRANSPORTE MUNICIPAL TERRESTR</v>
      </c>
      <c r="J878">
        <f>VLOOKUP(F878,DATOS!B:U,13,FALSE)</f>
        <v>1</v>
      </c>
      <c r="K878">
        <f>VLOOKUP(F878,DATOS!B:U,18,FALSE)</f>
        <v>26000</v>
      </c>
      <c r="L878">
        <f t="shared" ref="L878:L939" si="29">K878*J878</f>
        <v>26000</v>
      </c>
      <c r="O878" s="40">
        <f>VLOOKUP(F878,DATOS!B:P,15,FALSE)</f>
        <v>45427</v>
      </c>
    </row>
    <row r="879" spans="2:15">
      <c r="B879" t="str">
        <f>VLOOKUP(F879,DATOS!B:U,20,FALSE)</f>
        <v>FEVT5583</v>
      </c>
      <c r="C879" s="3">
        <v>9012767301</v>
      </c>
      <c r="D879" t="str">
        <f>VLOOKUP(F879,DATOS!B:U,2,FALSE)</f>
        <v>CC</v>
      </c>
      <c r="E879" s="3">
        <f>VLOOKUP(F879,DATOS!B:U,3,FALSE)</f>
        <v>27352144</v>
      </c>
      <c r="F879">
        <v>5910</v>
      </c>
      <c r="G879">
        <v>2</v>
      </c>
      <c r="H879" t="str">
        <f>VLOOKUP(F879,DATOS!B:U,11,FALSE)</f>
        <v>S50008</v>
      </c>
      <c r="I879" t="str">
        <f t="shared" si="28"/>
        <v>TRANSPORTE INTERMUNICIPAL TER</v>
      </c>
      <c r="J879">
        <f>VLOOKUP(F879,DATOS!B:U,13,FALSE)</f>
        <v>2</v>
      </c>
      <c r="K879">
        <f>VLOOKUP(F879,DATOS!B:U,18,FALSE)</f>
        <v>40040</v>
      </c>
      <c r="L879">
        <f t="shared" si="29"/>
        <v>80080</v>
      </c>
      <c r="O879" s="40">
        <f>VLOOKUP(F879,DATOS!B:P,15,FALSE)</f>
        <v>45433</v>
      </c>
    </row>
    <row r="880" spans="2:15">
      <c r="B880" t="str">
        <f>VLOOKUP(F880,DATOS!B:U,20,FALSE)</f>
        <v>FEVT5583</v>
      </c>
      <c r="C880" s="3">
        <v>9012767301</v>
      </c>
      <c r="D880" t="str">
        <f>VLOOKUP(F880,DATOS!B:U,2,FALSE)</f>
        <v>CC</v>
      </c>
      <c r="E880" s="3">
        <f>VLOOKUP(F880,DATOS!B:U,3,FALSE)</f>
        <v>27352144</v>
      </c>
      <c r="F880">
        <v>5911</v>
      </c>
      <c r="G880">
        <v>2</v>
      </c>
      <c r="H880" t="str">
        <f>VLOOKUP(F880,DATOS!B:U,11,FALSE)</f>
        <v>S50008</v>
      </c>
      <c r="I880" t="str">
        <f t="shared" si="28"/>
        <v>TRANSPORTE INTERMUNICIPAL TER</v>
      </c>
      <c r="J880">
        <f>VLOOKUP(F880,DATOS!B:U,13,FALSE)</f>
        <v>1</v>
      </c>
      <c r="K880">
        <f>VLOOKUP(F880,DATOS!B:U,18,FALSE)</f>
        <v>40040</v>
      </c>
      <c r="L880">
        <f t="shared" si="29"/>
        <v>40040</v>
      </c>
      <c r="O880" s="40">
        <f>VLOOKUP(F880,DATOS!B:P,15,FALSE)</f>
        <v>45433</v>
      </c>
    </row>
    <row r="881" spans="2:15">
      <c r="B881" t="str">
        <f>VLOOKUP(F881,DATOS!B:U,20,FALSE)</f>
        <v>FEVT5584</v>
      </c>
      <c r="C881" s="3">
        <v>9012767301</v>
      </c>
      <c r="D881" t="str">
        <f>VLOOKUP(F881,DATOS!B:U,2,FALSE)</f>
        <v>CC</v>
      </c>
      <c r="E881" s="3">
        <f>VLOOKUP(F881,DATOS!B:U,3,FALSE)</f>
        <v>1006849634</v>
      </c>
      <c r="F881">
        <v>6468</v>
      </c>
      <c r="G881">
        <v>2</v>
      </c>
      <c r="H881" t="str">
        <f>VLOOKUP(F881,DATOS!B:U,11,FALSE)</f>
        <v>S50008</v>
      </c>
      <c r="I881" t="str">
        <f t="shared" si="28"/>
        <v>TRANSPORTE INTERMUNICIPAL TER</v>
      </c>
      <c r="J881">
        <f>VLOOKUP(F881,DATOS!B:U,13,FALSE)</f>
        <v>1</v>
      </c>
      <c r="K881">
        <f>VLOOKUP(F881,DATOS!B:U,18,FALSE)</f>
        <v>45240</v>
      </c>
      <c r="L881">
        <f t="shared" si="29"/>
        <v>45240</v>
      </c>
      <c r="O881" s="40">
        <f>VLOOKUP(F881,DATOS!B:P,15,FALSE)</f>
        <v>45442</v>
      </c>
    </row>
    <row r="882" spans="2:15">
      <c r="B882" t="str">
        <f>VLOOKUP(F882,DATOS!B:U,20,FALSE)</f>
        <v>FEVT5584</v>
      </c>
      <c r="C882" s="3">
        <v>9012767301</v>
      </c>
      <c r="D882" t="str">
        <f>VLOOKUP(F882,DATOS!B:U,2,FALSE)</f>
        <v>CC</v>
      </c>
      <c r="E882" s="3">
        <f>VLOOKUP(F882,DATOS!B:U,3,FALSE)</f>
        <v>1006849634</v>
      </c>
      <c r="F882">
        <v>6469</v>
      </c>
      <c r="G882">
        <v>2</v>
      </c>
      <c r="H882" t="str">
        <f>VLOOKUP(F882,DATOS!B:U,11,FALSE)</f>
        <v>S50008</v>
      </c>
      <c r="I882" t="str">
        <f t="shared" si="28"/>
        <v>TRANSPORTE INTERMUNICIPAL TER</v>
      </c>
      <c r="J882">
        <f>VLOOKUP(F882,DATOS!B:U,13,FALSE)</f>
        <v>1</v>
      </c>
      <c r="K882">
        <f>VLOOKUP(F882,DATOS!B:U,18,FALSE)</f>
        <v>45240</v>
      </c>
      <c r="L882">
        <f t="shared" si="29"/>
        <v>45240</v>
      </c>
      <c r="O882" s="40">
        <f>VLOOKUP(F882,DATOS!B:P,15,FALSE)</f>
        <v>45442</v>
      </c>
    </row>
    <row r="883" spans="2:15">
      <c r="B883" t="str">
        <f>VLOOKUP(F883,DATOS!B:U,20,FALSE)</f>
        <v>FEVT5585</v>
      </c>
      <c r="C883" s="3">
        <v>9012767301</v>
      </c>
      <c r="D883" t="str">
        <f>VLOOKUP(F883,DATOS!B:U,2,FALSE)</f>
        <v>CC</v>
      </c>
      <c r="E883" s="3">
        <f>VLOOKUP(F883,DATOS!B:U,3,FALSE)</f>
        <v>15571367</v>
      </c>
      <c r="F883">
        <v>5433</v>
      </c>
      <c r="G883">
        <v>2</v>
      </c>
      <c r="H883" t="str">
        <f>VLOOKUP(F883,DATOS!B:U,11,FALSE)</f>
        <v>S50008</v>
      </c>
      <c r="I883" t="str">
        <f t="shared" si="28"/>
        <v>TRANSPORTE INTERMUNICIPAL TER</v>
      </c>
      <c r="J883">
        <f>VLOOKUP(F883,DATOS!B:U,13,FALSE)</f>
        <v>1</v>
      </c>
      <c r="K883">
        <f>VLOOKUP(F883,DATOS!B:U,18,FALSE)</f>
        <v>31720</v>
      </c>
      <c r="L883">
        <f t="shared" si="29"/>
        <v>31720</v>
      </c>
      <c r="O883" s="40">
        <f>VLOOKUP(F883,DATOS!B:P,15,FALSE)</f>
        <v>45422</v>
      </c>
    </row>
    <row r="884" spans="2:15">
      <c r="B884" t="str">
        <f>VLOOKUP(F884,DATOS!B:U,20,FALSE)</f>
        <v>FEVT5585</v>
      </c>
      <c r="C884" s="3">
        <v>9012767301</v>
      </c>
      <c r="D884" t="str">
        <f>VLOOKUP(F884,DATOS!B:U,2,FALSE)</f>
        <v>CC</v>
      </c>
      <c r="E884" s="3">
        <f>VLOOKUP(F884,DATOS!B:U,3,FALSE)</f>
        <v>15571367</v>
      </c>
      <c r="F884">
        <v>5434</v>
      </c>
      <c r="G884">
        <v>2</v>
      </c>
      <c r="H884" t="str">
        <f>VLOOKUP(F884,DATOS!B:U,11,FALSE)</f>
        <v>S50008</v>
      </c>
      <c r="I884" t="str">
        <f t="shared" si="28"/>
        <v>TRANSPORTE INTERMUNICIPAL TER</v>
      </c>
      <c r="J884">
        <f>VLOOKUP(F884,DATOS!B:U,13,FALSE)</f>
        <v>1</v>
      </c>
      <c r="K884">
        <f>VLOOKUP(F884,DATOS!B:U,18,FALSE)</f>
        <v>31720</v>
      </c>
      <c r="L884">
        <f t="shared" si="29"/>
        <v>31720</v>
      </c>
      <c r="O884" s="40">
        <f>VLOOKUP(F884,DATOS!B:P,15,FALSE)</f>
        <v>45422</v>
      </c>
    </row>
    <row r="885" spans="2:15">
      <c r="B885" t="str">
        <f>VLOOKUP(F885,DATOS!B:U,20,FALSE)</f>
        <v>FEVT5586</v>
      </c>
      <c r="C885" s="3">
        <v>9012767301</v>
      </c>
      <c r="D885" t="str">
        <f>VLOOKUP(F885,DATOS!B:U,2,FALSE)</f>
        <v>CC</v>
      </c>
      <c r="E885" s="3">
        <f>VLOOKUP(F885,DATOS!B:U,3,FALSE)</f>
        <v>1122784586</v>
      </c>
      <c r="F885">
        <v>5818</v>
      </c>
      <c r="G885">
        <v>2</v>
      </c>
      <c r="H885" t="str">
        <f>VLOOKUP(F885,DATOS!B:U,11,FALSE)</f>
        <v>S50007</v>
      </c>
      <c r="I885" t="str">
        <f t="shared" si="28"/>
        <v>TRANSPORTE MUNICIPAL TERRESTR</v>
      </c>
      <c r="J885">
        <f>VLOOKUP(F885,DATOS!B:U,13,FALSE)</f>
        <v>1</v>
      </c>
      <c r="K885">
        <f>VLOOKUP(F885,DATOS!B:U,18,FALSE)</f>
        <v>26000</v>
      </c>
      <c r="L885">
        <f t="shared" si="29"/>
        <v>26000</v>
      </c>
      <c r="O885" s="40">
        <f>VLOOKUP(F885,DATOS!B:P,15,FALSE)</f>
        <v>45432</v>
      </c>
    </row>
    <row r="886" spans="2:15">
      <c r="B886" t="str">
        <f>VLOOKUP(F886,DATOS!B:U,20,FALSE)</f>
        <v>FEVT5586</v>
      </c>
      <c r="C886" s="3">
        <v>9012767301</v>
      </c>
      <c r="D886" t="str">
        <f>VLOOKUP(F886,DATOS!B:U,2,FALSE)</f>
        <v>CC</v>
      </c>
      <c r="E886" s="3">
        <f>VLOOKUP(F886,DATOS!B:U,3,FALSE)</f>
        <v>1122784586</v>
      </c>
      <c r="F886">
        <v>5819</v>
      </c>
      <c r="G886">
        <v>2</v>
      </c>
      <c r="H886" t="str">
        <f>VLOOKUP(F886,DATOS!B:U,11,FALSE)</f>
        <v>S50007</v>
      </c>
      <c r="I886" t="str">
        <f t="shared" si="28"/>
        <v>TRANSPORTE MUNICIPAL TERRESTR</v>
      </c>
      <c r="J886">
        <f>VLOOKUP(F886,DATOS!B:U,13,FALSE)</f>
        <v>1</v>
      </c>
      <c r="K886">
        <f>VLOOKUP(F886,DATOS!B:U,18,FALSE)</f>
        <v>26000</v>
      </c>
      <c r="L886">
        <f t="shared" si="29"/>
        <v>26000</v>
      </c>
      <c r="O886" s="40">
        <f>VLOOKUP(F886,DATOS!B:P,15,FALSE)</f>
        <v>45432</v>
      </c>
    </row>
    <row r="887" spans="2:15">
      <c r="B887" t="str">
        <f>VLOOKUP(F887,DATOS!B:U,20,FALSE)</f>
        <v>FEVT5587</v>
      </c>
      <c r="C887" s="3">
        <v>9012767301</v>
      </c>
      <c r="D887" t="str">
        <f>VLOOKUP(F887,DATOS!B:U,2,FALSE)</f>
        <v>TI</v>
      </c>
      <c r="E887" s="3">
        <f>VLOOKUP(F887,DATOS!B:U,3,FALSE)</f>
        <v>1124316242</v>
      </c>
      <c r="F887">
        <v>5763</v>
      </c>
      <c r="G887">
        <v>2</v>
      </c>
      <c r="H887" t="str">
        <f>VLOOKUP(F887,DATOS!B:U,11,FALSE)</f>
        <v>S50008</v>
      </c>
      <c r="I887" t="str">
        <f t="shared" si="28"/>
        <v>TRANSPORTE INTERMUNICIPAL TER</v>
      </c>
      <c r="J887">
        <f>VLOOKUP(F887,DATOS!B:U,13,FALSE)</f>
        <v>1</v>
      </c>
      <c r="K887">
        <f>VLOOKUP(F887,DATOS!B:U,18,FALSE)</f>
        <v>50669</v>
      </c>
      <c r="L887">
        <f t="shared" si="29"/>
        <v>50669</v>
      </c>
      <c r="O887" s="40">
        <f>VLOOKUP(F887,DATOS!B:P,15,FALSE)</f>
        <v>45429</v>
      </c>
    </row>
    <row r="888" spans="2:15">
      <c r="B888" t="str">
        <f>VLOOKUP(F888,DATOS!B:U,20,FALSE)</f>
        <v>FEVT5587</v>
      </c>
      <c r="C888" s="3">
        <v>9012767301</v>
      </c>
      <c r="D888" t="str">
        <f>VLOOKUP(F888,DATOS!B:U,2,FALSE)</f>
        <v>TI</v>
      </c>
      <c r="E888" s="3">
        <f>VLOOKUP(F888,DATOS!B:U,3,FALSE)</f>
        <v>1124316242</v>
      </c>
      <c r="F888">
        <v>5764</v>
      </c>
      <c r="G888">
        <v>2</v>
      </c>
      <c r="H888" t="str">
        <f>VLOOKUP(F888,DATOS!B:U,11,FALSE)</f>
        <v>S50008</v>
      </c>
      <c r="I888" t="str">
        <f t="shared" si="28"/>
        <v>TRANSPORTE INTERMUNICIPAL TER</v>
      </c>
      <c r="J888">
        <f>VLOOKUP(F888,DATOS!B:U,13,FALSE)</f>
        <v>1</v>
      </c>
      <c r="K888">
        <f>VLOOKUP(F888,DATOS!B:U,18,FALSE)</f>
        <v>50669</v>
      </c>
      <c r="L888">
        <f t="shared" si="29"/>
        <v>50669</v>
      </c>
      <c r="O888" s="40">
        <f>VLOOKUP(F888,DATOS!B:P,15,FALSE)</f>
        <v>45430</v>
      </c>
    </row>
    <row r="889" spans="2:15">
      <c r="B889" t="str">
        <f>VLOOKUP(F889,DATOS!B:U,20,FALSE)</f>
        <v>FEVT5588</v>
      </c>
      <c r="C889" s="3">
        <v>9012767301</v>
      </c>
      <c r="D889" t="str">
        <f>VLOOKUP(F889,DATOS!B:U,2,FALSE)</f>
        <v>CC</v>
      </c>
      <c r="E889" s="3">
        <f>VLOOKUP(F889,DATOS!B:U,3,FALSE)</f>
        <v>1006663094</v>
      </c>
      <c r="F889">
        <v>5896</v>
      </c>
      <c r="G889">
        <v>2</v>
      </c>
      <c r="H889" t="str">
        <f>VLOOKUP(F889,DATOS!B:U,11,FALSE)</f>
        <v>S50007</v>
      </c>
      <c r="I889" t="str">
        <f t="shared" si="28"/>
        <v>TRANSPORTE MUNICIPAL TERRESTR</v>
      </c>
      <c r="J889">
        <f>VLOOKUP(F889,DATOS!B:U,13,FALSE)</f>
        <v>1</v>
      </c>
      <c r="K889">
        <f>VLOOKUP(F889,DATOS!B:U,18,FALSE)</f>
        <v>67600</v>
      </c>
      <c r="L889">
        <f t="shared" si="29"/>
        <v>67600</v>
      </c>
      <c r="O889" s="40">
        <f>VLOOKUP(F889,DATOS!B:P,15,FALSE)</f>
        <v>45431</v>
      </c>
    </row>
    <row r="890" spans="2:15">
      <c r="B890" t="str">
        <f>VLOOKUP(F890,DATOS!B:U,20,FALSE)</f>
        <v>FEVT5588</v>
      </c>
      <c r="C890" s="3">
        <v>9012767301</v>
      </c>
      <c r="D890" t="str">
        <f>VLOOKUP(F890,DATOS!B:U,2,FALSE)</f>
        <v>CC</v>
      </c>
      <c r="E890" s="3">
        <f>VLOOKUP(F890,DATOS!B:U,3,FALSE)</f>
        <v>1006663094</v>
      </c>
      <c r="F890">
        <v>5897</v>
      </c>
      <c r="G890">
        <v>2</v>
      </c>
      <c r="H890" t="str">
        <f>VLOOKUP(F890,DATOS!B:U,11,FALSE)</f>
        <v>S50007</v>
      </c>
      <c r="I890" t="str">
        <f t="shared" si="28"/>
        <v>TRANSPORTE MUNICIPAL TERRESTR</v>
      </c>
      <c r="J890">
        <f>VLOOKUP(F890,DATOS!B:U,13,FALSE)</f>
        <v>1</v>
      </c>
      <c r="K890">
        <f>VLOOKUP(F890,DATOS!B:U,18,FALSE)</f>
        <v>67600</v>
      </c>
      <c r="L890">
        <f t="shared" si="29"/>
        <v>67600</v>
      </c>
      <c r="O890" s="40">
        <f>VLOOKUP(F890,DATOS!B:P,15,FALSE)</f>
        <v>45432</v>
      </c>
    </row>
    <row r="891" spans="2:15">
      <c r="B891" t="str">
        <f>VLOOKUP(F891,DATOS!B:U,20,FALSE)</f>
        <v>FEVT5590</v>
      </c>
      <c r="C891" s="3">
        <v>9012767301</v>
      </c>
      <c r="D891" t="str">
        <f>VLOOKUP(F891,DATOS!B:U,2,FALSE)</f>
        <v>CC</v>
      </c>
      <c r="E891" s="3">
        <f>VLOOKUP(F891,DATOS!B:U,3,FALSE)</f>
        <v>27472594</v>
      </c>
      <c r="F891">
        <v>5684</v>
      </c>
      <c r="G891">
        <v>2</v>
      </c>
      <c r="H891" t="str">
        <f>VLOOKUP(F891,DATOS!B:U,11,FALSE)</f>
        <v>S50008</v>
      </c>
      <c r="I891" t="str">
        <f t="shared" si="28"/>
        <v>TRANSPORTE INTERMUNICIPAL TER</v>
      </c>
      <c r="J891">
        <f>VLOOKUP(F891,DATOS!B:U,13,FALSE)</f>
        <v>1</v>
      </c>
      <c r="K891">
        <f>VLOOKUP(F891,DATOS!B:U,18,FALSE)</f>
        <v>50669</v>
      </c>
      <c r="L891">
        <f t="shared" si="29"/>
        <v>50669</v>
      </c>
      <c r="O891" s="40">
        <f>VLOOKUP(F891,DATOS!B:P,15,FALSE)</f>
        <v>45427</v>
      </c>
    </row>
    <row r="892" spans="2:15">
      <c r="B892" t="str">
        <f>VLOOKUP(F892,DATOS!B:U,20,FALSE)</f>
        <v>FEVT5590</v>
      </c>
      <c r="C892" s="3">
        <v>9012767301</v>
      </c>
      <c r="D892" t="str">
        <f>VLOOKUP(F892,DATOS!B:U,2,FALSE)</f>
        <v>CC</v>
      </c>
      <c r="E892" s="3">
        <f>VLOOKUP(F892,DATOS!B:U,3,FALSE)</f>
        <v>27472594</v>
      </c>
      <c r="F892">
        <v>5685</v>
      </c>
      <c r="G892">
        <v>2</v>
      </c>
      <c r="H892" t="str">
        <f>VLOOKUP(F892,DATOS!B:U,11,FALSE)</f>
        <v>S50008</v>
      </c>
      <c r="I892" t="str">
        <f t="shared" si="28"/>
        <v>TRANSPORTE INTERMUNICIPAL TER</v>
      </c>
      <c r="J892">
        <f>VLOOKUP(F892,DATOS!B:U,13,FALSE)</f>
        <v>1</v>
      </c>
      <c r="K892">
        <f>VLOOKUP(F892,DATOS!B:U,18,FALSE)</f>
        <v>50669</v>
      </c>
      <c r="L892">
        <f t="shared" si="29"/>
        <v>50669</v>
      </c>
      <c r="O892" s="40">
        <f>VLOOKUP(F892,DATOS!B:P,15,FALSE)</f>
        <v>45432</v>
      </c>
    </row>
    <row r="893" spans="2:15">
      <c r="B893" t="str">
        <f>VLOOKUP(F893,DATOS!B:U,20,FALSE)</f>
        <v>FEVT5591</v>
      </c>
      <c r="C893" s="3">
        <v>9012767301</v>
      </c>
      <c r="D893" t="str">
        <f>VLOOKUP(F893,DATOS!B:U,2,FALSE)</f>
        <v>TI</v>
      </c>
      <c r="E893" s="3">
        <f>VLOOKUP(F893,DATOS!B:U,3,FALSE)</f>
        <v>1124313578</v>
      </c>
      <c r="F893">
        <v>5854</v>
      </c>
      <c r="G893">
        <v>2</v>
      </c>
      <c r="H893" t="str">
        <f>VLOOKUP(F893,DATOS!B:U,11,FALSE)</f>
        <v>S50007</v>
      </c>
      <c r="I893" t="str">
        <f t="shared" si="28"/>
        <v>TRANSPORTE MUNICIPAL TERRESTR</v>
      </c>
      <c r="J893">
        <f>VLOOKUP(F893,DATOS!B:U,13,FALSE)</f>
        <v>1</v>
      </c>
      <c r="K893">
        <f>VLOOKUP(F893,DATOS!B:U,18,FALSE)</f>
        <v>33800</v>
      </c>
      <c r="L893">
        <f t="shared" si="29"/>
        <v>33800</v>
      </c>
      <c r="O893" s="40">
        <f>VLOOKUP(F893,DATOS!B:P,15,FALSE)</f>
        <v>45432</v>
      </c>
    </row>
    <row r="894" spans="2:15">
      <c r="B894" t="str">
        <f>VLOOKUP(F894,DATOS!B:U,20,FALSE)</f>
        <v>FEVT5591</v>
      </c>
      <c r="C894" s="3">
        <v>9012767301</v>
      </c>
      <c r="D894" t="str">
        <f>VLOOKUP(F894,DATOS!B:U,2,FALSE)</f>
        <v>TI</v>
      </c>
      <c r="E894" s="3">
        <f>VLOOKUP(F894,DATOS!B:U,3,FALSE)</f>
        <v>1124313578</v>
      </c>
      <c r="F894">
        <v>5855</v>
      </c>
      <c r="G894">
        <v>2</v>
      </c>
      <c r="H894" t="str">
        <f>VLOOKUP(F894,DATOS!B:U,11,FALSE)</f>
        <v>S50007</v>
      </c>
      <c r="I894" t="str">
        <f t="shared" si="28"/>
        <v>TRANSPORTE MUNICIPAL TERRESTR</v>
      </c>
      <c r="J894">
        <f>VLOOKUP(F894,DATOS!B:U,13,FALSE)</f>
        <v>1</v>
      </c>
      <c r="K894">
        <f>VLOOKUP(F894,DATOS!B:U,18,FALSE)</f>
        <v>33800</v>
      </c>
      <c r="L894">
        <f t="shared" si="29"/>
        <v>33800</v>
      </c>
      <c r="O894" s="40">
        <f>VLOOKUP(F894,DATOS!B:P,15,FALSE)</f>
        <v>45432</v>
      </c>
    </row>
    <row r="895" spans="2:15">
      <c r="B895" t="str">
        <f>VLOOKUP(F895,DATOS!B:U,20,FALSE)</f>
        <v>FEVT5592</v>
      </c>
      <c r="C895" s="3">
        <v>9012767301</v>
      </c>
      <c r="D895" t="str">
        <f>VLOOKUP(F895,DATOS!B:U,2,FALSE)</f>
        <v>TI</v>
      </c>
      <c r="E895" s="3">
        <f>VLOOKUP(F895,DATOS!B:U,3,FALSE)</f>
        <v>1127076270</v>
      </c>
      <c r="F895">
        <v>6036</v>
      </c>
      <c r="G895">
        <v>2</v>
      </c>
      <c r="H895" t="str">
        <f>VLOOKUP(F895,DATOS!B:U,11,FALSE)</f>
        <v>S50007</v>
      </c>
      <c r="I895" t="str">
        <f t="shared" si="28"/>
        <v>TRANSPORTE MUNICIPAL TERRESTR</v>
      </c>
      <c r="J895">
        <f>VLOOKUP(F895,DATOS!B:U,13,FALSE)</f>
        <v>1</v>
      </c>
      <c r="K895">
        <f>VLOOKUP(F895,DATOS!B:U,18,FALSE)</f>
        <v>72384</v>
      </c>
      <c r="L895">
        <f t="shared" si="29"/>
        <v>72384</v>
      </c>
      <c r="O895" s="40">
        <f>VLOOKUP(F895,DATOS!B:P,15,FALSE)</f>
        <v>45434</v>
      </c>
    </row>
    <row r="896" spans="2:15">
      <c r="B896" t="str">
        <f>VLOOKUP(F896,DATOS!B:U,20,FALSE)</f>
        <v>FEVT5592</v>
      </c>
      <c r="C896" s="3">
        <v>9012767301</v>
      </c>
      <c r="D896" t="str">
        <f>VLOOKUP(F896,DATOS!B:U,2,FALSE)</f>
        <v>TI</v>
      </c>
      <c r="E896" s="3">
        <f>VLOOKUP(F896,DATOS!B:U,3,FALSE)</f>
        <v>1127076270</v>
      </c>
      <c r="F896">
        <v>6037</v>
      </c>
      <c r="G896">
        <v>2</v>
      </c>
      <c r="H896" t="str">
        <f>VLOOKUP(F896,DATOS!B:U,11,FALSE)</f>
        <v>S50007</v>
      </c>
      <c r="I896" t="str">
        <f t="shared" si="28"/>
        <v>TRANSPORTE MUNICIPAL TERRESTR</v>
      </c>
      <c r="J896">
        <f>VLOOKUP(F896,DATOS!B:U,13,FALSE)</f>
        <v>1</v>
      </c>
      <c r="K896">
        <f>VLOOKUP(F896,DATOS!B:U,18,FALSE)</f>
        <v>72800</v>
      </c>
      <c r="L896">
        <f t="shared" si="29"/>
        <v>72800</v>
      </c>
      <c r="O896" s="40">
        <f>VLOOKUP(F896,DATOS!B:P,15,FALSE)</f>
        <v>45435</v>
      </c>
    </row>
    <row r="897" spans="2:15">
      <c r="B897" t="str">
        <f>VLOOKUP(F897,DATOS!B:U,20,FALSE)</f>
        <v>FEVT5593</v>
      </c>
      <c r="C897" s="3">
        <v>9012767301</v>
      </c>
      <c r="D897" t="str">
        <f>VLOOKUP(F897,DATOS!B:U,2,FALSE)</f>
        <v>RC</v>
      </c>
      <c r="E897" s="3">
        <f>VLOOKUP(F897,DATOS!B:U,3,FALSE)</f>
        <v>1127081758</v>
      </c>
      <c r="F897">
        <v>5548</v>
      </c>
      <c r="G897">
        <v>2</v>
      </c>
      <c r="H897" t="str">
        <f>VLOOKUP(F897,DATOS!B:U,11,FALSE)</f>
        <v>S50007</v>
      </c>
      <c r="I897" t="str">
        <f t="shared" si="28"/>
        <v>TRANSPORTE MUNICIPAL TERRESTR</v>
      </c>
      <c r="J897">
        <f>VLOOKUP(F897,DATOS!B:U,13,FALSE)</f>
        <v>1</v>
      </c>
      <c r="K897">
        <f>VLOOKUP(F897,DATOS!B:U,18,FALSE)</f>
        <v>114400</v>
      </c>
      <c r="L897">
        <f t="shared" si="29"/>
        <v>114400</v>
      </c>
      <c r="O897" s="40">
        <f>VLOOKUP(F897,DATOS!B:P,15,FALSE)</f>
        <v>45425</v>
      </c>
    </row>
    <row r="898" spans="2:15">
      <c r="B898" t="str">
        <f>VLOOKUP(F898,DATOS!B:U,20,FALSE)</f>
        <v>FEVT5593</v>
      </c>
      <c r="C898" s="3">
        <v>9012767301</v>
      </c>
      <c r="D898" t="str">
        <f>VLOOKUP(F898,DATOS!B:U,2,FALSE)</f>
        <v>RC</v>
      </c>
      <c r="E898" s="3">
        <f>VLOOKUP(F898,DATOS!B:U,3,FALSE)</f>
        <v>1127081758</v>
      </c>
      <c r="F898">
        <v>5549</v>
      </c>
      <c r="G898">
        <v>2</v>
      </c>
      <c r="H898" t="str">
        <f>VLOOKUP(F898,DATOS!B:U,11,FALSE)</f>
        <v>S50007</v>
      </c>
      <c r="I898" t="str">
        <f t="shared" si="28"/>
        <v>TRANSPORTE MUNICIPAL TERRESTR</v>
      </c>
      <c r="J898">
        <f>VLOOKUP(F898,DATOS!B:U,13,FALSE)</f>
        <v>1</v>
      </c>
      <c r="K898">
        <f>VLOOKUP(F898,DATOS!B:U,18,FALSE)</f>
        <v>114400</v>
      </c>
      <c r="L898">
        <f t="shared" si="29"/>
        <v>114400</v>
      </c>
      <c r="O898" s="40">
        <f>VLOOKUP(F898,DATOS!B:P,15,FALSE)</f>
        <v>45426</v>
      </c>
    </row>
    <row r="899" spans="2:15">
      <c r="B899" t="str">
        <f>VLOOKUP(F899,DATOS!B:U,20,FALSE)</f>
        <v>FEVT5594</v>
      </c>
      <c r="C899" s="3">
        <v>9012767301</v>
      </c>
      <c r="D899" t="str">
        <f>VLOOKUP(F899,DATOS!B:U,2,FALSE)</f>
        <v>CC</v>
      </c>
      <c r="E899" s="3">
        <f>VLOOKUP(F899,DATOS!B:U,3,FALSE)</f>
        <v>39840652</v>
      </c>
      <c r="F899">
        <v>5073</v>
      </c>
      <c r="G899">
        <v>2</v>
      </c>
      <c r="H899" t="str">
        <f>VLOOKUP(F899,DATOS!B:U,11,FALSE)</f>
        <v>S50007</v>
      </c>
      <c r="I899" t="str">
        <f t="shared" si="28"/>
        <v>TRANSPORTE MUNICIPAL TERRESTR</v>
      </c>
      <c r="J899">
        <f>VLOOKUP(F899,DATOS!B:U,13,FALSE)</f>
        <v>1</v>
      </c>
      <c r="K899">
        <f>VLOOKUP(F899,DATOS!B:U,18,FALSE)</f>
        <v>136323</v>
      </c>
      <c r="L899">
        <f t="shared" si="29"/>
        <v>136323</v>
      </c>
      <c r="O899" s="40">
        <f>VLOOKUP(F899,DATOS!B:P,15,FALSE)</f>
        <v>45416</v>
      </c>
    </row>
    <row r="900" spans="2:15">
      <c r="B900" t="str">
        <f>VLOOKUP(F900,DATOS!B:U,20,FALSE)</f>
        <v>FEVT5594</v>
      </c>
      <c r="C900" s="3">
        <v>9012767301</v>
      </c>
      <c r="D900" t="str">
        <f>VLOOKUP(F900,DATOS!B:U,2,FALSE)</f>
        <v>CC</v>
      </c>
      <c r="E900" s="3">
        <f>VLOOKUP(F900,DATOS!B:U,3,FALSE)</f>
        <v>39840652</v>
      </c>
      <c r="F900">
        <v>5074</v>
      </c>
      <c r="G900">
        <v>2</v>
      </c>
      <c r="H900" t="str">
        <f>VLOOKUP(F900,DATOS!B:U,11,FALSE)</f>
        <v>S50007</v>
      </c>
      <c r="I900" t="str">
        <f t="shared" si="28"/>
        <v>TRANSPORTE MUNICIPAL TERRESTR</v>
      </c>
      <c r="J900">
        <f>VLOOKUP(F900,DATOS!B:U,13,FALSE)</f>
        <v>1</v>
      </c>
      <c r="K900">
        <f>VLOOKUP(F900,DATOS!B:U,18,FALSE)</f>
        <v>136323</v>
      </c>
      <c r="L900">
        <f t="shared" si="29"/>
        <v>136323</v>
      </c>
      <c r="O900" s="40">
        <f>VLOOKUP(F900,DATOS!B:P,15,FALSE)</f>
        <v>45419</v>
      </c>
    </row>
    <row r="901" spans="2:15">
      <c r="B901" t="str">
        <f>VLOOKUP(F901,DATOS!B:U,20,FALSE)</f>
        <v>FEVT5595</v>
      </c>
      <c r="C901" s="3">
        <v>9012767301</v>
      </c>
      <c r="D901" t="str">
        <f>VLOOKUP(F901,DATOS!B:U,2,FALSE)</f>
        <v>CC</v>
      </c>
      <c r="E901" s="3">
        <f>VLOOKUP(F901,DATOS!B:U,3,FALSE)</f>
        <v>1120067077</v>
      </c>
      <c r="F901">
        <v>6185</v>
      </c>
      <c r="G901">
        <v>2</v>
      </c>
      <c r="H901" t="str">
        <f>VLOOKUP(F901,DATOS!B:U,11,FALSE)</f>
        <v>S50007</v>
      </c>
      <c r="I901" t="str">
        <f t="shared" si="28"/>
        <v>TRANSPORTE MUNICIPAL TERRESTR</v>
      </c>
      <c r="J901">
        <f>VLOOKUP(F901,DATOS!B:U,13,FALSE)</f>
        <v>1</v>
      </c>
      <c r="K901">
        <f>VLOOKUP(F901,DATOS!B:U,18,FALSE)</f>
        <v>109200</v>
      </c>
      <c r="L901">
        <f t="shared" si="29"/>
        <v>109200</v>
      </c>
      <c r="O901" s="40">
        <f>VLOOKUP(F901,DATOS!B:P,15,FALSE)</f>
        <v>45438</v>
      </c>
    </row>
    <row r="902" spans="2:15">
      <c r="B902" t="str">
        <f>VLOOKUP(F902,DATOS!B:U,20,FALSE)</f>
        <v>FEVT5595</v>
      </c>
      <c r="C902" s="3">
        <v>9012767301</v>
      </c>
      <c r="D902" t="str">
        <f>VLOOKUP(F902,DATOS!B:U,2,FALSE)</f>
        <v>CC</v>
      </c>
      <c r="E902" s="3">
        <f>VLOOKUP(F902,DATOS!B:U,3,FALSE)</f>
        <v>1120067077</v>
      </c>
      <c r="F902">
        <v>6186</v>
      </c>
      <c r="G902">
        <v>2</v>
      </c>
      <c r="H902" t="str">
        <f>VLOOKUP(F902,DATOS!B:U,11,FALSE)</f>
        <v>S50007</v>
      </c>
      <c r="I902" t="str">
        <f t="shared" si="28"/>
        <v>TRANSPORTE MUNICIPAL TERRESTR</v>
      </c>
      <c r="J902">
        <f>VLOOKUP(F902,DATOS!B:U,13,FALSE)</f>
        <v>1</v>
      </c>
      <c r="K902">
        <f>VLOOKUP(F902,DATOS!B:U,18,FALSE)</f>
        <v>109200</v>
      </c>
      <c r="L902">
        <f t="shared" si="29"/>
        <v>109200</v>
      </c>
      <c r="O902" s="40">
        <f>VLOOKUP(F902,DATOS!B:P,15,FALSE)</f>
        <v>45440</v>
      </c>
    </row>
    <row r="903" spans="2:15">
      <c r="B903" t="str">
        <f>VLOOKUP(F903,DATOS!B:U,20,FALSE)</f>
        <v>FEVT5596</v>
      </c>
      <c r="C903" s="3">
        <v>9012767301</v>
      </c>
      <c r="D903" t="str">
        <f>VLOOKUP(F903,DATOS!B:U,2,FALSE)</f>
        <v>CC</v>
      </c>
      <c r="E903" s="3">
        <f>VLOOKUP(F903,DATOS!B:U,3,FALSE)</f>
        <v>1135034002</v>
      </c>
      <c r="F903">
        <v>5902</v>
      </c>
      <c r="G903">
        <v>2</v>
      </c>
      <c r="H903" t="str">
        <f>VLOOKUP(F903,DATOS!B:U,11,FALSE)</f>
        <v>S50008</v>
      </c>
      <c r="I903" t="str">
        <f t="shared" si="28"/>
        <v>TRANSPORTE INTERMUNICIPAL TER</v>
      </c>
      <c r="J903">
        <f>VLOOKUP(F903,DATOS!B:U,13,FALSE)</f>
        <v>1</v>
      </c>
      <c r="K903">
        <f>VLOOKUP(F903,DATOS!B:U,18,FALSE)</f>
        <v>50669</v>
      </c>
      <c r="L903">
        <f t="shared" si="29"/>
        <v>50669</v>
      </c>
      <c r="O903" s="40">
        <f>VLOOKUP(F903,DATOS!B:P,15,FALSE)</f>
        <v>45433</v>
      </c>
    </row>
    <row r="904" spans="2:15">
      <c r="B904" t="str">
        <f>VLOOKUP(F904,DATOS!B:U,20,FALSE)</f>
        <v>FEVT5596</v>
      </c>
      <c r="C904" s="3">
        <v>9012767301</v>
      </c>
      <c r="D904" t="str">
        <f>VLOOKUP(F904,DATOS!B:U,2,FALSE)</f>
        <v>CC</v>
      </c>
      <c r="E904" s="3">
        <v>1135034002</v>
      </c>
      <c r="F904">
        <v>5903</v>
      </c>
      <c r="G904">
        <v>2</v>
      </c>
      <c r="H904" t="str">
        <f>VLOOKUP(F904,DATOS!B:U,11,FALSE)</f>
        <v>S50008</v>
      </c>
      <c r="I904" t="str">
        <f t="shared" si="28"/>
        <v>TRANSPORTE INTERMUNICIPAL TER</v>
      </c>
      <c r="J904">
        <f>VLOOKUP(F904,DATOS!B:U,13,FALSE)</f>
        <v>1</v>
      </c>
      <c r="K904">
        <f>VLOOKUP(F904,DATOS!B:U,18,FALSE)</f>
        <v>50669</v>
      </c>
      <c r="L904">
        <f t="shared" si="29"/>
        <v>50669</v>
      </c>
      <c r="O904" s="40">
        <f>VLOOKUP(F904,DATOS!B:P,15,FALSE)</f>
        <v>45434</v>
      </c>
    </row>
    <row r="905" spans="2:15">
      <c r="B905" t="str">
        <f>VLOOKUP(F905,DATOS!B:U,20,FALSE)</f>
        <v>FEVT5597</v>
      </c>
      <c r="C905" s="3">
        <v>9012767301</v>
      </c>
      <c r="D905" t="str">
        <f>VLOOKUP(F905,DATOS!B:U,2,FALSE)</f>
        <v>CC</v>
      </c>
      <c r="E905" s="3">
        <f>VLOOKUP(F905,DATOS!B:U,3,FALSE)</f>
        <v>41181136</v>
      </c>
      <c r="F905">
        <v>5994</v>
      </c>
      <c r="G905">
        <v>2</v>
      </c>
      <c r="H905" t="str">
        <f>VLOOKUP(F905,DATOS!B:U,11,FALSE)</f>
        <v>S50007</v>
      </c>
      <c r="I905" t="str">
        <f t="shared" si="28"/>
        <v>TRANSPORTE MUNICIPAL TERRESTR</v>
      </c>
      <c r="J905">
        <f>VLOOKUP(F905,DATOS!B:U,13,FALSE)</f>
        <v>1</v>
      </c>
      <c r="K905">
        <f>VLOOKUP(F905,DATOS!B:U,18,FALSE)</f>
        <v>26000</v>
      </c>
      <c r="L905">
        <f t="shared" si="29"/>
        <v>26000</v>
      </c>
      <c r="O905" s="40">
        <f>VLOOKUP(F905,DATOS!B:P,15,FALSE)</f>
        <v>45434</v>
      </c>
    </row>
    <row r="906" spans="2:15">
      <c r="B906" t="str">
        <f>VLOOKUP(F906,DATOS!B:U,20,FALSE)</f>
        <v>FEVT5597</v>
      </c>
      <c r="C906" s="3">
        <v>9012767301</v>
      </c>
      <c r="D906" t="str">
        <f>VLOOKUP(F906,DATOS!B:U,2,FALSE)</f>
        <v>CC</v>
      </c>
      <c r="E906" s="3">
        <f>VLOOKUP(F906,DATOS!B:U,3,FALSE)</f>
        <v>41181136</v>
      </c>
      <c r="F906">
        <v>5995</v>
      </c>
      <c r="G906">
        <v>2</v>
      </c>
      <c r="H906" t="str">
        <f>VLOOKUP(F906,DATOS!B:U,11,FALSE)</f>
        <v>S50007</v>
      </c>
      <c r="I906" t="str">
        <f t="shared" si="28"/>
        <v>TRANSPORTE MUNICIPAL TERRESTR</v>
      </c>
      <c r="J906">
        <f>VLOOKUP(F906,DATOS!B:U,13,FALSE)</f>
        <v>1</v>
      </c>
      <c r="K906">
        <f>VLOOKUP(F906,DATOS!B:U,18,FALSE)</f>
        <v>26000</v>
      </c>
      <c r="L906">
        <f t="shared" si="29"/>
        <v>26000</v>
      </c>
      <c r="O906" s="40">
        <f>VLOOKUP(F906,DATOS!B:P,15,FALSE)</f>
        <v>45434</v>
      </c>
    </row>
    <row r="907" spans="2:15">
      <c r="B907" t="str">
        <f>VLOOKUP(F907,DATOS!B:U,20,FALSE)</f>
        <v>FEVT5598</v>
      </c>
      <c r="C907" s="3">
        <v>9012767301</v>
      </c>
      <c r="D907" t="str">
        <f>VLOOKUP(F907,DATOS!B:U,2,FALSE)</f>
        <v>CC</v>
      </c>
      <c r="E907" s="3">
        <f>VLOOKUP(F907,DATOS!B:U,3,FALSE)</f>
        <v>1909796</v>
      </c>
      <c r="F907">
        <v>6044</v>
      </c>
      <c r="G907">
        <v>2</v>
      </c>
      <c r="H907" t="str">
        <f>VLOOKUP(F907,DATOS!B:U,11,FALSE)</f>
        <v>S50007</v>
      </c>
      <c r="I907" t="str">
        <f t="shared" si="28"/>
        <v>TRANSPORTE MUNICIPAL TERRESTR</v>
      </c>
      <c r="J907">
        <f>VLOOKUP(F907,DATOS!B:U,13,FALSE)</f>
        <v>1</v>
      </c>
      <c r="K907">
        <f>VLOOKUP(F907,DATOS!B:U,18,FALSE)</f>
        <v>29120</v>
      </c>
      <c r="L907">
        <f t="shared" si="29"/>
        <v>29120</v>
      </c>
      <c r="O907" s="40">
        <f>VLOOKUP(F907,DATOS!B:P,15,FALSE)</f>
        <v>45434</v>
      </c>
    </row>
    <row r="908" spans="2:15">
      <c r="B908" t="str">
        <f>VLOOKUP(F908,DATOS!B:U,20,FALSE)</f>
        <v>FEVT5598</v>
      </c>
      <c r="C908" s="3">
        <v>9012767301</v>
      </c>
      <c r="D908" t="str">
        <f>VLOOKUP(F908,DATOS!B:U,2,FALSE)</f>
        <v>CC</v>
      </c>
      <c r="E908" s="3">
        <f>VLOOKUP(F908,DATOS!B:U,3,FALSE)</f>
        <v>1909796</v>
      </c>
      <c r="F908">
        <v>6045</v>
      </c>
      <c r="G908">
        <v>2</v>
      </c>
      <c r="H908" t="str">
        <f>VLOOKUP(F908,DATOS!B:U,11,FALSE)</f>
        <v>S50007</v>
      </c>
      <c r="I908" t="str">
        <f t="shared" si="28"/>
        <v>TRANSPORTE MUNICIPAL TERRESTR</v>
      </c>
      <c r="J908">
        <f>VLOOKUP(F908,DATOS!B:U,13,FALSE)</f>
        <v>1</v>
      </c>
      <c r="K908">
        <f>VLOOKUP(F908,DATOS!B:U,18,FALSE)</f>
        <v>29120</v>
      </c>
      <c r="L908">
        <f t="shared" si="29"/>
        <v>29120</v>
      </c>
      <c r="O908" s="40">
        <f>VLOOKUP(F908,DATOS!B:P,15,FALSE)</f>
        <v>45434</v>
      </c>
    </row>
    <row r="909" spans="2:15">
      <c r="B909" t="str">
        <f>VLOOKUP(F909,DATOS!B:U,20,FALSE)</f>
        <v>FEVT5598</v>
      </c>
      <c r="C909" s="3">
        <v>9012767301</v>
      </c>
      <c r="D909" t="str">
        <f>VLOOKUP(F909,DATOS!B:U,2,FALSE)</f>
        <v>CC</v>
      </c>
      <c r="E909" s="3">
        <f>VLOOKUP(F909,DATOS!B:U,3,FALSE)</f>
        <v>1909796</v>
      </c>
      <c r="F909">
        <v>6165</v>
      </c>
      <c r="G909">
        <v>2</v>
      </c>
      <c r="H909" t="str">
        <f>VLOOKUP(F909,DATOS!B:U,11,FALSE)</f>
        <v>S50007</v>
      </c>
      <c r="I909" t="str">
        <f t="shared" si="28"/>
        <v>TRANSPORTE MUNICIPAL TERRESTR</v>
      </c>
      <c r="J909">
        <f>VLOOKUP(F909,DATOS!B:U,13,FALSE)</f>
        <v>1</v>
      </c>
      <c r="K909">
        <f>VLOOKUP(F909,DATOS!B:U,18,FALSE)</f>
        <v>29120</v>
      </c>
      <c r="L909">
        <f t="shared" si="29"/>
        <v>29120</v>
      </c>
      <c r="O909" s="40">
        <f>VLOOKUP(F909,DATOS!B:P,15,FALSE)</f>
        <v>45437</v>
      </c>
    </row>
    <row r="910" spans="2:15">
      <c r="B910" t="str">
        <f>VLOOKUP(F910,DATOS!B:U,20,FALSE)</f>
        <v>FEVT5598</v>
      </c>
      <c r="C910" s="3">
        <v>9012767301</v>
      </c>
      <c r="D910" t="str">
        <f>VLOOKUP(F910,DATOS!B:U,2,FALSE)</f>
        <v>CC</v>
      </c>
      <c r="E910" s="3">
        <f>VLOOKUP(F910,DATOS!B:U,3,FALSE)</f>
        <v>1909796</v>
      </c>
      <c r="F910">
        <v>6166</v>
      </c>
      <c r="G910">
        <v>2</v>
      </c>
      <c r="H910" t="str">
        <f>VLOOKUP(F910,DATOS!B:U,11,FALSE)</f>
        <v>S50007</v>
      </c>
      <c r="I910" t="str">
        <f t="shared" si="28"/>
        <v>TRANSPORTE MUNICIPAL TERRESTR</v>
      </c>
      <c r="J910">
        <f>VLOOKUP(F910,DATOS!B:U,13,FALSE)</f>
        <v>1</v>
      </c>
      <c r="K910">
        <f>VLOOKUP(F910,DATOS!B:U,18,FALSE)</f>
        <v>29120</v>
      </c>
      <c r="L910">
        <f t="shared" si="29"/>
        <v>29120</v>
      </c>
      <c r="O910" s="40">
        <f>VLOOKUP(F910,DATOS!B:P,15,FALSE)</f>
        <v>45437</v>
      </c>
    </row>
    <row r="911" spans="2:15">
      <c r="B911" t="str">
        <f>VLOOKUP(F911,DATOS!B:U,20,FALSE)</f>
        <v>FEVT5599</v>
      </c>
      <c r="C911" s="3">
        <v>9012767301</v>
      </c>
      <c r="D911" t="str">
        <f>VLOOKUP(F911,DATOS!B:U,2,FALSE)</f>
        <v>CC</v>
      </c>
      <c r="E911" s="3">
        <f>VLOOKUP(F911,DATOS!B:U,3,FALSE)</f>
        <v>1125182908</v>
      </c>
      <c r="F911">
        <v>6343</v>
      </c>
      <c r="G911">
        <v>2</v>
      </c>
      <c r="H911" t="str">
        <f>VLOOKUP(F911,DATOS!B:U,11,FALSE)</f>
        <v>S50008</v>
      </c>
      <c r="I911" t="str">
        <f t="shared" si="28"/>
        <v>TRANSPORTE INTERMUNICIPAL TER</v>
      </c>
      <c r="J911">
        <f>VLOOKUP(F911,DATOS!B:U,13,FALSE)</f>
        <v>1</v>
      </c>
      <c r="K911">
        <f>VLOOKUP(F911,DATOS!B:U,18,FALSE)</f>
        <v>30680</v>
      </c>
      <c r="L911">
        <f t="shared" si="29"/>
        <v>30680</v>
      </c>
      <c r="O911" s="40">
        <f>VLOOKUP(F911,DATOS!B:P,15,FALSE)</f>
        <v>45441</v>
      </c>
    </row>
    <row r="912" spans="2:15">
      <c r="B912" t="str">
        <f>VLOOKUP(F912,DATOS!B:U,20,FALSE)</f>
        <v>FEVT5600</v>
      </c>
      <c r="C912" s="3">
        <v>9012767301</v>
      </c>
      <c r="D912" t="str">
        <f>VLOOKUP(F912,DATOS!B:U,2,FALSE)</f>
        <v>CC</v>
      </c>
      <c r="E912" s="3">
        <f>VLOOKUP(F912,DATOS!B:U,3,FALSE)</f>
        <v>27081134</v>
      </c>
      <c r="F912">
        <v>5644</v>
      </c>
      <c r="G912">
        <v>2</v>
      </c>
      <c r="H912" t="str">
        <f>VLOOKUP(F912,DATOS!B:U,11,FALSE)</f>
        <v>S50007</v>
      </c>
      <c r="I912" t="str">
        <f t="shared" si="28"/>
        <v>TRANSPORTE MUNICIPAL TERRESTR</v>
      </c>
      <c r="J912">
        <f>VLOOKUP(F912,DATOS!B:U,13,FALSE)</f>
        <v>1</v>
      </c>
      <c r="K912">
        <f>VLOOKUP(F912,DATOS!B:U,18,FALSE)</f>
        <v>29120</v>
      </c>
      <c r="L912">
        <f t="shared" si="29"/>
        <v>29120</v>
      </c>
      <c r="O912" s="40">
        <f>VLOOKUP(F912,DATOS!B:P,15,FALSE)</f>
        <v>45428</v>
      </c>
    </row>
    <row r="913" spans="2:15">
      <c r="B913" t="str">
        <f>VLOOKUP(F913,DATOS!B:U,20,FALSE)</f>
        <v>FEVT5601</v>
      </c>
      <c r="C913" s="3">
        <v>9012767301</v>
      </c>
      <c r="D913" t="str">
        <f>VLOOKUP(F913,DATOS!B:U,2,FALSE)</f>
        <v>RC</v>
      </c>
      <c r="E913" s="3">
        <f>VLOOKUP(F913,DATOS!B:U,3,FALSE)</f>
        <v>1120219047</v>
      </c>
      <c r="F913">
        <v>6556</v>
      </c>
      <c r="G913">
        <v>2</v>
      </c>
      <c r="H913" t="str">
        <f>VLOOKUP(F913,DATOS!B:U,11,FALSE)</f>
        <v>S50007</v>
      </c>
      <c r="I913" t="str">
        <f t="shared" si="28"/>
        <v>TRANSPORTE MUNICIPAL TERRESTR</v>
      </c>
      <c r="J913">
        <f>VLOOKUP(F913,DATOS!B:U,13,FALSE)</f>
        <v>1</v>
      </c>
      <c r="K913">
        <f>VLOOKUP(F913,DATOS!B:U,18,FALSE)</f>
        <v>29120</v>
      </c>
      <c r="L913">
        <f t="shared" si="29"/>
        <v>29120</v>
      </c>
      <c r="O913" s="40">
        <f>VLOOKUP(F913,DATOS!B:P,15,FALSE)</f>
        <v>45443</v>
      </c>
    </row>
    <row r="914" spans="2:15">
      <c r="B914" t="str">
        <f>VLOOKUP(F914,DATOS!B:U,20,FALSE)</f>
        <v>FEVT5602</v>
      </c>
      <c r="C914" s="3">
        <v>9012767301</v>
      </c>
      <c r="D914" t="str">
        <f>VLOOKUP(F914,DATOS!B:U,2,FALSE)</f>
        <v>CC</v>
      </c>
      <c r="E914" s="3">
        <f>VLOOKUP(F914,DATOS!B:U,3,FALSE)</f>
        <v>27470777</v>
      </c>
      <c r="F914">
        <v>5367</v>
      </c>
      <c r="G914">
        <v>2</v>
      </c>
      <c r="H914" t="str">
        <f>VLOOKUP(F914,DATOS!B:U,11,FALSE)</f>
        <v>S50007</v>
      </c>
      <c r="I914" t="str">
        <f t="shared" si="28"/>
        <v>TRANSPORTE MUNICIPAL TERRESTR</v>
      </c>
      <c r="J914">
        <f>VLOOKUP(F914,DATOS!B:U,13,FALSE)</f>
        <v>1</v>
      </c>
      <c r="K914">
        <f>VLOOKUP(F914,DATOS!B:U,18,FALSE)</f>
        <v>22880</v>
      </c>
      <c r="L914">
        <f t="shared" si="29"/>
        <v>22880</v>
      </c>
      <c r="O914" s="40">
        <f>VLOOKUP(F914,DATOS!B:P,15,FALSE)</f>
        <v>45421</v>
      </c>
    </row>
    <row r="915" spans="2:15">
      <c r="B915" t="str">
        <f>VLOOKUP(F915,DATOS!B:U,20,FALSE)</f>
        <v>FEVT5602</v>
      </c>
      <c r="C915" s="3">
        <v>9012767301</v>
      </c>
      <c r="D915" t="str">
        <f>VLOOKUP(F915,DATOS!B:U,2,FALSE)</f>
        <v>CC</v>
      </c>
      <c r="E915" s="3">
        <f>VLOOKUP(F915,DATOS!B:U,3,FALSE)</f>
        <v>27470777</v>
      </c>
      <c r="F915">
        <v>5368</v>
      </c>
      <c r="G915">
        <v>2</v>
      </c>
      <c r="H915" t="str">
        <f>VLOOKUP(F915,DATOS!B:U,11,FALSE)</f>
        <v>S50007</v>
      </c>
      <c r="I915" t="str">
        <f t="shared" si="28"/>
        <v>TRANSPORTE MUNICIPAL TERRESTR</v>
      </c>
      <c r="J915">
        <f>VLOOKUP(F915,DATOS!B:U,13,FALSE)</f>
        <v>1</v>
      </c>
      <c r="K915">
        <f>VLOOKUP(F915,DATOS!B:U,18,FALSE)</f>
        <v>22880</v>
      </c>
      <c r="L915">
        <f t="shared" si="29"/>
        <v>22880</v>
      </c>
      <c r="O915" s="40">
        <f>VLOOKUP(F915,DATOS!B:P,15,FALSE)</f>
        <v>45421</v>
      </c>
    </row>
    <row r="916" spans="2:15">
      <c r="B916" t="str">
        <f>VLOOKUP(F916,DATOS!B:U,20,FALSE)</f>
        <v>FEVT5603</v>
      </c>
      <c r="C916" s="3">
        <v>9012767301</v>
      </c>
      <c r="D916" t="str">
        <f>VLOOKUP(F916,DATOS!B:U,2,FALSE)</f>
        <v>CC</v>
      </c>
      <c r="E916" s="3">
        <f>VLOOKUP(F916,DATOS!B:U,3,FALSE)</f>
        <v>27145905</v>
      </c>
      <c r="F916">
        <v>5069</v>
      </c>
      <c r="G916">
        <v>2</v>
      </c>
      <c r="H916" t="str">
        <f>VLOOKUP(F916,DATOS!B:U,11,FALSE)</f>
        <v>S50007</v>
      </c>
      <c r="I916" t="str">
        <f t="shared" si="28"/>
        <v>TRANSPORTE MUNICIPAL TERRESTR</v>
      </c>
      <c r="J916">
        <f>VLOOKUP(F916,DATOS!B:U,13,FALSE)</f>
        <v>1</v>
      </c>
      <c r="K916">
        <f>VLOOKUP(F916,DATOS!B:U,18,FALSE)</f>
        <v>26000</v>
      </c>
      <c r="L916">
        <f t="shared" si="29"/>
        <v>26000</v>
      </c>
      <c r="O916" s="40">
        <f>VLOOKUP(F916,DATOS!B:P,15,FALSE)</f>
        <v>45416</v>
      </c>
    </row>
    <row r="917" spans="2:15">
      <c r="B917" t="str">
        <f>VLOOKUP(F917,DATOS!B:U,20,FALSE)</f>
        <v>FEVT5604</v>
      </c>
      <c r="C917" s="3">
        <v>9012767301</v>
      </c>
      <c r="D917" t="str">
        <f>VLOOKUP(F917,DATOS!B:U,2,FALSE)</f>
        <v>CC</v>
      </c>
      <c r="E917" s="3">
        <f>VLOOKUP(F917,DATOS!B:U,3,FALSE)</f>
        <v>18157339</v>
      </c>
      <c r="F917">
        <v>5179</v>
      </c>
      <c r="G917">
        <v>2</v>
      </c>
      <c r="H917" t="str">
        <f>VLOOKUP(F917,DATOS!B:U,11,FALSE)</f>
        <v>S50007</v>
      </c>
      <c r="I917" t="str">
        <f t="shared" si="28"/>
        <v>TRANSPORTE MUNICIPAL TERRESTR</v>
      </c>
      <c r="J917">
        <f>VLOOKUP(F917,DATOS!B:U,13,FALSE)</f>
        <v>1</v>
      </c>
      <c r="K917">
        <f>VLOOKUP(F917,DATOS!B:U,18,FALSE)</f>
        <v>108576</v>
      </c>
      <c r="L917">
        <f t="shared" si="29"/>
        <v>108576</v>
      </c>
      <c r="O917" s="40">
        <f>VLOOKUP(F917,DATOS!B:P,15,FALSE)</f>
        <v>45415</v>
      </c>
    </row>
    <row r="918" spans="2:15">
      <c r="B918" t="str">
        <f>VLOOKUP(F918,DATOS!B:U,20,FALSE)</f>
        <v>FEVT5604</v>
      </c>
      <c r="C918" s="3">
        <v>9012767301</v>
      </c>
      <c r="D918" t="str">
        <f>VLOOKUP(F918,DATOS!B:U,2,FALSE)</f>
        <v>CC</v>
      </c>
      <c r="E918" s="3">
        <f>VLOOKUP(F918,DATOS!B:U,3,FALSE)</f>
        <v>18157339</v>
      </c>
      <c r="F918">
        <v>5180</v>
      </c>
      <c r="G918">
        <v>2</v>
      </c>
      <c r="H918" t="str">
        <f>VLOOKUP(F918,DATOS!B:U,11,FALSE)</f>
        <v>S50007</v>
      </c>
      <c r="I918" t="str">
        <f t="shared" si="28"/>
        <v>TRANSPORTE MUNICIPAL TERRESTR</v>
      </c>
      <c r="J918">
        <f>VLOOKUP(F918,DATOS!B:U,13,FALSE)</f>
        <v>1</v>
      </c>
      <c r="K918">
        <f>VLOOKUP(F918,DATOS!B:U,18,FALSE)</f>
        <v>108576</v>
      </c>
      <c r="L918">
        <f t="shared" si="29"/>
        <v>108576</v>
      </c>
      <c r="O918" s="40">
        <f>VLOOKUP(F918,DATOS!B:P,15,FALSE)</f>
        <v>45416</v>
      </c>
    </row>
    <row r="919" spans="2:15">
      <c r="B919" t="str">
        <f>VLOOKUP(F919,DATOS!B:U,20,FALSE)</f>
        <v>FEVT5605</v>
      </c>
      <c r="C919" s="3">
        <v>9012767301</v>
      </c>
      <c r="D919" t="str">
        <f>VLOOKUP(F919,DATOS!B:U,2,FALSE)</f>
        <v>CC</v>
      </c>
      <c r="E919" s="3">
        <f>VLOOKUP(F919,DATOS!B:U,3,FALSE)</f>
        <v>59835553</v>
      </c>
      <c r="F919">
        <v>6129</v>
      </c>
      <c r="G919">
        <v>2</v>
      </c>
      <c r="H919" t="str">
        <f>VLOOKUP(F919,DATOS!B:U,11,FALSE)</f>
        <v>S50007</v>
      </c>
      <c r="I919" t="str">
        <f t="shared" si="28"/>
        <v>TRANSPORTE MUNICIPAL TERRESTR</v>
      </c>
      <c r="J919">
        <f>VLOOKUP(F919,DATOS!B:U,13,FALSE)</f>
        <v>1</v>
      </c>
      <c r="K919">
        <f>VLOOKUP(F919,DATOS!B:U,18,FALSE)</f>
        <v>33800</v>
      </c>
      <c r="L919">
        <f t="shared" si="29"/>
        <v>33800</v>
      </c>
      <c r="O919" s="40">
        <f>VLOOKUP(F919,DATOS!B:P,15,FALSE)</f>
        <v>45436</v>
      </c>
    </row>
    <row r="920" spans="2:15">
      <c r="B920" t="str">
        <f>VLOOKUP(F920,DATOS!B:U,20,FALSE)</f>
        <v>FEVT5606</v>
      </c>
      <c r="C920" s="3">
        <v>9012767301</v>
      </c>
      <c r="D920" t="str">
        <f>VLOOKUP(F920,DATOS!B:U,2,FALSE)</f>
        <v>RC</v>
      </c>
      <c r="E920" s="3">
        <f>VLOOKUP(F920,DATOS!B:U,3,FALSE)</f>
        <v>1127082636</v>
      </c>
      <c r="F920">
        <v>6227</v>
      </c>
      <c r="G920">
        <v>2</v>
      </c>
      <c r="H920" t="str">
        <f>VLOOKUP(F920,DATOS!B:U,11,FALSE)</f>
        <v>S50007</v>
      </c>
      <c r="I920" t="str">
        <f t="shared" si="28"/>
        <v>TRANSPORTE MUNICIPAL TERRESTR</v>
      </c>
      <c r="J920">
        <f>VLOOKUP(F920,DATOS!B:U,13,FALSE)</f>
        <v>1</v>
      </c>
      <c r="K920">
        <f>VLOOKUP(F920,DATOS!B:U,18,FALSE)</f>
        <v>72384</v>
      </c>
      <c r="L920">
        <f t="shared" si="29"/>
        <v>72384</v>
      </c>
      <c r="O920" s="40">
        <f>VLOOKUP(F920,DATOS!B:P,15,FALSE)</f>
        <v>45439</v>
      </c>
    </row>
    <row r="921" spans="2:15">
      <c r="B921" t="str">
        <f>VLOOKUP(F921,DATOS!B:U,20,FALSE)</f>
        <v>FEVT5607</v>
      </c>
      <c r="C921" s="3">
        <v>9012767301</v>
      </c>
      <c r="D921" t="str">
        <f>VLOOKUP(F921,DATOS!B:U,2,FALSE)</f>
        <v>CC</v>
      </c>
      <c r="E921" s="3">
        <f>VLOOKUP(F921,DATOS!B:U,3,FALSE)</f>
        <v>48657780</v>
      </c>
      <c r="F921">
        <v>6107</v>
      </c>
      <c r="G921">
        <v>2</v>
      </c>
      <c r="H921" t="str">
        <f>VLOOKUP(F921,DATOS!B:U,11,FALSE)</f>
        <v>S50008</v>
      </c>
      <c r="I921" t="str">
        <f t="shared" si="28"/>
        <v>TRANSPORTE INTERMUNICIPAL TER</v>
      </c>
      <c r="J921">
        <f>VLOOKUP(F921,DATOS!B:U,13,FALSE)</f>
        <v>1</v>
      </c>
      <c r="K921">
        <f>VLOOKUP(F921,DATOS!B:U,18,FALSE)</f>
        <v>29640</v>
      </c>
      <c r="L921">
        <f t="shared" si="29"/>
        <v>29640</v>
      </c>
      <c r="O921" s="40">
        <f>VLOOKUP(F921,DATOS!B:P,15,FALSE)</f>
        <v>45436</v>
      </c>
    </row>
    <row r="922" spans="2:15">
      <c r="B922" t="str">
        <f>VLOOKUP(F922,DATOS!B:U,20,FALSE)</f>
        <v>FEVT5608</v>
      </c>
      <c r="C922" s="3">
        <v>9012767301</v>
      </c>
      <c r="D922" t="str">
        <f>VLOOKUP(F922,DATOS!B:U,2,FALSE)</f>
        <v>CC</v>
      </c>
      <c r="E922" s="3">
        <f>VLOOKUP(F922,DATOS!B:U,3,FALSE)</f>
        <v>27432435</v>
      </c>
      <c r="F922">
        <v>5043</v>
      </c>
      <c r="G922">
        <v>2</v>
      </c>
      <c r="H922" t="str">
        <f>VLOOKUP(F922,DATOS!B:U,11,FALSE)</f>
        <v>S50007</v>
      </c>
      <c r="I922" t="str">
        <f t="shared" si="28"/>
        <v>TRANSPORTE MUNICIPAL TERRESTR</v>
      </c>
      <c r="J922">
        <f>VLOOKUP(F922,DATOS!B:U,13,FALSE)</f>
        <v>1</v>
      </c>
      <c r="K922">
        <f>VLOOKUP(F922,DATOS!B:U,18,FALSE)</f>
        <v>33800</v>
      </c>
      <c r="L922">
        <f t="shared" si="29"/>
        <v>33800</v>
      </c>
      <c r="O922" s="40">
        <f>VLOOKUP(F922,DATOS!B:P,15,FALSE)</f>
        <v>45414</v>
      </c>
    </row>
    <row r="923" spans="2:15">
      <c r="B923" t="str">
        <f>VLOOKUP(F923,DATOS!B:U,20,FALSE)</f>
        <v>FEVT5608</v>
      </c>
      <c r="C923" s="3">
        <v>9012767301</v>
      </c>
      <c r="D923" t="str">
        <f>VLOOKUP(F923,DATOS!B:U,2,FALSE)</f>
        <v>CC</v>
      </c>
      <c r="E923" s="3">
        <f>VLOOKUP(F923,DATOS!B:U,3,FALSE)</f>
        <v>27432435</v>
      </c>
      <c r="F923">
        <v>5044</v>
      </c>
      <c r="G923">
        <v>2</v>
      </c>
      <c r="H923" t="str">
        <f>VLOOKUP(F923,DATOS!B:U,11,FALSE)</f>
        <v>S50007</v>
      </c>
      <c r="I923" t="str">
        <f t="shared" si="28"/>
        <v>TRANSPORTE MUNICIPAL TERRESTR</v>
      </c>
      <c r="J923">
        <f>VLOOKUP(F923,DATOS!B:U,13,FALSE)</f>
        <v>1</v>
      </c>
      <c r="K923">
        <f>VLOOKUP(F923,DATOS!B:U,18,FALSE)</f>
        <v>33800</v>
      </c>
      <c r="L923">
        <f t="shared" si="29"/>
        <v>33800</v>
      </c>
      <c r="O923" s="40">
        <f>VLOOKUP(F923,DATOS!B:P,15,FALSE)</f>
        <v>45414</v>
      </c>
    </row>
    <row r="924" spans="2:15">
      <c r="B924" t="str">
        <f>VLOOKUP(F924,DATOS!B:U,20,FALSE)</f>
        <v>FEVT5608</v>
      </c>
      <c r="C924" s="3">
        <v>9012767301</v>
      </c>
      <c r="D924" t="str">
        <f>VLOOKUP(F924,DATOS!B:U,2,FALSE)</f>
        <v>CC</v>
      </c>
      <c r="E924" s="3">
        <f>VLOOKUP(F924,DATOS!B:U,3,FALSE)</f>
        <v>27432435</v>
      </c>
      <c r="F924">
        <v>6305</v>
      </c>
      <c r="G924">
        <v>2</v>
      </c>
      <c r="H924" t="str">
        <f>VLOOKUP(F924,DATOS!B:U,11,FALSE)</f>
        <v>S50007</v>
      </c>
      <c r="I924" t="str">
        <f t="shared" si="28"/>
        <v>TRANSPORTE MUNICIPAL TERRESTR</v>
      </c>
      <c r="J924">
        <f>VLOOKUP(F924,DATOS!B:U,13,FALSE)</f>
        <v>1</v>
      </c>
      <c r="K924">
        <f>VLOOKUP(F924,DATOS!B:U,18,FALSE)</f>
        <v>33800</v>
      </c>
      <c r="L924">
        <f t="shared" si="29"/>
        <v>33800</v>
      </c>
      <c r="O924" s="40">
        <f>VLOOKUP(F924,DATOS!B:P,15,FALSE)</f>
        <v>45440</v>
      </c>
    </row>
    <row r="925" spans="2:15">
      <c r="B925" t="str">
        <f>VLOOKUP(F925,DATOS!B:U,20,FALSE)</f>
        <v>FEVT5608</v>
      </c>
      <c r="C925" s="3">
        <v>9012767301</v>
      </c>
      <c r="D925" t="str">
        <f>VLOOKUP(F925,DATOS!B:U,2,FALSE)</f>
        <v>CC</v>
      </c>
      <c r="E925" s="3">
        <f>VLOOKUP(F925,DATOS!B:U,3,FALSE)</f>
        <v>27432435</v>
      </c>
      <c r="F925">
        <v>6306</v>
      </c>
      <c r="G925">
        <v>2</v>
      </c>
      <c r="H925" t="str">
        <f>VLOOKUP(F925,DATOS!B:U,11,FALSE)</f>
        <v>S50007</v>
      </c>
      <c r="I925" t="str">
        <f t="shared" si="28"/>
        <v>TRANSPORTE MUNICIPAL TERRESTR</v>
      </c>
      <c r="J925">
        <f>VLOOKUP(F925,DATOS!B:U,13,FALSE)</f>
        <v>1</v>
      </c>
      <c r="K925">
        <f>VLOOKUP(F925,DATOS!B:U,18,FALSE)</f>
        <v>33800</v>
      </c>
      <c r="L925">
        <f t="shared" si="29"/>
        <v>33800</v>
      </c>
      <c r="O925" s="40">
        <f>VLOOKUP(F925,DATOS!B:P,15,FALSE)</f>
        <v>45440</v>
      </c>
    </row>
    <row r="926" spans="2:15">
      <c r="B926" t="str">
        <f>VLOOKUP(F926,DATOS!B:U,20,FALSE)</f>
        <v>FEVT5609</v>
      </c>
      <c r="C926" s="3">
        <v>9012767301</v>
      </c>
      <c r="D926" t="str">
        <f>VLOOKUP(F926,DATOS!B:U,2,FALSE)</f>
        <v>RC</v>
      </c>
      <c r="E926" s="3">
        <f>VLOOKUP(F926,DATOS!B:U,3,FALSE)</f>
        <v>1123210898</v>
      </c>
      <c r="F926">
        <v>5273</v>
      </c>
      <c r="G926">
        <v>2</v>
      </c>
      <c r="H926" t="str">
        <f>VLOOKUP(F926,DATOS!B:U,11,FALSE)</f>
        <v>S50007</v>
      </c>
      <c r="I926" t="str">
        <f t="shared" si="28"/>
        <v>TRANSPORTE MUNICIPAL TERRESTR</v>
      </c>
      <c r="J926">
        <f>VLOOKUP(F926,DATOS!B:U,13,FALSE)</f>
        <v>1</v>
      </c>
      <c r="K926">
        <f>VLOOKUP(F926,DATOS!B:U,18,FALSE)</f>
        <v>96512</v>
      </c>
      <c r="L926">
        <f t="shared" si="29"/>
        <v>96512</v>
      </c>
      <c r="O926" s="40">
        <f>VLOOKUP(F926,DATOS!B:P,15,FALSE)</f>
        <v>45417</v>
      </c>
    </row>
    <row r="927" spans="2:15">
      <c r="B927" t="str">
        <f>VLOOKUP(F927,DATOS!B:U,20,FALSE)</f>
        <v>FEVT5609</v>
      </c>
      <c r="C927" s="3">
        <v>9012767301</v>
      </c>
      <c r="D927" t="str">
        <f>VLOOKUP(F927,DATOS!B:U,2,FALSE)</f>
        <v>RC</v>
      </c>
      <c r="E927" s="3">
        <f>VLOOKUP(F927,DATOS!B:U,3,FALSE)</f>
        <v>1123210898</v>
      </c>
      <c r="F927">
        <v>5274</v>
      </c>
      <c r="G927">
        <v>2</v>
      </c>
      <c r="H927" t="str">
        <f>VLOOKUP(F927,DATOS!B:U,11,FALSE)</f>
        <v>S50007</v>
      </c>
      <c r="I927" t="str">
        <f t="shared" si="28"/>
        <v>TRANSPORTE MUNICIPAL TERRESTR</v>
      </c>
      <c r="J927">
        <f>VLOOKUP(F927,DATOS!B:U,13,FALSE)</f>
        <v>1</v>
      </c>
      <c r="K927">
        <f>VLOOKUP(F927,DATOS!B:U,18,FALSE)</f>
        <v>96512</v>
      </c>
      <c r="L927">
        <f t="shared" si="29"/>
        <v>96512</v>
      </c>
      <c r="O927" s="40">
        <f>VLOOKUP(F927,DATOS!B:P,15,FALSE)</f>
        <v>45419</v>
      </c>
    </row>
    <row r="928" spans="2:15">
      <c r="B928" t="str">
        <f>VLOOKUP(F928,DATOS!B:U,20,FALSE)</f>
        <v>FEVT5610</v>
      </c>
      <c r="C928" s="3">
        <v>9012767301</v>
      </c>
      <c r="D928" t="str">
        <f>VLOOKUP(F928,DATOS!B:U,2,FALSE)</f>
        <v>CC</v>
      </c>
      <c r="E928" s="3">
        <f>VLOOKUP(F928,DATOS!B:U,3,FALSE)</f>
        <v>27134193</v>
      </c>
      <c r="F928">
        <v>5660</v>
      </c>
      <c r="G928">
        <v>2</v>
      </c>
      <c r="H928" t="str">
        <f>VLOOKUP(F928,DATOS!B:U,11,FALSE)</f>
        <v>S50008</v>
      </c>
      <c r="I928" t="str">
        <f t="shared" si="28"/>
        <v>TRANSPORTE INTERMUNICIPAL TER</v>
      </c>
      <c r="J928">
        <f>VLOOKUP(F928,DATOS!B:U,13,FALSE)</f>
        <v>1</v>
      </c>
      <c r="K928">
        <f>VLOOKUP(F928,DATOS!B:U,18,FALSE)</f>
        <v>30680</v>
      </c>
      <c r="L928">
        <f t="shared" si="29"/>
        <v>30680</v>
      </c>
      <c r="O928" s="40">
        <f>VLOOKUP(F928,DATOS!B:P,15,FALSE)</f>
        <v>45429</v>
      </c>
    </row>
    <row r="929" spans="2:15">
      <c r="B929" t="str">
        <f>VLOOKUP(F929,DATOS!B:U,20,FALSE)</f>
        <v>FEVT5611</v>
      </c>
      <c r="C929" s="3">
        <v>9012767301</v>
      </c>
      <c r="D929" t="str">
        <f>VLOOKUP(F929,DATOS!B:U,2,FALSE)</f>
        <v>CC</v>
      </c>
      <c r="E929" s="3">
        <f>VLOOKUP(F929,DATOS!B:U,3,FALSE)</f>
        <v>1123326253</v>
      </c>
      <c r="F929">
        <v>6115</v>
      </c>
      <c r="G929">
        <v>2</v>
      </c>
      <c r="H929" t="str">
        <f>VLOOKUP(F929,DATOS!B:U,11,FALSE)</f>
        <v>S50008</v>
      </c>
      <c r="I929" t="str">
        <f t="shared" si="28"/>
        <v>TRANSPORTE INTERMUNICIPAL TER</v>
      </c>
      <c r="J929">
        <f>VLOOKUP(F929,DATOS!B:U,13,FALSE)</f>
        <v>1</v>
      </c>
      <c r="K929">
        <f>VLOOKUP(F929,DATOS!B:U,18,FALSE)</f>
        <v>26520</v>
      </c>
      <c r="L929">
        <f t="shared" si="29"/>
        <v>26520</v>
      </c>
      <c r="O929" s="40">
        <f>VLOOKUP(F929,DATOS!B:P,15,FALSE)</f>
        <v>45439</v>
      </c>
    </row>
    <row r="930" spans="2:15">
      <c r="B930" t="str">
        <f>VLOOKUP(F930,DATOS!B:U,20,FALSE)</f>
        <v>FEVT5612</v>
      </c>
      <c r="C930" s="3">
        <v>9012767301</v>
      </c>
      <c r="D930" t="str">
        <f>VLOOKUP(F930,DATOS!B:U,2,FALSE)</f>
        <v>CC</v>
      </c>
      <c r="E930" s="3">
        <f>VLOOKUP(F930,DATOS!B:U,3,FALSE)</f>
        <v>1123332196</v>
      </c>
      <c r="F930">
        <v>5391</v>
      </c>
      <c r="G930">
        <v>2</v>
      </c>
      <c r="H930" t="str">
        <f>VLOOKUP(F930,DATOS!B:U,11,FALSE)</f>
        <v>S50008</v>
      </c>
      <c r="I930" t="str">
        <f t="shared" si="28"/>
        <v>TRANSPORTE INTERMUNICIPAL TER</v>
      </c>
      <c r="J930">
        <f>VLOOKUP(F930,DATOS!B:U,13,FALSE)</f>
        <v>1</v>
      </c>
      <c r="K930">
        <f>VLOOKUP(F930,DATOS!B:U,18,FALSE)</f>
        <v>26520</v>
      </c>
      <c r="L930">
        <f t="shared" si="29"/>
        <v>26520</v>
      </c>
      <c r="O930" s="40">
        <f>VLOOKUP(F930,DATOS!B:P,15,FALSE)</f>
        <v>45422</v>
      </c>
    </row>
    <row r="931" spans="2:15">
      <c r="B931" t="str">
        <f>VLOOKUP(F931,DATOS!B:U,20,FALSE)</f>
        <v>FEVT5612</v>
      </c>
      <c r="C931" s="3">
        <v>9012767301</v>
      </c>
      <c r="D931" t="str">
        <f>VLOOKUP(F931,DATOS!B:U,2,FALSE)</f>
        <v>CC</v>
      </c>
      <c r="E931" s="3">
        <f>VLOOKUP(F931,DATOS!B:U,3,FALSE)</f>
        <v>1123332196</v>
      </c>
      <c r="F931">
        <v>5926</v>
      </c>
      <c r="G931">
        <v>2</v>
      </c>
      <c r="H931" t="str">
        <f>VLOOKUP(F931,DATOS!B:U,11,FALSE)</f>
        <v>S50008</v>
      </c>
      <c r="I931" t="str">
        <f t="shared" si="28"/>
        <v>TRANSPORTE INTERMUNICIPAL TER</v>
      </c>
      <c r="J931">
        <f>VLOOKUP(F931,DATOS!B:U,13,FALSE)</f>
        <v>1</v>
      </c>
      <c r="K931">
        <f>VLOOKUP(F931,DATOS!B:U,18,FALSE)</f>
        <v>45240</v>
      </c>
      <c r="L931">
        <f t="shared" si="29"/>
        <v>45240</v>
      </c>
      <c r="O931" s="40">
        <f>VLOOKUP(F931,DATOS!B:P,15,FALSE)</f>
        <v>45432</v>
      </c>
    </row>
    <row r="932" spans="2:15">
      <c r="B932" t="str">
        <f>VLOOKUP(F932,DATOS!B:U,20,FALSE)</f>
        <v>FEVT5613</v>
      </c>
      <c r="C932" s="3">
        <v>9012767301</v>
      </c>
      <c r="D932" t="str">
        <f>VLOOKUP(F932,DATOS!B:U,2,FALSE)</f>
        <v>TI</v>
      </c>
      <c r="E932" s="3">
        <f>VLOOKUP(F932,DATOS!B:U,3,FALSE)</f>
        <v>1120068701</v>
      </c>
      <c r="F932">
        <v>6518</v>
      </c>
      <c r="G932">
        <v>2</v>
      </c>
      <c r="H932" t="str">
        <f>VLOOKUP(F932,DATOS!B:U,11,FALSE)</f>
        <v>S50007</v>
      </c>
      <c r="I932" t="str">
        <f t="shared" si="28"/>
        <v>TRANSPORTE MUNICIPAL TERRESTR</v>
      </c>
      <c r="J932">
        <f>VLOOKUP(F932,DATOS!B:U,13,FALSE)</f>
        <v>1</v>
      </c>
      <c r="K932">
        <f>VLOOKUP(F932,DATOS!B:U,18,FALSE)</f>
        <v>108576</v>
      </c>
      <c r="L932">
        <f t="shared" si="29"/>
        <v>108576</v>
      </c>
      <c r="O932" s="40">
        <f>VLOOKUP(F932,DATOS!B:P,15,FALSE)</f>
        <v>45441</v>
      </c>
    </row>
    <row r="933" spans="2:15">
      <c r="B933" t="str">
        <f>VLOOKUP(F933,DATOS!B:U,20,FALSE)</f>
        <v>FEVT5613</v>
      </c>
      <c r="C933" s="3">
        <v>9012767301</v>
      </c>
      <c r="D933" t="str">
        <f>VLOOKUP(F933,DATOS!B:U,2,FALSE)</f>
        <v>TI</v>
      </c>
      <c r="E933" s="3">
        <f>VLOOKUP(F933,DATOS!B:U,3,FALSE)</f>
        <v>1120068701</v>
      </c>
      <c r="F933">
        <v>6519</v>
      </c>
      <c r="G933">
        <v>2</v>
      </c>
      <c r="H933" t="str">
        <f>VLOOKUP(F933,DATOS!B:U,11,FALSE)</f>
        <v>S50007</v>
      </c>
      <c r="I933" t="str">
        <f t="shared" si="28"/>
        <v>TRANSPORTE MUNICIPAL TERRESTR</v>
      </c>
      <c r="J933">
        <f>VLOOKUP(F933,DATOS!B:U,13,FALSE)</f>
        <v>1</v>
      </c>
      <c r="K933">
        <f>VLOOKUP(F933,DATOS!B:U,18,FALSE)</f>
        <v>108576</v>
      </c>
      <c r="L933">
        <f t="shared" si="29"/>
        <v>108576</v>
      </c>
      <c r="O933" s="40">
        <f>VLOOKUP(F933,DATOS!B:P,15,FALSE)</f>
        <v>45443</v>
      </c>
    </row>
    <row r="934" spans="2:15">
      <c r="B934" t="str">
        <f>VLOOKUP(F934,DATOS!B:U,20,FALSE)</f>
        <v>FEVT5614</v>
      </c>
      <c r="C934" s="3">
        <v>9012767301</v>
      </c>
      <c r="D934" t="str">
        <f>VLOOKUP(F934,DATOS!B:U,2,FALSE)</f>
        <v>CC</v>
      </c>
      <c r="E934" s="3">
        <f>VLOOKUP(F934,DATOS!B:U,3,FALSE)</f>
        <v>27381119</v>
      </c>
      <c r="F934">
        <v>5169</v>
      </c>
      <c r="G934">
        <v>2</v>
      </c>
      <c r="H934" t="str">
        <f>VLOOKUP(F934,DATOS!B:U,11,FALSE)</f>
        <v>S50008</v>
      </c>
      <c r="I934" t="str">
        <f t="shared" si="28"/>
        <v>TRANSPORTE INTERMUNICIPAL TER</v>
      </c>
      <c r="J934">
        <f>VLOOKUP(F934,DATOS!B:U,13,FALSE)</f>
        <v>1</v>
      </c>
      <c r="K934">
        <f>VLOOKUP(F934,DATOS!B:U,18,FALSE)</f>
        <v>45240</v>
      </c>
      <c r="L934">
        <f t="shared" si="29"/>
        <v>45240</v>
      </c>
      <c r="O934" s="40">
        <f>VLOOKUP(F934,DATOS!B:P,15,FALSE)</f>
        <v>45414</v>
      </c>
    </row>
    <row r="935" spans="2:15">
      <c r="B935" t="str">
        <f>VLOOKUP(F935,DATOS!B:U,20,FALSE)</f>
        <v>FEVT5614</v>
      </c>
      <c r="C935" s="3">
        <v>9012767301</v>
      </c>
      <c r="D935" t="str">
        <f>VLOOKUP(F935,DATOS!B:U,2,FALSE)</f>
        <v>CC</v>
      </c>
      <c r="E935" s="3">
        <f>VLOOKUP(F935,DATOS!B:U,3,FALSE)</f>
        <v>27381119</v>
      </c>
      <c r="F935">
        <v>5170</v>
      </c>
      <c r="G935">
        <v>2</v>
      </c>
      <c r="H935" t="str">
        <f>VLOOKUP(F935,DATOS!B:U,11,FALSE)</f>
        <v>S50008</v>
      </c>
      <c r="I935" t="str">
        <f t="shared" si="28"/>
        <v>TRANSPORTE INTERMUNICIPAL TER</v>
      </c>
      <c r="J935">
        <f>VLOOKUP(F935,DATOS!B:U,13,FALSE)</f>
        <v>1</v>
      </c>
      <c r="K935">
        <f>VLOOKUP(F935,DATOS!B:U,18,FALSE)</f>
        <v>45240</v>
      </c>
      <c r="L935">
        <f t="shared" si="29"/>
        <v>45240</v>
      </c>
      <c r="O935" s="40">
        <f>VLOOKUP(F935,DATOS!B:P,15,FALSE)</f>
        <v>45414</v>
      </c>
    </row>
    <row r="936" spans="2:15">
      <c r="B936" t="str">
        <f>VLOOKUP(F936,DATOS!B:U,20,FALSE)</f>
        <v>FEVT5615</v>
      </c>
      <c r="C936" s="3">
        <v>9012767301</v>
      </c>
      <c r="D936" t="str">
        <f>VLOOKUP(F936,DATOS!B:U,2,FALSE)</f>
        <v>CC</v>
      </c>
      <c r="E936" s="3">
        <f>VLOOKUP(F936,DATOS!B:U,3,FALSE)</f>
        <v>17705941</v>
      </c>
      <c r="F936">
        <v>6419</v>
      </c>
      <c r="G936">
        <v>2</v>
      </c>
      <c r="H936" t="str">
        <f>VLOOKUP(F936,DATOS!B:U,11,FALSE)</f>
        <v>S50008</v>
      </c>
      <c r="I936" t="str">
        <f t="shared" si="28"/>
        <v>TRANSPORTE INTERMUNICIPAL TER</v>
      </c>
      <c r="J936">
        <f>VLOOKUP(F936,DATOS!B:U,13,FALSE)</f>
        <v>1</v>
      </c>
      <c r="K936">
        <f>VLOOKUP(F936,DATOS!B:U,18,FALSE)</f>
        <v>30680</v>
      </c>
      <c r="L936">
        <f t="shared" si="29"/>
        <v>30680</v>
      </c>
      <c r="O936" s="40">
        <f>VLOOKUP(F936,DATOS!B:P,15,FALSE)</f>
        <v>45440</v>
      </c>
    </row>
    <row r="937" spans="2:15">
      <c r="B937" t="str">
        <f>VLOOKUP(F937,DATOS!B:U,20,FALSE)</f>
        <v>FEVT5616</v>
      </c>
      <c r="C937" s="3">
        <v>9012767301</v>
      </c>
      <c r="D937" t="str">
        <f>VLOOKUP(F937,DATOS!B:U,2,FALSE)</f>
        <v>CC</v>
      </c>
      <c r="E937" s="3">
        <f>VLOOKUP(F937,DATOS!B:U,3,FALSE)</f>
        <v>25598269</v>
      </c>
      <c r="F937">
        <v>6127</v>
      </c>
      <c r="G937">
        <v>2</v>
      </c>
      <c r="H937" t="str">
        <f>VLOOKUP(F937,DATOS!B:U,11,FALSE)</f>
        <v>S50008</v>
      </c>
      <c r="I937" t="str">
        <f t="shared" si="28"/>
        <v>TRANSPORTE INTERMUNICIPAL TER</v>
      </c>
      <c r="J937">
        <f>VLOOKUP(F937,DATOS!B:U,13,FALSE)</f>
        <v>1</v>
      </c>
      <c r="K937">
        <f>VLOOKUP(F937,DATOS!B:U,18,FALSE)</f>
        <v>50336</v>
      </c>
      <c r="L937">
        <f t="shared" si="29"/>
        <v>50336</v>
      </c>
      <c r="O937" s="40">
        <f>VLOOKUP(F937,DATOS!B:P,15,FALSE)</f>
        <v>45436</v>
      </c>
    </row>
    <row r="938" spans="2:15">
      <c r="B938" t="str">
        <f>VLOOKUP(F938,DATOS!B:U,20,FALSE)</f>
        <v>FEVT5616</v>
      </c>
      <c r="C938" s="3">
        <v>9012767301</v>
      </c>
      <c r="D938" t="str">
        <f>VLOOKUP(F938,DATOS!B:U,2,FALSE)</f>
        <v>CC</v>
      </c>
      <c r="E938" s="3">
        <f>VLOOKUP(F938,DATOS!B:U,3,FALSE)</f>
        <v>25598269</v>
      </c>
      <c r="F938">
        <v>6128</v>
      </c>
      <c r="G938">
        <v>2</v>
      </c>
      <c r="H938" t="str">
        <f>VLOOKUP(F938,DATOS!B:U,11,FALSE)</f>
        <v>S50008</v>
      </c>
      <c r="I938" t="str">
        <f t="shared" si="28"/>
        <v>TRANSPORTE INTERMUNICIPAL TER</v>
      </c>
      <c r="J938">
        <f>VLOOKUP(F938,DATOS!B:U,13,FALSE)</f>
        <v>1</v>
      </c>
      <c r="K938">
        <f>VLOOKUP(F938,DATOS!B:U,18,FALSE)</f>
        <v>50336</v>
      </c>
      <c r="L938">
        <f t="shared" si="29"/>
        <v>50336</v>
      </c>
      <c r="O938" s="40">
        <f>VLOOKUP(F938,DATOS!B:P,15,FALSE)</f>
        <v>45439</v>
      </c>
    </row>
    <row r="939" spans="2:15">
      <c r="B939" t="str">
        <f>VLOOKUP(F939,DATOS!B:U,20,FALSE)</f>
        <v>FEVT5617</v>
      </c>
      <c r="C939" s="3">
        <v>9012767301</v>
      </c>
      <c r="D939" t="str">
        <f>VLOOKUP(F939,DATOS!B:U,2,FALSE)</f>
        <v>TI</v>
      </c>
      <c r="E939" s="3">
        <f>VLOOKUP(F939,DATOS!B:U,3,FALSE)</f>
        <v>1030082773</v>
      </c>
      <c r="F939">
        <v>5787</v>
      </c>
      <c r="G939">
        <v>2</v>
      </c>
      <c r="H939" t="str">
        <f>VLOOKUP(F939,DATOS!B:U,11,FALSE)</f>
        <v>S50007</v>
      </c>
      <c r="I939" t="str">
        <f t="shared" si="28"/>
        <v>TRANSPORTE MUNICIPAL TERRESTR</v>
      </c>
      <c r="J939">
        <f>VLOOKUP(F939,DATOS!B:U,13,FALSE)</f>
        <v>1</v>
      </c>
      <c r="K939">
        <f>VLOOKUP(F939,DATOS!B:U,18,FALSE)</f>
        <v>67600</v>
      </c>
      <c r="L939">
        <f t="shared" si="29"/>
        <v>67600</v>
      </c>
      <c r="O939" s="40">
        <f>VLOOKUP(F939,DATOS!B:P,15,FALSE)</f>
        <v>45431</v>
      </c>
    </row>
    <row r="940" spans="2:15">
      <c r="B940" t="str">
        <f>VLOOKUP(F940,DATOS!B:U,20,FALSE)</f>
        <v>FEVT5617</v>
      </c>
      <c r="C940" s="3">
        <v>9012767301</v>
      </c>
      <c r="D940" t="str">
        <f>VLOOKUP(F940,DATOS!B:U,2,FALSE)</f>
        <v>TI</v>
      </c>
      <c r="E940" s="3">
        <f>VLOOKUP(F940,DATOS!B:U,3,FALSE)</f>
        <v>1030082773</v>
      </c>
      <c r="F940">
        <v>5788</v>
      </c>
      <c r="G940">
        <v>2</v>
      </c>
      <c r="H940" t="str">
        <f>VLOOKUP(F940,DATOS!B:U,11,FALSE)</f>
        <v>S50007</v>
      </c>
      <c r="I940" t="str">
        <f t="shared" ref="I940:I1003" si="30">IF(H940="S50007","TRANSPORTE MUNICIPAL TERRESTR",IF(H940="S50008","TRANSPORTE INTERMUNICIPAL TER","VALIDAR CODIGO"))</f>
        <v>TRANSPORTE MUNICIPAL TERRESTR</v>
      </c>
      <c r="J940">
        <f>VLOOKUP(F940,DATOS!B:U,13,FALSE)</f>
        <v>1</v>
      </c>
      <c r="K940">
        <f>VLOOKUP(F940,DATOS!B:U,18,FALSE)</f>
        <v>67600</v>
      </c>
      <c r="L940">
        <f t="shared" ref="L940:L1003" si="31">K940*J940</f>
        <v>67600</v>
      </c>
      <c r="O940" s="40">
        <f>VLOOKUP(F940,DATOS!B:P,15,FALSE)</f>
        <v>45432</v>
      </c>
    </row>
    <row r="941" spans="2:15">
      <c r="B941" t="str">
        <f>VLOOKUP(F941,DATOS!B:U,20,FALSE)</f>
        <v>FEVT5618</v>
      </c>
      <c r="C941" s="3">
        <v>9012767301</v>
      </c>
      <c r="D941" t="str">
        <f>VLOOKUP(F941,DATOS!B:U,2,FALSE)</f>
        <v>CC</v>
      </c>
      <c r="E941" s="3">
        <f>VLOOKUP(F941,DATOS!B:U,3,FALSE)</f>
        <v>18110487</v>
      </c>
      <c r="F941">
        <v>6139</v>
      </c>
      <c r="G941">
        <v>2</v>
      </c>
      <c r="H941" t="str">
        <f>VLOOKUP(F941,DATOS!B:U,11,FALSE)</f>
        <v>S50008</v>
      </c>
      <c r="I941" t="str">
        <f t="shared" si="30"/>
        <v>TRANSPORTE INTERMUNICIPAL TER</v>
      </c>
      <c r="J941">
        <f>VLOOKUP(F941,DATOS!B:U,13,FALSE)</f>
        <v>1</v>
      </c>
      <c r="K941">
        <f>VLOOKUP(F941,DATOS!B:U,18,FALSE)</f>
        <v>40040</v>
      </c>
      <c r="L941">
        <f t="shared" si="31"/>
        <v>40040</v>
      </c>
      <c r="O941" s="40">
        <f>VLOOKUP(F941,DATOS!B:P,15,FALSE)</f>
        <v>45437</v>
      </c>
    </row>
    <row r="942" spans="2:15">
      <c r="B942" t="str">
        <f>VLOOKUP(F942,DATOS!B:U,20,FALSE)</f>
        <v>FEVT5618</v>
      </c>
      <c r="C942" s="3">
        <v>9012767301</v>
      </c>
      <c r="D942" t="str">
        <f>VLOOKUP(F942,DATOS!B:U,2,FALSE)</f>
        <v>CC</v>
      </c>
      <c r="E942" s="3">
        <f>VLOOKUP(F942,DATOS!B:U,3,FALSE)</f>
        <v>18110487</v>
      </c>
      <c r="F942">
        <v>6140</v>
      </c>
      <c r="G942">
        <v>2</v>
      </c>
      <c r="H942" t="str">
        <f>VLOOKUP(F942,DATOS!B:U,11,FALSE)</f>
        <v>S50008</v>
      </c>
      <c r="I942" t="str">
        <f t="shared" si="30"/>
        <v>TRANSPORTE INTERMUNICIPAL TER</v>
      </c>
      <c r="J942">
        <f>VLOOKUP(F942,DATOS!B:U,13,FALSE)</f>
        <v>1</v>
      </c>
      <c r="K942">
        <f>VLOOKUP(F942,DATOS!B:U,18,FALSE)</f>
        <v>40040</v>
      </c>
      <c r="L942">
        <f t="shared" si="31"/>
        <v>40040</v>
      </c>
      <c r="O942" s="40">
        <f>VLOOKUP(F942,DATOS!B:P,15,FALSE)</f>
        <v>45437</v>
      </c>
    </row>
    <row r="943" spans="2:15">
      <c r="B943" t="str">
        <f>VLOOKUP(F943,DATOS!B:U,20,FALSE)</f>
        <v>FEVT5619</v>
      </c>
      <c r="C943" s="3">
        <v>9012767301</v>
      </c>
      <c r="D943" t="str">
        <f>VLOOKUP(F943,DATOS!B:U,2,FALSE)</f>
        <v>CC</v>
      </c>
      <c r="E943" s="3">
        <f>VLOOKUP(F943,DATOS!B:U,3,FALSE)</f>
        <v>1123323929</v>
      </c>
      <c r="F943">
        <v>4915</v>
      </c>
      <c r="G943">
        <v>2</v>
      </c>
      <c r="H943" t="str">
        <f>VLOOKUP(F943,DATOS!B:U,11,FALSE)</f>
        <v>S50008</v>
      </c>
      <c r="I943" t="str">
        <f t="shared" si="30"/>
        <v>TRANSPORTE INTERMUNICIPAL TER</v>
      </c>
      <c r="J943">
        <f>VLOOKUP(F943,DATOS!B:U,13,FALSE)</f>
        <v>1</v>
      </c>
      <c r="K943">
        <f>VLOOKUP(F943,DATOS!B:U,18,FALSE)</f>
        <v>45240</v>
      </c>
      <c r="L943">
        <f t="shared" si="31"/>
        <v>45240</v>
      </c>
      <c r="O943" s="40">
        <f>VLOOKUP(F943,DATOS!B:P,15,FALSE)</f>
        <v>45414</v>
      </c>
    </row>
    <row r="944" spans="2:15">
      <c r="B944" t="str">
        <f>VLOOKUP(F944,DATOS!B:U,20,FALSE)</f>
        <v>FEVT5619</v>
      </c>
      <c r="C944" s="3">
        <v>9012767301</v>
      </c>
      <c r="D944" t="str">
        <f>VLOOKUP(F944,DATOS!B:U,2,FALSE)</f>
        <v>CC</v>
      </c>
      <c r="E944" s="3">
        <f>VLOOKUP(F944,DATOS!B:U,3,FALSE)</f>
        <v>1123323929</v>
      </c>
      <c r="F944">
        <v>4916</v>
      </c>
      <c r="G944">
        <v>2</v>
      </c>
      <c r="H944" t="str">
        <f>VLOOKUP(F944,DATOS!B:U,11,FALSE)</f>
        <v>S50008</v>
      </c>
      <c r="I944" t="str">
        <f t="shared" si="30"/>
        <v>TRANSPORTE INTERMUNICIPAL TER</v>
      </c>
      <c r="J944">
        <f>VLOOKUP(F944,DATOS!B:U,13,FALSE)</f>
        <v>1</v>
      </c>
      <c r="K944">
        <f>VLOOKUP(F944,DATOS!B:U,18,FALSE)</f>
        <v>45240</v>
      </c>
      <c r="L944">
        <f t="shared" si="31"/>
        <v>45240</v>
      </c>
      <c r="O944" s="40">
        <f>VLOOKUP(F944,DATOS!B:P,15,FALSE)</f>
        <v>45422</v>
      </c>
    </row>
    <row r="945" spans="2:15">
      <c r="B945" t="str">
        <f>VLOOKUP(F945,DATOS!B:U,20,FALSE)</f>
        <v>FEVT5620</v>
      </c>
      <c r="C945" s="3">
        <v>9012767301</v>
      </c>
      <c r="D945" t="str">
        <f>VLOOKUP(F945,DATOS!B:U,2,FALSE)</f>
        <v>CC</v>
      </c>
      <c r="E945" s="3">
        <f>VLOOKUP(F945,DATOS!B:U,3,FALSE)</f>
        <v>27191042</v>
      </c>
      <c r="F945">
        <v>5960</v>
      </c>
      <c r="G945">
        <v>2</v>
      </c>
      <c r="H945" t="str">
        <f>VLOOKUP(F945,DATOS!B:U,11,FALSE)</f>
        <v>S50007</v>
      </c>
      <c r="I945" t="str">
        <f t="shared" si="30"/>
        <v>TRANSPORTE MUNICIPAL TERRESTR</v>
      </c>
      <c r="J945">
        <f>VLOOKUP(F945,DATOS!B:U,13,FALSE)</f>
        <v>1</v>
      </c>
      <c r="K945">
        <f>VLOOKUP(F945,DATOS!B:U,18,FALSE)</f>
        <v>33800</v>
      </c>
      <c r="L945">
        <f t="shared" si="31"/>
        <v>33800</v>
      </c>
      <c r="O945" s="40">
        <f>VLOOKUP(F945,DATOS!B:P,15,FALSE)</f>
        <v>45433</v>
      </c>
    </row>
    <row r="946" spans="2:15">
      <c r="B946" t="str">
        <f>VLOOKUP(F946,DATOS!B:U,20,FALSE)</f>
        <v>FEVT5621</v>
      </c>
      <c r="C946" s="3">
        <v>9012767301</v>
      </c>
      <c r="D946" t="str">
        <f>VLOOKUP(F946,DATOS!B:U,2,FALSE)</f>
        <v>CC</v>
      </c>
      <c r="E946" s="3">
        <f>VLOOKUP(F946,DATOS!B:U,3,FALSE)</f>
        <v>69009401</v>
      </c>
      <c r="F946">
        <v>6235</v>
      </c>
      <c r="G946">
        <v>2</v>
      </c>
      <c r="H946" t="str">
        <f>VLOOKUP(F946,DATOS!B:U,11,FALSE)</f>
        <v>S50007</v>
      </c>
      <c r="I946" t="str">
        <f t="shared" si="30"/>
        <v>TRANSPORTE MUNICIPAL TERRESTR</v>
      </c>
      <c r="J946">
        <f>VLOOKUP(F946,DATOS!B:U,13,FALSE)</f>
        <v>1</v>
      </c>
      <c r="K946">
        <f>VLOOKUP(F946,DATOS!B:U,18,FALSE)</f>
        <v>67600</v>
      </c>
      <c r="L946">
        <f t="shared" si="31"/>
        <v>67600</v>
      </c>
      <c r="O946" s="40">
        <f>VLOOKUP(F946,DATOS!B:P,15,FALSE)</f>
        <v>45439</v>
      </c>
    </row>
    <row r="947" spans="2:15">
      <c r="B947" t="str">
        <f>VLOOKUP(F947,DATOS!B:U,20,FALSE)</f>
        <v>FEVT5621</v>
      </c>
      <c r="C947" s="3">
        <v>9012767301</v>
      </c>
      <c r="D947" t="str">
        <f>VLOOKUP(F947,DATOS!B:U,2,FALSE)</f>
        <v>CC</v>
      </c>
      <c r="E947" s="3">
        <f>VLOOKUP(F947,DATOS!B:U,3,FALSE)</f>
        <v>69009401</v>
      </c>
      <c r="F947">
        <v>6236</v>
      </c>
      <c r="G947">
        <v>2</v>
      </c>
      <c r="H947" t="str">
        <f>VLOOKUP(F947,DATOS!B:U,11,FALSE)</f>
        <v>S50007</v>
      </c>
      <c r="I947" t="str">
        <f t="shared" si="30"/>
        <v>TRANSPORTE MUNICIPAL TERRESTR</v>
      </c>
      <c r="J947">
        <f>VLOOKUP(F947,DATOS!B:U,13,FALSE)</f>
        <v>1</v>
      </c>
      <c r="K947">
        <f>VLOOKUP(F947,DATOS!B:U,18,FALSE)</f>
        <v>67600</v>
      </c>
      <c r="L947">
        <f t="shared" si="31"/>
        <v>67600</v>
      </c>
      <c r="O947" s="40">
        <f>VLOOKUP(F947,DATOS!B:P,15,FALSE)</f>
        <v>45441</v>
      </c>
    </row>
    <row r="948" spans="2:15">
      <c r="B948" t="str">
        <f>VLOOKUP(F948,DATOS!B:U,20,FALSE)</f>
        <v>FEVT5622</v>
      </c>
      <c r="C948" s="3">
        <v>9012767301</v>
      </c>
      <c r="D948" t="str">
        <f>VLOOKUP(F948,DATOS!B:U,2,FALSE)</f>
        <v>CC</v>
      </c>
      <c r="E948" s="3">
        <f>VLOOKUP(F948,DATOS!B:U,3,FALSE)</f>
        <v>1126454815</v>
      </c>
      <c r="F948">
        <v>5732</v>
      </c>
      <c r="G948">
        <v>2</v>
      </c>
      <c r="H948" t="str">
        <f>VLOOKUP(F948,DATOS!B:U,11,FALSE)</f>
        <v>S50008</v>
      </c>
      <c r="I948" t="str">
        <f t="shared" si="30"/>
        <v>TRANSPORTE INTERMUNICIPAL TER</v>
      </c>
      <c r="J948">
        <f>VLOOKUP(F948,DATOS!B:U,13,FALSE)</f>
        <v>1</v>
      </c>
      <c r="K948">
        <f>VLOOKUP(F948,DATOS!B:U,18,FALSE)</f>
        <v>45240</v>
      </c>
      <c r="L948">
        <f t="shared" si="31"/>
        <v>45240</v>
      </c>
      <c r="O948" s="40">
        <f>VLOOKUP(F948,DATOS!B:P,15,FALSE)</f>
        <v>45429</v>
      </c>
    </row>
    <row r="949" spans="2:15">
      <c r="B949" t="str">
        <f>VLOOKUP(F949,DATOS!B:U,20,FALSE)</f>
        <v>FEVT5623</v>
      </c>
      <c r="C949" s="3">
        <v>9012767301</v>
      </c>
      <c r="D949" t="str">
        <f>VLOOKUP(F949,DATOS!B:U,2,FALSE)</f>
        <v>CC</v>
      </c>
      <c r="E949" s="3">
        <f>VLOOKUP(F949,DATOS!B:U,3,FALSE)</f>
        <v>18127979</v>
      </c>
      <c r="F949">
        <v>6257</v>
      </c>
      <c r="G949">
        <v>2</v>
      </c>
      <c r="H949" t="str">
        <f>VLOOKUP(F949,DATOS!B:U,11,FALSE)</f>
        <v>S50007</v>
      </c>
      <c r="I949" t="str">
        <f t="shared" si="30"/>
        <v>TRANSPORTE MUNICIPAL TERRESTR</v>
      </c>
      <c r="J949">
        <f>VLOOKUP(F949,DATOS!B:U,13,FALSE)</f>
        <v>1</v>
      </c>
      <c r="K949">
        <f>VLOOKUP(F949,DATOS!B:U,18,FALSE)</f>
        <v>67600</v>
      </c>
      <c r="L949">
        <f t="shared" si="31"/>
        <v>67600</v>
      </c>
      <c r="O949" s="40">
        <f>VLOOKUP(F949,DATOS!B:P,15,FALSE)</f>
        <v>45439</v>
      </c>
    </row>
    <row r="950" spans="2:15">
      <c r="B950" t="str">
        <f>VLOOKUP(F950,DATOS!B:U,20,FALSE)</f>
        <v>FEVT5624</v>
      </c>
      <c r="C950" s="3">
        <v>9012767301</v>
      </c>
      <c r="D950" t="str">
        <f>VLOOKUP(F950,DATOS!B:U,2,FALSE)</f>
        <v>CC</v>
      </c>
      <c r="E950" s="3">
        <f>VLOOKUP(F950,DATOS!B:U,3,FALSE)</f>
        <v>1841578</v>
      </c>
      <c r="F950">
        <v>6229</v>
      </c>
      <c r="G950">
        <v>2</v>
      </c>
      <c r="H950" t="str">
        <f>VLOOKUP(F950,DATOS!B:U,11,FALSE)</f>
        <v>S50007</v>
      </c>
      <c r="I950" t="str">
        <f t="shared" si="30"/>
        <v>TRANSPORTE MUNICIPAL TERRESTR</v>
      </c>
      <c r="J950">
        <f>VLOOKUP(F950,DATOS!B:U,13,FALSE)</f>
        <v>1</v>
      </c>
      <c r="K950">
        <f>VLOOKUP(F950,DATOS!B:U,18,FALSE)</f>
        <v>100131</v>
      </c>
      <c r="L950">
        <f t="shared" si="31"/>
        <v>100131</v>
      </c>
      <c r="O950" s="40">
        <f>VLOOKUP(F950,DATOS!B:P,15,FALSE)</f>
        <v>45439</v>
      </c>
    </row>
    <row r="951" spans="2:15">
      <c r="B951" t="str">
        <f>VLOOKUP(F951,DATOS!B:U,20,FALSE)</f>
        <v>FEVT5624</v>
      </c>
      <c r="C951" s="3">
        <v>9012767301</v>
      </c>
      <c r="D951" t="str">
        <f>VLOOKUP(F951,DATOS!B:U,2,FALSE)</f>
        <v>CC</v>
      </c>
      <c r="E951" s="3">
        <f>VLOOKUP(F951,DATOS!B:U,3,FALSE)</f>
        <v>1841578</v>
      </c>
      <c r="F951">
        <v>6230</v>
      </c>
      <c r="G951">
        <v>2</v>
      </c>
      <c r="H951" t="str">
        <f>VLOOKUP(F951,DATOS!B:U,11,FALSE)</f>
        <v>S50007</v>
      </c>
      <c r="I951" t="str">
        <f t="shared" si="30"/>
        <v>TRANSPORTE MUNICIPAL TERRESTR</v>
      </c>
      <c r="J951">
        <f>VLOOKUP(F951,DATOS!B:U,13,FALSE)</f>
        <v>1</v>
      </c>
      <c r="K951">
        <f>VLOOKUP(F951,DATOS!B:U,18,FALSE)</f>
        <v>100131</v>
      </c>
      <c r="L951">
        <f t="shared" si="31"/>
        <v>100131</v>
      </c>
      <c r="O951" s="40">
        <f>VLOOKUP(F951,DATOS!B:P,15,FALSE)</f>
        <v>45440</v>
      </c>
    </row>
    <row r="952" spans="2:15">
      <c r="B952" t="str">
        <f>VLOOKUP(F952,DATOS!B:U,20,FALSE)</f>
        <v>FEVT5625</v>
      </c>
      <c r="C952" s="3">
        <v>9012767301</v>
      </c>
      <c r="D952" t="str">
        <f>VLOOKUP(F952,DATOS!B:U,2,FALSE)</f>
        <v>RC</v>
      </c>
      <c r="E952" s="3">
        <f>VLOOKUP(F952,DATOS!B:U,3,FALSE)</f>
        <v>1030084326</v>
      </c>
      <c r="F952">
        <v>5535</v>
      </c>
      <c r="G952">
        <v>2</v>
      </c>
      <c r="H952" t="str">
        <f>VLOOKUP(F952,DATOS!B:U,11,FALSE)</f>
        <v>S50007</v>
      </c>
      <c r="I952" t="str">
        <f t="shared" si="30"/>
        <v>TRANSPORTE MUNICIPAL TERRESTR</v>
      </c>
      <c r="J952">
        <f>VLOOKUP(F952,DATOS!B:U,13,FALSE)</f>
        <v>2</v>
      </c>
      <c r="K952">
        <f>VLOOKUP(F952,DATOS!B:U,18,FALSE)</f>
        <v>109200</v>
      </c>
      <c r="L952">
        <f t="shared" si="31"/>
        <v>218400</v>
      </c>
      <c r="O952" s="40">
        <f>VLOOKUP(F952,DATOS!B:P,15,FALSE)</f>
        <v>45427</v>
      </c>
    </row>
    <row r="953" spans="2:15">
      <c r="B953" t="str">
        <f>VLOOKUP(F953,DATOS!B:U,20,FALSE)</f>
        <v>FEVT5626</v>
      </c>
      <c r="C953" s="3">
        <v>9012767301</v>
      </c>
      <c r="D953" t="str">
        <f>VLOOKUP(F953,DATOS!B:U,2,FALSE)</f>
        <v>CC</v>
      </c>
      <c r="E953" s="3">
        <f>VLOOKUP(F953,DATOS!B:U,3,FALSE)</f>
        <v>2887094</v>
      </c>
      <c r="F953">
        <v>5932</v>
      </c>
      <c r="G953">
        <v>2</v>
      </c>
      <c r="H953" t="str">
        <f>VLOOKUP(F953,DATOS!B:U,11,FALSE)</f>
        <v>S50008</v>
      </c>
      <c r="I953" t="str">
        <f t="shared" si="30"/>
        <v>TRANSPORTE INTERMUNICIPAL TER</v>
      </c>
      <c r="J953">
        <f>VLOOKUP(F953,DATOS!B:U,13,FALSE)</f>
        <v>2</v>
      </c>
      <c r="K953">
        <f>VLOOKUP(F953,DATOS!B:U,18,FALSE)</f>
        <v>40040</v>
      </c>
      <c r="L953">
        <f t="shared" si="31"/>
        <v>80080</v>
      </c>
      <c r="O953" s="40">
        <f>VLOOKUP(F953,DATOS!B:P,15,FALSE)</f>
        <v>45433</v>
      </c>
    </row>
    <row r="954" spans="2:15">
      <c r="B954" t="str">
        <f>VLOOKUP(F954,DATOS!B:U,20,FALSE)</f>
        <v>FEVT5626</v>
      </c>
      <c r="C954" s="3">
        <v>9012767301</v>
      </c>
      <c r="D954" t="str">
        <f>VLOOKUP(F954,DATOS!B:U,2,FALSE)</f>
        <v>CC</v>
      </c>
      <c r="E954" s="3">
        <f>VLOOKUP(F954,DATOS!B:U,3,FALSE)</f>
        <v>2887094</v>
      </c>
      <c r="F954">
        <v>5933</v>
      </c>
      <c r="G954">
        <v>2</v>
      </c>
      <c r="H954" t="str">
        <f>VLOOKUP(F954,DATOS!B:U,11,FALSE)</f>
        <v>S50008</v>
      </c>
      <c r="I954" t="str">
        <f t="shared" si="30"/>
        <v>TRANSPORTE INTERMUNICIPAL TER</v>
      </c>
      <c r="J954">
        <f>VLOOKUP(F954,DATOS!B:U,13,FALSE)</f>
        <v>1</v>
      </c>
      <c r="K954">
        <f>VLOOKUP(F954,DATOS!B:U,18,FALSE)</f>
        <v>40040</v>
      </c>
      <c r="L954">
        <f t="shared" si="31"/>
        <v>40040</v>
      </c>
      <c r="O954" s="40">
        <f>VLOOKUP(F954,DATOS!B:P,15,FALSE)</f>
        <v>45433</v>
      </c>
    </row>
    <row r="955" spans="2:15">
      <c r="B955" t="str">
        <f>VLOOKUP(F955,DATOS!B:U,20,FALSE)</f>
        <v>FEVT5627</v>
      </c>
      <c r="C955" s="3">
        <v>9012767301</v>
      </c>
      <c r="D955" t="str">
        <f>VLOOKUP(F955,DATOS!B:U,2,FALSE)</f>
        <v>TI</v>
      </c>
      <c r="E955" s="3">
        <f>VLOOKUP(F955,DATOS!B:U,3,FALSE)</f>
        <v>1122786879</v>
      </c>
      <c r="F955">
        <v>6478</v>
      </c>
      <c r="G955">
        <v>2</v>
      </c>
      <c r="H955" t="str">
        <f>VLOOKUP(F955,DATOS!B:U,11,FALSE)</f>
        <v>S50007</v>
      </c>
      <c r="I955" t="str">
        <f t="shared" si="30"/>
        <v>TRANSPORTE MUNICIPAL TERRESTR</v>
      </c>
      <c r="J955">
        <f>VLOOKUP(F955,DATOS!B:U,13,FALSE)</f>
        <v>1</v>
      </c>
      <c r="K955">
        <f>VLOOKUP(F955,DATOS!B:U,18,FALSE)</f>
        <v>33800</v>
      </c>
      <c r="L955">
        <f t="shared" si="31"/>
        <v>33800</v>
      </c>
      <c r="O955" s="40">
        <f>VLOOKUP(F955,DATOS!B:P,15,FALSE)</f>
        <v>45442</v>
      </c>
    </row>
    <row r="956" spans="2:15">
      <c r="B956" t="str">
        <f>VLOOKUP(F956,DATOS!B:U,20,FALSE)</f>
        <v>FEVT5628</v>
      </c>
      <c r="C956" s="3">
        <v>9012767301</v>
      </c>
      <c r="D956" t="str">
        <f>VLOOKUP(F956,DATOS!B:U,2,FALSE)</f>
        <v>CC</v>
      </c>
      <c r="E956" s="3">
        <f>VLOOKUP(F956,DATOS!B:U,3,FALSE)</f>
        <v>52209564</v>
      </c>
      <c r="F956">
        <v>5475</v>
      </c>
      <c r="G956">
        <v>2</v>
      </c>
      <c r="H956" t="str">
        <f>VLOOKUP(F956,DATOS!B:U,11,FALSE)</f>
        <v>S50007</v>
      </c>
      <c r="I956" t="str">
        <f t="shared" si="30"/>
        <v>TRANSPORTE MUNICIPAL TERRESTR</v>
      </c>
      <c r="J956">
        <f>VLOOKUP(F956,DATOS!B:U,13,FALSE)</f>
        <v>1</v>
      </c>
      <c r="K956">
        <f>VLOOKUP(F956,DATOS!B:U,18,FALSE)</f>
        <v>96512</v>
      </c>
      <c r="L956">
        <f t="shared" si="31"/>
        <v>96512</v>
      </c>
      <c r="O956" s="40">
        <f>VLOOKUP(F956,DATOS!B:P,15,FALSE)</f>
        <v>45425</v>
      </c>
    </row>
    <row r="957" spans="2:15">
      <c r="B957" t="str">
        <f>VLOOKUP(F957,DATOS!B:U,20,FALSE)</f>
        <v>FEVT5628</v>
      </c>
      <c r="C957" s="3">
        <v>9012767301</v>
      </c>
      <c r="D957" t="str">
        <f>VLOOKUP(F957,DATOS!B:U,2,FALSE)</f>
        <v>CC</v>
      </c>
      <c r="E957" s="3">
        <f>VLOOKUP(F957,DATOS!B:U,3,FALSE)</f>
        <v>52209564</v>
      </c>
      <c r="F957">
        <v>5476</v>
      </c>
      <c r="G957">
        <v>2</v>
      </c>
      <c r="H957" t="str">
        <f>VLOOKUP(F957,DATOS!B:U,11,FALSE)</f>
        <v>S50007</v>
      </c>
      <c r="I957" t="str">
        <f t="shared" si="30"/>
        <v>TRANSPORTE MUNICIPAL TERRESTR</v>
      </c>
      <c r="J957">
        <f>VLOOKUP(F957,DATOS!B:U,13,FALSE)</f>
        <v>1</v>
      </c>
      <c r="K957">
        <f>VLOOKUP(F957,DATOS!B:U,18,FALSE)</f>
        <v>96512</v>
      </c>
      <c r="L957">
        <f t="shared" si="31"/>
        <v>96512</v>
      </c>
      <c r="O957" s="40">
        <f>VLOOKUP(F957,DATOS!B:P,15,FALSE)</f>
        <v>45428</v>
      </c>
    </row>
    <row r="958" spans="2:15">
      <c r="B958" t="str">
        <f>VLOOKUP(F958,DATOS!B:U,20,FALSE)</f>
        <v>FEVT5629</v>
      </c>
      <c r="C958" s="3">
        <v>9012767301</v>
      </c>
      <c r="D958" t="str">
        <f>VLOOKUP(F958,DATOS!B:U,2,FALSE)</f>
        <v>CC</v>
      </c>
      <c r="E958" s="3">
        <f>VLOOKUP(F958,DATOS!B:U,3,FALSE)</f>
        <v>13007095</v>
      </c>
      <c r="F958">
        <v>6417</v>
      </c>
      <c r="G958">
        <v>2</v>
      </c>
      <c r="H958" t="str">
        <f>VLOOKUP(F958,DATOS!B:U,11,FALSE)</f>
        <v>S50007</v>
      </c>
      <c r="I958" t="str">
        <f t="shared" si="30"/>
        <v>TRANSPORTE MUNICIPAL TERRESTR</v>
      </c>
      <c r="J958">
        <f>VLOOKUP(F958,DATOS!B:U,13,FALSE)</f>
        <v>2</v>
      </c>
      <c r="K958">
        <f>VLOOKUP(F958,DATOS!B:U,18,FALSE)</f>
        <v>135200</v>
      </c>
      <c r="L958">
        <f t="shared" si="31"/>
        <v>270400</v>
      </c>
      <c r="O958" s="40">
        <f>VLOOKUP(F958,DATOS!B:P,15,FALSE)</f>
        <v>45442</v>
      </c>
    </row>
    <row r="959" spans="2:15">
      <c r="B959" t="str">
        <f>VLOOKUP(F959,DATOS!B:U,20,FALSE)</f>
        <v>FEVT5630</v>
      </c>
      <c r="C959" s="3">
        <v>9012767301</v>
      </c>
      <c r="D959" t="str">
        <f>VLOOKUP(F959,DATOS!B:U,2,FALSE)</f>
        <v>TI</v>
      </c>
      <c r="E959" s="3">
        <f>VLOOKUP(F959,DATOS!B:U,3,FALSE)</f>
        <v>1113529952</v>
      </c>
      <c r="F959">
        <v>5317</v>
      </c>
      <c r="G959">
        <v>2</v>
      </c>
      <c r="H959" t="str">
        <f>VLOOKUP(F959,DATOS!B:U,11,FALSE)</f>
        <v>S50008</v>
      </c>
      <c r="I959" t="str">
        <f t="shared" si="30"/>
        <v>TRANSPORTE INTERMUNICIPAL TER</v>
      </c>
      <c r="J959">
        <f>VLOOKUP(F959,DATOS!B:U,13,FALSE)</f>
        <v>1</v>
      </c>
      <c r="K959">
        <f>VLOOKUP(F959,DATOS!B:U,18,FALSE)</f>
        <v>31720</v>
      </c>
      <c r="L959">
        <f t="shared" si="31"/>
        <v>31720</v>
      </c>
      <c r="O959" s="40">
        <f>VLOOKUP(F959,DATOS!B:P,15,FALSE)</f>
        <v>45420</v>
      </c>
    </row>
    <row r="960" spans="2:15">
      <c r="B960" t="str">
        <f>VLOOKUP(F960,DATOS!B:U,20,FALSE)</f>
        <v>FEVT5630</v>
      </c>
      <c r="C960" s="3">
        <v>9012767301</v>
      </c>
      <c r="D960" t="str">
        <f>VLOOKUP(F960,DATOS!B:U,2,FALSE)</f>
        <v>TI</v>
      </c>
      <c r="E960" s="3">
        <f>VLOOKUP(F960,DATOS!B:U,3,FALSE)</f>
        <v>1113529952</v>
      </c>
      <c r="F960">
        <v>5318</v>
      </c>
      <c r="G960">
        <v>2</v>
      </c>
      <c r="H960" t="str">
        <f>VLOOKUP(F960,DATOS!B:U,11,FALSE)</f>
        <v>S50008</v>
      </c>
      <c r="I960" t="str">
        <f t="shared" si="30"/>
        <v>TRANSPORTE INTERMUNICIPAL TER</v>
      </c>
      <c r="J960">
        <f>VLOOKUP(F960,DATOS!B:U,13,FALSE)</f>
        <v>1</v>
      </c>
      <c r="K960">
        <f>VLOOKUP(F960,DATOS!B:U,18,FALSE)</f>
        <v>31720</v>
      </c>
      <c r="L960">
        <f t="shared" si="31"/>
        <v>31720</v>
      </c>
      <c r="O960" s="40">
        <f>VLOOKUP(F960,DATOS!B:P,15,FALSE)</f>
        <v>45420</v>
      </c>
    </row>
    <row r="961" spans="2:15">
      <c r="B961" t="str">
        <f>VLOOKUP(F961,DATOS!B:U,20,FALSE)</f>
        <v>FEVT5631</v>
      </c>
      <c r="C961" s="3">
        <v>9012767301</v>
      </c>
      <c r="D961" t="str">
        <f>VLOOKUP(F961,DATOS!B:U,2,FALSE)</f>
        <v>CC</v>
      </c>
      <c r="E961" s="3">
        <f>VLOOKUP(F961,DATOS!B:U,3,FALSE)</f>
        <v>1123321721</v>
      </c>
      <c r="F961">
        <v>5532</v>
      </c>
      <c r="G961">
        <v>2</v>
      </c>
      <c r="H961" t="str">
        <f>VLOOKUP(F961,DATOS!B:U,11,FALSE)</f>
        <v>S50008</v>
      </c>
      <c r="I961" t="str">
        <f t="shared" si="30"/>
        <v>TRANSPORTE INTERMUNICIPAL TER</v>
      </c>
      <c r="J961">
        <f>VLOOKUP(F961,DATOS!B:U,13,FALSE)</f>
        <v>1</v>
      </c>
      <c r="K961">
        <f>VLOOKUP(F961,DATOS!B:U,18,FALSE)</f>
        <v>45240</v>
      </c>
      <c r="L961">
        <f t="shared" si="31"/>
        <v>45240</v>
      </c>
      <c r="O961" s="40">
        <f>VLOOKUP(F961,DATOS!B:P,15,FALSE)</f>
        <v>45427</v>
      </c>
    </row>
    <row r="962" spans="2:15">
      <c r="B962" t="str">
        <f>VLOOKUP(F962,DATOS!B:U,20,FALSE)</f>
        <v>FEVT5631</v>
      </c>
      <c r="C962" s="3">
        <v>9012767301</v>
      </c>
      <c r="D962" t="str">
        <f>VLOOKUP(F962,DATOS!B:U,2,FALSE)</f>
        <v>CC</v>
      </c>
      <c r="E962" s="3">
        <f>VLOOKUP(F962,DATOS!B:U,3,FALSE)</f>
        <v>1123321721</v>
      </c>
      <c r="F962">
        <v>5533</v>
      </c>
      <c r="G962">
        <v>2</v>
      </c>
      <c r="H962" t="str">
        <f>VLOOKUP(F962,DATOS!B:U,11,FALSE)</f>
        <v>S50008</v>
      </c>
      <c r="I962" t="str">
        <f t="shared" si="30"/>
        <v>TRANSPORTE INTERMUNICIPAL TER</v>
      </c>
      <c r="J962">
        <f>VLOOKUP(F962,DATOS!B:U,13,FALSE)</f>
        <v>1</v>
      </c>
      <c r="K962">
        <f>VLOOKUP(F962,DATOS!B:U,18,FALSE)</f>
        <v>45240</v>
      </c>
      <c r="L962">
        <f t="shared" si="31"/>
        <v>45240</v>
      </c>
      <c r="O962" s="40">
        <f>VLOOKUP(F962,DATOS!B:P,15,FALSE)</f>
        <v>45428</v>
      </c>
    </row>
    <row r="963" spans="2:15">
      <c r="B963" t="str">
        <f>VLOOKUP(F963,DATOS!B:U,20,FALSE)</f>
        <v>FEVT5632</v>
      </c>
      <c r="C963" s="3">
        <v>9012767301</v>
      </c>
      <c r="D963" t="str">
        <f>VLOOKUP(F963,DATOS!B:U,2,FALSE)</f>
        <v>RC</v>
      </c>
      <c r="E963" s="3">
        <f>VLOOKUP(F963,DATOS!B:U,3,FALSE)</f>
        <v>1127081879</v>
      </c>
      <c r="F963">
        <v>5489</v>
      </c>
      <c r="G963">
        <v>2</v>
      </c>
      <c r="H963" t="str">
        <f>VLOOKUP(F963,DATOS!B:U,11,FALSE)</f>
        <v>S50007</v>
      </c>
      <c r="I963" t="str">
        <f t="shared" si="30"/>
        <v>TRANSPORTE MUNICIPAL TERRESTR</v>
      </c>
      <c r="J963">
        <f>VLOOKUP(F963,DATOS!B:U,13,FALSE)</f>
        <v>1</v>
      </c>
      <c r="K963">
        <f>VLOOKUP(F963,DATOS!B:U,18,FALSE)</f>
        <v>84448</v>
      </c>
      <c r="L963">
        <f t="shared" si="31"/>
        <v>84448</v>
      </c>
      <c r="O963" s="40">
        <f>VLOOKUP(F963,DATOS!B:P,15,FALSE)</f>
        <v>45432</v>
      </c>
    </row>
    <row r="964" spans="2:15">
      <c r="B964" t="str">
        <f>VLOOKUP(F964,DATOS!B:U,20,FALSE)</f>
        <v>FEVT5632</v>
      </c>
      <c r="C964" s="3">
        <v>9012767301</v>
      </c>
      <c r="D964" t="str">
        <f>VLOOKUP(F964,DATOS!B:U,2,FALSE)</f>
        <v>RC</v>
      </c>
      <c r="E964" s="3">
        <f>VLOOKUP(F964,DATOS!B:U,3,FALSE)</f>
        <v>1127081879</v>
      </c>
      <c r="F964">
        <v>5490</v>
      </c>
      <c r="G964">
        <v>2</v>
      </c>
      <c r="H964" t="str">
        <f>VLOOKUP(F964,DATOS!B:U,11,FALSE)</f>
        <v>S50007</v>
      </c>
      <c r="I964" t="str">
        <f t="shared" si="30"/>
        <v>TRANSPORTE MUNICIPAL TERRESTR</v>
      </c>
      <c r="J964">
        <f>VLOOKUP(F964,DATOS!B:U,13,FALSE)</f>
        <v>1</v>
      </c>
      <c r="K964">
        <f>VLOOKUP(F964,DATOS!B:U,18,FALSE)</f>
        <v>84448</v>
      </c>
      <c r="L964">
        <f t="shared" si="31"/>
        <v>84448</v>
      </c>
      <c r="O964" s="40">
        <f>VLOOKUP(F964,DATOS!B:P,15,FALSE)</f>
        <v>45432</v>
      </c>
    </row>
    <row r="965" spans="2:15">
      <c r="B965" t="str">
        <f>VLOOKUP(F965,DATOS!B:U,20,FALSE)</f>
        <v>FEVT5633</v>
      </c>
      <c r="C965" s="3">
        <v>9012767301</v>
      </c>
      <c r="D965" t="str">
        <f>VLOOKUP(F965,DATOS!B:U,2,FALSE)</f>
        <v>CC</v>
      </c>
      <c r="E965" s="3">
        <f>VLOOKUP(F965,DATOS!B:U,3,FALSE)</f>
        <v>41103370</v>
      </c>
      <c r="F965">
        <v>5499</v>
      </c>
      <c r="G965">
        <v>2</v>
      </c>
      <c r="H965" t="str">
        <f>VLOOKUP(F965,DATOS!B:U,11,FALSE)</f>
        <v>S50008</v>
      </c>
      <c r="I965" t="str">
        <f t="shared" si="30"/>
        <v>TRANSPORTE INTERMUNICIPAL TER</v>
      </c>
      <c r="J965">
        <f>VLOOKUP(F965,DATOS!B:U,13,FALSE)</f>
        <v>1</v>
      </c>
      <c r="K965">
        <f>VLOOKUP(F965,DATOS!B:U,18,FALSE)</f>
        <v>14560</v>
      </c>
      <c r="L965">
        <f t="shared" si="31"/>
        <v>14560</v>
      </c>
      <c r="O965" s="40">
        <f>VLOOKUP(F965,DATOS!B:P,15,FALSE)</f>
        <v>45420</v>
      </c>
    </row>
    <row r="966" spans="2:15">
      <c r="B966" t="str">
        <f>VLOOKUP(F966,DATOS!B:U,20,FALSE)</f>
        <v>FEVT5633</v>
      </c>
      <c r="C966" s="3">
        <v>9012767301</v>
      </c>
      <c r="D966" t="str">
        <f>VLOOKUP(F966,DATOS!B:U,2,FALSE)</f>
        <v>CC</v>
      </c>
      <c r="E966" s="3">
        <f>VLOOKUP(F966,DATOS!B:U,3,FALSE)</f>
        <v>41103370</v>
      </c>
      <c r="F966">
        <v>5500</v>
      </c>
      <c r="G966">
        <v>2</v>
      </c>
      <c r="H966" t="str">
        <f>VLOOKUP(F966,DATOS!B:U,11,FALSE)</f>
        <v>S50008</v>
      </c>
      <c r="I966" t="str">
        <f t="shared" si="30"/>
        <v>TRANSPORTE INTERMUNICIPAL TER</v>
      </c>
      <c r="J966">
        <f>VLOOKUP(F966,DATOS!B:U,13,FALSE)</f>
        <v>1</v>
      </c>
      <c r="K966">
        <f>VLOOKUP(F966,DATOS!B:U,18,FALSE)</f>
        <v>14560</v>
      </c>
      <c r="L966">
        <f t="shared" si="31"/>
        <v>14560</v>
      </c>
      <c r="O966" s="40">
        <f>VLOOKUP(F966,DATOS!B:P,15,FALSE)</f>
        <v>45420</v>
      </c>
    </row>
    <row r="967" spans="2:15">
      <c r="B967" t="str">
        <f>VLOOKUP(F967,DATOS!B:U,20,FALSE)</f>
        <v>FEVT5633</v>
      </c>
      <c r="C967" s="3">
        <v>9012767301</v>
      </c>
      <c r="D967" t="str">
        <f>VLOOKUP(F967,DATOS!B:U,2,FALSE)</f>
        <v>CC</v>
      </c>
      <c r="E967" s="3">
        <f>VLOOKUP(F967,DATOS!B:U,3,FALSE)</f>
        <v>41103370</v>
      </c>
      <c r="F967">
        <v>5501</v>
      </c>
      <c r="G967">
        <v>2</v>
      </c>
      <c r="H967" t="str">
        <f>VLOOKUP(F967,DATOS!B:U,11,FALSE)</f>
        <v>S50008</v>
      </c>
      <c r="I967" t="str">
        <f t="shared" si="30"/>
        <v>TRANSPORTE INTERMUNICIPAL TER</v>
      </c>
      <c r="J967">
        <f>VLOOKUP(F967,DATOS!B:U,13,FALSE)</f>
        <v>1</v>
      </c>
      <c r="K967">
        <f>VLOOKUP(F967,DATOS!B:U,18,FALSE)</f>
        <v>14560</v>
      </c>
      <c r="L967">
        <f t="shared" si="31"/>
        <v>14560</v>
      </c>
      <c r="O967" s="40">
        <f>VLOOKUP(F967,DATOS!B:P,15,FALSE)</f>
        <v>45422</v>
      </c>
    </row>
    <row r="968" spans="2:15">
      <c r="B968" t="str">
        <f>VLOOKUP(F968,DATOS!B:U,20,FALSE)</f>
        <v>FEVT5633</v>
      </c>
      <c r="C968" s="3">
        <v>9012767301</v>
      </c>
      <c r="D968" t="str">
        <f>VLOOKUP(F968,DATOS!B:U,2,FALSE)</f>
        <v>CC</v>
      </c>
      <c r="E968" s="3">
        <f>VLOOKUP(F968,DATOS!B:U,3,FALSE)</f>
        <v>41103370</v>
      </c>
      <c r="F968">
        <v>5502</v>
      </c>
      <c r="G968">
        <v>2</v>
      </c>
      <c r="H968" t="str">
        <f>VLOOKUP(F968,DATOS!B:U,11,FALSE)</f>
        <v>S50008</v>
      </c>
      <c r="I968" t="str">
        <f t="shared" si="30"/>
        <v>TRANSPORTE INTERMUNICIPAL TER</v>
      </c>
      <c r="J968">
        <f>VLOOKUP(F968,DATOS!B:U,13,FALSE)</f>
        <v>1</v>
      </c>
      <c r="K968">
        <f>VLOOKUP(F968,DATOS!B:U,18,FALSE)</f>
        <v>14560</v>
      </c>
      <c r="L968">
        <f t="shared" si="31"/>
        <v>14560</v>
      </c>
      <c r="O968" s="40">
        <f>VLOOKUP(F968,DATOS!B:P,15,FALSE)</f>
        <v>45422</v>
      </c>
    </row>
    <row r="969" spans="2:15">
      <c r="B969" t="str">
        <f>VLOOKUP(F969,DATOS!B:U,20,FALSE)</f>
        <v>FEVT5633</v>
      </c>
      <c r="C969" s="3">
        <v>9012767301</v>
      </c>
      <c r="D969" t="str">
        <f>VLOOKUP(F969,DATOS!B:U,2,FALSE)</f>
        <v>CC</v>
      </c>
      <c r="E969" s="3">
        <f>VLOOKUP(F969,DATOS!B:U,3,FALSE)</f>
        <v>41103370</v>
      </c>
      <c r="F969">
        <v>5503</v>
      </c>
      <c r="G969">
        <v>2</v>
      </c>
      <c r="H969" t="str">
        <f>VLOOKUP(F969,DATOS!B:U,11,FALSE)</f>
        <v>S50008</v>
      </c>
      <c r="I969" t="str">
        <f t="shared" si="30"/>
        <v>TRANSPORTE INTERMUNICIPAL TER</v>
      </c>
      <c r="J969">
        <f>VLOOKUP(F969,DATOS!B:U,13,FALSE)</f>
        <v>1</v>
      </c>
      <c r="K969">
        <f>VLOOKUP(F969,DATOS!B:U,18,FALSE)</f>
        <v>14560</v>
      </c>
      <c r="L969">
        <f t="shared" si="31"/>
        <v>14560</v>
      </c>
      <c r="O969" s="40">
        <f>VLOOKUP(F969,DATOS!B:P,15,FALSE)</f>
        <v>45425</v>
      </c>
    </row>
    <row r="970" spans="2:15">
      <c r="B970" t="str">
        <f>VLOOKUP(F970,DATOS!B:U,20,FALSE)</f>
        <v>FEVT5633</v>
      </c>
      <c r="C970" s="3">
        <v>9012767301</v>
      </c>
      <c r="D970" t="str">
        <f>VLOOKUP(F970,DATOS!B:U,2,FALSE)</f>
        <v>CC</v>
      </c>
      <c r="E970" s="3">
        <f>VLOOKUP(F970,DATOS!B:U,3,FALSE)</f>
        <v>41103370</v>
      </c>
      <c r="F970">
        <v>5504</v>
      </c>
      <c r="G970">
        <v>2</v>
      </c>
      <c r="H970" t="str">
        <f>VLOOKUP(F970,DATOS!B:U,11,FALSE)</f>
        <v>S50008</v>
      </c>
      <c r="I970" t="str">
        <f t="shared" si="30"/>
        <v>TRANSPORTE INTERMUNICIPAL TER</v>
      </c>
      <c r="J970">
        <f>VLOOKUP(F970,DATOS!B:U,13,FALSE)</f>
        <v>1</v>
      </c>
      <c r="K970">
        <f>VLOOKUP(F970,DATOS!B:U,18,FALSE)</f>
        <v>14560</v>
      </c>
      <c r="L970">
        <f t="shared" si="31"/>
        <v>14560</v>
      </c>
      <c r="O970" s="40">
        <f>VLOOKUP(F970,DATOS!B:P,15,FALSE)</f>
        <v>45425</v>
      </c>
    </row>
    <row r="971" spans="2:15">
      <c r="B971" t="str">
        <f>VLOOKUP(F971,DATOS!B:U,20,FALSE)</f>
        <v>FEVT5633</v>
      </c>
      <c r="C971" s="3">
        <v>9012767301</v>
      </c>
      <c r="D971" t="str">
        <f>VLOOKUP(F971,DATOS!B:U,2,FALSE)</f>
        <v>CC</v>
      </c>
      <c r="E971" s="3">
        <f>VLOOKUP(F971,DATOS!B:U,3,FALSE)</f>
        <v>41103370</v>
      </c>
      <c r="F971">
        <v>5505</v>
      </c>
      <c r="G971">
        <v>2</v>
      </c>
      <c r="H971" t="str">
        <f>VLOOKUP(F971,DATOS!B:U,11,FALSE)</f>
        <v>S50008</v>
      </c>
      <c r="I971" t="str">
        <f t="shared" si="30"/>
        <v>TRANSPORTE INTERMUNICIPAL TER</v>
      </c>
      <c r="J971">
        <f>VLOOKUP(F971,DATOS!B:U,13,FALSE)</f>
        <v>1</v>
      </c>
      <c r="K971">
        <f>VLOOKUP(F971,DATOS!B:U,18,FALSE)</f>
        <v>14560</v>
      </c>
      <c r="L971">
        <f t="shared" si="31"/>
        <v>14560</v>
      </c>
      <c r="O971" s="40">
        <f>VLOOKUP(F971,DATOS!B:P,15,FALSE)</f>
        <v>45427</v>
      </c>
    </row>
    <row r="972" spans="2:15">
      <c r="B972" t="str">
        <f>VLOOKUP(F972,DATOS!B:U,20,FALSE)</f>
        <v>FEVT5633</v>
      </c>
      <c r="C972" s="3">
        <v>9012767301</v>
      </c>
      <c r="D972" t="str">
        <f>VLOOKUP(F972,DATOS!B:U,2,FALSE)</f>
        <v>CC</v>
      </c>
      <c r="E972" s="3">
        <f>VLOOKUP(F972,DATOS!B:U,3,FALSE)</f>
        <v>41103370</v>
      </c>
      <c r="F972">
        <v>5506</v>
      </c>
      <c r="G972">
        <v>2</v>
      </c>
      <c r="H972" t="str">
        <f>VLOOKUP(F972,DATOS!B:U,11,FALSE)</f>
        <v>S50008</v>
      </c>
      <c r="I972" t="str">
        <f t="shared" si="30"/>
        <v>TRANSPORTE INTERMUNICIPAL TER</v>
      </c>
      <c r="J972">
        <f>VLOOKUP(F972,DATOS!B:U,13,FALSE)</f>
        <v>1</v>
      </c>
      <c r="K972">
        <f>VLOOKUP(F972,DATOS!B:U,18,FALSE)</f>
        <v>14560</v>
      </c>
      <c r="L972">
        <f t="shared" si="31"/>
        <v>14560</v>
      </c>
      <c r="O972" s="40">
        <f>VLOOKUP(F972,DATOS!B:P,15,FALSE)</f>
        <v>45427</v>
      </c>
    </row>
    <row r="973" spans="2:15">
      <c r="B973" t="str">
        <f>VLOOKUP(F973,DATOS!B:U,20,FALSE)</f>
        <v>FEVT5633</v>
      </c>
      <c r="C973" s="3">
        <v>9012767301</v>
      </c>
      <c r="D973" t="str">
        <f>VLOOKUP(F973,DATOS!B:U,2,FALSE)</f>
        <v>CC</v>
      </c>
      <c r="E973" s="3">
        <f>VLOOKUP(F973,DATOS!B:U,3,FALSE)</f>
        <v>41103370</v>
      </c>
      <c r="F973">
        <v>5507</v>
      </c>
      <c r="G973">
        <v>2</v>
      </c>
      <c r="H973" t="str">
        <f>VLOOKUP(F973,DATOS!B:U,11,FALSE)</f>
        <v>S50008</v>
      </c>
      <c r="I973" t="str">
        <f t="shared" si="30"/>
        <v>TRANSPORTE INTERMUNICIPAL TER</v>
      </c>
      <c r="J973">
        <f>VLOOKUP(F973,DATOS!B:U,13,FALSE)</f>
        <v>1</v>
      </c>
      <c r="K973">
        <f>VLOOKUP(F973,DATOS!B:U,18,FALSE)</f>
        <v>14560</v>
      </c>
      <c r="L973">
        <f t="shared" si="31"/>
        <v>14560</v>
      </c>
      <c r="O973" s="40">
        <f>VLOOKUP(F973,DATOS!B:P,15,FALSE)</f>
        <v>45429</v>
      </c>
    </row>
    <row r="974" spans="2:15">
      <c r="B974" t="str">
        <f>VLOOKUP(F974,DATOS!B:U,20,FALSE)</f>
        <v>FEVT5633</v>
      </c>
      <c r="C974" s="3">
        <v>9012767301</v>
      </c>
      <c r="D974" t="str">
        <f>VLOOKUP(F974,DATOS!B:U,2,FALSE)</f>
        <v>CC</v>
      </c>
      <c r="E974" s="3">
        <f>VLOOKUP(F974,DATOS!B:U,3,FALSE)</f>
        <v>41103370</v>
      </c>
      <c r="F974">
        <v>5508</v>
      </c>
      <c r="G974">
        <v>2</v>
      </c>
      <c r="H974" t="str">
        <f>VLOOKUP(F974,DATOS!B:U,11,FALSE)</f>
        <v>S50008</v>
      </c>
      <c r="I974" t="str">
        <f t="shared" si="30"/>
        <v>TRANSPORTE INTERMUNICIPAL TER</v>
      </c>
      <c r="J974">
        <f>VLOOKUP(F974,DATOS!B:U,13,FALSE)</f>
        <v>1</v>
      </c>
      <c r="K974">
        <f>VLOOKUP(F974,DATOS!B:U,18,FALSE)</f>
        <v>14560</v>
      </c>
      <c r="L974">
        <f t="shared" si="31"/>
        <v>14560</v>
      </c>
      <c r="O974" s="40">
        <f>VLOOKUP(F974,DATOS!B:P,15,FALSE)</f>
        <v>45429</v>
      </c>
    </row>
    <row r="975" spans="2:15">
      <c r="B975" t="str">
        <f>VLOOKUP(F975,DATOS!B:U,20,FALSE)</f>
        <v>FEVT5633</v>
      </c>
      <c r="C975" s="3">
        <v>9012767301</v>
      </c>
      <c r="D975" t="str">
        <f>VLOOKUP(F975,DATOS!B:U,2,FALSE)</f>
        <v>CC</v>
      </c>
      <c r="E975" s="3">
        <f>VLOOKUP(F975,DATOS!B:U,3,FALSE)</f>
        <v>41103370</v>
      </c>
      <c r="F975">
        <v>5509</v>
      </c>
      <c r="G975">
        <v>2</v>
      </c>
      <c r="H975" t="str">
        <f>VLOOKUP(F975,DATOS!B:U,11,FALSE)</f>
        <v>S50008</v>
      </c>
      <c r="I975" t="str">
        <f t="shared" si="30"/>
        <v>TRANSPORTE INTERMUNICIPAL TER</v>
      </c>
      <c r="J975">
        <f>VLOOKUP(F975,DATOS!B:U,13,FALSE)</f>
        <v>1</v>
      </c>
      <c r="K975">
        <f>VLOOKUP(F975,DATOS!B:U,18,FALSE)</f>
        <v>14560</v>
      </c>
      <c r="L975">
        <f t="shared" si="31"/>
        <v>14560</v>
      </c>
      <c r="O975" s="40">
        <f>VLOOKUP(F975,DATOS!B:P,15,FALSE)</f>
        <v>45432</v>
      </c>
    </row>
    <row r="976" spans="2:15">
      <c r="B976" t="str">
        <f>VLOOKUP(F976,DATOS!B:U,20,FALSE)</f>
        <v>FEVT5633</v>
      </c>
      <c r="C976" s="3">
        <v>9012767301</v>
      </c>
      <c r="D976" t="str">
        <f>VLOOKUP(F976,DATOS!B:U,2,FALSE)</f>
        <v>CC</v>
      </c>
      <c r="E976" s="3">
        <f>VLOOKUP(F976,DATOS!B:U,3,FALSE)</f>
        <v>41103370</v>
      </c>
      <c r="F976">
        <v>5510</v>
      </c>
      <c r="G976">
        <v>2</v>
      </c>
      <c r="H976" t="str">
        <f>VLOOKUP(F976,DATOS!B:U,11,FALSE)</f>
        <v>S50008</v>
      </c>
      <c r="I976" t="str">
        <f t="shared" si="30"/>
        <v>TRANSPORTE INTERMUNICIPAL TER</v>
      </c>
      <c r="J976">
        <f>VLOOKUP(F976,DATOS!B:U,13,FALSE)</f>
        <v>1</v>
      </c>
      <c r="K976">
        <f>VLOOKUP(F976,DATOS!B:U,18,FALSE)</f>
        <v>14560</v>
      </c>
      <c r="L976">
        <f t="shared" si="31"/>
        <v>14560</v>
      </c>
      <c r="O976" s="40">
        <f>VLOOKUP(F976,DATOS!B:P,15,FALSE)</f>
        <v>45432</v>
      </c>
    </row>
    <row r="977" spans="2:15">
      <c r="B977" t="str">
        <f>VLOOKUP(F977,DATOS!B:U,20,FALSE)</f>
        <v>FEVT5633</v>
      </c>
      <c r="C977" s="3">
        <v>9012767301</v>
      </c>
      <c r="D977" t="str">
        <f>VLOOKUP(F977,DATOS!B:U,2,FALSE)</f>
        <v>CC</v>
      </c>
      <c r="E977" s="3">
        <f>VLOOKUP(F977,DATOS!B:U,3,FALSE)</f>
        <v>41103370</v>
      </c>
      <c r="F977">
        <v>5511</v>
      </c>
      <c r="G977">
        <v>2</v>
      </c>
      <c r="H977" t="str">
        <f>VLOOKUP(F977,DATOS!B:U,11,FALSE)</f>
        <v>S50008</v>
      </c>
      <c r="I977" t="str">
        <f t="shared" si="30"/>
        <v>TRANSPORTE INTERMUNICIPAL TER</v>
      </c>
      <c r="J977">
        <f>VLOOKUP(F977,DATOS!B:U,13,FALSE)</f>
        <v>1</v>
      </c>
      <c r="K977">
        <f>VLOOKUP(F977,DATOS!B:U,18,FALSE)</f>
        <v>14560</v>
      </c>
      <c r="L977">
        <f t="shared" si="31"/>
        <v>14560</v>
      </c>
      <c r="O977" s="40">
        <f>VLOOKUP(F977,DATOS!B:P,15,FALSE)</f>
        <v>45434</v>
      </c>
    </row>
    <row r="978" spans="2:15">
      <c r="B978" t="str">
        <f>VLOOKUP(F978,DATOS!B:U,20,FALSE)</f>
        <v>FEVT5633</v>
      </c>
      <c r="C978" s="3">
        <v>9012767301</v>
      </c>
      <c r="D978" t="str">
        <f>VLOOKUP(F978,DATOS!B:U,2,FALSE)</f>
        <v>CC</v>
      </c>
      <c r="E978" s="3">
        <f>VLOOKUP(F978,DATOS!B:U,3,FALSE)</f>
        <v>41103370</v>
      </c>
      <c r="F978">
        <v>5512</v>
      </c>
      <c r="G978">
        <v>2</v>
      </c>
      <c r="H978" t="str">
        <f>VLOOKUP(F978,DATOS!B:U,11,FALSE)</f>
        <v>S50008</v>
      </c>
      <c r="I978" t="str">
        <f t="shared" si="30"/>
        <v>TRANSPORTE INTERMUNICIPAL TER</v>
      </c>
      <c r="J978">
        <f>VLOOKUP(F978,DATOS!B:U,13,FALSE)</f>
        <v>1</v>
      </c>
      <c r="K978">
        <f>VLOOKUP(F978,DATOS!B:U,18,FALSE)</f>
        <v>14560</v>
      </c>
      <c r="L978">
        <f t="shared" si="31"/>
        <v>14560</v>
      </c>
      <c r="O978" s="40">
        <f>VLOOKUP(F978,DATOS!B:P,15,FALSE)</f>
        <v>45434</v>
      </c>
    </row>
    <row r="979" spans="2:15">
      <c r="B979" t="str">
        <f>VLOOKUP(F979,DATOS!B:U,20,FALSE)</f>
        <v>FEVT5633</v>
      </c>
      <c r="C979" s="3">
        <v>9012767301</v>
      </c>
      <c r="D979" t="str">
        <f>VLOOKUP(F979,DATOS!B:U,2,FALSE)</f>
        <v>CC</v>
      </c>
      <c r="E979" s="3">
        <f>VLOOKUP(F979,DATOS!B:U,3,FALSE)</f>
        <v>41103370</v>
      </c>
      <c r="F979">
        <v>5513</v>
      </c>
      <c r="G979">
        <v>2</v>
      </c>
      <c r="H979" t="str">
        <f>VLOOKUP(F979,DATOS!B:U,11,FALSE)</f>
        <v>S50008</v>
      </c>
      <c r="I979" t="str">
        <f t="shared" si="30"/>
        <v>TRANSPORTE INTERMUNICIPAL TER</v>
      </c>
      <c r="J979">
        <f>VLOOKUP(F979,DATOS!B:U,13,FALSE)</f>
        <v>1</v>
      </c>
      <c r="K979">
        <f>VLOOKUP(F979,DATOS!B:U,18,FALSE)</f>
        <v>14560</v>
      </c>
      <c r="L979">
        <f t="shared" si="31"/>
        <v>14560</v>
      </c>
      <c r="O979" s="40">
        <f>VLOOKUP(F979,DATOS!B:P,15,FALSE)</f>
        <v>45436</v>
      </c>
    </row>
    <row r="980" spans="2:15">
      <c r="B980" t="str">
        <f>VLOOKUP(F980,DATOS!B:U,20,FALSE)</f>
        <v>FEVT5633</v>
      </c>
      <c r="C980" s="3">
        <v>9012767301</v>
      </c>
      <c r="D980" t="str">
        <f>VLOOKUP(F980,DATOS!B:U,2,FALSE)</f>
        <v>CC</v>
      </c>
      <c r="E980" s="3">
        <f>VLOOKUP(F980,DATOS!B:U,3,FALSE)</f>
        <v>41103370</v>
      </c>
      <c r="F980">
        <v>5514</v>
      </c>
      <c r="G980">
        <v>2</v>
      </c>
      <c r="H980" t="str">
        <f>VLOOKUP(F980,DATOS!B:U,11,FALSE)</f>
        <v>S50008</v>
      </c>
      <c r="I980" t="str">
        <f t="shared" si="30"/>
        <v>TRANSPORTE INTERMUNICIPAL TER</v>
      </c>
      <c r="J980">
        <f>VLOOKUP(F980,DATOS!B:U,13,FALSE)</f>
        <v>1</v>
      </c>
      <c r="K980">
        <f>VLOOKUP(F980,DATOS!B:U,18,FALSE)</f>
        <v>14560</v>
      </c>
      <c r="L980">
        <f t="shared" si="31"/>
        <v>14560</v>
      </c>
      <c r="O980" s="40">
        <f>VLOOKUP(F980,DATOS!B:P,15,FALSE)</f>
        <v>45436</v>
      </c>
    </row>
    <row r="981" spans="2:15">
      <c r="B981" t="str">
        <f>VLOOKUP(F981,DATOS!B:U,20,FALSE)</f>
        <v>FEVT5633</v>
      </c>
      <c r="C981" s="3">
        <v>9012767301</v>
      </c>
      <c r="D981" t="str">
        <f>VLOOKUP(F981,DATOS!B:U,2,FALSE)</f>
        <v>CC</v>
      </c>
      <c r="E981" s="3">
        <f>VLOOKUP(F981,DATOS!B:U,3,FALSE)</f>
        <v>41103370</v>
      </c>
      <c r="F981">
        <v>5515</v>
      </c>
      <c r="G981">
        <v>2</v>
      </c>
      <c r="H981" t="str">
        <f>VLOOKUP(F981,DATOS!B:U,11,FALSE)</f>
        <v>S50008</v>
      </c>
      <c r="I981" t="str">
        <f t="shared" si="30"/>
        <v>TRANSPORTE INTERMUNICIPAL TER</v>
      </c>
      <c r="J981">
        <f>VLOOKUP(F981,DATOS!B:U,13,FALSE)</f>
        <v>1</v>
      </c>
      <c r="K981">
        <f>VLOOKUP(F981,DATOS!B:U,18,FALSE)</f>
        <v>14560</v>
      </c>
      <c r="L981">
        <f t="shared" si="31"/>
        <v>14560</v>
      </c>
      <c r="O981" s="40">
        <f>VLOOKUP(F981,DATOS!B:P,15,FALSE)</f>
        <v>45439</v>
      </c>
    </row>
    <row r="982" spans="2:15">
      <c r="B982" t="str">
        <f>VLOOKUP(F982,DATOS!B:U,20,FALSE)</f>
        <v>FEVT5633</v>
      </c>
      <c r="C982" s="3">
        <v>9012767301</v>
      </c>
      <c r="D982" t="str">
        <f>VLOOKUP(F982,DATOS!B:U,2,FALSE)</f>
        <v>CC</v>
      </c>
      <c r="E982" s="3">
        <f>VLOOKUP(F982,DATOS!B:U,3,FALSE)</f>
        <v>41103370</v>
      </c>
      <c r="F982">
        <v>5516</v>
      </c>
      <c r="G982">
        <v>2</v>
      </c>
      <c r="H982" t="str">
        <f>VLOOKUP(F982,DATOS!B:U,11,FALSE)</f>
        <v>S50008</v>
      </c>
      <c r="I982" t="str">
        <f t="shared" si="30"/>
        <v>TRANSPORTE INTERMUNICIPAL TER</v>
      </c>
      <c r="J982">
        <f>VLOOKUP(F982,DATOS!B:U,13,FALSE)</f>
        <v>1</v>
      </c>
      <c r="K982">
        <f>VLOOKUP(F982,DATOS!B:U,18,FALSE)</f>
        <v>14560</v>
      </c>
      <c r="L982">
        <f t="shared" si="31"/>
        <v>14560</v>
      </c>
      <c r="O982" s="40">
        <f>VLOOKUP(F982,DATOS!B:P,15,FALSE)</f>
        <v>45439</v>
      </c>
    </row>
    <row r="983" spans="2:15">
      <c r="B983" t="str">
        <f>VLOOKUP(F983,DATOS!B:U,20,FALSE)</f>
        <v>FEVT5633</v>
      </c>
      <c r="C983" s="3">
        <v>9012767301</v>
      </c>
      <c r="D983" t="str">
        <f>VLOOKUP(F983,DATOS!B:U,2,FALSE)</f>
        <v>CC</v>
      </c>
      <c r="E983" s="3">
        <f>VLOOKUP(F983,DATOS!B:U,3,FALSE)</f>
        <v>41103370</v>
      </c>
      <c r="F983">
        <v>5517</v>
      </c>
      <c r="G983">
        <v>2</v>
      </c>
      <c r="H983" t="str">
        <f>VLOOKUP(F983,DATOS!B:U,11,FALSE)</f>
        <v>S50008</v>
      </c>
      <c r="I983" t="str">
        <f t="shared" si="30"/>
        <v>TRANSPORTE INTERMUNICIPAL TER</v>
      </c>
      <c r="J983">
        <f>VLOOKUP(F983,DATOS!B:U,13,FALSE)</f>
        <v>1</v>
      </c>
      <c r="K983">
        <f>VLOOKUP(F983,DATOS!B:U,18,FALSE)</f>
        <v>14560</v>
      </c>
      <c r="L983">
        <f t="shared" si="31"/>
        <v>14560</v>
      </c>
      <c r="O983" s="40">
        <f>VLOOKUP(F983,DATOS!B:P,15,FALSE)</f>
        <v>45441</v>
      </c>
    </row>
    <row r="984" spans="2:15">
      <c r="B984" t="str">
        <f>VLOOKUP(F984,DATOS!B:U,20,FALSE)</f>
        <v>FEVT5633</v>
      </c>
      <c r="C984" s="3">
        <v>9012767301</v>
      </c>
      <c r="D984" t="str">
        <f>VLOOKUP(F984,DATOS!B:U,2,FALSE)</f>
        <v>CC</v>
      </c>
      <c r="E984" s="3">
        <f>VLOOKUP(F984,DATOS!B:U,3,FALSE)</f>
        <v>41103370</v>
      </c>
      <c r="F984">
        <v>5518</v>
      </c>
      <c r="G984">
        <v>2</v>
      </c>
      <c r="H984" t="str">
        <f>VLOOKUP(F984,DATOS!B:U,11,FALSE)</f>
        <v>S50008</v>
      </c>
      <c r="I984" t="str">
        <f t="shared" si="30"/>
        <v>TRANSPORTE INTERMUNICIPAL TER</v>
      </c>
      <c r="J984">
        <f>VLOOKUP(F984,DATOS!B:U,13,FALSE)</f>
        <v>1</v>
      </c>
      <c r="K984">
        <f>VLOOKUP(F984,DATOS!B:U,18,FALSE)</f>
        <v>14560</v>
      </c>
      <c r="L984">
        <f t="shared" si="31"/>
        <v>14560</v>
      </c>
      <c r="O984" s="40">
        <f>VLOOKUP(F984,DATOS!B:P,15,FALSE)</f>
        <v>45441</v>
      </c>
    </row>
    <row r="985" spans="2:15">
      <c r="B985" t="str">
        <f>VLOOKUP(F985,DATOS!B:U,20,FALSE)</f>
        <v>FEVT5633</v>
      </c>
      <c r="C985" s="3">
        <v>9012767301</v>
      </c>
      <c r="D985" t="str">
        <f>VLOOKUP(F985,DATOS!B:U,2,FALSE)</f>
        <v>CC</v>
      </c>
      <c r="E985" s="3">
        <f>VLOOKUP(F985,DATOS!B:U,3,FALSE)</f>
        <v>41103370</v>
      </c>
      <c r="F985">
        <v>5519</v>
      </c>
      <c r="G985">
        <v>2</v>
      </c>
      <c r="H985" t="str">
        <f>VLOOKUP(F985,DATOS!B:U,11,FALSE)</f>
        <v>S50008</v>
      </c>
      <c r="I985" t="str">
        <f t="shared" si="30"/>
        <v>TRANSPORTE INTERMUNICIPAL TER</v>
      </c>
      <c r="J985">
        <f>VLOOKUP(F985,DATOS!B:U,13,FALSE)</f>
        <v>1</v>
      </c>
      <c r="K985">
        <f>VLOOKUP(F985,DATOS!B:U,18,FALSE)</f>
        <v>14560</v>
      </c>
      <c r="L985">
        <f t="shared" si="31"/>
        <v>14560</v>
      </c>
      <c r="O985" s="40">
        <f>VLOOKUP(F985,DATOS!B:P,15,FALSE)</f>
        <v>45443</v>
      </c>
    </row>
    <row r="986" spans="2:15">
      <c r="B986" t="str">
        <f>VLOOKUP(F986,DATOS!B:U,20,FALSE)</f>
        <v>FEVT5633</v>
      </c>
      <c r="C986" s="3">
        <v>9012767301</v>
      </c>
      <c r="D986" t="str">
        <f>VLOOKUP(F986,DATOS!B:U,2,FALSE)</f>
        <v>CC</v>
      </c>
      <c r="E986" s="3">
        <f>VLOOKUP(F986,DATOS!B:U,3,FALSE)</f>
        <v>41103370</v>
      </c>
      <c r="F986">
        <v>5520</v>
      </c>
      <c r="G986">
        <v>2</v>
      </c>
      <c r="H986" t="str">
        <f>VLOOKUP(F986,DATOS!B:U,11,FALSE)</f>
        <v>S50008</v>
      </c>
      <c r="I986" t="str">
        <f t="shared" si="30"/>
        <v>TRANSPORTE INTERMUNICIPAL TER</v>
      </c>
      <c r="J986">
        <f>VLOOKUP(F986,DATOS!B:U,13,FALSE)</f>
        <v>1</v>
      </c>
      <c r="K986">
        <f>VLOOKUP(F986,DATOS!B:U,18,FALSE)</f>
        <v>14560</v>
      </c>
      <c r="L986">
        <f t="shared" si="31"/>
        <v>14560</v>
      </c>
      <c r="O986" s="40">
        <f>VLOOKUP(F986,DATOS!B:P,15,FALSE)</f>
        <v>45443</v>
      </c>
    </row>
    <row r="987" spans="2:15">
      <c r="B987" t="str">
        <f>VLOOKUP(F987,DATOS!B:U,20,FALSE)</f>
        <v>FEVT5634</v>
      </c>
      <c r="C987" s="3">
        <v>9012767301</v>
      </c>
      <c r="D987" t="str">
        <f>VLOOKUP(F987,DATOS!B:U,2,FALSE)</f>
        <v>CC</v>
      </c>
      <c r="E987" s="3">
        <f>VLOOKUP(F987,DATOS!B:U,3,FALSE)</f>
        <v>41107524</v>
      </c>
      <c r="F987">
        <v>5383</v>
      </c>
      <c r="G987">
        <v>2</v>
      </c>
      <c r="H987" t="str">
        <f>VLOOKUP(F987,DATOS!B:U,11,FALSE)</f>
        <v>S50008</v>
      </c>
      <c r="I987" t="str">
        <f t="shared" si="30"/>
        <v>TRANSPORTE INTERMUNICIPAL TER</v>
      </c>
      <c r="J987">
        <f>VLOOKUP(F987,DATOS!B:U,13,FALSE)</f>
        <v>1</v>
      </c>
      <c r="K987">
        <f>VLOOKUP(F987,DATOS!B:U,18,FALSE)</f>
        <v>26520</v>
      </c>
      <c r="L987">
        <f t="shared" si="31"/>
        <v>26520</v>
      </c>
      <c r="O987" s="40">
        <f>VLOOKUP(F987,DATOS!B:P,15,FALSE)</f>
        <v>45422</v>
      </c>
    </row>
    <row r="988" spans="2:15">
      <c r="B988" t="str">
        <f>VLOOKUP(F988,DATOS!B:U,20,FALSE)</f>
        <v>FEVT5634</v>
      </c>
      <c r="C988" s="3">
        <v>9012767301</v>
      </c>
      <c r="D988" t="str">
        <f>VLOOKUP(F988,DATOS!B:U,2,FALSE)</f>
        <v>CC</v>
      </c>
      <c r="E988" s="3">
        <f>VLOOKUP(F988,DATOS!B:U,3,FALSE)</f>
        <v>41107524</v>
      </c>
      <c r="F988">
        <v>5384</v>
      </c>
      <c r="G988">
        <v>2</v>
      </c>
      <c r="H988" t="str">
        <f>VLOOKUP(F988,DATOS!B:U,11,FALSE)</f>
        <v>S50008</v>
      </c>
      <c r="I988" t="str">
        <f t="shared" si="30"/>
        <v>TRANSPORTE INTERMUNICIPAL TER</v>
      </c>
      <c r="J988">
        <f>VLOOKUP(F988,DATOS!B:U,13,FALSE)</f>
        <v>1</v>
      </c>
      <c r="K988">
        <f>VLOOKUP(F988,DATOS!B:U,18,FALSE)</f>
        <v>26520</v>
      </c>
      <c r="L988">
        <f t="shared" si="31"/>
        <v>26520</v>
      </c>
      <c r="O988" s="40">
        <f>VLOOKUP(F988,DATOS!B:P,15,FALSE)</f>
        <v>45422</v>
      </c>
    </row>
    <row r="989" spans="2:15">
      <c r="B989" t="str">
        <f>VLOOKUP(F989,DATOS!B:U,20,FALSE)</f>
        <v>FEVT5634</v>
      </c>
      <c r="C989" s="3">
        <v>9012767301</v>
      </c>
      <c r="D989" t="str">
        <f>VLOOKUP(F989,DATOS!B:U,2,FALSE)</f>
        <v>CC</v>
      </c>
      <c r="E989" s="3">
        <f>VLOOKUP(F989,DATOS!B:U,3,FALSE)</f>
        <v>41107524</v>
      </c>
      <c r="F989">
        <v>6113</v>
      </c>
      <c r="G989">
        <v>2</v>
      </c>
      <c r="H989" t="str">
        <f>VLOOKUP(F989,DATOS!B:U,11,FALSE)</f>
        <v>S50008</v>
      </c>
      <c r="I989" t="str">
        <f t="shared" si="30"/>
        <v>TRANSPORTE INTERMUNICIPAL TER</v>
      </c>
      <c r="J989">
        <f>VLOOKUP(F989,DATOS!B:U,13,FALSE)</f>
        <v>1</v>
      </c>
      <c r="K989">
        <f>VLOOKUP(F989,DATOS!B:U,18,FALSE)</f>
        <v>26520</v>
      </c>
      <c r="L989">
        <f t="shared" si="31"/>
        <v>26520</v>
      </c>
      <c r="O989" s="40">
        <f>VLOOKUP(F989,DATOS!B:P,15,FALSE)</f>
        <v>45436</v>
      </c>
    </row>
    <row r="990" spans="2:15">
      <c r="B990" t="str">
        <f>VLOOKUP(F990,DATOS!B:U,20,FALSE)</f>
        <v>FEVT5634</v>
      </c>
      <c r="C990" s="3">
        <v>9012767301</v>
      </c>
      <c r="D990" t="str">
        <f>VLOOKUP(F990,DATOS!B:U,2,FALSE)</f>
        <v>CC</v>
      </c>
      <c r="E990" s="3">
        <f>VLOOKUP(F990,DATOS!B:U,3,FALSE)</f>
        <v>41107524</v>
      </c>
      <c r="F990">
        <v>6114</v>
      </c>
      <c r="G990">
        <v>2</v>
      </c>
      <c r="H990" t="str">
        <f>VLOOKUP(F990,DATOS!B:U,11,FALSE)</f>
        <v>S50008</v>
      </c>
      <c r="I990" t="str">
        <f t="shared" si="30"/>
        <v>TRANSPORTE INTERMUNICIPAL TER</v>
      </c>
      <c r="J990">
        <f>VLOOKUP(F990,DATOS!B:U,13,FALSE)</f>
        <v>1</v>
      </c>
      <c r="K990">
        <f>VLOOKUP(F990,DATOS!B:U,18,FALSE)</f>
        <v>26520</v>
      </c>
      <c r="L990">
        <f t="shared" si="31"/>
        <v>26520</v>
      </c>
      <c r="O990" s="40">
        <f>VLOOKUP(F990,DATOS!B:P,15,FALSE)</f>
        <v>45436</v>
      </c>
    </row>
    <row r="991" spans="2:15">
      <c r="B991" t="str">
        <f>VLOOKUP(F991,DATOS!B:U,20,FALSE)</f>
        <v>FEVT5635</v>
      </c>
      <c r="C991" s="3">
        <v>9012767301</v>
      </c>
      <c r="D991" t="str">
        <f>VLOOKUP(F991,DATOS!B:U,2,FALSE)</f>
        <v>CC</v>
      </c>
      <c r="E991" s="3">
        <f>VLOOKUP(F991,DATOS!B:U,3,FALSE)</f>
        <v>1006848020</v>
      </c>
      <c r="F991">
        <v>6221</v>
      </c>
      <c r="G991">
        <v>2</v>
      </c>
      <c r="H991" t="str">
        <f>VLOOKUP(F991,DATOS!B:U,11,FALSE)</f>
        <v>S50008</v>
      </c>
      <c r="I991" t="str">
        <f t="shared" si="30"/>
        <v>TRANSPORTE INTERMUNICIPAL TER</v>
      </c>
      <c r="J991">
        <f>VLOOKUP(F991,DATOS!B:U,13,FALSE)</f>
        <v>1</v>
      </c>
      <c r="K991">
        <f>VLOOKUP(F991,DATOS!B:U,18,FALSE)</f>
        <v>45240</v>
      </c>
      <c r="L991">
        <f t="shared" si="31"/>
        <v>45240</v>
      </c>
      <c r="O991" s="40">
        <f>VLOOKUP(F991,DATOS!B:P,15,FALSE)</f>
        <v>45439</v>
      </c>
    </row>
    <row r="992" spans="2:15">
      <c r="B992" t="str">
        <f>VLOOKUP(F992,DATOS!B:U,20,FALSE)</f>
        <v>FEVT5636</v>
      </c>
      <c r="C992" s="3">
        <v>9012767301</v>
      </c>
      <c r="D992" t="str">
        <f>VLOOKUP(F992,DATOS!B:U,2,FALSE)</f>
        <v>RC</v>
      </c>
      <c r="E992" s="3">
        <f>VLOOKUP(F992,DATOS!B:U,3,FALSE)</f>
        <v>1123338470</v>
      </c>
      <c r="F992">
        <v>6014</v>
      </c>
      <c r="G992">
        <v>2</v>
      </c>
      <c r="H992" t="str">
        <f>VLOOKUP(F992,DATOS!B:U,11,FALSE)</f>
        <v>S50007</v>
      </c>
      <c r="I992" t="str">
        <f t="shared" si="30"/>
        <v>TRANSPORTE MUNICIPAL TERRESTR</v>
      </c>
      <c r="J992">
        <f>VLOOKUP(F992,DATOS!B:U,13,FALSE)</f>
        <v>1</v>
      </c>
      <c r="K992">
        <f>VLOOKUP(F992,DATOS!B:U,18,FALSE)</f>
        <v>102544</v>
      </c>
      <c r="L992">
        <f t="shared" si="31"/>
        <v>102544</v>
      </c>
      <c r="O992" s="40">
        <f>VLOOKUP(F992,DATOS!B:P,15,FALSE)</f>
        <v>45434</v>
      </c>
    </row>
    <row r="993" spans="2:15">
      <c r="B993" t="str">
        <f>VLOOKUP(F993,DATOS!B:U,20,FALSE)</f>
        <v>FEVT5636</v>
      </c>
      <c r="C993" s="3">
        <v>9012767301</v>
      </c>
      <c r="D993" t="str">
        <f>VLOOKUP(F993,DATOS!B:U,2,FALSE)</f>
        <v>RC</v>
      </c>
      <c r="E993" s="3">
        <f>VLOOKUP(F993,DATOS!B:U,3,FALSE)</f>
        <v>1123338470</v>
      </c>
      <c r="F993">
        <v>6015</v>
      </c>
      <c r="G993">
        <v>2</v>
      </c>
      <c r="H993" t="str">
        <f>VLOOKUP(F993,DATOS!B:U,11,FALSE)</f>
        <v>S50007</v>
      </c>
      <c r="I993" t="str">
        <f t="shared" si="30"/>
        <v>TRANSPORTE MUNICIPAL TERRESTR</v>
      </c>
      <c r="J993">
        <f>VLOOKUP(F993,DATOS!B:U,13,FALSE)</f>
        <v>1</v>
      </c>
      <c r="K993">
        <f>VLOOKUP(F993,DATOS!B:U,18,FALSE)</f>
        <v>102544</v>
      </c>
      <c r="L993">
        <f t="shared" si="31"/>
        <v>102544</v>
      </c>
      <c r="O993" s="40">
        <f>VLOOKUP(F993,DATOS!B:P,15,FALSE)</f>
        <v>45435</v>
      </c>
    </row>
    <row r="994" spans="2:15">
      <c r="B994" t="str">
        <f>VLOOKUP(F994,DATOS!B:U,20,FALSE)</f>
        <v>FEVT5637</v>
      </c>
      <c r="C994" s="3">
        <v>9012767301</v>
      </c>
      <c r="D994" t="str">
        <f>VLOOKUP(F994,DATOS!B:U,2,FALSE)</f>
        <v>CC</v>
      </c>
      <c r="E994" s="3">
        <f>VLOOKUP(F994,DATOS!B:U,3,FALSE)</f>
        <v>18156391</v>
      </c>
      <c r="F994">
        <v>6169</v>
      </c>
      <c r="G994">
        <v>2</v>
      </c>
      <c r="H994" t="str">
        <f>VLOOKUP(F994,DATOS!B:U,11,FALSE)</f>
        <v>S50007</v>
      </c>
      <c r="I994" t="str">
        <f t="shared" si="30"/>
        <v>TRANSPORTE MUNICIPAL TERRESTR</v>
      </c>
      <c r="J994">
        <f>VLOOKUP(F994,DATOS!B:U,13,FALSE)</f>
        <v>1</v>
      </c>
      <c r="K994">
        <f>VLOOKUP(F994,DATOS!B:U,18,FALSE)</f>
        <v>108576</v>
      </c>
      <c r="L994">
        <f t="shared" si="31"/>
        <v>108576</v>
      </c>
      <c r="O994" s="40">
        <f>VLOOKUP(F994,DATOS!B:P,15,FALSE)</f>
        <v>45438</v>
      </c>
    </row>
    <row r="995" spans="2:15">
      <c r="B995" t="str">
        <f>VLOOKUP(F995,DATOS!B:U,20,FALSE)</f>
        <v>FEVT5637</v>
      </c>
      <c r="C995" s="3">
        <v>9012767301</v>
      </c>
      <c r="D995" t="str">
        <f>VLOOKUP(F995,DATOS!B:U,2,FALSE)</f>
        <v>CC</v>
      </c>
      <c r="E995" s="3">
        <f>VLOOKUP(F995,DATOS!B:U,3,FALSE)</f>
        <v>18156391</v>
      </c>
      <c r="F995">
        <v>6170</v>
      </c>
      <c r="G995">
        <v>2</v>
      </c>
      <c r="H995" t="str">
        <f>VLOOKUP(F995,DATOS!B:U,11,FALSE)</f>
        <v>S50007</v>
      </c>
      <c r="I995" t="str">
        <f t="shared" si="30"/>
        <v>TRANSPORTE MUNICIPAL TERRESTR</v>
      </c>
      <c r="J995">
        <f>VLOOKUP(F995,DATOS!B:U,13,FALSE)</f>
        <v>1</v>
      </c>
      <c r="K995">
        <f>VLOOKUP(F995,DATOS!B:U,18,FALSE)</f>
        <v>108576</v>
      </c>
      <c r="L995">
        <f t="shared" si="31"/>
        <v>108576</v>
      </c>
      <c r="O995" s="40">
        <f>VLOOKUP(F995,DATOS!B:P,15,FALSE)</f>
        <v>45439</v>
      </c>
    </row>
    <row r="996" spans="2:15">
      <c r="B996" t="str">
        <f>VLOOKUP(F996,DATOS!B:U,20,FALSE)</f>
        <v>FEVT5638</v>
      </c>
      <c r="C996" s="3">
        <v>9012767301</v>
      </c>
      <c r="D996" t="str">
        <f>VLOOKUP(F996,DATOS!B:U,2,FALSE)</f>
        <v>CC</v>
      </c>
      <c r="E996" s="3">
        <f>VLOOKUP(F996,DATOS!B:U,3,FALSE)</f>
        <v>2373489</v>
      </c>
      <c r="F996">
        <v>6444</v>
      </c>
      <c r="G996">
        <v>2</v>
      </c>
      <c r="H996" t="str">
        <f>VLOOKUP(F996,DATOS!B:U,11,FALSE)</f>
        <v>S50007</v>
      </c>
      <c r="I996" t="str">
        <f t="shared" si="30"/>
        <v>TRANSPORTE MUNICIPAL TERRESTR</v>
      </c>
      <c r="J996">
        <f>VLOOKUP(F996,DATOS!B:U,13,FALSE)</f>
        <v>1</v>
      </c>
      <c r="K996">
        <f>VLOOKUP(F996,DATOS!B:U,18,FALSE)</f>
        <v>29120</v>
      </c>
      <c r="L996">
        <f t="shared" si="31"/>
        <v>29120</v>
      </c>
      <c r="O996" s="40">
        <f>VLOOKUP(F996,DATOS!B:P,15,FALSE)</f>
        <v>45442</v>
      </c>
    </row>
    <row r="997" spans="2:15">
      <c r="B997" t="str">
        <f>VLOOKUP(F997,DATOS!B:U,20,FALSE)</f>
        <v>FEVT5638</v>
      </c>
      <c r="C997" s="3">
        <v>9012767301</v>
      </c>
      <c r="D997" t="str">
        <f>VLOOKUP(F997,DATOS!B:U,2,FALSE)</f>
        <v>CC</v>
      </c>
      <c r="E997" s="3">
        <f>VLOOKUP(F997,DATOS!B:U,3,FALSE)</f>
        <v>2373489</v>
      </c>
      <c r="F997">
        <v>6445</v>
      </c>
      <c r="G997">
        <v>2</v>
      </c>
      <c r="H997" t="str">
        <f>VLOOKUP(F997,DATOS!B:U,11,FALSE)</f>
        <v>S50007</v>
      </c>
      <c r="I997" t="str">
        <f t="shared" si="30"/>
        <v>TRANSPORTE MUNICIPAL TERRESTR</v>
      </c>
      <c r="J997">
        <f>VLOOKUP(F997,DATOS!B:U,13,FALSE)</f>
        <v>1</v>
      </c>
      <c r="K997">
        <f>VLOOKUP(F997,DATOS!B:U,18,FALSE)</f>
        <v>29120</v>
      </c>
      <c r="L997">
        <f t="shared" si="31"/>
        <v>29120</v>
      </c>
      <c r="O997" s="40">
        <f>VLOOKUP(F997,DATOS!B:P,15,FALSE)</f>
        <v>45442</v>
      </c>
    </row>
    <row r="998" spans="2:15">
      <c r="B998" t="str">
        <f>VLOOKUP(F998,DATOS!B:U,20,FALSE)</f>
        <v>FEVT5639</v>
      </c>
      <c r="C998" s="3">
        <v>9012767301</v>
      </c>
      <c r="D998" t="str">
        <f>VLOOKUP(F998,DATOS!B:U,2,FALSE)</f>
        <v>CC</v>
      </c>
      <c r="E998" s="3">
        <f>VLOOKUP(F998,DATOS!B:U,3,FALSE)</f>
        <v>41106757</v>
      </c>
      <c r="F998">
        <v>5409</v>
      </c>
      <c r="G998">
        <v>2</v>
      </c>
      <c r="H998" t="str">
        <f>VLOOKUP(F998,DATOS!B:U,11,FALSE)</f>
        <v>S50008</v>
      </c>
      <c r="I998" t="str">
        <f t="shared" si="30"/>
        <v>TRANSPORTE INTERMUNICIPAL TER</v>
      </c>
      <c r="J998">
        <f>VLOOKUP(F998,DATOS!B:U,13,FALSE)</f>
        <v>1</v>
      </c>
      <c r="K998">
        <f>VLOOKUP(F998,DATOS!B:U,18,FALSE)</f>
        <v>26520</v>
      </c>
      <c r="L998">
        <f t="shared" si="31"/>
        <v>26520</v>
      </c>
      <c r="O998" s="40">
        <f>VLOOKUP(F998,DATOS!B:P,15,FALSE)</f>
        <v>45422</v>
      </c>
    </row>
    <row r="999" spans="2:15">
      <c r="B999" t="str">
        <f>VLOOKUP(F999,DATOS!B:U,20,FALSE)</f>
        <v>FEVT5640</v>
      </c>
      <c r="C999" s="3">
        <v>9012767301</v>
      </c>
      <c r="D999" t="str">
        <f>VLOOKUP(F999,DATOS!B:U,2,FALSE)</f>
        <v>CC</v>
      </c>
      <c r="E999" s="3">
        <f>VLOOKUP(F999,DATOS!B:U,3,FALSE)</f>
        <v>5298305</v>
      </c>
      <c r="F999">
        <v>5848</v>
      </c>
      <c r="G999">
        <v>2</v>
      </c>
      <c r="H999" t="str">
        <f>VLOOKUP(F999,DATOS!B:U,11,FALSE)</f>
        <v>S50008</v>
      </c>
      <c r="I999" t="str">
        <f t="shared" si="30"/>
        <v>TRANSPORTE INTERMUNICIPAL TER</v>
      </c>
      <c r="J999">
        <f>VLOOKUP(F999,DATOS!B:U,13,FALSE)</f>
        <v>1</v>
      </c>
      <c r="K999">
        <f>VLOOKUP(F999,DATOS!B:U,18,FALSE)</f>
        <v>35880</v>
      </c>
      <c r="L999">
        <f t="shared" si="31"/>
        <v>35880</v>
      </c>
      <c r="O999" s="40">
        <f>VLOOKUP(F999,DATOS!B:P,15,FALSE)</f>
        <v>45432</v>
      </c>
    </row>
    <row r="1000" spans="2:15">
      <c r="B1000" t="str">
        <f>VLOOKUP(F1000,DATOS!B:U,20,FALSE)</f>
        <v>FEVT5640</v>
      </c>
      <c r="C1000" s="3">
        <v>9012767301</v>
      </c>
      <c r="D1000" t="str">
        <f>VLOOKUP(F1000,DATOS!B:U,2,FALSE)</f>
        <v>CC</v>
      </c>
      <c r="E1000" s="3">
        <f>VLOOKUP(F1000,DATOS!B:U,3,FALSE)</f>
        <v>5298305</v>
      </c>
      <c r="F1000">
        <v>5849</v>
      </c>
      <c r="G1000">
        <v>2</v>
      </c>
      <c r="H1000" t="str">
        <f>VLOOKUP(F1000,DATOS!B:U,11,FALSE)</f>
        <v>S50008</v>
      </c>
      <c r="I1000" t="str">
        <f t="shared" si="30"/>
        <v>TRANSPORTE INTERMUNICIPAL TER</v>
      </c>
      <c r="J1000">
        <f>VLOOKUP(F1000,DATOS!B:U,13,FALSE)</f>
        <v>1</v>
      </c>
      <c r="K1000">
        <f>VLOOKUP(F1000,DATOS!B:U,18,FALSE)</f>
        <v>35880</v>
      </c>
      <c r="L1000">
        <f t="shared" si="31"/>
        <v>35880</v>
      </c>
      <c r="O1000" s="40">
        <f>VLOOKUP(F1000,DATOS!B:P,15,FALSE)</f>
        <v>45433</v>
      </c>
    </row>
    <row r="1001" spans="2:15">
      <c r="B1001" t="str">
        <f>VLOOKUP(F1001,DATOS!B:U,20,FALSE)</f>
        <v>FEVT5641</v>
      </c>
      <c r="C1001" s="3">
        <v>9012767301</v>
      </c>
      <c r="D1001" t="str">
        <f>VLOOKUP(F1001,DATOS!B:U,2,FALSE)</f>
        <v>RC</v>
      </c>
      <c r="E1001" s="3">
        <f>VLOOKUP(F1001,DATOS!B:U,3,FALSE)</f>
        <v>1126462038</v>
      </c>
      <c r="F1001">
        <v>6151</v>
      </c>
      <c r="G1001">
        <v>2</v>
      </c>
      <c r="H1001" t="str">
        <f>VLOOKUP(F1001,DATOS!B:U,11,FALSE)</f>
        <v>S50008</v>
      </c>
      <c r="I1001" t="str">
        <f t="shared" si="30"/>
        <v>TRANSPORTE INTERMUNICIPAL TER</v>
      </c>
      <c r="J1001">
        <f>VLOOKUP(F1001,DATOS!B:U,13,FALSE)</f>
        <v>1</v>
      </c>
      <c r="K1001">
        <f>VLOOKUP(F1001,DATOS!B:U,18,FALSE)</f>
        <v>50336</v>
      </c>
      <c r="L1001">
        <f t="shared" si="31"/>
        <v>50336</v>
      </c>
      <c r="O1001" s="40">
        <f>VLOOKUP(F1001,DATOS!B:P,15,FALSE)</f>
        <v>45437</v>
      </c>
    </row>
    <row r="1002" spans="2:15">
      <c r="B1002" t="str">
        <f>VLOOKUP(F1002,DATOS!B:U,20,FALSE)</f>
        <v>FEVT5641</v>
      </c>
      <c r="C1002" s="3">
        <v>9012767301</v>
      </c>
      <c r="D1002" t="str">
        <f>VLOOKUP(F1002,DATOS!B:U,2,FALSE)</f>
        <v>RC</v>
      </c>
      <c r="E1002" s="3">
        <f>VLOOKUP(F1002,DATOS!B:U,3,FALSE)</f>
        <v>1126462038</v>
      </c>
      <c r="F1002">
        <v>6152</v>
      </c>
      <c r="G1002">
        <v>2</v>
      </c>
      <c r="H1002" t="str">
        <f>VLOOKUP(F1002,DATOS!B:U,11,FALSE)</f>
        <v>S50008</v>
      </c>
      <c r="I1002" t="str">
        <f t="shared" si="30"/>
        <v>TRANSPORTE INTERMUNICIPAL TER</v>
      </c>
      <c r="J1002">
        <f>VLOOKUP(F1002,DATOS!B:U,13,FALSE)</f>
        <v>1</v>
      </c>
      <c r="K1002">
        <f>VLOOKUP(F1002,DATOS!B:U,18,FALSE)</f>
        <v>50336</v>
      </c>
      <c r="L1002">
        <f t="shared" si="31"/>
        <v>50336</v>
      </c>
      <c r="O1002" s="40">
        <f>VLOOKUP(F1002,DATOS!B:P,15,FALSE)</f>
        <v>45437</v>
      </c>
    </row>
    <row r="1003" spans="2:15">
      <c r="B1003" t="str">
        <f>VLOOKUP(F1003,DATOS!B:U,20,FALSE)</f>
        <v>FEVT5642</v>
      </c>
      <c r="C1003" s="3">
        <v>9012767301</v>
      </c>
      <c r="D1003" t="str">
        <f>VLOOKUP(F1003,DATOS!B:U,2,FALSE)</f>
        <v>TI</v>
      </c>
      <c r="E1003" s="3">
        <f>VLOOKUP(F1003,DATOS!B:U,3,FALSE)</f>
        <v>1114898866</v>
      </c>
      <c r="F1003">
        <v>6233</v>
      </c>
      <c r="G1003">
        <v>2</v>
      </c>
      <c r="H1003" t="str">
        <f>VLOOKUP(F1003,DATOS!B:U,11,FALSE)</f>
        <v>S50007</v>
      </c>
      <c r="I1003" t="str">
        <f t="shared" si="30"/>
        <v>TRANSPORTE MUNICIPAL TERRESTR</v>
      </c>
      <c r="J1003">
        <f>VLOOKUP(F1003,DATOS!B:U,13,FALSE)</f>
        <v>1</v>
      </c>
      <c r="K1003">
        <f>VLOOKUP(F1003,DATOS!B:U,18,FALSE)</f>
        <v>67600</v>
      </c>
      <c r="L1003">
        <f t="shared" si="31"/>
        <v>67600</v>
      </c>
      <c r="O1003" s="40">
        <f>VLOOKUP(F1003,DATOS!B:P,15,FALSE)</f>
        <v>45439</v>
      </c>
    </row>
    <row r="1004" spans="2:15">
      <c r="B1004" t="str">
        <f>VLOOKUP(F1004,DATOS!B:U,20,FALSE)</f>
        <v>FEVT5642</v>
      </c>
      <c r="C1004" s="3">
        <v>9012767301</v>
      </c>
      <c r="D1004" t="str">
        <f>VLOOKUP(F1004,DATOS!B:U,2,FALSE)</f>
        <v>TI</v>
      </c>
      <c r="E1004" s="3">
        <f>VLOOKUP(F1004,DATOS!B:U,3,FALSE)</f>
        <v>1114898866</v>
      </c>
      <c r="F1004">
        <v>6234</v>
      </c>
      <c r="G1004">
        <v>2</v>
      </c>
      <c r="H1004" t="str">
        <f>VLOOKUP(F1004,DATOS!B:U,11,FALSE)</f>
        <v>S50007</v>
      </c>
      <c r="I1004" t="str">
        <f t="shared" ref="I1004:I1067" si="32">IF(H1004="S50007","TRANSPORTE MUNICIPAL TERRESTR",IF(H1004="S50008","TRANSPORTE INTERMUNICIPAL TER","VALIDAR CODIGO"))</f>
        <v>TRANSPORTE MUNICIPAL TERRESTR</v>
      </c>
      <c r="J1004">
        <f>VLOOKUP(F1004,DATOS!B:U,13,FALSE)</f>
        <v>1</v>
      </c>
      <c r="K1004">
        <f>VLOOKUP(F1004,DATOS!B:U,18,FALSE)</f>
        <v>67600</v>
      </c>
      <c r="L1004">
        <f t="shared" ref="L1004:L1067" si="33">K1004*J1004</f>
        <v>67600</v>
      </c>
      <c r="O1004" s="40">
        <f>VLOOKUP(F1004,DATOS!B:P,15,FALSE)</f>
        <v>45440</v>
      </c>
    </row>
    <row r="1005" spans="2:15">
      <c r="B1005" t="str">
        <f>VLOOKUP(F1005,DATOS!B:U,20,FALSE)</f>
        <v>FEVT5643</v>
      </c>
      <c r="C1005" s="3">
        <v>9012767301</v>
      </c>
      <c r="D1005" t="str">
        <f>VLOOKUP(F1005,DATOS!B:U,2,FALSE)</f>
        <v>CC</v>
      </c>
      <c r="E1005" s="3">
        <f>VLOOKUP(F1005,DATOS!B:U,3,FALSE)</f>
        <v>59177444</v>
      </c>
      <c r="F1005">
        <v>5742</v>
      </c>
      <c r="G1005">
        <v>2</v>
      </c>
      <c r="H1005" t="str">
        <f>VLOOKUP(F1005,DATOS!B:U,11,FALSE)</f>
        <v>S50008</v>
      </c>
      <c r="I1005" t="str">
        <f t="shared" si="32"/>
        <v>TRANSPORTE INTERMUNICIPAL TER</v>
      </c>
      <c r="J1005">
        <f>VLOOKUP(F1005,DATOS!B:U,13,FALSE)</f>
        <v>1</v>
      </c>
      <c r="K1005">
        <f>VLOOKUP(F1005,DATOS!B:U,18,FALSE)</f>
        <v>50336</v>
      </c>
      <c r="L1005">
        <f t="shared" si="33"/>
        <v>50336</v>
      </c>
      <c r="O1005" s="40">
        <f>VLOOKUP(F1005,DATOS!B:P,15,FALSE)</f>
        <v>45429</v>
      </c>
    </row>
    <row r="1006" spans="2:15">
      <c r="B1006" t="str">
        <f>VLOOKUP(F1006,DATOS!B:U,20,FALSE)</f>
        <v>FEVT5643</v>
      </c>
      <c r="C1006" s="3">
        <v>9012767301</v>
      </c>
      <c r="D1006" t="str">
        <f>VLOOKUP(F1006,DATOS!B:U,2,FALSE)</f>
        <v>CC</v>
      </c>
      <c r="E1006" s="3">
        <f>VLOOKUP(F1006,DATOS!B:U,3,FALSE)</f>
        <v>59177444</v>
      </c>
      <c r="F1006">
        <v>5743</v>
      </c>
      <c r="G1006">
        <v>2</v>
      </c>
      <c r="H1006" t="str">
        <f>VLOOKUP(F1006,DATOS!B:U,11,FALSE)</f>
        <v>S50008</v>
      </c>
      <c r="I1006" t="str">
        <f t="shared" si="32"/>
        <v>TRANSPORTE INTERMUNICIPAL TER</v>
      </c>
      <c r="J1006">
        <f>VLOOKUP(F1006,DATOS!B:U,13,FALSE)</f>
        <v>1</v>
      </c>
      <c r="K1006">
        <f>VLOOKUP(F1006,DATOS!B:U,18,FALSE)</f>
        <v>50336</v>
      </c>
      <c r="L1006">
        <f t="shared" si="33"/>
        <v>50336</v>
      </c>
      <c r="O1006" s="40">
        <f>VLOOKUP(F1006,DATOS!B:P,15,FALSE)</f>
        <v>45430</v>
      </c>
    </row>
    <row r="1007" spans="2:15">
      <c r="B1007" t="str">
        <f>VLOOKUP(F1007,DATOS!B:U,20,FALSE)</f>
        <v>FEVT5644</v>
      </c>
      <c r="C1007" s="3">
        <v>9012767301</v>
      </c>
      <c r="D1007" t="str">
        <f>VLOOKUP(F1007,DATOS!B:U,2,FALSE)</f>
        <v>CC</v>
      </c>
      <c r="E1007" s="3">
        <f>VLOOKUP(F1007,DATOS!B:U,3,FALSE)</f>
        <v>1006849061</v>
      </c>
      <c r="F1007">
        <v>5678</v>
      </c>
      <c r="G1007">
        <v>2</v>
      </c>
      <c r="H1007" t="str">
        <f>VLOOKUP(F1007,DATOS!B:U,11,FALSE)</f>
        <v>S50007</v>
      </c>
      <c r="I1007" t="str">
        <f t="shared" si="32"/>
        <v>TRANSPORTE MUNICIPAL TERRESTR</v>
      </c>
      <c r="J1007">
        <f>VLOOKUP(F1007,DATOS!B:U,13,FALSE)</f>
        <v>1</v>
      </c>
      <c r="K1007">
        <f>VLOOKUP(F1007,DATOS!B:U,18,FALSE)</f>
        <v>96512</v>
      </c>
      <c r="L1007">
        <f t="shared" si="33"/>
        <v>96512</v>
      </c>
      <c r="O1007" s="40">
        <f>VLOOKUP(F1007,DATOS!B:P,15,FALSE)</f>
        <v>45426</v>
      </c>
    </row>
    <row r="1008" spans="2:15">
      <c r="B1008" t="str">
        <f>VLOOKUP(F1008,DATOS!B:U,20,FALSE)</f>
        <v>FEVT5644</v>
      </c>
      <c r="C1008" s="3">
        <v>9012767301</v>
      </c>
      <c r="D1008" t="str">
        <f>VLOOKUP(F1008,DATOS!B:U,2,FALSE)</f>
        <v>CC</v>
      </c>
      <c r="E1008" s="3">
        <f>VLOOKUP(F1008,DATOS!B:U,3,FALSE)</f>
        <v>1006849061</v>
      </c>
      <c r="F1008">
        <v>5679</v>
      </c>
      <c r="G1008">
        <v>2</v>
      </c>
      <c r="H1008" t="str">
        <f>VLOOKUP(F1008,DATOS!B:U,11,FALSE)</f>
        <v>S50007</v>
      </c>
      <c r="I1008" t="str">
        <f t="shared" si="32"/>
        <v>TRANSPORTE MUNICIPAL TERRESTR</v>
      </c>
      <c r="J1008">
        <f>VLOOKUP(F1008,DATOS!B:U,13,FALSE)</f>
        <v>1</v>
      </c>
      <c r="K1008">
        <f>VLOOKUP(F1008,DATOS!B:U,18,FALSE)</f>
        <v>96512</v>
      </c>
      <c r="L1008">
        <f t="shared" si="33"/>
        <v>96512</v>
      </c>
      <c r="O1008" s="40">
        <f>VLOOKUP(F1008,DATOS!B:P,15,FALSE)</f>
        <v>45427</v>
      </c>
    </row>
    <row r="1009" spans="2:15">
      <c r="B1009" t="str">
        <f>VLOOKUP(F1009,DATOS!B:U,20,FALSE)</f>
        <v>FEVT5645</v>
      </c>
      <c r="C1009" s="3">
        <v>9012767301</v>
      </c>
      <c r="D1009" t="str">
        <f>VLOOKUP(F1009,DATOS!B:U,2,FALSE)</f>
        <v>CC</v>
      </c>
      <c r="E1009" s="3">
        <f>VLOOKUP(F1009,DATOS!B:U,3,FALSE)</f>
        <v>41241144</v>
      </c>
      <c r="F1009">
        <v>6161</v>
      </c>
      <c r="G1009">
        <v>2</v>
      </c>
      <c r="H1009" t="str">
        <f>VLOOKUP(F1009,DATOS!B:U,11,FALSE)</f>
        <v>S50008</v>
      </c>
      <c r="I1009" t="str">
        <f t="shared" si="32"/>
        <v>TRANSPORTE INTERMUNICIPAL TER</v>
      </c>
      <c r="J1009">
        <f>VLOOKUP(F1009,DATOS!B:U,13,FALSE)</f>
        <v>1</v>
      </c>
      <c r="K1009">
        <f>VLOOKUP(F1009,DATOS!B:U,18,FALSE)</f>
        <v>26520</v>
      </c>
      <c r="L1009">
        <f t="shared" si="33"/>
        <v>26520</v>
      </c>
      <c r="O1009" s="40">
        <f>VLOOKUP(F1009,DATOS!B:P,15,FALSE)</f>
        <v>45437</v>
      </c>
    </row>
    <row r="1010" spans="2:15">
      <c r="B1010" t="str">
        <f>VLOOKUP(F1010,DATOS!B:U,20,FALSE)</f>
        <v>FEVT5645</v>
      </c>
      <c r="C1010" s="3">
        <v>9012767301</v>
      </c>
      <c r="D1010" t="str">
        <f>VLOOKUP(F1010,DATOS!B:U,2,FALSE)</f>
        <v>CC</v>
      </c>
      <c r="E1010" s="3">
        <f>VLOOKUP(F1010,DATOS!B:U,3,FALSE)</f>
        <v>41241144</v>
      </c>
      <c r="F1010">
        <v>6162</v>
      </c>
      <c r="G1010">
        <v>2</v>
      </c>
      <c r="H1010" t="str">
        <f>VLOOKUP(F1010,DATOS!B:U,11,FALSE)</f>
        <v>S50008</v>
      </c>
      <c r="I1010" t="str">
        <f t="shared" si="32"/>
        <v>TRANSPORTE INTERMUNICIPAL TER</v>
      </c>
      <c r="J1010">
        <f>VLOOKUP(F1010,DATOS!B:U,13,FALSE)</f>
        <v>1</v>
      </c>
      <c r="K1010">
        <f>VLOOKUP(F1010,DATOS!B:U,18,FALSE)</f>
        <v>26520</v>
      </c>
      <c r="L1010">
        <f t="shared" si="33"/>
        <v>26520</v>
      </c>
      <c r="O1010" s="40">
        <f>VLOOKUP(F1010,DATOS!B:P,15,FALSE)</f>
        <v>45437</v>
      </c>
    </row>
    <row r="1011" spans="2:15">
      <c r="B1011" t="str">
        <f>VLOOKUP(F1011,DATOS!B:U,20,FALSE)</f>
        <v>FEVT5646</v>
      </c>
      <c r="C1011" s="3">
        <v>9012767301</v>
      </c>
      <c r="D1011" t="str">
        <f>VLOOKUP(F1011,DATOS!B:U,2,FALSE)</f>
        <v>CC</v>
      </c>
      <c r="E1011" s="3">
        <f>VLOOKUP(F1011,DATOS!B:U,3,FALSE)</f>
        <v>1124857064</v>
      </c>
      <c r="F1011">
        <v>6337</v>
      </c>
      <c r="G1011">
        <v>2</v>
      </c>
      <c r="H1011" t="str">
        <f>VLOOKUP(F1011,DATOS!B:U,11,FALSE)</f>
        <v>S50008</v>
      </c>
      <c r="I1011" t="str">
        <f t="shared" si="32"/>
        <v>TRANSPORTE INTERMUNICIPAL TER</v>
      </c>
      <c r="J1011">
        <f>VLOOKUP(F1011,DATOS!B:U,13,FALSE)</f>
        <v>1</v>
      </c>
      <c r="K1011">
        <f>VLOOKUP(F1011,DATOS!B:U,18,FALSE)</f>
        <v>26520</v>
      </c>
      <c r="L1011">
        <f t="shared" si="33"/>
        <v>26520</v>
      </c>
      <c r="O1011" s="40">
        <f>VLOOKUP(F1011,DATOS!B:P,15,FALSE)</f>
        <v>45441</v>
      </c>
    </row>
    <row r="1012" spans="2:15">
      <c r="B1012" t="str">
        <f>VLOOKUP(F1012,DATOS!B:U,20,FALSE)</f>
        <v>FEVT5646</v>
      </c>
      <c r="C1012" s="3">
        <v>9012767301</v>
      </c>
      <c r="D1012" t="str">
        <f>VLOOKUP(F1012,DATOS!B:U,2,FALSE)</f>
        <v>CC</v>
      </c>
      <c r="E1012" s="3">
        <f>VLOOKUP(F1012,DATOS!B:U,3,FALSE)</f>
        <v>1124857064</v>
      </c>
      <c r="F1012">
        <v>6338</v>
      </c>
      <c r="G1012">
        <v>2</v>
      </c>
      <c r="H1012" t="str">
        <f>VLOOKUP(F1012,DATOS!B:U,11,FALSE)</f>
        <v>S50008</v>
      </c>
      <c r="I1012" t="str">
        <f t="shared" si="32"/>
        <v>TRANSPORTE INTERMUNICIPAL TER</v>
      </c>
      <c r="J1012">
        <f>VLOOKUP(F1012,DATOS!B:U,13,FALSE)</f>
        <v>1</v>
      </c>
      <c r="K1012">
        <f>VLOOKUP(F1012,DATOS!B:U,18,FALSE)</f>
        <v>26520</v>
      </c>
      <c r="L1012">
        <f t="shared" si="33"/>
        <v>26520</v>
      </c>
      <c r="O1012" s="40">
        <f>VLOOKUP(F1012,DATOS!B:P,15,FALSE)</f>
        <v>45441</v>
      </c>
    </row>
    <row r="1013" spans="2:15">
      <c r="B1013" t="str">
        <f>VLOOKUP(F1013,DATOS!B:U,20,FALSE)</f>
        <v>FEVT5647</v>
      </c>
      <c r="C1013" s="3">
        <v>9012767301</v>
      </c>
      <c r="D1013" t="str">
        <f>VLOOKUP(F1013,DATOS!B:U,2,FALSE)</f>
        <v>RC</v>
      </c>
      <c r="E1013" s="3">
        <f>VLOOKUP(F1013,DATOS!B:U,3,FALSE)</f>
        <v>1126460213</v>
      </c>
      <c r="F1013">
        <v>4921</v>
      </c>
      <c r="G1013">
        <v>2</v>
      </c>
      <c r="H1013" t="str">
        <f>VLOOKUP(F1013,DATOS!B:U,11,FALSE)</f>
        <v>S50007</v>
      </c>
      <c r="I1013" t="str">
        <f t="shared" si="32"/>
        <v>TRANSPORTE MUNICIPAL TERRESTR</v>
      </c>
      <c r="J1013">
        <f>VLOOKUP(F1013,DATOS!B:U,13,FALSE)</f>
        <v>1</v>
      </c>
      <c r="K1013">
        <f>VLOOKUP(F1013,DATOS!B:U,18,FALSE)</f>
        <v>135200</v>
      </c>
      <c r="L1013">
        <f t="shared" si="33"/>
        <v>135200</v>
      </c>
      <c r="O1013" s="40">
        <f>VLOOKUP(F1013,DATOS!B:P,15,FALSE)</f>
        <v>45414</v>
      </c>
    </row>
    <row r="1014" spans="2:15">
      <c r="B1014" t="str">
        <f>VLOOKUP(F1014,DATOS!B:U,20,FALSE)</f>
        <v>FEVT5648</v>
      </c>
      <c r="C1014" s="3">
        <v>9012767301</v>
      </c>
      <c r="D1014" t="str">
        <f>VLOOKUP(F1014,DATOS!B:U,2,FALSE)</f>
        <v>CC</v>
      </c>
      <c r="E1014" s="3">
        <f>VLOOKUP(F1014,DATOS!B:U,3,FALSE)</f>
        <v>12977710</v>
      </c>
      <c r="F1014">
        <v>5560</v>
      </c>
      <c r="G1014">
        <v>2</v>
      </c>
      <c r="H1014" t="str">
        <f>VLOOKUP(F1014,DATOS!B:U,11,FALSE)</f>
        <v>S50007</v>
      </c>
      <c r="I1014" t="str">
        <f t="shared" si="32"/>
        <v>TRANSPORTE MUNICIPAL TERRESTR</v>
      </c>
      <c r="J1014">
        <f>VLOOKUP(F1014,DATOS!B:U,13,FALSE)</f>
        <v>2</v>
      </c>
      <c r="K1014">
        <f>VLOOKUP(F1014,DATOS!B:U,18,FALSE)</f>
        <v>84448</v>
      </c>
      <c r="L1014">
        <f t="shared" si="33"/>
        <v>168896</v>
      </c>
      <c r="O1014" s="40">
        <f>VLOOKUP(F1014,DATOS!B:P,15,FALSE)</f>
        <v>45426</v>
      </c>
    </row>
    <row r="1015" spans="2:15">
      <c r="B1015" t="str">
        <f>VLOOKUP(F1015,DATOS!B:U,20,FALSE)</f>
        <v>FEVT5648</v>
      </c>
      <c r="C1015" s="3">
        <v>9012767301</v>
      </c>
      <c r="D1015" t="str">
        <f>VLOOKUP(F1015,DATOS!B:U,2,FALSE)</f>
        <v>CC</v>
      </c>
      <c r="E1015" s="3">
        <f>VLOOKUP(F1015,DATOS!B:U,3,FALSE)</f>
        <v>12977710</v>
      </c>
      <c r="F1015">
        <v>5561</v>
      </c>
      <c r="G1015">
        <v>2</v>
      </c>
      <c r="H1015" t="str">
        <f>VLOOKUP(F1015,DATOS!B:U,11,FALSE)</f>
        <v>S50007</v>
      </c>
      <c r="I1015" t="str">
        <f t="shared" si="32"/>
        <v>TRANSPORTE MUNICIPAL TERRESTR</v>
      </c>
      <c r="J1015">
        <f>VLOOKUP(F1015,DATOS!B:U,13,FALSE)</f>
        <v>1</v>
      </c>
      <c r="K1015">
        <f>VLOOKUP(F1015,DATOS!B:U,18,FALSE)</f>
        <v>84448</v>
      </c>
      <c r="L1015">
        <f t="shared" si="33"/>
        <v>84448</v>
      </c>
      <c r="O1015" s="40">
        <f>VLOOKUP(F1015,DATOS!B:P,15,FALSE)</f>
        <v>45427</v>
      </c>
    </row>
    <row r="1016" spans="2:15">
      <c r="B1016" t="str">
        <f>VLOOKUP(F1016,DATOS!B:U,20,FALSE)</f>
        <v>FEVT5649</v>
      </c>
      <c r="C1016" s="3">
        <v>9012767301</v>
      </c>
      <c r="D1016" t="str">
        <f>VLOOKUP(F1016,DATOS!B:U,2,FALSE)</f>
        <v>CC</v>
      </c>
      <c r="E1016" s="3">
        <f>VLOOKUP(F1016,DATOS!B:U,3,FALSE)</f>
        <v>1140434034</v>
      </c>
      <c r="F1016">
        <v>5071</v>
      </c>
      <c r="G1016">
        <v>2</v>
      </c>
      <c r="H1016" t="str">
        <f>VLOOKUP(F1016,DATOS!B:U,11,FALSE)</f>
        <v>S50007</v>
      </c>
      <c r="I1016" t="str">
        <f t="shared" si="32"/>
        <v>TRANSPORTE MUNICIPAL TERRESTR</v>
      </c>
      <c r="J1016">
        <f>VLOOKUP(F1016,DATOS!B:U,13,FALSE)</f>
        <v>1</v>
      </c>
      <c r="K1016">
        <f>VLOOKUP(F1016,DATOS!B:U,18,FALSE)</f>
        <v>26000</v>
      </c>
      <c r="L1016">
        <f t="shared" si="33"/>
        <v>26000</v>
      </c>
      <c r="O1016" s="40">
        <f>VLOOKUP(F1016,DATOS!B:P,15,FALSE)</f>
        <v>45416</v>
      </c>
    </row>
    <row r="1017" spans="2:15">
      <c r="B1017" t="str">
        <f>VLOOKUP(F1017,DATOS!B:U,20,FALSE)</f>
        <v>FEVT5649</v>
      </c>
      <c r="C1017" s="3">
        <v>9012767301</v>
      </c>
      <c r="D1017" t="str">
        <f>VLOOKUP(F1017,DATOS!B:U,2,FALSE)</f>
        <v>CC</v>
      </c>
      <c r="E1017" s="3">
        <f>VLOOKUP(F1017,DATOS!B:U,3,FALSE)</f>
        <v>1140434034</v>
      </c>
      <c r="F1017">
        <v>5351</v>
      </c>
      <c r="G1017">
        <v>2</v>
      </c>
      <c r="H1017" t="str">
        <f>VLOOKUP(F1017,DATOS!B:U,11,FALSE)</f>
        <v>S50007</v>
      </c>
      <c r="I1017" t="str">
        <f t="shared" si="32"/>
        <v>TRANSPORTE MUNICIPAL TERRESTR</v>
      </c>
      <c r="J1017">
        <f>VLOOKUP(F1017,DATOS!B:U,13,FALSE)</f>
        <v>1</v>
      </c>
      <c r="K1017">
        <f>VLOOKUP(F1017,DATOS!B:U,18,FALSE)</f>
        <v>26000</v>
      </c>
      <c r="L1017">
        <f t="shared" si="33"/>
        <v>26000</v>
      </c>
      <c r="O1017" s="40">
        <f>VLOOKUP(F1017,DATOS!B:P,15,FALSE)</f>
        <v>45421</v>
      </c>
    </row>
    <row r="1018" spans="2:15">
      <c r="B1018" t="str">
        <f>VLOOKUP(F1018,DATOS!B:U,20,FALSE)</f>
        <v>FEVT5649</v>
      </c>
      <c r="C1018" s="3">
        <v>9012767301</v>
      </c>
      <c r="D1018" t="str">
        <f>VLOOKUP(F1018,DATOS!B:U,2,FALSE)</f>
        <v>CC</v>
      </c>
      <c r="E1018" s="3">
        <f>VLOOKUP(F1018,DATOS!B:U,3,FALSE)</f>
        <v>1140434034</v>
      </c>
      <c r="F1018">
        <v>5352</v>
      </c>
      <c r="G1018">
        <v>2</v>
      </c>
      <c r="H1018" t="str">
        <f>VLOOKUP(F1018,DATOS!B:U,11,FALSE)</f>
        <v>S50007</v>
      </c>
      <c r="I1018" t="str">
        <f t="shared" si="32"/>
        <v>TRANSPORTE MUNICIPAL TERRESTR</v>
      </c>
      <c r="J1018">
        <f>VLOOKUP(F1018,DATOS!B:U,13,FALSE)</f>
        <v>1</v>
      </c>
      <c r="K1018">
        <f>VLOOKUP(F1018,DATOS!B:U,18,FALSE)</f>
        <v>26000</v>
      </c>
      <c r="L1018">
        <f t="shared" si="33"/>
        <v>26000</v>
      </c>
      <c r="O1018" s="40">
        <f>VLOOKUP(F1018,DATOS!B:P,15,FALSE)</f>
        <v>45421</v>
      </c>
    </row>
    <row r="1019" spans="2:15">
      <c r="B1019" t="str">
        <f>VLOOKUP(F1019,DATOS!B:U,20,FALSE)</f>
        <v>FEVT5650</v>
      </c>
      <c r="C1019" s="3">
        <v>9012767301</v>
      </c>
      <c r="D1019" t="str">
        <f>VLOOKUP(F1019,DATOS!B:U,2,FALSE)</f>
        <v>CC</v>
      </c>
      <c r="E1019" s="3">
        <f>VLOOKUP(F1019,DATOS!B:U,3,FALSE)</f>
        <v>1124316624</v>
      </c>
      <c r="F1019">
        <v>6393</v>
      </c>
      <c r="G1019">
        <v>2</v>
      </c>
      <c r="H1019" t="str">
        <f>VLOOKUP(F1019,DATOS!B:U,11,FALSE)</f>
        <v>S50007</v>
      </c>
      <c r="I1019" t="str">
        <f t="shared" si="32"/>
        <v>TRANSPORTE MUNICIPAL TERRESTR</v>
      </c>
      <c r="J1019">
        <f>VLOOKUP(F1019,DATOS!B:U,13,FALSE)</f>
        <v>1</v>
      </c>
      <c r="K1019">
        <f>VLOOKUP(F1019,DATOS!B:U,18,FALSE)</f>
        <v>33800</v>
      </c>
      <c r="L1019">
        <f t="shared" si="33"/>
        <v>33800</v>
      </c>
      <c r="O1019" s="40">
        <f>VLOOKUP(F1019,DATOS!B:P,15,FALSE)</f>
        <v>45441</v>
      </c>
    </row>
    <row r="1020" spans="2:15">
      <c r="B1020" t="str">
        <f>VLOOKUP(F1020,DATOS!B:U,20,FALSE)</f>
        <v>FEVT5650</v>
      </c>
      <c r="C1020" s="3">
        <v>9012767301</v>
      </c>
      <c r="D1020" t="str">
        <f>VLOOKUP(F1020,DATOS!B:U,2,FALSE)</f>
        <v>CC</v>
      </c>
      <c r="E1020" s="3">
        <f>VLOOKUP(F1020,DATOS!B:U,3,FALSE)</f>
        <v>1124316624</v>
      </c>
      <c r="F1020">
        <v>6394</v>
      </c>
      <c r="G1020">
        <v>2</v>
      </c>
      <c r="H1020" t="str">
        <f>VLOOKUP(F1020,DATOS!B:U,11,FALSE)</f>
        <v>S50007</v>
      </c>
      <c r="I1020" t="str">
        <f t="shared" si="32"/>
        <v>TRANSPORTE MUNICIPAL TERRESTR</v>
      </c>
      <c r="J1020">
        <f>VLOOKUP(F1020,DATOS!B:U,13,FALSE)</f>
        <v>1</v>
      </c>
      <c r="K1020">
        <f>VLOOKUP(F1020,DATOS!B:U,18,FALSE)</f>
        <v>33800</v>
      </c>
      <c r="L1020">
        <f t="shared" si="33"/>
        <v>33800</v>
      </c>
      <c r="O1020" s="40">
        <f>VLOOKUP(F1020,DATOS!B:P,15,FALSE)</f>
        <v>45441</v>
      </c>
    </row>
    <row r="1021" spans="2:15">
      <c r="B1021" t="str">
        <f>VLOOKUP(F1021,DATOS!B:U,20,FALSE)</f>
        <v>FEVT5651</v>
      </c>
      <c r="C1021" s="3">
        <v>9012767301</v>
      </c>
      <c r="D1021" t="str">
        <f>VLOOKUP(F1021,DATOS!B:U,2,FALSE)</f>
        <v>CC</v>
      </c>
      <c r="E1021" s="3">
        <f>VLOOKUP(F1021,DATOS!B:U,3,FALSE)</f>
        <v>41104220</v>
      </c>
      <c r="F1021">
        <v>6131</v>
      </c>
      <c r="G1021">
        <v>2</v>
      </c>
      <c r="H1021" t="str">
        <f>VLOOKUP(F1021,DATOS!B:U,11,FALSE)</f>
        <v>S50008</v>
      </c>
      <c r="I1021" t="str">
        <f t="shared" si="32"/>
        <v>TRANSPORTE INTERMUNICIPAL TER</v>
      </c>
      <c r="J1021">
        <f>VLOOKUP(F1021,DATOS!B:U,13,FALSE)</f>
        <v>1</v>
      </c>
      <c r="K1021">
        <f>VLOOKUP(F1021,DATOS!B:U,18,FALSE)</f>
        <v>40040</v>
      </c>
      <c r="L1021">
        <f t="shared" si="33"/>
        <v>40040</v>
      </c>
      <c r="O1021" s="40">
        <f>VLOOKUP(F1021,DATOS!B:P,15,FALSE)</f>
        <v>45436</v>
      </c>
    </row>
    <row r="1022" spans="2:15">
      <c r="B1022" t="str">
        <f>VLOOKUP(F1022,DATOS!B:U,20,FALSE)</f>
        <v>FEVT5651</v>
      </c>
      <c r="C1022" s="3">
        <v>9012767301</v>
      </c>
      <c r="D1022" t="str">
        <f>VLOOKUP(F1022,DATOS!B:U,2,FALSE)</f>
        <v>CC</v>
      </c>
      <c r="E1022" s="3">
        <f>VLOOKUP(F1022,DATOS!B:U,3,FALSE)</f>
        <v>41104220</v>
      </c>
      <c r="F1022">
        <v>6132</v>
      </c>
      <c r="G1022">
        <v>2</v>
      </c>
      <c r="H1022" t="str">
        <f>VLOOKUP(F1022,DATOS!B:U,11,FALSE)</f>
        <v>S50008</v>
      </c>
      <c r="I1022" t="str">
        <f t="shared" si="32"/>
        <v>TRANSPORTE INTERMUNICIPAL TER</v>
      </c>
      <c r="J1022">
        <f>VLOOKUP(F1022,DATOS!B:U,13,FALSE)</f>
        <v>1</v>
      </c>
      <c r="K1022">
        <f>VLOOKUP(F1022,DATOS!B:U,18,FALSE)</f>
        <v>40040</v>
      </c>
      <c r="L1022">
        <f t="shared" si="33"/>
        <v>40040</v>
      </c>
      <c r="O1022" s="40">
        <f>VLOOKUP(F1022,DATOS!B:P,15,FALSE)</f>
        <v>45436</v>
      </c>
    </row>
    <row r="1023" spans="2:15">
      <c r="B1023" t="str">
        <f>VLOOKUP(F1023,DATOS!B:U,20,FALSE)</f>
        <v>FEVT5652</v>
      </c>
      <c r="C1023" s="3">
        <v>9012767301</v>
      </c>
      <c r="D1023" t="str">
        <f>VLOOKUP(F1023,DATOS!B:U,2,FALSE)</f>
        <v>CC</v>
      </c>
      <c r="E1023" s="3">
        <f>VLOOKUP(F1023,DATOS!B:U,3,FALSE)</f>
        <v>1010145151</v>
      </c>
      <c r="F1023">
        <v>6022</v>
      </c>
      <c r="G1023">
        <v>2</v>
      </c>
      <c r="H1023" t="str">
        <f>VLOOKUP(F1023,DATOS!B:U,11,FALSE)</f>
        <v>S50008</v>
      </c>
      <c r="I1023" t="str">
        <f t="shared" si="32"/>
        <v>TRANSPORTE INTERMUNICIPAL TER</v>
      </c>
      <c r="J1023">
        <f>VLOOKUP(F1023,DATOS!B:U,13,FALSE)</f>
        <v>1</v>
      </c>
      <c r="K1023">
        <f>VLOOKUP(F1023,DATOS!B:U,18,FALSE)</f>
        <v>50669</v>
      </c>
      <c r="L1023">
        <f t="shared" si="33"/>
        <v>50669</v>
      </c>
      <c r="O1023" s="40">
        <f>VLOOKUP(F1023,DATOS!B:P,15,FALSE)</f>
        <v>45437</v>
      </c>
    </row>
    <row r="1024" spans="2:15">
      <c r="B1024" t="str">
        <f>VLOOKUP(F1024,DATOS!B:U,20,FALSE)</f>
        <v>FEVT5652</v>
      </c>
      <c r="C1024" s="3">
        <v>9012767301</v>
      </c>
      <c r="D1024" t="str">
        <f>VLOOKUP(F1024,DATOS!B:U,2,FALSE)</f>
        <v>CC</v>
      </c>
      <c r="E1024" s="3">
        <f>VLOOKUP(F1024,DATOS!B:U,3,FALSE)</f>
        <v>1010145151</v>
      </c>
      <c r="F1024">
        <v>6023</v>
      </c>
      <c r="G1024">
        <v>2</v>
      </c>
      <c r="H1024" t="str">
        <f>VLOOKUP(F1024,DATOS!B:U,11,FALSE)</f>
        <v>S50008</v>
      </c>
      <c r="I1024" t="str">
        <f t="shared" si="32"/>
        <v>TRANSPORTE INTERMUNICIPAL TER</v>
      </c>
      <c r="J1024">
        <f>VLOOKUP(F1024,DATOS!B:U,13,FALSE)</f>
        <v>1</v>
      </c>
      <c r="K1024">
        <f>VLOOKUP(F1024,DATOS!B:U,18,FALSE)</f>
        <v>50669</v>
      </c>
      <c r="L1024">
        <f t="shared" si="33"/>
        <v>50669</v>
      </c>
      <c r="O1024" s="40">
        <f>VLOOKUP(F1024,DATOS!B:P,15,FALSE)</f>
        <v>45437</v>
      </c>
    </row>
    <row r="1025" spans="2:15">
      <c r="B1025" t="str">
        <f>VLOOKUP(F1025,DATOS!B:U,20,FALSE)</f>
        <v>FEVT5653</v>
      </c>
      <c r="C1025" s="3">
        <v>9012767301</v>
      </c>
      <c r="D1025" t="str">
        <f>VLOOKUP(F1025,DATOS!B:U,2,FALSE)</f>
        <v>CC</v>
      </c>
      <c r="E1025" s="3">
        <f>VLOOKUP(F1025,DATOS!B:U,3,FALSE)</f>
        <v>1117495898</v>
      </c>
      <c r="F1025">
        <v>6181</v>
      </c>
      <c r="G1025">
        <v>2</v>
      </c>
      <c r="H1025" t="str">
        <f>VLOOKUP(F1025,DATOS!B:U,11,FALSE)</f>
        <v>S50008</v>
      </c>
      <c r="I1025" t="str">
        <f t="shared" si="32"/>
        <v>TRANSPORTE INTERMUNICIPAL TER</v>
      </c>
      <c r="J1025">
        <f>VLOOKUP(F1025,DATOS!B:U,13,FALSE)</f>
        <v>1</v>
      </c>
      <c r="K1025">
        <f>VLOOKUP(F1025,DATOS!B:U,18,FALSE)</f>
        <v>30680</v>
      </c>
      <c r="L1025">
        <f t="shared" si="33"/>
        <v>30680</v>
      </c>
      <c r="O1025" s="40">
        <f>VLOOKUP(F1025,DATOS!B:P,15,FALSE)</f>
        <v>45438</v>
      </c>
    </row>
    <row r="1026" spans="2:15">
      <c r="B1026" t="str">
        <f>VLOOKUP(F1026,DATOS!B:U,20,FALSE)</f>
        <v>FEVT5653</v>
      </c>
      <c r="C1026" s="3">
        <v>9012767301</v>
      </c>
      <c r="D1026" t="str">
        <f>VLOOKUP(F1026,DATOS!B:U,2,FALSE)</f>
        <v>CC</v>
      </c>
      <c r="E1026" s="3">
        <f>VLOOKUP(F1026,DATOS!B:U,3,FALSE)</f>
        <v>1117495898</v>
      </c>
      <c r="F1026">
        <v>6182</v>
      </c>
      <c r="G1026">
        <v>2</v>
      </c>
      <c r="H1026" t="str">
        <f>VLOOKUP(F1026,DATOS!B:U,11,FALSE)</f>
        <v>S50007</v>
      </c>
      <c r="I1026" t="str">
        <f t="shared" si="32"/>
        <v>TRANSPORTE MUNICIPAL TERRESTR</v>
      </c>
      <c r="J1026">
        <f>VLOOKUP(F1026,DATOS!B:U,13,FALSE)</f>
        <v>1</v>
      </c>
      <c r="K1026">
        <f>VLOOKUP(F1026,DATOS!B:U,18,FALSE)</f>
        <v>67600</v>
      </c>
      <c r="L1026">
        <f t="shared" si="33"/>
        <v>67600</v>
      </c>
      <c r="O1026" s="40">
        <f>VLOOKUP(F1026,DATOS!B:P,15,FALSE)</f>
        <v>45438</v>
      </c>
    </row>
    <row r="1027" spans="2:15">
      <c r="B1027" t="str">
        <f>VLOOKUP(F1027,DATOS!B:U,20,FALSE)</f>
        <v>FEVT5653</v>
      </c>
      <c r="C1027" s="3">
        <v>9012767301</v>
      </c>
      <c r="D1027" t="str">
        <f>VLOOKUP(F1027,DATOS!B:U,2,FALSE)</f>
        <v>CC</v>
      </c>
      <c r="E1027" s="3">
        <f>VLOOKUP(F1027,DATOS!B:U,3,FALSE)</f>
        <v>1117495898</v>
      </c>
      <c r="F1027">
        <v>6183</v>
      </c>
      <c r="G1027">
        <v>2</v>
      </c>
      <c r="H1027" t="str">
        <f>VLOOKUP(F1027,DATOS!B:U,11,FALSE)</f>
        <v>S50007</v>
      </c>
      <c r="I1027" t="str">
        <f t="shared" si="32"/>
        <v>TRANSPORTE MUNICIPAL TERRESTR</v>
      </c>
      <c r="J1027">
        <f>VLOOKUP(F1027,DATOS!B:U,13,FALSE)</f>
        <v>1</v>
      </c>
      <c r="K1027">
        <f>VLOOKUP(F1027,DATOS!B:U,18,FALSE)</f>
        <v>67600</v>
      </c>
      <c r="L1027">
        <f t="shared" si="33"/>
        <v>67600</v>
      </c>
      <c r="O1027" s="40">
        <f>VLOOKUP(F1027,DATOS!B:P,15,FALSE)</f>
        <v>45440</v>
      </c>
    </row>
    <row r="1028" spans="2:15">
      <c r="B1028" t="str">
        <f>VLOOKUP(F1028,DATOS!B:U,20,FALSE)</f>
        <v>FEVT5653</v>
      </c>
      <c r="C1028" s="3">
        <v>9012767301</v>
      </c>
      <c r="D1028" t="str">
        <f>VLOOKUP(F1028,DATOS!B:U,2,FALSE)</f>
        <v>CC</v>
      </c>
      <c r="E1028" s="3">
        <f>VLOOKUP(F1028,DATOS!B:U,3,FALSE)</f>
        <v>1117495898</v>
      </c>
      <c r="F1028">
        <v>6184</v>
      </c>
      <c r="G1028">
        <v>2</v>
      </c>
      <c r="H1028" t="str">
        <f>VLOOKUP(F1028,DATOS!B:U,11,FALSE)</f>
        <v>S50008</v>
      </c>
      <c r="I1028" t="str">
        <f t="shared" si="32"/>
        <v>TRANSPORTE INTERMUNICIPAL TER</v>
      </c>
      <c r="J1028">
        <f>VLOOKUP(F1028,DATOS!B:U,13,FALSE)</f>
        <v>1</v>
      </c>
      <c r="K1028">
        <f>VLOOKUP(F1028,DATOS!B:U,18,FALSE)</f>
        <v>30680</v>
      </c>
      <c r="L1028">
        <f t="shared" si="33"/>
        <v>30680</v>
      </c>
      <c r="O1028" s="40">
        <f>VLOOKUP(F1028,DATOS!B:P,15,FALSE)</f>
        <v>45440</v>
      </c>
    </row>
    <row r="1029" spans="2:15">
      <c r="B1029" t="str">
        <f>VLOOKUP(F1029,DATOS!B:U,20,FALSE)</f>
        <v>FEVT5654</v>
      </c>
      <c r="C1029" s="3">
        <v>9012767301</v>
      </c>
      <c r="D1029" t="str">
        <f>VLOOKUP(F1029,DATOS!B:U,2,FALSE)</f>
        <v>CC</v>
      </c>
      <c r="E1029" s="3">
        <f>VLOOKUP(F1029,DATOS!B:U,3,FALSE)</f>
        <v>34558410</v>
      </c>
      <c r="F1029">
        <v>5934</v>
      </c>
      <c r="G1029">
        <v>2</v>
      </c>
      <c r="H1029" t="str">
        <f>VLOOKUP(F1029,DATOS!B:U,11,FALSE)</f>
        <v>S50007</v>
      </c>
      <c r="I1029" t="str">
        <f t="shared" si="32"/>
        <v>TRANSPORTE MUNICIPAL TERRESTR</v>
      </c>
      <c r="J1029">
        <f>VLOOKUP(F1029,DATOS!B:U,13,FALSE)</f>
        <v>1</v>
      </c>
      <c r="K1029">
        <f>VLOOKUP(F1029,DATOS!B:U,18,FALSE)</f>
        <v>109200</v>
      </c>
      <c r="L1029">
        <f t="shared" si="33"/>
        <v>109200</v>
      </c>
      <c r="O1029" s="40">
        <f>VLOOKUP(F1029,DATOS!B:P,15,FALSE)</f>
        <v>45433</v>
      </c>
    </row>
    <row r="1030" spans="2:15">
      <c r="B1030" t="str">
        <f>VLOOKUP(F1030,DATOS!B:U,20,FALSE)</f>
        <v>FEVT5655</v>
      </c>
      <c r="C1030" s="3">
        <v>9012767301</v>
      </c>
      <c r="D1030" t="str">
        <f>VLOOKUP(F1030,DATOS!B:U,2,FALSE)</f>
        <v>CC</v>
      </c>
      <c r="E1030" s="3">
        <f>VLOOKUP(F1030,DATOS!B:U,3,FALSE)</f>
        <v>30741767</v>
      </c>
      <c r="F1030">
        <v>6291</v>
      </c>
      <c r="G1030">
        <v>2</v>
      </c>
      <c r="H1030" t="str">
        <f>VLOOKUP(F1030,DATOS!B:U,11,FALSE)</f>
        <v>S50007</v>
      </c>
      <c r="I1030" t="str">
        <f t="shared" si="32"/>
        <v>TRANSPORTE MUNICIPAL TERRESTR</v>
      </c>
      <c r="J1030">
        <f>VLOOKUP(F1030,DATOS!B:U,13,FALSE)</f>
        <v>1</v>
      </c>
      <c r="K1030">
        <f>VLOOKUP(F1030,DATOS!B:U,18,FALSE)</f>
        <v>72384</v>
      </c>
      <c r="L1030">
        <f t="shared" si="33"/>
        <v>72384</v>
      </c>
      <c r="O1030" s="40">
        <f>VLOOKUP(F1030,DATOS!B:P,15,FALSE)</f>
        <v>45440</v>
      </c>
    </row>
    <row r="1031" spans="2:15">
      <c r="B1031" t="str">
        <f>VLOOKUP(F1031,DATOS!B:U,20,FALSE)</f>
        <v>FEVT5656</v>
      </c>
      <c r="C1031" s="3">
        <v>9012767301</v>
      </c>
      <c r="D1031" t="str">
        <f>VLOOKUP(F1031,DATOS!B:U,2,FALSE)</f>
        <v>RC</v>
      </c>
      <c r="E1031" s="3">
        <f>VLOOKUP(F1031,DATOS!B:U,3,FALSE)</f>
        <v>1120101754</v>
      </c>
      <c r="F1031">
        <v>5704</v>
      </c>
      <c r="G1031">
        <v>2</v>
      </c>
      <c r="H1031" t="str">
        <f>VLOOKUP(F1031,DATOS!B:U,11,FALSE)</f>
        <v>S50008</v>
      </c>
      <c r="I1031" t="str">
        <f t="shared" si="32"/>
        <v>TRANSPORTE INTERMUNICIPAL TER</v>
      </c>
      <c r="J1031">
        <f>VLOOKUP(F1031,DATOS!B:U,13,FALSE)</f>
        <v>1</v>
      </c>
      <c r="K1031">
        <f>VLOOKUP(F1031,DATOS!B:U,18,FALSE)</f>
        <v>40040</v>
      </c>
      <c r="L1031">
        <f t="shared" si="33"/>
        <v>40040</v>
      </c>
      <c r="O1031" s="40">
        <f>VLOOKUP(F1031,DATOS!B:P,15,FALSE)</f>
        <v>45427</v>
      </c>
    </row>
    <row r="1032" spans="2:15">
      <c r="B1032" t="str">
        <f>VLOOKUP(F1032,DATOS!B:U,20,FALSE)</f>
        <v>FEVT5656</v>
      </c>
      <c r="C1032" s="3">
        <v>9012767301</v>
      </c>
      <c r="D1032" t="str">
        <f>VLOOKUP(F1032,DATOS!B:U,2,FALSE)</f>
        <v>RC</v>
      </c>
      <c r="E1032" s="3">
        <f>VLOOKUP(F1032,DATOS!B:U,3,FALSE)</f>
        <v>1120101754</v>
      </c>
      <c r="F1032">
        <v>5705</v>
      </c>
      <c r="G1032">
        <v>2</v>
      </c>
      <c r="H1032" t="str">
        <f>VLOOKUP(F1032,DATOS!B:U,11,FALSE)</f>
        <v>S50008</v>
      </c>
      <c r="I1032" t="str">
        <f t="shared" si="32"/>
        <v>TRANSPORTE INTERMUNICIPAL TER</v>
      </c>
      <c r="J1032">
        <f>VLOOKUP(F1032,DATOS!B:U,13,FALSE)</f>
        <v>1</v>
      </c>
      <c r="K1032">
        <f>VLOOKUP(F1032,DATOS!B:U,18,FALSE)</f>
        <v>40040</v>
      </c>
      <c r="L1032">
        <f t="shared" si="33"/>
        <v>40040</v>
      </c>
      <c r="O1032" s="40">
        <f>VLOOKUP(F1032,DATOS!B:P,15,FALSE)</f>
        <v>45427</v>
      </c>
    </row>
    <row r="1033" spans="2:15">
      <c r="B1033" t="str">
        <f>VLOOKUP(F1033,DATOS!B:U,20,FALSE)</f>
        <v>FEVT5657</v>
      </c>
      <c r="C1033" s="3">
        <v>9012767301</v>
      </c>
      <c r="D1033" t="str">
        <f>VLOOKUP(F1033,DATOS!B:U,2,FALSE)</f>
        <v>CC</v>
      </c>
      <c r="E1033" s="3">
        <f>VLOOKUP(F1033,DATOS!B:U,3,FALSE)</f>
        <v>18143220</v>
      </c>
      <c r="F1033">
        <v>5227</v>
      </c>
      <c r="G1033">
        <v>2</v>
      </c>
      <c r="H1033" t="str">
        <f>VLOOKUP(F1033,DATOS!B:U,11,FALSE)</f>
        <v>S50008</v>
      </c>
      <c r="I1033" t="str">
        <f t="shared" si="32"/>
        <v>TRANSPORTE INTERMUNICIPAL TER</v>
      </c>
      <c r="J1033">
        <f>VLOOKUP(F1033,DATOS!B:U,13,FALSE)</f>
        <v>1</v>
      </c>
      <c r="K1033">
        <f>VLOOKUP(F1033,DATOS!B:U,18,FALSE)</f>
        <v>45240</v>
      </c>
      <c r="L1033">
        <f t="shared" si="33"/>
        <v>45240</v>
      </c>
      <c r="O1033" s="40">
        <f>VLOOKUP(F1033,DATOS!B:P,15,FALSE)</f>
        <v>45417</v>
      </c>
    </row>
    <row r="1034" spans="2:15">
      <c r="B1034" t="str">
        <f>VLOOKUP(F1034,DATOS!B:U,20,FALSE)</f>
        <v>FEVT5658</v>
      </c>
      <c r="C1034" s="3">
        <v>9012767301</v>
      </c>
      <c r="D1034" t="str">
        <f>VLOOKUP(F1034,DATOS!B:U,2,FALSE)</f>
        <v>CC</v>
      </c>
      <c r="E1034" s="3">
        <f>VLOOKUP(F1034,DATOS!B:U,3,FALSE)</f>
        <v>27132346</v>
      </c>
      <c r="F1034">
        <v>6143</v>
      </c>
      <c r="G1034">
        <v>2</v>
      </c>
      <c r="H1034" t="str">
        <f>VLOOKUP(F1034,DATOS!B:U,11,FALSE)</f>
        <v>S50008</v>
      </c>
      <c r="I1034" t="str">
        <f t="shared" si="32"/>
        <v>TRANSPORTE INTERMUNICIPAL TER</v>
      </c>
      <c r="J1034">
        <f>VLOOKUP(F1034,DATOS!B:U,13,FALSE)</f>
        <v>1</v>
      </c>
      <c r="K1034">
        <f>VLOOKUP(F1034,DATOS!B:U,18,FALSE)</f>
        <v>26520</v>
      </c>
      <c r="L1034">
        <f t="shared" si="33"/>
        <v>26520</v>
      </c>
      <c r="O1034" s="40">
        <f>VLOOKUP(F1034,DATOS!B:P,15,FALSE)</f>
        <v>45437</v>
      </c>
    </row>
    <row r="1035" spans="2:15">
      <c r="B1035" t="str">
        <f>VLOOKUP(F1035,DATOS!B:U,20,FALSE)</f>
        <v>FEVT5661</v>
      </c>
      <c r="C1035" s="3">
        <v>9012767301</v>
      </c>
      <c r="D1035" t="str">
        <f>VLOOKUP(F1035,DATOS!B:U,2,FALSE)</f>
        <v>CC</v>
      </c>
      <c r="E1035" s="3">
        <f>VLOOKUP(F1035,DATOS!B:U,3,FALSE)</f>
        <v>39562662</v>
      </c>
      <c r="F1035">
        <v>5664</v>
      </c>
      <c r="G1035">
        <v>2</v>
      </c>
      <c r="H1035" t="str">
        <f>VLOOKUP(F1035,DATOS!B:U,11,FALSE)</f>
        <v>S50008</v>
      </c>
      <c r="I1035" t="str">
        <f t="shared" si="32"/>
        <v>TRANSPORTE INTERMUNICIPAL TER</v>
      </c>
      <c r="J1035">
        <f>VLOOKUP(F1035,DATOS!B:U,13,FALSE)</f>
        <v>1</v>
      </c>
      <c r="K1035">
        <f>VLOOKUP(F1035,DATOS!B:U,18,FALSE)</f>
        <v>29640</v>
      </c>
      <c r="L1035">
        <f t="shared" si="33"/>
        <v>29640</v>
      </c>
      <c r="O1035" s="40">
        <f>VLOOKUP(F1035,DATOS!B:P,15,FALSE)</f>
        <v>45429</v>
      </c>
    </row>
    <row r="1036" spans="2:15">
      <c r="B1036" t="str">
        <f>VLOOKUP(F1036,DATOS!B:U,20,FALSE)</f>
        <v>FEVT5659</v>
      </c>
      <c r="C1036" s="3">
        <v>9012767301</v>
      </c>
      <c r="D1036" t="str">
        <f>VLOOKUP(F1036,DATOS!B:U,2,FALSE)</f>
        <v>CC</v>
      </c>
      <c r="E1036" s="3">
        <f>VLOOKUP(F1036,DATOS!B:U,3,FALSE)</f>
        <v>5283072</v>
      </c>
      <c r="F1036">
        <v>5497</v>
      </c>
      <c r="G1036">
        <v>2</v>
      </c>
      <c r="H1036" t="str">
        <f>VLOOKUP(F1036,DATOS!B:U,11,FALSE)</f>
        <v>S50008</v>
      </c>
      <c r="I1036" t="str">
        <f t="shared" si="32"/>
        <v>TRANSPORTE INTERMUNICIPAL TER</v>
      </c>
      <c r="J1036">
        <f>VLOOKUP(F1036,DATOS!B:U,13,FALSE)</f>
        <v>2</v>
      </c>
      <c r="K1036">
        <f>VLOOKUP(F1036,DATOS!B:U,18,FALSE)</f>
        <v>31720</v>
      </c>
      <c r="L1036">
        <f t="shared" si="33"/>
        <v>63440</v>
      </c>
      <c r="O1036" s="40">
        <f>VLOOKUP(F1036,DATOS!B:P,15,FALSE)</f>
        <v>45429</v>
      </c>
    </row>
    <row r="1037" spans="2:15">
      <c r="B1037" t="str">
        <f>VLOOKUP(F1037,DATOS!B:U,20,FALSE)</f>
        <v>FEVT5659</v>
      </c>
      <c r="C1037" s="3">
        <v>9012767301</v>
      </c>
      <c r="D1037" t="str">
        <f>VLOOKUP(F1037,DATOS!B:U,2,FALSE)</f>
        <v>CC</v>
      </c>
      <c r="E1037" s="3">
        <f>VLOOKUP(F1037,DATOS!B:U,3,FALSE)</f>
        <v>5283072</v>
      </c>
      <c r="F1037">
        <v>5498</v>
      </c>
      <c r="G1037">
        <v>2</v>
      </c>
      <c r="H1037" t="str">
        <f>VLOOKUP(F1037,DATOS!B:U,11,FALSE)</f>
        <v>S50008</v>
      </c>
      <c r="I1037" t="str">
        <f t="shared" si="32"/>
        <v>TRANSPORTE INTERMUNICIPAL TER</v>
      </c>
      <c r="J1037">
        <f>VLOOKUP(F1037,DATOS!B:U,13,FALSE)</f>
        <v>1</v>
      </c>
      <c r="K1037">
        <f>VLOOKUP(F1037,DATOS!B:U,18,FALSE)</f>
        <v>31720</v>
      </c>
      <c r="L1037">
        <f t="shared" si="33"/>
        <v>31720</v>
      </c>
      <c r="O1037" s="40">
        <f>VLOOKUP(F1037,DATOS!B:P,15,FALSE)</f>
        <v>45429</v>
      </c>
    </row>
    <row r="1038" spans="2:15">
      <c r="B1038" t="str">
        <f>VLOOKUP(F1038,DATOS!B:U,20,FALSE)</f>
        <v>FEVT5660</v>
      </c>
      <c r="C1038" s="3">
        <v>9012767301</v>
      </c>
      <c r="D1038" t="str">
        <f>VLOOKUP(F1038,DATOS!B:U,2,FALSE)</f>
        <v>CC</v>
      </c>
      <c r="E1038" s="3">
        <f>VLOOKUP(F1038,DATOS!B:U,3,FALSE)</f>
        <v>1124848587</v>
      </c>
      <c r="F1038">
        <v>6088</v>
      </c>
      <c r="G1038">
        <v>2</v>
      </c>
      <c r="H1038" t="str">
        <f>VLOOKUP(F1038,DATOS!B:U,11,FALSE)</f>
        <v>S50007</v>
      </c>
      <c r="I1038" t="str">
        <f t="shared" si="32"/>
        <v>TRANSPORTE MUNICIPAL TERRESTR</v>
      </c>
      <c r="J1038">
        <f>VLOOKUP(F1038,DATOS!B:U,13,FALSE)</f>
        <v>2</v>
      </c>
      <c r="K1038">
        <f>VLOOKUP(F1038,DATOS!B:U,18,FALSE)</f>
        <v>109200</v>
      </c>
      <c r="L1038">
        <f t="shared" si="33"/>
        <v>218400</v>
      </c>
      <c r="O1038" s="40">
        <f>VLOOKUP(F1038,DATOS!B:P,15,FALSE)</f>
        <v>45435</v>
      </c>
    </row>
    <row r="1039" spans="2:15">
      <c r="B1039" t="str">
        <f>VLOOKUP(F1039,DATOS!B:U,20,FALSE)</f>
        <v>FEVT5660</v>
      </c>
      <c r="C1039" s="3">
        <v>9012767301</v>
      </c>
      <c r="D1039" t="str">
        <f>VLOOKUP(F1039,DATOS!B:U,2,FALSE)</f>
        <v>CC</v>
      </c>
      <c r="E1039" s="3">
        <f>VLOOKUP(F1039,DATOS!B:U,3,FALSE)</f>
        <v>1124848587</v>
      </c>
      <c r="F1039">
        <v>6089</v>
      </c>
      <c r="G1039">
        <v>2</v>
      </c>
      <c r="H1039" t="str">
        <f>VLOOKUP(F1039,DATOS!B:U,11,FALSE)</f>
        <v>S50007</v>
      </c>
      <c r="I1039" t="str">
        <f t="shared" si="32"/>
        <v>TRANSPORTE MUNICIPAL TERRESTR</v>
      </c>
      <c r="J1039">
        <f>VLOOKUP(F1039,DATOS!B:U,13,FALSE)</f>
        <v>1</v>
      </c>
      <c r="K1039">
        <f>VLOOKUP(F1039,DATOS!B:U,18,FALSE)</f>
        <v>109200</v>
      </c>
      <c r="L1039">
        <f t="shared" si="33"/>
        <v>109200</v>
      </c>
      <c r="O1039" s="40">
        <f>VLOOKUP(F1039,DATOS!B:P,15,FALSE)</f>
        <v>45438</v>
      </c>
    </row>
    <row r="1040" spans="2:15">
      <c r="B1040" t="str">
        <f>VLOOKUP(F1040,DATOS!B:U,20,FALSE)</f>
        <v>FEVT5662</v>
      </c>
      <c r="C1040" s="3">
        <v>9012767301</v>
      </c>
      <c r="D1040" t="str">
        <f>VLOOKUP(F1040,DATOS!B:U,2,FALSE)</f>
        <v>CC</v>
      </c>
      <c r="E1040" s="3">
        <f>VLOOKUP(F1040,DATOS!B:U,3,FALSE)</f>
        <v>18112015</v>
      </c>
      <c r="F1040">
        <v>6153</v>
      </c>
      <c r="G1040">
        <v>2</v>
      </c>
      <c r="H1040" t="str">
        <f>VLOOKUP(F1040,DATOS!B:U,11,FALSE)</f>
        <v>S50007</v>
      </c>
      <c r="I1040" t="str">
        <f t="shared" si="32"/>
        <v>TRANSPORTE MUNICIPAL TERRESTR</v>
      </c>
      <c r="J1040">
        <f>VLOOKUP(F1040,DATOS!B:U,13,FALSE)</f>
        <v>1</v>
      </c>
      <c r="K1040">
        <f>VLOOKUP(F1040,DATOS!B:U,18,FALSE)</f>
        <v>22880</v>
      </c>
      <c r="L1040">
        <f t="shared" si="33"/>
        <v>22880</v>
      </c>
      <c r="O1040" s="40">
        <f>VLOOKUP(F1040,DATOS!B:P,15,FALSE)</f>
        <v>45437</v>
      </c>
    </row>
    <row r="1041" spans="2:15">
      <c r="B1041" t="str">
        <f>VLOOKUP(F1041,DATOS!B:U,20,FALSE)</f>
        <v>FEVT5663</v>
      </c>
      <c r="C1041" s="3">
        <v>9012767301</v>
      </c>
      <c r="D1041" t="str">
        <f>VLOOKUP(F1041,DATOS!B:U,2,FALSE)</f>
        <v>CC</v>
      </c>
      <c r="E1041" s="3">
        <f>VLOOKUP(F1041,DATOS!B:U,3,FALSE)</f>
        <v>1133149091</v>
      </c>
      <c r="F1041">
        <v>5634</v>
      </c>
      <c r="G1041">
        <v>2</v>
      </c>
      <c r="H1041" t="str">
        <f>VLOOKUP(F1041,DATOS!B:U,11,FALSE)</f>
        <v>S50007</v>
      </c>
      <c r="I1041" t="str">
        <f t="shared" si="32"/>
        <v>TRANSPORTE MUNICIPAL TERRESTR</v>
      </c>
      <c r="J1041">
        <f>VLOOKUP(F1041,DATOS!B:U,13,FALSE)</f>
        <v>1</v>
      </c>
      <c r="K1041">
        <f>VLOOKUP(F1041,DATOS!B:U,18,FALSE)</f>
        <v>91520</v>
      </c>
      <c r="L1041">
        <f t="shared" si="33"/>
        <v>91520</v>
      </c>
      <c r="O1041" s="40">
        <f>VLOOKUP(F1041,DATOS!B:P,15,FALSE)</f>
        <v>45423</v>
      </c>
    </row>
    <row r="1042" spans="2:15">
      <c r="B1042" t="str">
        <f>VLOOKUP(F1042,DATOS!B:U,20,FALSE)</f>
        <v>FEVT5664</v>
      </c>
      <c r="C1042" s="3">
        <v>9012767301</v>
      </c>
      <c r="D1042" t="str">
        <f>VLOOKUP(F1042,DATOS!B:U,2,FALSE)</f>
        <v>CC</v>
      </c>
      <c r="E1042" s="3">
        <f>VLOOKUP(F1042,DATOS!B:U,3,FALSE)</f>
        <v>18125382</v>
      </c>
      <c r="F1042">
        <v>6197</v>
      </c>
      <c r="G1042">
        <v>2</v>
      </c>
      <c r="H1042" t="str">
        <f>VLOOKUP(F1042,DATOS!B:U,11,FALSE)</f>
        <v>S50007</v>
      </c>
      <c r="I1042" t="str">
        <f t="shared" si="32"/>
        <v>TRANSPORTE MUNICIPAL TERRESTR</v>
      </c>
      <c r="J1042">
        <f>VLOOKUP(F1042,DATOS!B:U,13,FALSE)</f>
        <v>1</v>
      </c>
      <c r="K1042">
        <f>VLOOKUP(F1042,DATOS!B:U,18,FALSE)</f>
        <v>67600</v>
      </c>
      <c r="L1042">
        <f t="shared" si="33"/>
        <v>67600</v>
      </c>
      <c r="O1042" s="40">
        <f>VLOOKUP(F1042,DATOS!B:P,15,FALSE)</f>
        <v>45438</v>
      </c>
    </row>
    <row r="1043" spans="2:15">
      <c r="B1043" t="str">
        <f>VLOOKUP(F1043,DATOS!B:U,20,FALSE)</f>
        <v>FEVT5664</v>
      </c>
      <c r="C1043" s="3">
        <v>9012767301</v>
      </c>
      <c r="D1043" t="str">
        <f>VLOOKUP(F1043,DATOS!B:U,2,FALSE)</f>
        <v>CC</v>
      </c>
      <c r="E1043" s="3">
        <f>VLOOKUP(F1043,DATOS!B:U,3,FALSE)</f>
        <v>18125382</v>
      </c>
      <c r="F1043">
        <v>6198</v>
      </c>
      <c r="G1043">
        <v>2</v>
      </c>
      <c r="H1043" t="str">
        <f>VLOOKUP(F1043,DATOS!B:U,11,FALSE)</f>
        <v>S50007</v>
      </c>
      <c r="I1043" t="str">
        <f t="shared" si="32"/>
        <v>TRANSPORTE MUNICIPAL TERRESTR</v>
      </c>
      <c r="J1043">
        <f>VLOOKUP(F1043,DATOS!B:U,13,FALSE)</f>
        <v>1</v>
      </c>
      <c r="K1043">
        <f>VLOOKUP(F1043,DATOS!B:U,18,FALSE)</f>
        <v>67600</v>
      </c>
      <c r="L1043">
        <f t="shared" si="33"/>
        <v>67600</v>
      </c>
      <c r="O1043" s="40">
        <f>VLOOKUP(F1043,DATOS!B:P,15,FALSE)</f>
        <v>45439</v>
      </c>
    </row>
    <row r="1044" spans="2:15">
      <c r="B1044" t="str">
        <f>VLOOKUP(F1044,DATOS!B:U,20,FALSE)</f>
        <v>FEVT5665</v>
      </c>
      <c r="C1044" s="3">
        <v>9012767301</v>
      </c>
      <c r="D1044" t="str">
        <f>VLOOKUP(F1044,DATOS!B:U,2,FALSE)</f>
        <v>CC</v>
      </c>
      <c r="E1044" s="3">
        <f>VLOOKUP(F1044,DATOS!B:U,3,FALSE)</f>
        <v>69086736</v>
      </c>
      <c r="F1044">
        <v>4965</v>
      </c>
      <c r="G1044">
        <v>2</v>
      </c>
      <c r="H1044" t="str">
        <f>VLOOKUP(F1044,DATOS!B:U,11,FALSE)</f>
        <v>S50008</v>
      </c>
      <c r="I1044" t="str">
        <f t="shared" si="32"/>
        <v>TRANSPORTE INTERMUNICIPAL TER</v>
      </c>
      <c r="J1044">
        <f>VLOOKUP(F1044,DATOS!B:U,13,FALSE)</f>
        <v>1</v>
      </c>
      <c r="K1044">
        <f>VLOOKUP(F1044,DATOS!B:U,18,FALSE)</f>
        <v>45240</v>
      </c>
      <c r="L1044">
        <f t="shared" si="33"/>
        <v>45240</v>
      </c>
      <c r="O1044" s="40">
        <f>VLOOKUP(F1044,DATOS!B:P,15,FALSE)</f>
        <v>45417</v>
      </c>
    </row>
    <row r="1045" spans="2:15">
      <c r="B1045" t="str">
        <f>VLOOKUP(F1045,DATOS!B:U,20,FALSE)</f>
        <v>FEVT5665</v>
      </c>
      <c r="C1045" s="3">
        <v>9012767301</v>
      </c>
      <c r="D1045" t="str">
        <f>VLOOKUP(F1045,DATOS!B:U,2,FALSE)</f>
        <v>CC</v>
      </c>
      <c r="E1045" s="3">
        <f>VLOOKUP(F1045,DATOS!B:U,3,FALSE)</f>
        <v>69086736</v>
      </c>
      <c r="F1045">
        <v>4966</v>
      </c>
      <c r="G1045">
        <v>2</v>
      </c>
      <c r="H1045" t="str">
        <f>VLOOKUP(F1045,DATOS!B:U,11,FALSE)</f>
        <v>S50008</v>
      </c>
      <c r="I1045" t="str">
        <f t="shared" si="32"/>
        <v>TRANSPORTE INTERMUNICIPAL TER</v>
      </c>
      <c r="J1045">
        <f>VLOOKUP(F1045,DATOS!B:U,13,FALSE)</f>
        <v>1</v>
      </c>
      <c r="K1045">
        <f>VLOOKUP(F1045,DATOS!B:U,18,FALSE)</f>
        <v>45240</v>
      </c>
      <c r="L1045">
        <f t="shared" si="33"/>
        <v>45240</v>
      </c>
      <c r="O1045" s="40">
        <f>VLOOKUP(F1045,DATOS!B:P,15,FALSE)</f>
        <v>45418</v>
      </c>
    </row>
    <row r="1046" spans="2:15">
      <c r="B1046" t="str">
        <f>VLOOKUP(F1046,DATOS!B:U,20,FALSE)</f>
        <v>FEVT5665</v>
      </c>
      <c r="C1046" s="3">
        <v>9012767301</v>
      </c>
      <c r="D1046" t="str">
        <f>VLOOKUP(F1046,DATOS!B:U,2,FALSE)</f>
        <v>CC</v>
      </c>
      <c r="E1046" s="3">
        <f>VLOOKUP(F1046,DATOS!B:U,3,FALSE)</f>
        <v>69086736</v>
      </c>
      <c r="F1046">
        <v>5888</v>
      </c>
      <c r="G1046">
        <v>2</v>
      </c>
      <c r="H1046" t="str">
        <f>VLOOKUP(F1046,DATOS!B:U,11,FALSE)</f>
        <v>S50008</v>
      </c>
      <c r="I1046" t="str">
        <f t="shared" si="32"/>
        <v>TRANSPORTE INTERMUNICIPAL TER</v>
      </c>
      <c r="J1046">
        <f>VLOOKUP(F1046,DATOS!B:U,13,FALSE)</f>
        <v>1</v>
      </c>
      <c r="K1046">
        <f>VLOOKUP(F1046,DATOS!B:U,18,FALSE)</f>
        <v>26520</v>
      </c>
      <c r="L1046">
        <f t="shared" si="33"/>
        <v>26520</v>
      </c>
      <c r="O1046" s="40">
        <f>VLOOKUP(F1046,DATOS!B:P,15,FALSE)</f>
        <v>45432</v>
      </c>
    </row>
    <row r="1047" spans="2:15">
      <c r="B1047" t="str">
        <f>VLOOKUP(F1047,DATOS!B:U,20,FALSE)</f>
        <v>FEVT5665</v>
      </c>
      <c r="C1047" s="3">
        <v>9012767301</v>
      </c>
      <c r="D1047" t="str">
        <f>VLOOKUP(F1047,DATOS!B:U,2,FALSE)</f>
        <v>CC</v>
      </c>
      <c r="E1047" s="3">
        <f>VLOOKUP(F1047,DATOS!B:U,3,FALSE)</f>
        <v>69086736</v>
      </c>
      <c r="F1047">
        <v>5889</v>
      </c>
      <c r="G1047">
        <v>2</v>
      </c>
      <c r="H1047" t="str">
        <f>VLOOKUP(F1047,DATOS!B:U,11,FALSE)</f>
        <v>S50008</v>
      </c>
      <c r="I1047" t="str">
        <f t="shared" si="32"/>
        <v>TRANSPORTE INTERMUNICIPAL TER</v>
      </c>
      <c r="J1047">
        <f>VLOOKUP(F1047,DATOS!B:U,13,FALSE)</f>
        <v>1</v>
      </c>
      <c r="K1047">
        <f>VLOOKUP(F1047,DATOS!B:U,18,FALSE)</f>
        <v>26520</v>
      </c>
      <c r="L1047">
        <f t="shared" si="33"/>
        <v>26520</v>
      </c>
      <c r="O1047" s="40">
        <f>VLOOKUP(F1047,DATOS!B:P,15,FALSE)</f>
        <v>45432</v>
      </c>
    </row>
    <row r="1048" spans="2:15">
      <c r="B1048" t="str">
        <f>VLOOKUP(F1048,DATOS!B:U,20,FALSE)</f>
        <v>FEVT5666</v>
      </c>
      <c r="C1048" s="3">
        <v>9012767301</v>
      </c>
      <c r="D1048" t="str">
        <f>VLOOKUP(F1048,DATOS!B:U,2,FALSE)</f>
        <v>CC</v>
      </c>
      <c r="E1048" s="3">
        <f>VLOOKUP(F1048,DATOS!B:U,3,FALSE)</f>
        <v>27274398</v>
      </c>
      <c r="F1048">
        <v>5652</v>
      </c>
      <c r="G1048">
        <v>2</v>
      </c>
      <c r="H1048" t="str">
        <f>VLOOKUP(F1048,DATOS!B:U,11,FALSE)</f>
        <v>S50008</v>
      </c>
      <c r="I1048" t="str">
        <f t="shared" si="32"/>
        <v>TRANSPORTE INTERMUNICIPAL TER</v>
      </c>
      <c r="J1048">
        <f>VLOOKUP(F1048,DATOS!B:U,13,FALSE)</f>
        <v>1</v>
      </c>
      <c r="K1048">
        <f>VLOOKUP(F1048,DATOS!B:U,18,FALSE)</f>
        <v>31720</v>
      </c>
      <c r="L1048">
        <f t="shared" si="33"/>
        <v>31720</v>
      </c>
      <c r="O1048" s="40">
        <f>VLOOKUP(F1048,DATOS!B:P,15,FALSE)</f>
        <v>45428</v>
      </c>
    </row>
    <row r="1049" spans="2:15">
      <c r="B1049" t="str">
        <f>VLOOKUP(F1049,DATOS!B:U,20,FALSE)</f>
        <v>FEVT5666</v>
      </c>
      <c r="C1049" s="3">
        <v>9012767301</v>
      </c>
      <c r="D1049" t="str">
        <f>VLOOKUP(F1049,DATOS!B:U,2,FALSE)</f>
        <v>CC</v>
      </c>
      <c r="E1049" s="3">
        <f>VLOOKUP(F1049,DATOS!B:U,3,FALSE)</f>
        <v>27274398</v>
      </c>
      <c r="F1049">
        <v>5653</v>
      </c>
      <c r="G1049">
        <v>2</v>
      </c>
      <c r="H1049" t="str">
        <f>VLOOKUP(F1049,DATOS!B:U,11,FALSE)</f>
        <v>S50008</v>
      </c>
      <c r="I1049" t="str">
        <f t="shared" si="32"/>
        <v>TRANSPORTE INTERMUNICIPAL TER</v>
      </c>
      <c r="J1049">
        <f>VLOOKUP(F1049,DATOS!B:U,13,FALSE)</f>
        <v>1</v>
      </c>
      <c r="K1049">
        <f>VLOOKUP(F1049,DATOS!B:U,18,FALSE)</f>
        <v>31720</v>
      </c>
      <c r="L1049">
        <f t="shared" si="33"/>
        <v>31720</v>
      </c>
      <c r="O1049" s="40">
        <f>VLOOKUP(F1049,DATOS!B:P,15,FALSE)</f>
        <v>45429</v>
      </c>
    </row>
    <row r="1050" spans="2:15">
      <c r="B1050" t="str">
        <f>VLOOKUP(F1050,DATOS!B:U,20,FALSE)</f>
        <v>FEVT5667</v>
      </c>
      <c r="C1050" s="3">
        <v>9012767301</v>
      </c>
      <c r="D1050" t="str">
        <f>VLOOKUP(F1050,DATOS!B:U,2,FALSE)</f>
        <v>CC</v>
      </c>
      <c r="E1050" s="3">
        <f>VLOOKUP(F1050,DATOS!B:U,3,FALSE)</f>
        <v>39841475</v>
      </c>
      <c r="F1050">
        <v>5305</v>
      </c>
      <c r="G1050">
        <v>2</v>
      </c>
      <c r="H1050" t="str">
        <f>VLOOKUP(F1050,DATOS!B:U,11,FALSE)</f>
        <v>S50007</v>
      </c>
      <c r="I1050" t="str">
        <f t="shared" si="32"/>
        <v>TRANSPORTE MUNICIPAL TERRESTR</v>
      </c>
      <c r="J1050">
        <f>VLOOKUP(F1050,DATOS!B:U,13,FALSE)</f>
        <v>1</v>
      </c>
      <c r="K1050">
        <f>VLOOKUP(F1050,DATOS!B:U,18,FALSE)</f>
        <v>120120</v>
      </c>
      <c r="L1050">
        <f t="shared" si="33"/>
        <v>120120</v>
      </c>
      <c r="O1050" s="40">
        <f>VLOOKUP(F1050,DATOS!B:P,15,FALSE)</f>
        <v>45420</v>
      </c>
    </row>
    <row r="1051" spans="2:15">
      <c r="B1051" t="str">
        <f>VLOOKUP(F1051,DATOS!B:U,20,FALSE)</f>
        <v>FEVT5667</v>
      </c>
      <c r="C1051" s="3">
        <v>9012767301</v>
      </c>
      <c r="D1051" t="str">
        <f>VLOOKUP(F1051,DATOS!B:U,2,FALSE)</f>
        <v>CC</v>
      </c>
      <c r="E1051" s="3">
        <f>VLOOKUP(F1051,DATOS!B:U,3,FALSE)</f>
        <v>39841475</v>
      </c>
      <c r="F1051">
        <v>5306</v>
      </c>
      <c r="G1051">
        <v>2</v>
      </c>
      <c r="H1051" t="str">
        <f>VLOOKUP(F1051,DATOS!B:U,11,FALSE)</f>
        <v>S50007</v>
      </c>
      <c r="I1051" t="str">
        <f t="shared" si="32"/>
        <v>TRANSPORTE MUNICIPAL TERRESTR</v>
      </c>
      <c r="J1051">
        <f>VLOOKUP(F1051,DATOS!B:U,13,FALSE)</f>
        <v>1</v>
      </c>
      <c r="K1051">
        <f>VLOOKUP(F1051,DATOS!B:U,18,FALSE)</f>
        <v>120120</v>
      </c>
      <c r="L1051">
        <f t="shared" si="33"/>
        <v>120120</v>
      </c>
      <c r="O1051" s="40">
        <f>VLOOKUP(F1051,DATOS!B:P,15,FALSE)</f>
        <v>45423</v>
      </c>
    </row>
    <row r="1052" spans="2:15">
      <c r="B1052" t="str">
        <f>VLOOKUP(F1052,DATOS!B:U,20,FALSE)</f>
        <v>FEVT5668</v>
      </c>
      <c r="C1052" s="3">
        <v>9012767301</v>
      </c>
      <c r="D1052" t="str">
        <f>VLOOKUP(F1052,DATOS!B:U,2,FALSE)</f>
        <v>CC</v>
      </c>
      <c r="E1052" s="3">
        <f>VLOOKUP(F1052,DATOS!B:U,3,FALSE)</f>
        <v>15570543</v>
      </c>
      <c r="F1052">
        <v>6273</v>
      </c>
      <c r="G1052">
        <v>2</v>
      </c>
      <c r="H1052" t="str">
        <f>VLOOKUP(F1052,DATOS!B:U,11,FALSE)</f>
        <v>S50007</v>
      </c>
      <c r="I1052" t="str">
        <f t="shared" si="32"/>
        <v>TRANSPORTE MUNICIPAL TERRESTR</v>
      </c>
      <c r="J1052">
        <f>VLOOKUP(F1052,DATOS!B:U,13,FALSE)</f>
        <v>1</v>
      </c>
      <c r="K1052">
        <f>VLOOKUP(F1052,DATOS!B:U,18,FALSE)</f>
        <v>92040</v>
      </c>
      <c r="L1052">
        <f t="shared" si="33"/>
        <v>92040</v>
      </c>
      <c r="O1052" s="40">
        <f>VLOOKUP(F1052,DATOS!B:P,15,FALSE)</f>
        <v>45439</v>
      </c>
    </row>
    <row r="1053" spans="2:15">
      <c r="B1053" t="str">
        <f>VLOOKUP(F1053,DATOS!B:U,20,FALSE)</f>
        <v>FEVT5668</v>
      </c>
      <c r="C1053" s="3">
        <v>9012767301</v>
      </c>
      <c r="D1053" t="str">
        <f>VLOOKUP(F1053,DATOS!B:U,2,FALSE)</f>
        <v>CC</v>
      </c>
      <c r="E1053" s="3">
        <f>VLOOKUP(F1053,DATOS!B:U,3,FALSE)</f>
        <v>15570543</v>
      </c>
      <c r="F1053">
        <v>6274</v>
      </c>
      <c r="G1053">
        <v>2</v>
      </c>
      <c r="H1053" t="str">
        <f>VLOOKUP(F1053,DATOS!B:U,11,FALSE)</f>
        <v>S50007</v>
      </c>
      <c r="I1053" t="str">
        <f t="shared" si="32"/>
        <v>TRANSPORTE MUNICIPAL TERRESTR</v>
      </c>
      <c r="J1053">
        <f>VLOOKUP(F1053,DATOS!B:U,13,FALSE)</f>
        <v>1</v>
      </c>
      <c r="K1053">
        <f>VLOOKUP(F1053,DATOS!B:U,18,FALSE)</f>
        <v>83200</v>
      </c>
      <c r="L1053">
        <f t="shared" si="33"/>
        <v>83200</v>
      </c>
      <c r="O1053" s="40">
        <f>VLOOKUP(F1053,DATOS!B:P,15,FALSE)</f>
        <v>45442</v>
      </c>
    </row>
    <row r="1054" spans="2:15">
      <c r="B1054" t="str">
        <f>VLOOKUP(F1054,DATOS!B:U,20,FALSE)</f>
        <v>FEVT5669</v>
      </c>
      <c r="C1054" s="3">
        <v>9012767301</v>
      </c>
      <c r="D1054" t="str">
        <f>VLOOKUP(F1054,DATOS!B:U,2,FALSE)</f>
        <v>CC</v>
      </c>
      <c r="E1054" s="3">
        <f>VLOOKUP(F1054,DATOS!B:U,3,FALSE)</f>
        <v>1124316118</v>
      </c>
      <c r="F1054">
        <v>6490</v>
      </c>
      <c r="G1054">
        <v>2</v>
      </c>
      <c r="H1054" t="str">
        <f>VLOOKUP(F1054,DATOS!B:U,11,FALSE)</f>
        <v>S50007</v>
      </c>
      <c r="I1054" t="str">
        <f t="shared" si="32"/>
        <v>TRANSPORTE MUNICIPAL TERRESTR</v>
      </c>
      <c r="J1054">
        <f>VLOOKUP(F1054,DATOS!B:U,13,FALSE)</f>
        <v>1</v>
      </c>
      <c r="K1054">
        <f>VLOOKUP(F1054,DATOS!B:U,18,FALSE)</f>
        <v>26000</v>
      </c>
      <c r="L1054">
        <f t="shared" si="33"/>
        <v>26000</v>
      </c>
      <c r="O1054" s="40">
        <f>VLOOKUP(F1054,DATOS!B:P,15,FALSE)</f>
        <v>45442</v>
      </c>
    </row>
    <row r="1055" spans="2:15">
      <c r="B1055" t="str">
        <f>VLOOKUP(F1055,DATOS!B:U,20,FALSE)</f>
        <v>FEVT5670</v>
      </c>
      <c r="C1055" s="3">
        <v>9012767301</v>
      </c>
      <c r="D1055" t="str">
        <f>VLOOKUP(F1055,DATOS!B:U,2,FALSE)</f>
        <v>TI</v>
      </c>
      <c r="E1055" s="3">
        <f>VLOOKUP(F1055,DATOS!B:U,3,FALSE)</f>
        <v>1123333501</v>
      </c>
      <c r="F1055">
        <v>5558</v>
      </c>
      <c r="G1055">
        <v>2</v>
      </c>
      <c r="H1055" t="str">
        <f>VLOOKUP(F1055,DATOS!B:U,11,FALSE)</f>
        <v>S50007</v>
      </c>
      <c r="I1055" t="str">
        <f t="shared" si="32"/>
        <v>TRANSPORTE MUNICIPAL TERRESTR</v>
      </c>
      <c r="J1055">
        <f>VLOOKUP(F1055,DATOS!B:U,13,FALSE)</f>
        <v>2</v>
      </c>
      <c r="K1055">
        <f>VLOOKUP(F1055,DATOS!B:U,18,FALSE)</f>
        <v>102544</v>
      </c>
      <c r="L1055">
        <f t="shared" si="33"/>
        <v>205088</v>
      </c>
      <c r="O1055" s="40">
        <f>VLOOKUP(F1055,DATOS!B:P,15,FALSE)</f>
        <v>45426</v>
      </c>
    </row>
    <row r="1056" spans="2:15">
      <c r="B1056" t="str">
        <f>VLOOKUP(F1056,DATOS!B:U,20,FALSE)</f>
        <v>FEVT5670</v>
      </c>
      <c r="C1056" s="3">
        <v>9012767301</v>
      </c>
      <c r="D1056" t="str">
        <f>VLOOKUP(F1056,DATOS!B:U,2,FALSE)</f>
        <v>TI</v>
      </c>
      <c r="E1056" s="3">
        <f>VLOOKUP(F1056,DATOS!B:U,3,FALSE)</f>
        <v>1123333501</v>
      </c>
      <c r="F1056">
        <v>5559</v>
      </c>
      <c r="G1056">
        <v>2</v>
      </c>
      <c r="H1056" t="str">
        <f>VLOOKUP(F1056,DATOS!B:U,11,FALSE)</f>
        <v>S50007</v>
      </c>
      <c r="I1056" t="str">
        <f t="shared" si="32"/>
        <v>TRANSPORTE MUNICIPAL TERRESTR</v>
      </c>
      <c r="J1056">
        <f>VLOOKUP(F1056,DATOS!B:U,13,FALSE)</f>
        <v>2</v>
      </c>
      <c r="K1056">
        <f>VLOOKUP(F1056,DATOS!B:U,18,FALSE)</f>
        <v>102544</v>
      </c>
      <c r="L1056">
        <f t="shared" si="33"/>
        <v>205088</v>
      </c>
      <c r="O1056" s="40">
        <f>VLOOKUP(F1056,DATOS!B:P,15,FALSE)</f>
        <v>45427</v>
      </c>
    </row>
    <row r="1057" spans="2:15">
      <c r="B1057" t="str">
        <f>VLOOKUP(F1057,DATOS!B:U,20,FALSE)</f>
        <v>FEVT5671</v>
      </c>
      <c r="C1057" s="3">
        <v>9012767301</v>
      </c>
      <c r="D1057" t="str">
        <f>VLOOKUP(F1057,DATOS!B:U,2,FALSE)</f>
        <v>TI</v>
      </c>
      <c r="E1057" s="3">
        <f>VLOOKUP(F1057,DATOS!B:U,3,FALSE)</f>
        <v>1126448239</v>
      </c>
      <c r="F1057">
        <v>6157</v>
      </c>
      <c r="G1057">
        <v>2</v>
      </c>
      <c r="H1057" t="str">
        <f>VLOOKUP(F1057,DATOS!B:U,11,FALSE)</f>
        <v>S50007</v>
      </c>
      <c r="I1057" t="str">
        <f t="shared" si="32"/>
        <v>TRANSPORTE MUNICIPAL TERRESTR</v>
      </c>
      <c r="J1057">
        <f>VLOOKUP(F1057,DATOS!B:U,13,FALSE)</f>
        <v>1</v>
      </c>
      <c r="K1057">
        <f>VLOOKUP(F1057,DATOS!B:U,18,FALSE)</f>
        <v>22880</v>
      </c>
      <c r="L1057">
        <f t="shared" si="33"/>
        <v>22880</v>
      </c>
      <c r="O1057" s="40">
        <f>VLOOKUP(F1057,DATOS!B:P,15,FALSE)</f>
        <v>45437</v>
      </c>
    </row>
    <row r="1058" spans="2:15">
      <c r="B1058" t="str">
        <f>VLOOKUP(F1058,DATOS!B:U,20,FALSE)</f>
        <v>FEVT5672</v>
      </c>
      <c r="C1058" s="3">
        <v>9012767301</v>
      </c>
      <c r="D1058" t="str">
        <f>VLOOKUP(F1058,DATOS!B:U,2,FALSE)</f>
        <v>CC</v>
      </c>
      <c r="E1058" s="3">
        <f>VLOOKUP(F1058,DATOS!B:U,3,FALSE)</f>
        <v>1123331443</v>
      </c>
      <c r="F1058">
        <v>5636</v>
      </c>
      <c r="G1058">
        <v>2</v>
      </c>
      <c r="H1058" t="str">
        <f>VLOOKUP(F1058,DATOS!B:U,11,FALSE)</f>
        <v>S50008</v>
      </c>
      <c r="I1058" t="str">
        <f t="shared" si="32"/>
        <v>TRANSPORTE INTERMUNICIPAL TER</v>
      </c>
      <c r="J1058">
        <f>VLOOKUP(F1058,DATOS!B:U,13,FALSE)</f>
        <v>1</v>
      </c>
      <c r="K1058">
        <f>VLOOKUP(F1058,DATOS!B:U,18,FALSE)</f>
        <v>45240</v>
      </c>
      <c r="L1058">
        <f t="shared" si="33"/>
        <v>45240</v>
      </c>
      <c r="O1058" s="40">
        <f>VLOOKUP(F1058,DATOS!B:P,15,FALSE)</f>
        <v>45428</v>
      </c>
    </row>
    <row r="1059" spans="2:15">
      <c r="B1059" t="str">
        <f>VLOOKUP(F1059,DATOS!B:U,20,FALSE)</f>
        <v>FEVT5672</v>
      </c>
      <c r="C1059" s="3">
        <v>9012767301</v>
      </c>
      <c r="D1059" t="str">
        <f>VLOOKUP(F1059,DATOS!B:U,2,FALSE)</f>
        <v>CC</v>
      </c>
      <c r="E1059" s="3">
        <f>VLOOKUP(F1059,DATOS!B:U,3,FALSE)</f>
        <v>1123331443</v>
      </c>
      <c r="F1059">
        <v>5637</v>
      </c>
      <c r="G1059">
        <v>2</v>
      </c>
      <c r="H1059" t="str">
        <f>VLOOKUP(F1059,DATOS!B:U,11,FALSE)</f>
        <v>S50008</v>
      </c>
      <c r="I1059" t="str">
        <f t="shared" si="32"/>
        <v>TRANSPORTE INTERMUNICIPAL TER</v>
      </c>
      <c r="J1059">
        <f>VLOOKUP(F1059,DATOS!B:U,13,FALSE)</f>
        <v>1</v>
      </c>
      <c r="K1059">
        <f>VLOOKUP(F1059,DATOS!B:U,18,FALSE)</f>
        <v>45240</v>
      </c>
      <c r="L1059">
        <f t="shared" si="33"/>
        <v>45240</v>
      </c>
      <c r="O1059" s="40">
        <f>VLOOKUP(F1059,DATOS!B:P,15,FALSE)</f>
        <v>45428</v>
      </c>
    </row>
    <row r="1060" spans="2:15">
      <c r="B1060" t="str">
        <f>VLOOKUP(F1060,DATOS!B:U,20,FALSE)</f>
        <v>FEVT5673</v>
      </c>
      <c r="C1060" s="3">
        <v>9012767301</v>
      </c>
      <c r="D1060" t="str">
        <f>VLOOKUP(F1060,DATOS!B:U,2,FALSE)</f>
        <v>CC</v>
      </c>
      <c r="E1060" s="3">
        <f>VLOOKUP(F1060,DATOS!B:U,3,FALSE)</f>
        <v>1006816161</v>
      </c>
      <c r="F1060">
        <v>5259</v>
      </c>
      <c r="G1060">
        <v>2</v>
      </c>
      <c r="H1060" t="str">
        <f>VLOOKUP(F1060,DATOS!B:U,11,FALSE)</f>
        <v>S50007</v>
      </c>
      <c r="I1060" t="str">
        <f t="shared" si="32"/>
        <v>TRANSPORTE MUNICIPAL TERRESTR</v>
      </c>
      <c r="J1060">
        <f>VLOOKUP(F1060,DATOS!B:U,13,FALSE)</f>
        <v>1</v>
      </c>
      <c r="K1060">
        <f>VLOOKUP(F1060,DATOS!B:U,18,FALSE)</f>
        <v>26000</v>
      </c>
      <c r="L1060">
        <f t="shared" si="33"/>
        <v>26000</v>
      </c>
      <c r="O1060" s="40">
        <f>VLOOKUP(F1060,DATOS!B:P,15,FALSE)</f>
        <v>45418</v>
      </c>
    </row>
    <row r="1061" spans="2:15">
      <c r="B1061" t="str">
        <f>VLOOKUP(F1061,DATOS!B:U,20,FALSE)</f>
        <v>FEVT5673</v>
      </c>
      <c r="C1061" s="3">
        <v>9012767301</v>
      </c>
      <c r="D1061" t="str">
        <f>VLOOKUP(F1061,DATOS!B:U,2,FALSE)</f>
        <v>CC</v>
      </c>
      <c r="E1061" s="3">
        <f>VLOOKUP(F1061,DATOS!B:U,3,FALSE)</f>
        <v>1006816161</v>
      </c>
      <c r="F1061">
        <v>5260</v>
      </c>
      <c r="G1061">
        <v>2</v>
      </c>
      <c r="H1061" t="str">
        <f>VLOOKUP(F1061,DATOS!B:U,11,FALSE)</f>
        <v>S50007</v>
      </c>
      <c r="I1061" t="str">
        <f t="shared" si="32"/>
        <v>TRANSPORTE MUNICIPAL TERRESTR</v>
      </c>
      <c r="J1061">
        <f>VLOOKUP(F1061,DATOS!B:U,13,FALSE)</f>
        <v>1</v>
      </c>
      <c r="K1061">
        <f>VLOOKUP(F1061,DATOS!B:U,18,FALSE)</f>
        <v>26000</v>
      </c>
      <c r="L1061">
        <f t="shared" si="33"/>
        <v>26000</v>
      </c>
      <c r="O1061" s="40">
        <f>VLOOKUP(F1061,DATOS!B:P,15,FALSE)</f>
        <v>45418</v>
      </c>
    </row>
    <row r="1062" spans="2:15">
      <c r="B1062" t="str">
        <f>VLOOKUP(F1062,DATOS!B:U,20,FALSE)</f>
        <v>FEVT5674</v>
      </c>
      <c r="C1062" s="3">
        <v>9012767301</v>
      </c>
      <c r="D1062" t="str">
        <f>VLOOKUP(F1062,DATOS!B:U,2,FALSE)</f>
        <v>CC</v>
      </c>
      <c r="E1062" s="3">
        <f>VLOOKUP(F1062,DATOS!B:U,3,FALSE)</f>
        <v>97470675</v>
      </c>
      <c r="F1062">
        <v>6405</v>
      </c>
      <c r="G1062">
        <v>2</v>
      </c>
      <c r="H1062" t="str">
        <f>VLOOKUP(F1062,DATOS!B:U,11,FALSE)</f>
        <v>S50007</v>
      </c>
      <c r="I1062" t="str">
        <f t="shared" si="32"/>
        <v>TRANSPORTE MUNICIPAL TERRESTR</v>
      </c>
      <c r="J1062">
        <f>VLOOKUP(F1062,DATOS!B:U,13,FALSE)</f>
        <v>1</v>
      </c>
      <c r="K1062">
        <f>VLOOKUP(F1062,DATOS!B:U,18,FALSE)</f>
        <v>26000</v>
      </c>
      <c r="L1062">
        <f t="shared" si="33"/>
        <v>26000</v>
      </c>
      <c r="O1062" s="40">
        <f>VLOOKUP(F1062,DATOS!B:P,15,FALSE)</f>
        <v>45441</v>
      </c>
    </row>
    <row r="1063" spans="2:15">
      <c r="B1063" t="str">
        <f>VLOOKUP(F1063,DATOS!B:U,20,FALSE)</f>
        <v>FEVT5674</v>
      </c>
      <c r="C1063" s="3">
        <v>9012767301</v>
      </c>
      <c r="D1063" t="str">
        <f>VLOOKUP(F1063,DATOS!B:U,2,FALSE)</f>
        <v>CC</v>
      </c>
      <c r="E1063" s="3">
        <f>VLOOKUP(F1063,DATOS!B:U,3,FALSE)</f>
        <v>97470675</v>
      </c>
      <c r="F1063">
        <v>6406</v>
      </c>
      <c r="G1063">
        <v>2</v>
      </c>
      <c r="H1063" t="str">
        <f>VLOOKUP(F1063,DATOS!B:U,11,FALSE)</f>
        <v>S50007</v>
      </c>
      <c r="I1063" t="str">
        <f t="shared" si="32"/>
        <v>TRANSPORTE MUNICIPAL TERRESTR</v>
      </c>
      <c r="J1063">
        <f>VLOOKUP(F1063,DATOS!B:U,13,FALSE)</f>
        <v>1</v>
      </c>
      <c r="K1063">
        <f>VLOOKUP(F1063,DATOS!B:U,18,FALSE)</f>
        <v>26000</v>
      </c>
      <c r="L1063">
        <f t="shared" si="33"/>
        <v>26000</v>
      </c>
      <c r="O1063" s="40">
        <f>VLOOKUP(F1063,DATOS!B:P,15,FALSE)</f>
        <v>45441</v>
      </c>
    </row>
    <row r="1064" spans="2:15">
      <c r="B1064" t="str">
        <f>VLOOKUP(F1064,DATOS!B:U,20,FALSE)</f>
        <v>FEVT5675</v>
      </c>
      <c r="C1064" s="3">
        <v>9012767301</v>
      </c>
      <c r="D1064" t="str">
        <f>VLOOKUP(F1064,DATOS!B:U,2,FALSE)</f>
        <v>CC</v>
      </c>
      <c r="E1064" s="3">
        <f>VLOOKUP(F1064,DATOS!B:U,3,FALSE)</f>
        <v>39842099</v>
      </c>
      <c r="F1064">
        <v>6399</v>
      </c>
      <c r="G1064">
        <v>2</v>
      </c>
      <c r="H1064" t="str">
        <f>VLOOKUP(F1064,DATOS!B:U,11,FALSE)</f>
        <v>S50008</v>
      </c>
      <c r="I1064" t="str">
        <f t="shared" si="32"/>
        <v>TRANSPORTE INTERMUNICIPAL TER</v>
      </c>
      <c r="J1064">
        <f>VLOOKUP(F1064,DATOS!B:U,13,FALSE)</f>
        <v>1</v>
      </c>
      <c r="K1064">
        <f>VLOOKUP(F1064,DATOS!B:U,18,FALSE)</f>
        <v>31720</v>
      </c>
      <c r="L1064">
        <f t="shared" si="33"/>
        <v>31720</v>
      </c>
      <c r="O1064" s="40">
        <f>VLOOKUP(F1064,DATOS!B:P,15,FALSE)</f>
        <v>45440</v>
      </c>
    </row>
    <row r="1065" spans="2:15">
      <c r="B1065" t="str">
        <f>VLOOKUP(F1065,DATOS!B:U,20,FALSE)</f>
        <v>FEVT5675</v>
      </c>
      <c r="C1065" s="3">
        <v>9012767301</v>
      </c>
      <c r="D1065" t="str">
        <f>VLOOKUP(F1065,DATOS!B:U,2,FALSE)</f>
        <v>CC</v>
      </c>
      <c r="E1065" s="3">
        <f>VLOOKUP(F1065,DATOS!B:U,3,FALSE)</f>
        <v>39842099</v>
      </c>
      <c r="F1065">
        <v>6400</v>
      </c>
      <c r="G1065">
        <v>2</v>
      </c>
      <c r="H1065" t="str">
        <f>VLOOKUP(F1065,DATOS!B:U,11,FALSE)</f>
        <v>S50008</v>
      </c>
      <c r="I1065" t="str">
        <f t="shared" si="32"/>
        <v>TRANSPORTE INTERMUNICIPAL TER</v>
      </c>
      <c r="J1065">
        <f>VLOOKUP(F1065,DATOS!B:U,13,FALSE)</f>
        <v>1</v>
      </c>
      <c r="K1065">
        <f>VLOOKUP(F1065,DATOS!B:U,18,FALSE)</f>
        <v>31720</v>
      </c>
      <c r="L1065">
        <f t="shared" si="33"/>
        <v>31720</v>
      </c>
      <c r="O1065" s="40">
        <f>VLOOKUP(F1065,DATOS!B:P,15,FALSE)</f>
        <v>45442</v>
      </c>
    </row>
    <row r="1066" spans="2:15">
      <c r="B1066" t="str">
        <f>VLOOKUP(F1066,DATOS!B:U,20,FALSE)</f>
        <v>FEVT5676</v>
      </c>
      <c r="C1066" s="3">
        <v>9012767301</v>
      </c>
      <c r="D1066" t="str">
        <f>VLOOKUP(F1066,DATOS!B:U,2,FALSE)</f>
        <v>CC</v>
      </c>
      <c r="E1066" s="3">
        <f>VLOOKUP(F1066,DATOS!B:U,3,FALSE)</f>
        <v>1126444766</v>
      </c>
      <c r="F1066">
        <v>6307</v>
      </c>
      <c r="G1066">
        <v>2</v>
      </c>
      <c r="H1066" t="str">
        <f>VLOOKUP(F1066,DATOS!B:U,11,FALSE)</f>
        <v>S50008</v>
      </c>
      <c r="I1066" t="str">
        <f t="shared" si="32"/>
        <v>TRANSPORTE INTERMUNICIPAL TER</v>
      </c>
      <c r="J1066">
        <f>VLOOKUP(F1066,DATOS!B:U,13,FALSE)</f>
        <v>1</v>
      </c>
      <c r="K1066">
        <f>VLOOKUP(F1066,DATOS!B:U,18,FALSE)</f>
        <v>40040</v>
      </c>
      <c r="L1066">
        <f t="shared" si="33"/>
        <v>40040</v>
      </c>
      <c r="O1066" s="40">
        <f>VLOOKUP(F1066,DATOS!B:P,15,FALSE)</f>
        <v>45440</v>
      </c>
    </row>
    <row r="1067" spans="2:15">
      <c r="B1067" t="str">
        <f>VLOOKUP(F1067,DATOS!B:U,20,FALSE)</f>
        <v>FEVT5676</v>
      </c>
      <c r="C1067" s="3">
        <v>9012767301</v>
      </c>
      <c r="D1067" t="str">
        <f>VLOOKUP(F1067,DATOS!B:U,2,FALSE)</f>
        <v>CC</v>
      </c>
      <c r="E1067" s="3">
        <f>VLOOKUP(F1067,DATOS!B:U,3,FALSE)</f>
        <v>1126444766</v>
      </c>
      <c r="F1067">
        <v>6308</v>
      </c>
      <c r="G1067">
        <v>2</v>
      </c>
      <c r="H1067" t="str">
        <f>VLOOKUP(F1067,DATOS!B:U,11,FALSE)</f>
        <v>S50008</v>
      </c>
      <c r="I1067" t="str">
        <f t="shared" si="32"/>
        <v>TRANSPORTE INTERMUNICIPAL TER</v>
      </c>
      <c r="J1067">
        <f>VLOOKUP(F1067,DATOS!B:U,13,FALSE)</f>
        <v>1</v>
      </c>
      <c r="K1067">
        <f>VLOOKUP(F1067,DATOS!B:U,18,FALSE)</f>
        <v>40040</v>
      </c>
      <c r="L1067">
        <f t="shared" si="33"/>
        <v>40040</v>
      </c>
      <c r="O1067" s="40">
        <f>VLOOKUP(F1067,DATOS!B:P,15,FALSE)</f>
        <v>45440</v>
      </c>
    </row>
    <row r="1068" spans="2:15">
      <c r="B1068" t="str">
        <f>VLOOKUP(F1068,DATOS!B:U,20,FALSE)</f>
        <v>FEVT5677</v>
      </c>
      <c r="C1068" s="3">
        <v>9012767301</v>
      </c>
      <c r="D1068" t="str">
        <f>VLOOKUP(F1068,DATOS!B:U,2,FALSE)</f>
        <v>CC</v>
      </c>
      <c r="E1068" s="3">
        <f>VLOOKUP(F1068,DATOS!B:U,3,FALSE)</f>
        <v>1059840826</v>
      </c>
      <c r="F1068">
        <v>5225</v>
      </c>
      <c r="G1068">
        <v>2</v>
      </c>
      <c r="H1068" t="str">
        <f>VLOOKUP(F1068,DATOS!B:U,11,FALSE)</f>
        <v>S50007</v>
      </c>
      <c r="I1068" t="str">
        <f t="shared" ref="I1068:I1131" si="34">IF(H1068="S50007","TRANSPORTE MUNICIPAL TERRESTR",IF(H1068="S50008","TRANSPORTE INTERMUNICIPAL TER","VALIDAR CODIGO"))</f>
        <v>TRANSPORTE MUNICIPAL TERRESTR</v>
      </c>
      <c r="J1068">
        <f>VLOOKUP(F1068,DATOS!B:U,13,FALSE)</f>
        <v>1</v>
      </c>
      <c r="K1068">
        <f>VLOOKUP(F1068,DATOS!B:U,18,FALSE)</f>
        <v>109200</v>
      </c>
      <c r="L1068">
        <f t="shared" ref="L1068:L1131" si="35">K1068*J1068</f>
        <v>109200</v>
      </c>
      <c r="O1068" s="40">
        <f>VLOOKUP(F1068,DATOS!B:P,15,FALSE)</f>
        <v>45419</v>
      </c>
    </row>
    <row r="1069" spans="2:15">
      <c r="B1069" t="str">
        <f>VLOOKUP(F1069,DATOS!B:U,20,FALSE)</f>
        <v>FEVT5677</v>
      </c>
      <c r="C1069" s="3">
        <v>9012767301</v>
      </c>
      <c r="D1069" t="str">
        <f>VLOOKUP(F1069,DATOS!B:U,2,FALSE)</f>
        <v>CC</v>
      </c>
      <c r="E1069" s="3">
        <f>VLOOKUP(F1069,DATOS!B:U,3,FALSE)</f>
        <v>1059840826</v>
      </c>
      <c r="F1069">
        <v>5226</v>
      </c>
      <c r="G1069">
        <v>2</v>
      </c>
      <c r="H1069" t="str">
        <f>VLOOKUP(F1069,DATOS!B:U,11,FALSE)</f>
        <v>S50007</v>
      </c>
      <c r="I1069" t="str">
        <f t="shared" si="34"/>
        <v>TRANSPORTE MUNICIPAL TERRESTR</v>
      </c>
      <c r="J1069">
        <f>VLOOKUP(F1069,DATOS!B:U,13,FALSE)</f>
        <v>1</v>
      </c>
      <c r="K1069">
        <f>VLOOKUP(F1069,DATOS!B:U,18,FALSE)</f>
        <v>109200</v>
      </c>
      <c r="L1069">
        <f t="shared" si="35"/>
        <v>109200</v>
      </c>
      <c r="O1069" s="40">
        <f>VLOOKUP(F1069,DATOS!B:P,15,FALSE)</f>
        <v>45420</v>
      </c>
    </row>
    <row r="1070" spans="2:15">
      <c r="B1070" t="str">
        <f>VLOOKUP(F1070,DATOS!B:U,20,FALSE)</f>
        <v>FEVT5678</v>
      </c>
      <c r="C1070" s="3">
        <v>9012767301</v>
      </c>
      <c r="D1070" t="str">
        <f>VLOOKUP(F1070,DATOS!B:U,2,FALSE)</f>
        <v>CC</v>
      </c>
      <c r="E1070" s="3">
        <f>VLOOKUP(F1070,DATOS!B:U,3,FALSE)</f>
        <v>39840628</v>
      </c>
      <c r="F1070">
        <v>6006</v>
      </c>
      <c r="G1070">
        <v>2</v>
      </c>
      <c r="H1070" t="str">
        <f>VLOOKUP(F1070,DATOS!B:U,11,FALSE)</f>
        <v>S50007</v>
      </c>
      <c r="I1070" t="str">
        <f t="shared" si="34"/>
        <v>TRANSPORTE MUNICIPAL TERRESTR</v>
      </c>
      <c r="J1070">
        <f>VLOOKUP(F1070,DATOS!B:U,13,FALSE)</f>
        <v>1</v>
      </c>
      <c r="K1070">
        <f>VLOOKUP(F1070,DATOS!B:U,18,FALSE)</f>
        <v>100131</v>
      </c>
      <c r="L1070">
        <f t="shared" si="35"/>
        <v>100131</v>
      </c>
      <c r="O1070" s="40">
        <f>VLOOKUP(F1070,DATOS!B:P,15,FALSE)</f>
        <v>45434</v>
      </c>
    </row>
    <row r="1071" spans="2:15">
      <c r="B1071" t="str">
        <f>VLOOKUP(F1071,DATOS!B:U,20,FALSE)</f>
        <v>FEVT5678</v>
      </c>
      <c r="C1071" s="3">
        <v>9012767301</v>
      </c>
      <c r="D1071" t="str">
        <f>VLOOKUP(F1071,DATOS!B:U,2,FALSE)</f>
        <v>CC</v>
      </c>
      <c r="E1071" s="3">
        <f>VLOOKUP(F1071,DATOS!B:U,3,FALSE)</f>
        <v>39840628</v>
      </c>
      <c r="F1071">
        <v>6007</v>
      </c>
      <c r="G1071">
        <v>2</v>
      </c>
      <c r="H1071" t="str">
        <f>VLOOKUP(F1071,DATOS!B:U,11,FALSE)</f>
        <v>S50007</v>
      </c>
      <c r="I1071" t="str">
        <f t="shared" si="34"/>
        <v>TRANSPORTE MUNICIPAL TERRESTR</v>
      </c>
      <c r="J1071">
        <f>VLOOKUP(F1071,DATOS!B:U,13,FALSE)</f>
        <v>1</v>
      </c>
      <c r="K1071">
        <f>VLOOKUP(F1071,DATOS!B:U,18,FALSE)</f>
        <v>100131</v>
      </c>
      <c r="L1071">
        <f t="shared" si="35"/>
        <v>100131</v>
      </c>
      <c r="O1071" s="40">
        <f>VLOOKUP(F1071,DATOS!B:P,15,FALSE)</f>
        <v>45435</v>
      </c>
    </row>
    <row r="1072" spans="2:15">
      <c r="B1072" t="str">
        <f>VLOOKUP(F1072,DATOS!B:U,20,FALSE)</f>
        <v>FEVT5679</v>
      </c>
      <c r="C1072" s="3">
        <v>9012767301</v>
      </c>
      <c r="D1072" t="str">
        <f>VLOOKUP(F1072,DATOS!B:U,2,FALSE)</f>
        <v>TI</v>
      </c>
      <c r="E1072" s="3">
        <f>VLOOKUP(F1072,DATOS!B:U,3,FALSE)</f>
        <v>1124315342</v>
      </c>
      <c r="F1072">
        <v>5363</v>
      </c>
      <c r="G1072">
        <v>2</v>
      </c>
      <c r="H1072" t="str">
        <f>VLOOKUP(F1072,DATOS!B:U,11,FALSE)</f>
        <v>S50007</v>
      </c>
      <c r="I1072" t="str">
        <f t="shared" si="34"/>
        <v>TRANSPORTE MUNICIPAL TERRESTR</v>
      </c>
      <c r="J1072">
        <f>VLOOKUP(F1072,DATOS!B:U,13,FALSE)</f>
        <v>1</v>
      </c>
      <c r="K1072">
        <f>VLOOKUP(F1072,DATOS!B:U,18,FALSE)</f>
        <v>33800</v>
      </c>
      <c r="L1072">
        <f t="shared" si="35"/>
        <v>33800</v>
      </c>
      <c r="O1072" s="40">
        <f>VLOOKUP(F1072,DATOS!B:P,15,FALSE)</f>
        <v>45421</v>
      </c>
    </row>
    <row r="1073" spans="2:15">
      <c r="B1073" t="str">
        <f>VLOOKUP(F1073,DATOS!B:U,20,FALSE)</f>
        <v>FEVT5679</v>
      </c>
      <c r="C1073" s="3">
        <v>9012767301</v>
      </c>
      <c r="D1073" t="str">
        <f>VLOOKUP(F1073,DATOS!B:U,2,FALSE)</f>
        <v>TI</v>
      </c>
      <c r="E1073" s="3">
        <f>VLOOKUP(F1073,DATOS!B:U,3,FALSE)</f>
        <v>1124315342</v>
      </c>
      <c r="F1073">
        <v>5364</v>
      </c>
      <c r="G1073">
        <v>2</v>
      </c>
      <c r="H1073" t="str">
        <f>VLOOKUP(F1073,DATOS!B:U,11,FALSE)</f>
        <v>S50007</v>
      </c>
      <c r="I1073" t="str">
        <f t="shared" si="34"/>
        <v>TRANSPORTE MUNICIPAL TERRESTR</v>
      </c>
      <c r="J1073">
        <f>VLOOKUP(F1073,DATOS!B:U,13,FALSE)</f>
        <v>1</v>
      </c>
      <c r="K1073">
        <f>VLOOKUP(F1073,DATOS!B:U,18,FALSE)</f>
        <v>33800</v>
      </c>
      <c r="L1073">
        <f t="shared" si="35"/>
        <v>33800</v>
      </c>
      <c r="O1073" s="40">
        <f>VLOOKUP(F1073,DATOS!B:P,15,FALSE)</f>
        <v>45421</v>
      </c>
    </row>
    <row r="1074" spans="2:15">
      <c r="B1074" t="str">
        <f>VLOOKUP(F1074,DATOS!B:U,20,FALSE)</f>
        <v>FEVT5680</v>
      </c>
      <c r="C1074" s="3">
        <v>9012767301</v>
      </c>
      <c r="D1074" t="str">
        <f>VLOOKUP(F1074,DATOS!B:U,2,FALSE)</f>
        <v>CC</v>
      </c>
      <c r="E1074" s="3">
        <f>VLOOKUP(F1074,DATOS!B:U,3,FALSE)</f>
        <v>1124312925</v>
      </c>
      <c r="F1074">
        <v>6470</v>
      </c>
      <c r="G1074">
        <v>2</v>
      </c>
      <c r="H1074" t="str">
        <f>VLOOKUP(F1074,DATOS!B:U,11,FALSE)</f>
        <v>S50008</v>
      </c>
      <c r="I1074" t="str">
        <f t="shared" si="34"/>
        <v>TRANSPORTE INTERMUNICIPAL TER</v>
      </c>
      <c r="J1074">
        <f>VLOOKUP(F1074,DATOS!B:U,13,FALSE)</f>
        <v>1</v>
      </c>
      <c r="K1074">
        <f>VLOOKUP(F1074,DATOS!B:U,18,FALSE)</f>
        <v>50669</v>
      </c>
      <c r="L1074">
        <f t="shared" si="35"/>
        <v>50669</v>
      </c>
      <c r="O1074" s="40">
        <f>VLOOKUP(F1074,DATOS!B:P,15,FALSE)</f>
        <v>45442</v>
      </c>
    </row>
    <row r="1075" spans="2:15">
      <c r="B1075" t="str">
        <f>VLOOKUP(F1075,DATOS!B:U,20,FALSE)</f>
        <v>FEVT5680</v>
      </c>
      <c r="C1075" s="3">
        <v>9012767301</v>
      </c>
      <c r="D1075" t="str">
        <f>VLOOKUP(F1075,DATOS!B:U,2,FALSE)</f>
        <v>CC</v>
      </c>
      <c r="E1075" s="3">
        <f>VLOOKUP(F1075,DATOS!B:U,3,FALSE)</f>
        <v>1124312925</v>
      </c>
      <c r="F1075">
        <v>6471</v>
      </c>
      <c r="G1075">
        <v>2</v>
      </c>
      <c r="H1075" t="str">
        <f>VLOOKUP(F1075,DATOS!B:U,11,FALSE)</f>
        <v>S50008</v>
      </c>
      <c r="I1075" t="str">
        <f t="shared" si="34"/>
        <v>TRANSPORTE INTERMUNICIPAL TER</v>
      </c>
      <c r="J1075">
        <f>VLOOKUP(F1075,DATOS!B:U,13,FALSE)</f>
        <v>1</v>
      </c>
      <c r="K1075">
        <f>VLOOKUP(F1075,DATOS!B:U,18,FALSE)</f>
        <v>50669</v>
      </c>
      <c r="L1075">
        <f t="shared" si="35"/>
        <v>50669</v>
      </c>
      <c r="O1075" s="40">
        <f>VLOOKUP(F1075,DATOS!B:P,15,FALSE)</f>
        <v>45442</v>
      </c>
    </row>
    <row r="1076" spans="2:15">
      <c r="B1076" t="str">
        <f>VLOOKUP(F1076,DATOS!B:U,20,FALSE)</f>
        <v>FEVT5681</v>
      </c>
      <c r="C1076" s="3">
        <v>9012767301</v>
      </c>
      <c r="D1076" t="str">
        <f>VLOOKUP(F1076,DATOS!B:U,2,FALSE)</f>
        <v>CC</v>
      </c>
      <c r="E1076" s="3">
        <f>VLOOKUP(F1076,DATOS!B:U,3,FALSE)</f>
        <v>27469893</v>
      </c>
      <c r="F1076">
        <v>6092</v>
      </c>
      <c r="G1076">
        <v>2</v>
      </c>
      <c r="H1076" t="str">
        <f>VLOOKUP(F1076,DATOS!B:U,11,FALSE)</f>
        <v>S50007</v>
      </c>
      <c r="I1076" t="str">
        <f t="shared" si="34"/>
        <v>TRANSPORTE MUNICIPAL TERRESTR</v>
      </c>
      <c r="J1076">
        <f>VLOOKUP(F1076,DATOS!B:U,13,FALSE)</f>
        <v>1</v>
      </c>
      <c r="K1076">
        <f>VLOOKUP(F1076,DATOS!B:U,18,FALSE)</f>
        <v>22880</v>
      </c>
      <c r="L1076">
        <f t="shared" si="35"/>
        <v>22880</v>
      </c>
      <c r="O1076" s="40">
        <f>VLOOKUP(F1076,DATOS!B:P,15,FALSE)</f>
        <v>45435</v>
      </c>
    </row>
    <row r="1077" spans="2:15">
      <c r="B1077" t="str">
        <f>VLOOKUP(F1077,DATOS!B:U,20,FALSE)</f>
        <v>FEVT5682</v>
      </c>
      <c r="C1077" s="3">
        <v>9012767301</v>
      </c>
      <c r="D1077" t="str">
        <f>VLOOKUP(F1077,DATOS!B:U,2,FALSE)</f>
        <v>RC</v>
      </c>
      <c r="E1077" s="3">
        <f>VLOOKUP(F1077,DATOS!B:U,3,FALSE)</f>
        <v>1126461618</v>
      </c>
      <c r="F1077">
        <v>5037</v>
      </c>
      <c r="G1077">
        <v>2</v>
      </c>
      <c r="H1077" t="str">
        <f>VLOOKUP(F1077,DATOS!B:U,11,FALSE)</f>
        <v>S50007</v>
      </c>
      <c r="I1077" t="str">
        <f t="shared" si="34"/>
        <v>TRANSPORTE MUNICIPAL TERRESTR</v>
      </c>
      <c r="J1077">
        <f>VLOOKUP(F1077,DATOS!B:U,13,FALSE)</f>
        <v>1</v>
      </c>
      <c r="K1077">
        <f>VLOOKUP(F1077,DATOS!B:U,18,FALSE)</f>
        <v>124800</v>
      </c>
      <c r="L1077">
        <f t="shared" si="35"/>
        <v>124800</v>
      </c>
      <c r="O1077" s="40">
        <f>VLOOKUP(F1077,DATOS!B:P,15,FALSE)</f>
        <v>45414</v>
      </c>
    </row>
    <row r="1078" spans="2:15">
      <c r="B1078" t="str">
        <f>VLOOKUP(F1078,DATOS!B:U,20,FALSE)</f>
        <v>FEVT5682</v>
      </c>
      <c r="C1078" s="3">
        <v>9012767301</v>
      </c>
      <c r="D1078" t="str">
        <f>VLOOKUP(F1078,DATOS!B:U,2,FALSE)</f>
        <v>RC</v>
      </c>
      <c r="E1078" s="3">
        <f>VLOOKUP(F1078,DATOS!B:U,3,FALSE)</f>
        <v>1126461618</v>
      </c>
      <c r="F1078">
        <v>5038</v>
      </c>
      <c r="G1078">
        <v>2</v>
      </c>
      <c r="H1078" t="str">
        <f>VLOOKUP(F1078,DATOS!B:U,11,FALSE)</f>
        <v>S50007</v>
      </c>
      <c r="I1078" t="str">
        <f t="shared" si="34"/>
        <v>TRANSPORTE MUNICIPAL TERRESTR</v>
      </c>
      <c r="J1078">
        <f>VLOOKUP(F1078,DATOS!B:U,13,FALSE)</f>
        <v>1</v>
      </c>
      <c r="K1078">
        <f>VLOOKUP(F1078,DATOS!B:U,18,FALSE)</f>
        <v>124800</v>
      </c>
      <c r="L1078">
        <f t="shared" si="35"/>
        <v>124800</v>
      </c>
      <c r="O1078" s="40">
        <f>VLOOKUP(F1078,DATOS!B:P,15,FALSE)</f>
        <v>45416</v>
      </c>
    </row>
    <row r="1079" spans="2:15">
      <c r="B1079" t="str">
        <f>VLOOKUP(F1079,DATOS!B:U,20,FALSE)</f>
        <v>FEVT5683</v>
      </c>
      <c r="C1079" s="3">
        <v>9012767301</v>
      </c>
      <c r="D1079" t="str">
        <f>VLOOKUP(F1079,DATOS!B:U,2,FALSE)</f>
        <v>TI</v>
      </c>
      <c r="E1079" s="3">
        <f>VLOOKUP(F1079,DATOS!B:U,3,FALSE)</f>
        <v>1075508394</v>
      </c>
      <c r="F1079">
        <v>5303</v>
      </c>
      <c r="G1079">
        <v>2</v>
      </c>
      <c r="H1079" t="str">
        <f>VLOOKUP(F1079,DATOS!B:U,11,FALSE)</f>
        <v>S50008</v>
      </c>
      <c r="I1079" t="str">
        <f t="shared" si="34"/>
        <v>TRANSPORTE INTERMUNICIPAL TER</v>
      </c>
      <c r="J1079">
        <f>VLOOKUP(F1079,DATOS!B:U,13,FALSE)</f>
        <v>1</v>
      </c>
      <c r="K1079">
        <f>VLOOKUP(F1079,DATOS!B:U,18,FALSE)</f>
        <v>30680</v>
      </c>
      <c r="L1079">
        <f t="shared" si="35"/>
        <v>30680</v>
      </c>
      <c r="O1079" s="40">
        <f>VLOOKUP(F1079,DATOS!B:P,15,FALSE)</f>
        <v>45420</v>
      </c>
    </row>
    <row r="1080" spans="2:15">
      <c r="B1080" t="str">
        <f>VLOOKUP(F1080,DATOS!B:U,20,FALSE)</f>
        <v>FEVT5683</v>
      </c>
      <c r="C1080" s="3">
        <v>9012767301</v>
      </c>
      <c r="D1080" t="str">
        <f>VLOOKUP(F1080,DATOS!B:U,2,FALSE)</f>
        <v>TI</v>
      </c>
      <c r="E1080" s="3">
        <f>VLOOKUP(F1080,DATOS!B:U,3,FALSE)</f>
        <v>1075508394</v>
      </c>
      <c r="F1080">
        <v>5304</v>
      </c>
      <c r="G1080">
        <v>2</v>
      </c>
      <c r="H1080" t="str">
        <f>VLOOKUP(F1080,DATOS!B:U,11,FALSE)</f>
        <v>S50008</v>
      </c>
      <c r="I1080" t="str">
        <f t="shared" si="34"/>
        <v>TRANSPORTE INTERMUNICIPAL TER</v>
      </c>
      <c r="J1080">
        <f>VLOOKUP(F1080,DATOS!B:U,13,FALSE)</f>
        <v>1</v>
      </c>
      <c r="K1080">
        <f>VLOOKUP(F1080,DATOS!B:U,18,FALSE)</f>
        <v>30680</v>
      </c>
      <c r="L1080">
        <f t="shared" si="35"/>
        <v>30680</v>
      </c>
      <c r="O1080" s="40">
        <f>VLOOKUP(F1080,DATOS!B:P,15,FALSE)</f>
        <v>45420</v>
      </c>
    </row>
    <row r="1081" spans="2:15">
      <c r="B1081" t="str">
        <f>VLOOKUP(F1081,DATOS!B:U,20,FALSE)</f>
        <v>FEVT5684</v>
      </c>
      <c r="C1081" s="3">
        <v>9012767301</v>
      </c>
      <c r="D1081" t="str">
        <f>VLOOKUP(F1081,DATOS!B:U,2,FALSE)</f>
        <v>CC</v>
      </c>
      <c r="E1081" s="3">
        <f>VLOOKUP(F1081,DATOS!B:U,3,FALSE)</f>
        <v>5298298</v>
      </c>
      <c r="F1081">
        <v>5233</v>
      </c>
      <c r="G1081">
        <v>2</v>
      </c>
      <c r="H1081" t="str">
        <f>VLOOKUP(F1081,DATOS!B:U,11,FALSE)</f>
        <v>S50007</v>
      </c>
      <c r="I1081" t="str">
        <f t="shared" si="34"/>
        <v>TRANSPORTE MUNICIPAL TERRESTR</v>
      </c>
      <c r="J1081">
        <f>VLOOKUP(F1081,DATOS!B:U,13,FALSE)</f>
        <v>1</v>
      </c>
      <c r="K1081">
        <f>VLOOKUP(F1081,DATOS!B:U,18,FALSE)</f>
        <v>96512</v>
      </c>
      <c r="L1081">
        <f t="shared" si="35"/>
        <v>96512</v>
      </c>
      <c r="O1081" s="40">
        <f>VLOOKUP(F1081,DATOS!B:P,15,FALSE)</f>
        <v>45417</v>
      </c>
    </row>
    <row r="1082" spans="2:15">
      <c r="B1082" t="str">
        <f>VLOOKUP(F1082,DATOS!B:U,20,FALSE)</f>
        <v>FEVT5684</v>
      </c>
      <c r="C1082" s="3">
        <v>9012767301</v>
      </c>
      <c r="D1082" t="str">
        <f>VLOOKUP(F1082,DATOS!B:U,2,FALSE)</f>
        <v>CC</v>
      </c>
      <c r="E1082" s="3">
        <f>VLOOKUP(F1082,DATOS!B:U,3,FALSE)</f>
        <v>5298298</v>
      </c>
      <c r="F1082">
        <v>5234</v>
      </c>
      <c r="G1082">
        <v>2</v>
      </c>
      <c r="H1082" t="str">
        <f>VLOOKUP(F1082,DATOS!B:U,11,FALSE)</f>
        <v>S50007</v>
      </c>
      <c r="I1082" t="str">
        <f t="shared" si="34"/>
        <v>TRANSPORTE MUNICIPAL TERRESTR</v>
      </c>
      <c r="J1082">
        <f>VLOOKUP(F1082,DATOS!B:U,13,FALSE)</f>
        <v>1</v>
      </c>
      <c r="K1082">
        <f>VLOOKUP(F1082,DATOS!B:U,18,FALSE)</f>
        <v>96512</v>
      </c>
      <c r="L1082">
        <f t="shared" si="35"/>
        <v>96512</v>
      </c>
      <c r="O1082" s="40">
        <f>VLOOKUP(F1082,DATOS!B:P,15,FALSE)</f>
        <v>45421</v>
      </c>
    </row>
    <row r="1083" spans="2:15">
      <c r="B1083" t="str">
        <f>VLOOKUP(F1083,DATOS!B:U,20,FALSE)</f>
        <v>FEVT5685</v>
      </c>
      <c r="C1083" s="3">
        <v>9012767301</v>
      </c>
      <c r="D1083" t="str">
        <f>VLOOKUP(F1083,DATOS!B:U,2,FALSE)</f>
        <v>CC</v>
      </c>
      <c r="E1083" s="3">
        <f>VLOOKUP(F1083,DATOS!B:U,3,FALSE)</f>
        <v>69028113</v>
      </c>
      <c r="F1083">
        <v>5229</v>
      </c>
      <c r="G1083">
        <v>2</v>
      </c>
      <c r="H1083" t="str">
        <f>VLOOKUP(F1083,DATOS!B:U,11,FALSE)</f>
        <v>S50007</v>
      </c>
      <c r="I1083" t="str">
        <f t="shared" si="34"/>
        <v>TRANSPORTE MUNICIPAL TERRESTR</v>
      </c>
      <c r="J1083">
        <f>VLOOKUP(F1083,DATOS!B:U,13,FALSE)</f>
        <v>1</v>
      </c>
      <c r="K1083">
        <f>VLOOKUP(F1083,DATOS!B:U,18,FALSE)</f>
        <v>96512</v>
      </c>
      <c r="L1083">
        <f t="shared" si="35"/>
        <v>96512</v>
      </c>
      <c r="O1083" s="40">
        <f>VLOOKUP(F1083,DATOS!B:P,15,FALSE)</f>
        <v>45416</v>
      </c>
    </row>
    <row r="1084" spans="2:15">
      <c r="B1084" t="str">
        <f>VLOOKUP(F1084,DATOS!B:U,20,FALSE)</f>
        <v>FEVT5685</v>
      </c>
      <c r="C1084" s="3">
        <v>9012767301</v>
      </c>
      <c r="D1084" t="str">
        <f>VLOOKUP(F1084,DATOS!B:U,2,FALSE)</f>
        <v>CC</v>
      </c>
      <c r="E1084" s="3">
        <f>VLOOKUP(F1084,DATOS!B:U,3,FALSE)</f>
        <v>69028113</v>
      </c>
      <c r="F1084">
        <v>5230</v>
      </c>
      <c r="G1084">
        <v>2</v>
      </c>
      <c r="H1084" t="str">
        <f>VLOOKUP(F1084,DATOS!B:U,11,FALSE)</f>
        <v>S50007</v>
      </c>
      <c r="I1084" t="str">
        <f t="shared" si="34"/>
        <v>TRANSPORTE MUNICIPAL TERRESTR</v>
      </c>
      <c r="J1084">
        <f>VLOOKUP(F1084,DATOS!B:U,13,FALSE)</f>
        <v>1</v>
      </c>
      <c r="K1084">
        <f>VLOOKUP(F1084,DATOS!B:U,18,FALSE)</f>
        <v>96512</v>
      </c>
      <c r="L1084">
        <f t="shared" si="35"/>
        <v>96512</v>
      </c>
      <c r="O1084" s="40">
        <f>VLOOKUP(F1084,DATOS!B:P,15,FALSE)</f>
        <v>45427</v>
      </c>
    </row>
    <row r="1085" spans="2:15">
      <c r="B1085" t="str">
        <f>VLOOKUP(F1085,DATOS!B:U,20,FALSE)</f>
        <v>FEVT5686</v>
      </c>
      <c r="C1085" s="3">
        <v>9012767301</v>
      </c>
      <c r="D1085" t="str">
        <f>VLOOKUP(F1085,DATOS!B:U,2,FALSE)</f>
        <v>TI</v>
      </c>
      <c r="E1085" s="3">
        <f>VLOOKUP(F1085,DATOS!B:U,3,FALSE)</f>
        <v>1120216860</v>
      </c>
      <c r="F1085">
        <v>6369</v>
      </c>
      <c r="G1085">
        <v>2</v>
      </c>
      <c r="H1085" t="str">
        <f>VLOOKUP(F1085,DATOS!B:U,11,FALSE)</f>
        <v>S50007</v>
      </c>
      <c r="I1085" t="str">
        <f t="shared" si="34"/>
        <v>TRANSPORTE MUNICIPAL TERRESTR</v>
      </c>
      <c r="J1085">
        <f>VLOOKUP(F1085,DATOS!B:U,13,FALSE)</f>
        <v>1</v>
      </c>
      <c r="K1085">
        <f>VLOOKUP(F1085,DATOS!B:U,18,FALSE)</f>
        <v>29120</v>
      </c>
      <c r="L1085">
        <f t="shared" si="35"/>
        <v>29120</v>
      </c>
      <c r="O1085" s="40">
        <f>VLOOKUP(F1085,DATOS!B:P,15,FALSE)</f>
        <v>45441</v>
      </c>
    </row>
    <row r="1086" spans="2:15">
      <c r="B1086" t="str">
        <f>VLOOKUP(F1086,DATOS!B:U,20,FALSE)</f>
        <v>FEVT5686</v>
      </c>
      <c r="C1086" s="3">
        <v>9012767301</v>
      </c>
      <c r="D1086" t="str">
        <f>VLOOKUP(F1086,DATOS!B:U,2,FALSE)</f>
        <v>TI</v>
      </c>
      <c r="E1086" s="3">
        <f>VLOOKUP(F1086,DATOS!B:U,3,FALSE)</f>
        <v>1120216860</v>
      </c>
      <c r="F1086">
        <v>6370</v>
      </c>
      <c r="G1086">
        <v>2</v>
      </c>
      <c r="H1086" t="str">
        <f>VLOOKUP(F1086,DATOS!B:U,11,FALSE)</f>
        <v>S50007</v>
      </c>
      <c r="I1086" t="str">
        <f t="shared" si="34"/>
        <v>TRANSPORTE MUNICIPAL TERRESTR</v>
      </c>
      <c r="J1086">
        <f>VLOOKUP(F1086,DATOS!B:U,13,FALSE)</f>
        <v>1</v>
      </c>
      <c r="K1086">
        <f>VLOOKUP(F1086,DATOS!B:U,18,FALSE)</f>
        <v>29120</v>
      </c>
      <c r="L1086">
        <f t="shared" si="35"/>
        <v>29120</v>
      </c>
      <c r="O1086" s="40">
        <f>VLOOKUP(F1086,DATOS!B:P,15,FALSE)</f>
        <v>45441</v>
      </c>
    </row>
    <row r="1087" spans="2:15">
      <c r="B1087" t="str">
        <f>VLOOKUP(F1087,DATOS!B:U,20,FALSE)</f>
        <v>FEVT5687</v>
      </c>
      <c r="C1087" s="3">
        <v>9012767301</v>
      </c>
      <c r="D1087" t="str">
        <f>VLOOKUP(F1087,DATOS!B:U,2,FALSE)</f>
        <v>CC</v>
      </c>
      <c r="E1087" s="3">
        <f>VLOOKUP(F1087,DATOS!B:U,3,FALSE)</f>
        <v>27357414</v>
      </c>
      <c r="F1087">
        <v>6072</v>
      </c>
      <c r="G1087">
        <v>2</v>
      </c>
      <c r="H1087" t="str">
        <f>VLOOKUP(F1087,DATOS!B:U,11,FALSE)</f>
        <v>S50008</v>
      </c>
      <c r="I1087" t="str">
        <f t="shared" si="34"/>
        <v>TRANSPORTE INTERMUNICIPAL TER</v>
      </c>
      <c r="J1087">
        <f>VLOOKUP(F1087,DATOS!B:U,13,FALSE)</f>
        <v>2</v>
      </c>
      <c r="K1087">
        <f>VLOOKUP(F1087,DATOS!B:U,18,FALSE)</f>
        <v>30680</v>
      </c>
      <c r="L1087">
        <f t="shared" si="35"/>
        <v>61360</v>
      </c>
      <c r="O1087" s="40">
        <f>VLOOKUP(F1087,DATOS!B:P,15,FALSE)</f>
        <v>45435</v>
      </c>
    </row>
    <row r="1088" spans="2:15">
      <c r="B1088" t="str">
        <f>VLOOKUP(F1088,DATOS!B:U,20,FALSE)</f>
        <v>FEVT5687</v>
      </c>
      <c r="C1088" s="3">
        <v>9012767301</v>
      </c>
      <c r="D1088" t="str">
        <f>VLOOKUP(F1088,DATOS!B:U,2,FALSE)</f>
        <v>CC</v>
      </c>
      <c r="E1088" s="3">
        <f>VLOOKUP(F1088,DATOS!B:U,3,FALSE)</f>
        <v>27357414</v>
      </c>
      <c r="F1088">
        <v>6073</v>
      </c>
      <c r="G1088">
        <v>2</v>
      </c>
      <c r="H1088" t="str">
        <f>VLOOKUP(F1088,DATOS!B:U,11,FALSE)</f>
        <v>S50008</v>
      </c>
      <c r="I1088" t="str">
        <f t="shared" si="34"/>
        <v>TRANSPORTE INTERMUNICIPAL TER</v>
      </c>
      <c r="J1088">
        <f>VLOOKUP(F1088,DATOS!B:U,13,FALSE)</f>
        <v>2</v>
      </c>
      <c r="K1088">
        <f>VLOOKUP(F1088,DATOS!B:U,18,FALSE)</f>
        <v>30680</v>
      </c>
      <c r="L1088">
        <f t="shared" si="35"/>
        <v>61360</v>
      </c>
      <c r="O1088" s="40">
        <f>VLOOKUP(F1088,DATOS!B:P,15,FALSE)</f>
        <v>45436</v>
      </c>
    </row>
    <row r="1089" spans="2:15">
      <c r="B1089" t="str">
        <f>VLOOKUP(F1089,DATOS!B:U,20,FALSE)</f>
        <v>FEVT5688</v>
      </c>
      <c r="C1089" s="3">
        <v>9012767301</v>
      </c>
      <c r="D1089" t="str">
        <f>VLOOKUP(F1089,DATOS!B:U,2,FALSE)</f>
        <v>CC</v>
      </c>
      <c r="E1089" s="3">
        <f>VLOOKUP(F1089,DATOS!B:U,3,FALSE)</f>
        <v>5301179</v>
      </c>
      <c r="F1089">
        <v>5307</v>
      </c>
      <c r="G1089">
        <v>2</v>
      </c>
      <c r="H1089" t="str">
        <f>VLOOKUP(F1089,DATOS!B:U,11,FALSE)</f>
        <v>S50008</v>
      </c>
      <c r="I1089" t="str">
        <f t="shared" si="34"/>
        <v>TRANSPORTE INTERMUNICIPAL TER</v>
      </c>
      <c r="J1089">
        <f>VLOOKUP(F1089,DATOS!B:U,13,FALSE)</f>
        <v>1</v>
      </c>
      <c r="K1089">
        <f>VLOOKUP(F1089,DATOS!B:U,18,FALSE)</f>
        <v>31720</v>
      </c>
      <c r="L1089">
        <f t="shared" si="35"/>
        <v>31720</v>
      </c>
      <c r="O1089" s="40">
        <f>VLOOKUP(F1089,DATOS!B:P,15,FALSE)</f>
        <v>45420</v>
      </c>
    </row>
    <row r="1090" spans="2:15">
      <c r="B1090" t="str">
        <f>VLOOKUP(F1090,DATOS!B:U,20,FALSE)</f>
        <v>FEVT5689</v>
      </c>
      <c r="C1090" s="3">
        <v>9012767301</v>
      </c>
      <c r="D1090" t="str">
        <f>VLOOKUP(F1090,DATOS!B:U,2,FALSE)</f>
        <v>CC</v>
      </c>
      <c r="E1090" s="3">
        <f>VLOOKUP(F1090,DATOS!B:U,3,FALSE)</f>
        <v>27360048</v>
      </c>
      <c r="F1090">
        <v>5081</v>
      </c>
      <c r="G1090">
        <v>2</v>
      </c>
      <c r="H1090" t="str">
        <f>VLOOKUP(F1090,DATOS!B:U,11,FALSE)</f>
        <v>S50007</v>
      </c>
      <c r="I1090" t="str">
        <f t="shared" si="34"/>
        <v>TRANSPORTE MUNICIPAL TERRESTR</v>
      </c>
      <c r="J1090">
        <f>VLOOKUP(F1090,DATOS!B:U,13,FALSE)</f>
        <v>1</v>
      </c>
      <c r="K1090">
        <f>VLOOKUP(F1090,DATOS!B:U,18,FALSE)</f>
        <v>92040</v>
      </c>
      <c r="L1090">
        <f t="shared" si="35"/>
        <v>92040</v>
      </c>
      <c r="O1090" s="40">
        <f>VLOOKUP(F1090,DATOS!B:P,15,FALSE)</f>
        <v>45418</v>
      </c>
    </row>
    <row r="1091" spans="2:15">
      <c r="B1091" t="str">
        <f>VLOOKUP(F1091,DATOS!B:U,20,FALSE)</f>
        <v>FEVT5689</v>
      </c>
      <c r="C1091" s="3">
        <v>9012767301</v>
      </c>
      <c r="D1091" t="str">
        <f>VLOOKUP(F1091,DATOS!B:U,2,FALSE)</f>
        <v>CC</v>
      </c>
      <c r="E1091" s="3">
        <f>VLOOKUP(F1091,DATOS!B:U,3,FALSE)</f>
        <v>27360048</v>
      </c>
      <c r="F1091">
        <v>5082</v>
      </c>
      <c r="G1091">
        <v>2</v>
      </c>
      <c r="H1091" t="str">
        <f>VLOOKUP(F1091,DATOS!B:U,11,FALSE)</f>
        <v>S50007</v>
      </c>
      <c r="I1091" t="str">
        <f t="shared" si="34"/>
        <v>TRANSPORTE MUNICIPAL TERRESTR</v>
      </c>
      <c r="J1091">
        <f>VLOOKUP(F1091,DATOS!B:U,13,FALSE)</f>
        <v>1</v>
      </c>
      <c r="K1091">
        <f>VLOOKUP(F1091,DATOS!B:U,18,FALSE)</f>
        <v>83200</v>
      </c>
      <c r="L1091">
        <f t="shared" si="35"/>
        <v>83200</v>
      </c>
      <c r="O1091" s="40">
        <f>VLOOKUP(F1091,DATOS!B:P,15,FALSE)</f>
        <v>45420</v>
      </c>
    </row>
    <row r="1092" spans="2:15">
      <c r="B1092" t="str">
        <f>VLOOKUP(F1092,DATOS!B:U,20,FALSE)</f>
        <v>FEVT5690</v>
      </c>
      <c r="C1092" s="3">
        <v>9012767301</v>
      </c>
      <c r="D1092" t="str">
        <f>VLOOKUP(F1092,DATOS!B:U,2,FALSE)</f>
        <v>RC</v>
      </c>
      <c r="E1092" s="3">
        <f>VLOOKUP(F1092,DATOS!B:U,3,FALSE)</f>
        <v>1125185868</v>
      </c>
      <c r="F1092">
        <v>4953</v>
      </c>
      <c r="G1092">
        <v>2</v>
      </c>
      <c r="H1092" t="str">
        <f>VLOOKUP(F1092,DATOS!B:U,11,FALSE)</f>
        <v>S50008</v>
      </c>
      <c r="I1092" t="str">
        <f t="shared" si="34"/>
        <v>TRANSPORTE INTERMUNICIPAL TER</v>
      </c>
      <c r="J1092">
        <f>VLOOKUP(F1092,DATOS!B:U,13,FALSE)</f>
        <v>1</v>
      </c>
      <c r="K1092">
        <f>VLOOKUP(F1092,DATOS!B:U,18,FALSE)</f>
        <v>29640</v>
      </c>
      <c r="L1092">
        <f t="shared" si="35"/>
        <v>29640</v>
      </c>
      <c r="O1092" s="40">
        <f>VLOOKUP(F1092,DATOS!B:P,15,FALSE)</f>
        <v>45417</v>
      </c>
    </row>
    <row r="1093" spans="2:15">
      <c r="B1093" t="str">
        <f>VLOOKUP(F1093,DATOS!B:U,20,FALSE)</f>
        <v>FEVT5690</v>
      </c>
      <c r="C1093" s="3">
        <v>9012767301</v>
      </c>
      <c r="D1093" t="str">
        <f>VLOOKUP(F1093,DATOS!B:U,2,FALSE)</f>
        <v>RC</v>
      </c>
      <c r="E1093" s="3">
        <f>VLOOKUP(F1093,DATOS!B:U,3,FALSE)</f>
        <v>1125185868</v>
      </c>
      <c r="F1093">
        <v>4955</v>
      </c>
      <c r="G1093">
        <v>2</v>
      </c>
      <c r="H1093" t="str">
        <f>VLOOKUP(F1093,DATOS!B:U,11,FALSE)</f>
        <v>S50007</v>
      </c>
      <c r="I1093" t="str">
        <f t="shared" si="34"/>
        <v>TRANSPORTE MUNICIPAL TERRESTR</v>
      </c>
      <c r="J1093">
        <f>VLOOKUP(F1093,DATOS!B:U,13,FALSE)</f>
        <v>1</v>
      </c>
      <c r="K1093">
        <f>VLOOKUP(F1093,DATOS!B:U,18,FALSE)</f>
        <v>72384</v>
      </c>
      <c r="L1093">
        <f t="shared" si="35"/>
        <v>72384</v>
      </c>
      <c r="O1093" s="40">
        <f>VLOOKUP(F1093,DATOS!B:P,15,FALSE)</f>
        <v>45417</v>
      </c>
    </row>
    <row r="1094" spans="2:15">
      <c r="B1094" t="str">
        <f>VLOOKUP(F1094,DATOS!B:U,20,FALSE)</f>
        <v>FEVT5690</v>
      </c>
      <c r="C1094" s="3">
        <v>9012767301</v>
      </c>
      <c r="D1094" t="str">
        <f>VLOOKUP(F1094,DATOS!B:U,2,FALSE)</f>
        <v>RC</v>
      </c>
      <c r="E1094" s="3">
        <f>VLOOKUP(F1094,DATOS!B:U,3,FALSE)</f>
        <v>1125185868</v>
      </c>
      <c r="F1094">
        <v>4956</v>
      </c>
      <c r="G1094">
        <v>2</v>
      </c>
      <c r="H1094" t="str">
        <f>VLOOKUP(F1094,DATOS!B:U,11,FALSE)</f>
        <v>S50007</v>
      </c>
      <c r="I1094" t="str">
        <f t="shared" si="34"/>
        <v>TRANSPORTE MUNICIPAL TERRESTR</v>
      </c>
      <c r="J1094">
        <f>VLOOKUP(F1094,DATOS!B:U,13,FALSE)</f>
        <v>1</v>
      </c>
      <c r="K1094">
        <f>VLOOKUP(F1094,DATOS!B:U,18,FALSE)</f>
        <v>72800</v>
      </c>
      <c r="L1094">
        <f t="shared" si="35"/>
        <v>72800</v>
      </c>
      <c r="O1094" s="40">
        <f>VLOOKUP(F1094,DATOS!B:P,15,FALSE)</f>
        <v>45418</v>
      </c>
    </row>
    <row r="1095" spans="2:15">
      <c r="B1095" t="str">
        <f>VLOOKUP(F1095,DATOS!B:U,20,FALSE)</f>
        <v>FEVT5691</v>
      </c>
      <c r="C1095" s="3">
        <v>9012767301</v>
      </c>
      <c r="D1095" t="str">
        <f>VLOOKUP(F1095,DATOS!B:U,2,FALSE)</f>
        <v>CC</v>
      </c>
      <c r="E1095" s="3">
        <f>VLOOKUP(F1095,DATOS!B:U,3,FALSE)</f>
        <v>26641431</v>
      </c>
      <c r="F1095">
        <v>5319</v>
      </c>
      <c r="G1095">
        <v>2</v>
      </c>
      <c r="H1095" t="str">
        <f>VLOOKUP(F1095,DATOS!B:U,11,FALSE)</f>
        <v>S50008</v>
      </c>
      <c r="I1095" t="str">
        <f t="shared" si="34"/>
        <v>TRANSPORTE INTERMUNICIPAL TER</v>
      </c>
      <c r="J1095">
        <f>VLOOKUP(F1095,DATOS!B:U,13,FALSE)</f>
        <v>1</v>
      </c>
      <c r="K1095">
        <f>VLOOKUP(F1095,DATOS!B:U,18,FALSE)</f>
        <v>29640</v>
      </c>
      <c r="L1095">
        <f t="shared" si="35"/>
        <v>29640</v>
      </c>
      <c r="O1095" s="40">
        <f>VLOOKUP(F1095,DATOS!B:P,15,FALSE)</f>
        <v>45421</v>
      </c>
    </row>
    <row r="1096" spans="2:15">
      <c r="B1096" t="str">
        <f>VLOOKUP(F1096,DATOS!B:U,20,FALSE)</f>
        <v>FEVT5691</v>
      </c>
      <c r="C1096" s="3">
        <v>9012767301</v>
      </c>
      <c r="D1096" t="str">
        <f>VLOOKUP(F1096,DATOS!B:U,2,FALSE)</f>
        <v>CC</v>
      </c>
      <c r="E1096" s="3">
        <f>VLOOKUP(F1096,DATOS!B:U,3,FALSE)</f>
        <v>26641431</v>
      </c>
      <c r="F1096">
        <v>5320</v>
      </c>
      <c r="G1096">
        <v>2</v>
      </c>
      <c r="H1096" t="str">
        <f>VLOOKUP(F1096,DATOS!B:U,11,FALSE)</f>
        <v>S50008</v>
      </c>
      <c r="I1096" t="str">
        <f t="shared" si="34"/>
        <v>TRANSPORTE INTERMUNICIPAL TER</v>
      </c>
      <c r="J1096">
        <f>VLOOKUP(F1096,DATOS!B:U,13,FALSE)</f>
        <v>1</v>
      </c>
      <c r="K1096">
        <f>VLOOKUP(F1096,DATOS!B:U,18,FALSE)</f>
        <v>29640</v>
      </c>
      <c r="L1096">
        <f t="shared" si="35"/>
        <v>29640</v>
      </c>
      <c r="O1096" s="40">
        <f>VLOOKUP(F1096,DATOS!B:P,15,FALSE)</f>
        <v>45422</v>
      </c>
    </row>
    <row r="1097" spans="2:15">
      <c r="B1097" t="str">
        <f>VLOOKUP(F1097,DATOS!B:U,20,FALSE)</f>
        <v>FEVT5691</v>
      </c>
      <c r="C1097" s="3">
        <v>9012767301</v>
      </c>
      <c r="D1097" t="str">
        <f>VLOOKUP(F1097,DATOS!B:U,2,FALSE)</f>
        <v>CC</v>
      </c>
      <c r="E1097" s="3">
        <f>VLOOKUP(F1097,DATOS!B:U,3,FALSE)</f>
        <v>26641431</v>
      </c>
      <c r="F1097">
        <v>5321</v>
      </c>
      <c r="G1097">
        <v>2</v>
      </c>
      <c r="H1097" t="str">
        <f>VLOOKUP(F1097,DATOS!B:U,11,FALSE)</f>
        <v>S50007</v>
      </c>
      <c r="I1097" t="str">
        <f t="shared" si="34"/>
        <v>TRANSPORTE MUNICIPAL TERRESTR</v>
      </c>
      <c r="J1097">
        <f>VLOOKUP(F1097,DATOS!B:U,13,FALSE)</f>
        <v>1</v>
      </c>
      <c r="K1097">
        <f>VLOOKUP(F1097,DATOS!B:U,18,FALSE)</f>
        <v>102544</v>
      </c>
      <c r="L1097">
        <f t="shared" si="35"/>
        <v>102544</v>
      </c>
      <c r="O1097" s="40">
        <f>VLOOKUP(F1097,DATOS!B:P,15,FALSE)</f>
        <v>45421</v>
      </c>
    </row>
    <row r="1098" spans="2:15">
      <c r="B1098" t="str">
        <f>VLOOKUP(F1098,DATOS!B:U,20,FALSE)</f>
        <v>FEVT5691</v>
      </c>
      <c r="C1098" s="3">
        <v>9012767301</v>
      </c>
      <c r="D1098" t="str">
        <f>VLOOKUP(F1098,DATOS!B:U,2,FALSE)</f>
        <v>CC</v>
      </c>
      <c r="E1098" s="3">
        <f>VLOOKUP(F1098,DATOS!B:U,3,FALSE)</f>
        <v>26641431</v>
      </c>
      <c r="F1098">
        <v>5322</v>
      </c>
      <c r="G1098">
        <v>2</v>
      </c>
      <c r="H1098" t="str">
        <f>VLOOKUP(F1098,DATOS!B:U,11,FALSE)</f>
        <v>S50007</v>
      </c>
      <c r="I1098" t="str">
        <f t="shared" si="34"/>
        <v>TRANSPORTE MUNICIPAL TERRESTR</v>
      </c>
      <c r="J1098">
        <f>VLOOKUP(F1098,DATOS!B:U,13,FALSE)</f>
        <v>1</v>
      </c>
      <c r="K1098">
        <f>VLOOKUP(F1098,DATOS!B:U,18,FALSE)</f>
        <v>102544</v>
      </c>
      <c r="L1098">
        <f t="shared" si="35"/>
        <v>102544</v>
      </c>
      <c r="O1098" s="40">
        <f>VLOOKUP(F1098,DATOS!B:P,15,FALSE)</f>
        <v>45422</v>
      </c>
    </row>
    <row r="1099" spans="2:15">
      <c r="B1099" t="str">
        <f>VLOOKUP(F1099,DATOS!B:U,20,FALSE)</f>
        <v>FEVT5692</v>
      </c>
      <c r="C1099" s="3">
        <v>9012767301</v>
      </c>
      <c r="D1099" t="str">
        <f>VLOOKUP(F1099,DATOS!B:U,2,FALSE)</f>
        <v>RC</v>
      </c>
      <c r="E1099" s="3">
        <f>VLOOKUP(F1099,DATOS!B:U,3,FALSE)</f>
        <v>1123332659</v>
      </c>
      <c r="F1099">
        <v>5435</v>
      </c>
      <c r="G1099">
        <v>2</v>
      </c>
      <c r="H1099" t="str">
        <f>VLOOKUP(F1099,DATOS!B:U,11,FALSE)</f>
        <v>S50008</v>
      </c>
      <c r="I1099" t="str">
        <f t="shared" si="34"/>
        <v>TRANSPORTE INTERMUNICIPAL TER</v>
      </c>
      <c r="J1099">
        <f>VLOOKUP(F1099,DATOS!B:U,13,FALSE)</f>
        <v>1</v>
      </c>
      <c r="K1099">
        <f>VLOOKUP(F1099,DATOS!B:U,18,FALSE)</f>
        <v>45240</v>
      </c>
      <c r="L1099">
        <f t="shared" si="35"/>
        <v>45240</v>
      </c>
      <c r="O1099" s="40">
        <f>VLOOKUP(F1099,DATOS!B:P,15,FALSE)</f>
        <v>45422</v>
      </c>
    </row>
    <row r="1100" spans="2:15">
      <c r="B1100" t="str">
        <f>VLOOKUP(F1100,DATOS!B:U,20,FALSE)</f>
        <v>FEVT5692</v>
      </c>
      <c r="C1100" s="3">
        <v>9012767301</v>
      </c>
      <c r="D1100" t="str">
        <f>VLOOKUP(F1100,DATOS!B:U,2,FALSE)</f>
        <v>RC</v>
      </c>
      <c r="E1100" s="3">
        <f>VLOOKUP(F1100,DATOS!B:U,3,FALSE)</f>
        <v>1123332659</v>
      </c>
      <c r="F1100">
        <v>5436</v>
      </c>
      <c r="G1100">
        <v>2</v>
      </c>
      <c r="H1100" t="str">
        <f>VLOOKUP(F1100,DATOS!B:U,11,FALSE)</f>
        <v>S50008</v>
      </c>
      <c r="I1100" t="str">
        <f t="shared" si="34"/>
        <v>TRANSPORTE INTERMUNICIPAL TER</v>
      </c>
      <c r="J1100">
        <f>VLOOKUP(F1100,DATOS!B:U,13,FALSE)</f>
        <v>1</v>
      </c>
      <c r="K1100">
        <f>VLOOKUP(F1100,DATOS!B:U,18,FALSE)</f>
        <v>45240</v>
      </c>
      <c r="L1100">
        <f t="shared" si="35"/>
        <v>45240</v>
      </c>
      <c r="O1100" s="40">
        <f>VLOOKUP(F1100,DATOS!B:P,15,FALSE)</f>
        <v>45423</v>
      </c>
    </row>
    <row r="1101" spans="2:15">
      <c r="B1101" t="str">
        <f>VLOOKUP(F1101,DATOS!B:U,20,FALSE)</f>
        <v>FEVT5693</v>
      </c>
      <c r="C1101" s="3">
        <v>9012767301</v>
      </c>
      <c r="D1101" t="str">
        <f>VLOOKUP(F1101,DATOS!B:U,2,FALSE)</f>
        <v>CC</v>
      </c>
      <c r="E1101" s="3">
        <f>VLOOKUP(F1101,DATOS!B:U,3,FALSE)</f>
        <v>39842224</v>
      </c>
      <c r="F1101">
        <v>6289</v>
      </c>
      <c r="G1101">
        <v>2</v>
      </c>
      <c r="H1101" t="str">
        <f>VLOOKUP(F1101,DATOS!B:U,11,FALSE)</f>
        <v>S50008</v>
      </c>
      <c r="I1101" t="str">
        <f t="shared" si="34"/>
        <v>TRANSPORTE INTERMUNICIPAL TER</v>
      </c>
      <c r="J1101">
        <f>VLOOKUP(F1101,DATOS!B:U,13,FALSE)</f>
        <v>1</v>
      </c>
      <c r="K1101">
        <f>VLOOKUP(F1101,DATOS!B:U,18,FALSE)</f>
        <v>31720</v>
      </c>
      <c r="L1101">
        <f t="shared" si="35"/>
        <v>31720</v>
      </c>
      <c r="O1101" s="40">
        <f>VLOOKUP(F1101,DATOS!B:P,15,FALSE)</f>
        <v>45440</v>
      </c>
    </row>
    <row r="1102" spans="2:15">
      <c r="B1102" t="str">
        <f>VLOOKUP(F1102,DATOS!B:U,20,FALSE)</f>
        <v>FEVT5693</v>
      </c>
      <c r="C1102" s="3">
        <v>9012767301</v>
      </c>
      <c r="D1102" t="str">
        <f>VLOOKUP(F1102,DATOS!B:U,2,FALSE)</f>
        <v>CC</v>
      </c>
      <c r="E1102" s="3">
        <f>VLOOKUP(F1102,DATOS!B:U,3,FALSE)</f>
        <v>39842224</v>
      </c>
      <c r="F1102">
        <v>6290</v>
      </c>
      <c r="G1102">
        <v>2</v>
      </c>
      <c r="H1102" t="str">
        <f>VLOOKUP(F1102,DATOS!B:U,11,FALSE)</f>
        <v>S50008</v>
      </c>
      <c r="I1102" t="str">
        <f t="shared" si="34"/>
        <v>TRANSPORTE INTERMUNICIPAL TER</v>
      </c>
      <c r="J1102">
        <f>VLOOKUP(F1102,DATOS!B:U,13,FALSE)</f>
        <v>1</v>
      </c>
      <c r="K1102">
        <f>VLOOKUP(F1102,DATOS!B:U,18,FALSE)</f>
        <v>31720</v>
      </c>
      <c r="L1102">
        <f t="shared" si="35"/>
        <v>31720</v>
      </c>
      <c r="O1102" s="40">
        <f>VLOOKUP(F1102,DATOS!B:P,15,FALSE)</f>
        <v>45441</v>
      </c>
    </row>
    <row r="1103" spans="2:15">
      <c r="B1103" t="str">
        <f>VLOOKUP(F1103,DATOS!B:U,20,FALSE)</f>
        <v>FEVT5694</v>
      </c>
      <c r="C1103" s="3">
        <v>9012767301</v>
      </c>
      <c r="D1103" t="str">
        <f>VLOOKUP(F1103,DATOS!B:U,2,FALSE)</f>
        <v>CC</v>
      </c>
      <c r="E1103" s="3">
        <f>VLOOKUP(F1103,DATOS!B:U,3,FALSE)</f>
        <v>27474875</v>
      </c>
      <c r="F1103">
        <v>5143</v>
      </c>
      <c r="G1103">
        <v>2</v>
      </c>
      <c r="H1103" t="str">
        <f>VLOOKUP(F1103,DATOS!B:U,11,FALSE)</f>
        <v>S50007</v>
      </c>
      <c r="I1103" t="str">
        <f t="shared" si="34"/>
        <v>TRANSPORTE MUNICIPAL TERRESTR</v>
      </c>
      <c r="J1103">
        <f>VLOOKUP(F1103,DATOS!B:U,13,FALSE)</f>
        <v>1</v>
      </c>
      <c r="K1103">
        <f>VLOOKUP(F1103,DATOS!B:U,18,FALSE)</f>
        <v>29120</v>
      </c>
      <c r="L1103">
        <f t="shared" si="35"/>
        <v>29120</v>
      </c>
      <c r="O1103" s="40">
        <f>VLOOKUP(F1103,DATOS!B:P,15,FALSE)</f>
        <v>45416</v>
      </c>
    </row>
    <row r="1104" spans="2:15">
      <c r="B1104" t="str">
        <f>VLOOKUP(F1104,DATOS!B:U,20,FALSE)</f>
        <v>FEVT5694</v>
      </c>
      <c r="C1104" s="3">
        <v>9012767301</v>
      </c>
      <c r="D1104" t="str">
        <f>VLOOKUP(F1104,DATOS!B:U,2,FALSE)</f>
        <v>CC</v>
      </c>
      <c r="E1104" s="3">
        <f>VLOOKUP(F1104,DATOS!B:U,3,FALSE)</f>
        <v>27474875</v>
      </c>
      <c r="F1104">
        <v>5144</v>
      </c>
      <c r="G1104">
        <v>2</v>
      </c>
      <c r="H1104" t="str">
        <f>VLOOKUP(F1104,DATOS!B:U,11,FALSE)</f>
        <v>S50007</v>
      </c>
      <c r="I1104" t="str">
        <f t="shared" si="34"/>
        <v>TRANSPORTE MUNICIPAL TERRESTR</v>
      </c>
      <c r="J1104">
        <f>VLOOKUP(F1104,DATOS!B:U,13,FALSE)</f>
        <v>1</v>
      </c>
      <c r="K1104">
        <f>VLOOKUP(F1104,DATOS!B:U,18,FALSE)</f>
        <v>29120</v>
      </c>
      <c r="L1104">
        <f t="shared" si="35"/>
        <v>29120</v>
      </c>
      <c r="O1104" s="40">
        <f>VLOOKUP(F1104,DATOS!B:P,15,FALSE)</f>
        <v>45416</v>
      </c>
    </row>
    <row r="1105" spans="2:15">
      <c r="B1105" t="str">
        <f>VLOOKUP(F1105,DATOS!B:U,20,FALSE)</f>
        <v>FEVT5694</v>
      </c>
      <c r="C1105" s="3">
        <v>9012767301</v>
      </c>
      <c r="D1105" t="str">
        <f>VLOOKUP(F1105,DATOS!B:U,2,FALSE)</f>
        <v>CC</v>
      </c>
      <c r="E1105" s="3">
        <f>VLOOKUP(F1105,DATOS!B:U,3,FALSE)</f>
        <v>27474875</v>
      </c>
      <c r="F1105">
        <v>5145</v>
      </c>
      <c r="G1105">
        <v>2</v>
      </c>
      <c r="H1105" t="str">
        <f>VLOOKUP(F1105,DATOS!B:U,11,FALSE)</f>
        <v>S50007</v>
      </c>
      <c r="I1105" t="str">
        <f t="shared" si="34"/>
        <v>TRANSPORTE MUNICIPAL TERRESTR</v>
      </c>
      <c r="J1105">
        <f>VLOOKUP(F1105,DATOS!B:U,13,FALSE)</f>
        <v>1</v>
      </c>
      <c r="K1105">
        <f>VLOOKUP(F1105,DATOS!B:U,18,FALSE)</f>
        <v>29120</v>
      </c>
      <c r="L1105">
        <f t="shared" si="35"/>
        <v>29120</v>
      </c>
      <c r="O1105" s="40">
        <f>VLOOKUP(F1105,DATOS!B:P,15,FALSE)</f>
        <v>45419</v>
      </c>
    </row>
    <row r="1106" spans="2:15">
      <c r="B1106" t="str">
        <f>VLOOKUP(F1106,DATOS!B:U,20,FALSE)</f>
        <v>FEVT5694</v>
      </c>
      <c r="C1106" s="3">
        <v>9012767301</v>
      </c>
      <c r="D1106" t="str">
        <f>VLOOKUP(F1106,DATOS!B:U,2,FALSE)</f>
        <v>CC</v>
      </c>
      <c r="E1106" s="3">
        <f>VLOOKUP(F1106,DATOS!B:U,3,FALSE)</f>
        <v>27474875</v>
      </c>
      <c r="F1106">
        <v>5146</v>
      </c>
      <c r="G1106">
        <v>2</v>
      </c>
      <c r="H1106" t="str">
        <f>VLOOKUP(F1106,DATOS!B:U,11,FALSE)</f>
        <v>S50007</v>
      </c>
      <c r="I1106" t="str">
        <f t="shared" si="34"/>
        <v>TRANSPORTE MUNICIPAL TERRESTR</v>
      </c>
      <c r="J1106">
        <f>VLOOKUP(F1106,DATOS!B:U,13,FALSE)</f>
        <v>1</v>
      </c>
      <c r="K1106">
        <f>VLOOKUP(F1106,DATOS!B:U,18,FALSE)</f>
        <v>29120</v>
      </c>
      <c r="L1106">
        <f t="shared" si="35"/>
        <v>29120</v>
      </c>
      <c r="O1106" s="40">
        <f>VLOOKUP(F1106,DATOS!B:P,15,FALSE)</f>
        <v>45419</v>
      </c>
    </row>
    <row r="1107" spans="2:15">
      <c r="B1107" t="str">
        <f>VLOOKUP(F1107,DATOS!B:U,20,FALSE)</f>
        <v>FEVT5694</v>
      </c>
      <c r="C1107" s="3">
        <v>9012767301</v>
      </c>
      <c r="D1107" t="str">
        <f>VLOOKUP(F1107,DATOS!B:U,2,FALSE)</f>
        <v>CC</v>
      </c>
      <c r="E1107" s="3">
        <f>VLOOKUP(F1107,DATOS!B:U,3,FALSE)</f>
        <v>27474875</v>
      </c>
      <c r="F1107">
        <v>5147</v>
      </c>
      <c r="G1107">
        <v>2</v>
      </c>
      <c r="H1107" t="str">
        <f>VLOOKUP(F1107,DATOS!B:U,11,FALSE)</f>
        <v>S50007</v>
      </c>
      <c r="I1107" t="str">
        <f t="shared" si="34"/>
        <v>TRANSPORTE MUNICIPAL TERRESTR</v>
      </c>
      <c r="J1107">
        <f>VLOOKUP(F1107,DATOS!B:U,13,FALSE)</f>
        <v>1</v>
      </c>
      <c r="K1107">
        <f>VLOOKUP(F1107,DATOS!B:U,18,FALSE)</f>
        <v>29120</v>
      </c>
      <c r="L1107">
        <f t="shared" si="35"/>
        <v>29120</v>
      </c>
      <c r="O1107" s="40">
        <f>VLOOKUP(F1107,DATOS!B:P,15,FALSE)</f>
        <v>45420</v>
      </c>
    </row>
    <row r="1108" spans="2:15">
      <c r="B1108" t="str">
        <f>VLOOKUP(F1108,DATOS!B:U,20,FALSE)</f>
        <v>FEVT5694</v>
      </c>
      <c r="C1108" s="3">
        <v>9012767301</v>
      </c>
      <c r="D1108" t="str">
        <f>VLOOKUP(F1108,DATOS!B:U,2,FALSE)</f>
        <v>CC</v>
      </c>
      <c r="E1108" s="3">
        <f>VLOOKUP(F1108,DATOS!B:U,3,FALSE)</f>
        <v>27474875</v>
      </c>
      <c r="F1108">
        <v>5148</v>
      </c>
      <c r="G1108">
        <v>2</v>
      </c>
      <c r="H1108" t="str">
        <f>VLOOKUP(F1108,DATOS!B:U,11,FALSE)</f>
        <v>S50007</v>
      </c>
      <c r="I1108" t="str">
        <f t="shared" si="34"/>
        <v>TRANSPORTE MUNICIPAL TERRESTR</v>
      </c>
      <c r="J1108">
        <f>VLOOKUP(F1108,DATOS!B:U,13,FALSE)</f>
        <v>1</v>
      </c>
      <c r="K1108">
        <f>VLOOKUP(F1108,DATOS!B:U,18,FALSE)</f>
        <v>29120</v>
      </c>
      <c r="L1108">
        <f t="shared" si="35"/>
        <v>29120</v>
      </c>
      <c r="O1108" s="40">
        <f>VLOOKUP(F1108,DATOS!B:P,15,FALSE)</f>
        <v>45420</v>
      </c>
    </row>
    <row r="1109" spans="2:15">
      <c r="B1109" t="str">
        <f>VLOOKUP(F1109,DATOS!B:U,20,FALSE)</f>
        <v>FEVT5694</v>
      </c>
      <c r="C1109" s="3">
        <v>9012767301</v>
      </c>
      <c r="D1109" t="str">
        <f>VLOOKUP(F1109,DATOS!B:U,2,FALSE)</f>
        <v>CC</v>
      </c>
      <c r="E1109" s="3">
        <f>VLOOKUP(F1109,DATOS!B:U,3,FALSE)</f>
        <v>27474875</v>
      </c>
      <c r="F1109">
        <v>5149</v>
      </c>
      <c r="G1109">
        <v>2</v>
      </c>
      <c r="H1109" t="str">
        <f>VLOOKUP(F1109,DATOS!B:U,11,FALSE)</f>
        <v>S50007</v>
      </c>
      <c r="I1109" t="str">
        <f t="shared" si="34"/>
        <v>TRANSPORTE MUNICIPAL TERRESTR</v>
      </c>
      <c r="J1109">
        <f>VLOOKUP(F1109,DATOS!B:U,13,FALSE)</f>
        <v>1</v>
      </c>
      <c r="K1109">
        <f>VLOOKUP(F1109,DATOS!B:U,18,FALSE)</f>
        <v>29120</v>
      </c>
      <c r="L1109">
        <f t="shared" si="35"/>
        <v>29120</v>
      </c>
      <c r="O1109" s="40">
        <f>VLOOKUP(F1109,DATOS!B:P,15,FALSE)</f>
        <v>45421</v>
      </c>
    </row>
    <row r="1110" spans="2:15">
      <c r="B1110" t="str">
        <f>VLOOKUP(F1110,DATOS!B:U,20,FALSE)</f>
        <v>FEVT5694</v>
      </c>
      <c r="C1110" s="3">
        <v>9012767301</v>
      </c>
      <c r="D1110" t="str">
        <f>VLOOKUP(F1110,DATOS!B:U,2,FALSE)</f>
        <v>CC</v>
      </c>
      <c r="E1110" s="3">
        <f>VLOOKUP(F1110,DATOS!B:U,3,FALSE)</f>
        <v>27474875</v>
      </c>
      <c r="F1110">
        <v>5150</v>
      </c>
      <c r="G1110">
        <v>2</v>
      </c>
      <c r="H1110" t="str">
        <f>VLOOKUP(F1110,DATOS!B:U,11,FALSE)</f>
        <v>S50007</v>
      </c>
      <c r="I1110" t="str">
        <f t="shared" si="34"/>
        <v>TRANSPORTE MUNICIPAL TERRESTR</v>
      </c>
      <c r="J1110">
        <f>VLOOKUP(F1110,DATOS!B:U,13,FALSE)</f>
        <v>1</v>
      </c>
      <c r="K1110">
        <f>VLOOKUP(F1110,DATOS!B:U,18,FALSE)</f>
        <v>29120</v>
      </c>
      <c r="L1110">
        <f t="shared" si="35"/>
        <v>29120</v>
      </c>
      <c r="O1110" s="40">
        <f>VLOOKUP(F1110,DATOS!B:P,15,FALSE)</f>
        <v>45421</v>
      </c>
    </row>
    <row r="1111" spans="2:15">
      <c r="B1111" t="str">
        <f>VLOOKUP(F1111,DATOS!B:U,20,FALSE)</f>
        <v>FEVT5694</v>
      </c>
      <c r="C1111" s="3">
        <v>9012767301</v>
      </c>
      <c r="D1111" t="str">
        <f>VLOOKUP(F1111,DATOS!B:U,2,FALSE)</f>
        <v>CC</v>
      </c>
      <c r="E1111" s="3">
        <f>VLOOKUP(F1111,DATOS!B:U,3,FALSE)</f>
        <v>27474875</v>
      </c>
      <c r="F1111">
        <v>5151</v>
      </c>
      <c r="G1111">
        <v>2</v>
      </c>
      <c r="H1111" t="str">
        <f>VLOOKUP(F1111,DATOS!B:U,11,FALSE)</f>
        <v>S50007</v>
      </c>
      <c r="I1111" t="str">
        <f t="shared" si="34"/>
        <v>TRANSPORTE MUNICIPAL TERRESTR</v>
      </c>
      <c r="J1111">
        <f>VLOOKUP(F1111,DATOS!B:U,13,FALSE)</f>
        <v>1</v>
      </c>
      <c r="K1111">
        <f>VLOOKUP(F1111,DATOS!B:U,18,FALSE)</f>
        <v>29120</v>
      </c>
      <c r="L1111">
        <f t="shared" si="35"/>
        <v>29120</v>
      </c>
      <c r="O1111" s="40">
        <f>VLOOKUP(F1111,DATOS!B:P,15,FALSE)</f>
        <v>45423</v>
      </c>
    </row>
    <row r="1112" spans="2:15">
      <c r="B1112" t="str">
        <f>VLOOKUP(F1112,DATOS!B:U,20,FALSE)</f>
        <v>FEVT5694</v>
      </c>
      <c r="C1112" s="3">
        <v>9012767301</v>
      </c>
      <c r="D1112" t="str">
        <f>VLOOKUP(F1112,DATOS!B:U,2,FALSE)</f>
        <v>CC</v>
      </c>
      <c r="E1112" s="3">
        <f>VLOOKUP(F1112,DATOS!B:U,3,FALSE)</f>
        <v>27474875</v>
      </c>
      <c r="F1112">
        <v>5152</v>
      </c>
      <c r="G1112">
        <v>2</v>
      </c>
      <c r="H1112" t="str">
        <f>VLOOKUP(F1112,DATOS!B:U,11,FALSE)</f>
        <v>S50007</v>
      </c>
      <c r="I1112" t="str">
        <f t="shared" si="34"/>
        <v>TRANSPORTE MUNICIPAL TERRESTR</v>
      </c>
      <c r="J1112">
        <f>VLOOKUP(F1112,DATOS!B:U,13,FALSE)</f>
        <v>1</v>
      </c>
      <c r="K1112">
        <f>VLOOKUP(F1112,DATOS!B:U,18,FALSE)</f>
        <v>29120</v>
      </c>
      <c r="L1112">
        <f t="shared" si="35"/>
        <v>29120</v>
      </c>
      <c r="O1112" s="40">
        <f>VLOOKUP(F1112,DATOS!B:P,15,FALSE)</f>
        <v>45423</v>
      </c>
    </row>
    <row r="1113" spans="2:15">
      <c r="B1113" t="str">
        <f>VLOOKUP(F1113,DATOS!B:U,20,FALSE)</f>
        <v>FEVT5694</v>
      </c>
      <c r="C1113" s="3">
        <v>9012767301</v>
      </c>
      <c r="D1113" t="str">
        <f>VLOOKUP(F1113,DATOS!B:U,2,FALSE)</f>
        <v>CC</v>
      </c>
      <c r="E1113" s="3">
        <f>VLOOKUP(F1113,DATOS!B:U,3,FALSE)</f>
        <v>27474875</v>
      </c>
      <c r="F1113">
        <v>5153</v>
      </c>
      <c r="G1113">
        <v>2</v>
      </c>
      <c r="H1113" t="str">
        <f>VLOOKUP(F1113,DATOS!B:U,11,FALSE)</f>
        <v>S50007</v>
      </c>
      <c r="I1113" t="str">
        <f t="shared" si="34"/>
        <v>TRANSPORTE MUNICIPAL TERRESTR</v>
      </c>
      <c r="J1113">
        <f>VLOOKUP(F1113,DATOS!B:U,13,FALSE)</f>
        <v>1</v>
      </c>
      <c r="K1113">
        <f>VLOOKUP(F1113,DATOS!B:U,18,FALSE)</f>
        <v>29120</v>
      </c>
      <c r="L1113">
        <f t="shared" si="35"/>
        <v>29120</v>
      </c>
      <c r="O1113" s="40">
        <f>VLOOKUP(F1113,DATOS!B:P,15,FALSE)</f>
        <v>45426</v>
      </c>
    </row>
    <row r="1114" spans="2:15">
      <c r="B1114" t="str">
        <f>VLOOKUP(F1114,DATOS!B:U,20,FALSE)</f>
        <v>FEVT5694</v>
      </c>
      <c r="C1114" s="3">
        <v>9012767301</v>
      </c>
      <c r="D1114" t="str">
        <f>VLOOKUP(F1114,DATOS!B:U,2,FALSE)</f>
        <v>CC</v>
      </c>
      <c r="E1114" s="3">
        <f>VLOOKUP(F1114,DATOS!B:U,3,FALSE)</f>
        <v>27474875</v>
      </c>
      <c r="F1114">
        <v>5154</v>
      </c>
      <c r="G1114">
        <v>2</v>
      </c>
      <c r="H1114" t="str">
        <f>VLOOKUP(F1114,DATOS!B:U,11,FALSE)</f>
        <v>S50007</v>
      </c>
      <c r="I1114" t="str">
        <f t="shared" si="34"/>
        <v>TRANSPORTE MUNICIPAL TERRESTR</v>
      </c>
      <c r="J1114">
        <f>VLOOKUP(F1114,DATOS!B:U,13,FALSE)</f>
        <v>1</v>
      </c>
      <c r="K1114">
        <f>VLOOKUP(F1114,DATOS!B:U,18,FALSE)</f>
        <v>29120</v>
      </c>
      <c r="L1114">
        <f t="shared" si="35"/>
        <v>29120</v>
      </c>
      <c r="O1114" s="40">
        <f>VLOOKUP(F1114,DATOS!B:P,15,FALSE)</f>
        <v>45426</v>
      </c>
    </row>
    <row r="1115" spans="2:15">
      <c r="B1115" t="str">
        <f>VLOOKUP(F1115,DATOS!B:U,20,FALSE)</f>
        <v>FEVT5694</v>
      </c>
      <c r="C1115" s="3">
        <v>9012767301</v>
      </c>
      <c r="D1115" t="str">
        <f>VLOOKUP(F1115,DATOS!B:U,2,FALSE)</f>
        <v>CC</v>
      </c>
      <c r="E1115" s="3">
        <f>VLOOKUP(F1115,DATOS!B:U,3,FALSE)</f>
        <v>27474875</v>
      </c>
      <c r="F1115">
        <v>5155</v>
      </c>
      <c r="G1115">
        <v>2</v>
      </c>
      <c r="H1115" t="str">
        <f>VLOOKUP(F1115,DATOS!B:U,11,FALSE)</f>
        <v>S50007</v>
      </c>
      <c r="I1115" t="str">
        <f t="shared" si="34"/>
        <v>TRANSPORTE MUNICIPAL TERRESTR</v>
      </c>
      <c r="J1115">
        <f>VLOOKUP(F1115,DATOS!B:U,13,FALSE)</f>
        <v>1</v>
      </c>
      <c r="K1115">
        <f>VLOOKUP(F1115,DATOS!B:U,18,FALSE)</f>
        <v>29120</v>
      </c>
      <c r="L1115">
        <f t="shared" si="35"/>
        <v>29120</v>
      </c>
      <c r="O1115" s="40">
        <f>VLOOKUP(F1115,DATOS!B:P,15,FALSE)</f>
        <v>45428</v>
      </c>
    </row>
    <row r="1116" spans="2:15">
      <c r="B1116" t="str">
        <f>VLOOKUP(F1116,DATOS!B:U,20,FALSE)</f>
        <v>FEVT5694</v>
      </c>
      <c r="C1116" s="3">
        <v>9012767301</v>
      </c>
      <c r="D1116" t="str">
        <f>VLOOKUP(F1116,DATOS!B:U,2,FALSE)</f>
        <v>CC</v>
      </c>
      <c r="E1116" s="3">
        <f>VLOOKUP(F1116,DATOS!B:U,3,FALSE)</f>
        <v>27474875</v>
      </c>
      <c r="F1116">
        <v>5156</v>
      </c>
      <c r="G1116">
        <v>2</v>
      </c>
      <c r="H1116" t="str">
        <f>VLOOKUP(F1116,DATOS!B:U,11,FALSE)</f>
        <v>S50007</v>
      </c>
      <c r="I1116" t="str">
        <f t="shared" si="34"/>
        <v>TRANSPORTE MUNICIPAL TERRESTR</v>
      </c>
      <c r="J1116">
        <f>VLOOKUP(F1116,DATOS!B:U,13,FALSE)</f>
        <v>1</v>
      </c>
      <c r="K1116">
        <f>VLOOKUP(F1116,DATOS!B:U,18,FALSE)</f>
        <v>29120</v>
      </c>
      <c r="L1116">
        <f t="shared" si="35"/>
        <v>29120</v>
      </c>
      <c r="O1116" s="40">
        <f>VLOOKUP(F1116,DATOS!B:P,15,FALSE)</f>
        <v>45428</v>
      </c>
    </row>
    <row r="1117" spans="2:15">
      <c r="B1117" t="str">
        <f>VLOOKUP(F1117,DATOS!B:U,20,FALSE)</f>
        <v>FEVT5694</v>
      </c>
      <c r="C1117" s="3">
        <v>9012767301</v>
      </c>
      <c r="D1117" t="str">
        <f>VLOOKUP(F1117,DATOS!B:U,2,FALSE)</f>
        <v>CC</v>
      </c>
      <c r="E1117" s="3">
        <f>VLOOKUP(F1117,DATOS!B:U,3,FALSE)</f>
        <v>27474875</v>
      </c>
      <c r="F1117">
        <v>5157</v>
      </c>
      <c r="G1117">
        <v>2</v>
      </c>
      <c r="H1117" t="str">
        <f>VLOOKUP(F1117,DATOS!B:U,11,FALSE)</f>
        <v>S50007</v>
      </c>
      <c r="I1117" t="str">
        <f t="shared" si="34"/>
        <v>TRANSPORTE MUNICIPAL TERRESTR</v>
      </c>
      <c r="J1117">
        <f>VLOOKUP(F1117,DATOS!B:U,13,FALSE)</f>
        <v>1</v>
      </c>
      <c r="K1117">
        <f>VLOOKUP(F1117,DATOS!B:U,18,FALSE)</f>
        <v>29120</v>
      </c>
      <c r="L1117">
        <f t="shared" si="35"/>
        <v>29120</v>
      </c>
      <c r="O1117" s="40">
        <f>VLOOKUP(F1117,DATOS!B:P,15,FALSE)</f>
        <v>45430</v>
      </c>
    </row>
    <row r="1118" spans="2:15">
      <c r="B1118" t="str">
        <f>VLOOKUP(F1118,DATOS!B:U,20,FALSE)</f>
        <v>FEVT5694</v>
      </c>
      <c r="C1118" s="3">
        <v>9012767301</v>
      </c>
      <c r="D1118" t="str">
        <f>VLOOKUP(F1118,DATOS!B:U,2,FALSE)</f>
        <v>CC</v>
      </c>
      <c r="E1118" s="3">
        <f>VLOOKUP(F1118,DATOS!B:U,3,FALSE)</f>
        <v>27474875</v>
      </c>
      <c r="F1118">
        <v>5158</v>
      </c>
      <c r="G1118">
        <v>2</v>
      </c>
      <c r="H1118" t="str">
        <f>VLOOKUP(F1118,DATOS!B:U,11,FALSE)</f>
        <v>S50007</v>
      </c>
      <c r="I1118" t="str">
        <f t="shared" si="34"/>
        <v>TRANSPORTE MUNICIPAL TERRESTR</v>
      </c>
      <c r="J1118">
        <f>VLOOKUP(F1118,DATOS!B:U,13,FALSE)</f>
        <v>1</v>
      </c>
      <c r="K1118">
        <f>VLOOKUP(F1118,DATOS!B:U,18,FALSE)</f>
        <v>29120</v>
      </c>
      <c r="L1118">
        <f t="shared" si="35"/>
        <v>29120</v>
      </c>
      <c r="O1118" s="40">
        <f>VLOOKUP(F1118,DATOS!B:P,15,FALSE)</f>
        <v>45430</v>
      </c>
    </row>
    <row r="1119" spans="2:15">
      <c r="B1119" t="str">
        <f>VLOOKUP(F1119,DATOS!B:U,20,FALSE)</f>
        <v>FEVT5694</v>
      </c>
      <c r="C1119" s="3">
        <v>9012767301</v>
      </c>
      <c r="D1119" t="str">
        <f>VLOOKUP(F1119,DATOS!B:U,2,FALSE)</f>
        <v>CC</v>
      </c>
      <c r="E1119" s="3">
        <f>VLOOKUP(F1119,DATOS!B:U,3,FALSE)</f>
        <v>27474875</v>
      </c>
      <c r="F1119">
        <v>5159</v>
      </c>
      <c r="G1119">
        <v>2</v>
      </c>
      <c r="H1119" t="str">
        <f>VLOOKUP(F1119,DATOS!B:U,11,FALSE)</f>
        <v>S50007</v>
      </c>
      <c r="I1119" t="str">
        <f t="shared" si="34"/>
        <v>TRANSPORTE MUNICIPAL TERRESTR</v>
      </c>
      <c r="J1119">
        <f>VLOOKUP(F1119,DATOS!B:U,13,FALSE)</f>
        <v>1</v>
      </c>
      <c r="K1119">
        <f>VLOOKUP(F1119,DATOS!B:U,18,FALSE)</f>
        <v>29120</v>
      </c>
      <c r="L1119">
        <f t="shared" si="35"/>
        <v>29120</v>
      </c>
      <c r="O1119" s="40">
        <f>VLOOKUP(F1119,DATOS!B:P,15,FALSE)</f>
        <v>45433</v>
      </c>
    </row>
    <row r="1120" spans="2:15">
      <c r="B1120" t="str">
        <f>VLOOKUP(F1120,DATOS!B:U,20,FALSE)</f>
        <v>FEVT5694</v>
      </c>
      <c r="C1120" s="3">
        <v>9012767301</v>
      </c>
      <c r="D1120" t="str">
        <f>VLOOKUP(F1120,DATOS!B:U,2,FALSE)</f>
        <v>CC</v>
      </c>
      <c r="E1120" s="3">
        <f>VLOOKUP(F1120,DATOS!B:U,3,FALSE)</f>
        <v>27474875</v>
      </c>
      <c r="F1120">
        <v>5160</v>
      </c>
      <c r="G1120">
        <v>2</v>
      </c>
      <c r="H1120" t="str">
        <f>VLOOKUP(F1120,DATOS!B:U,11,FALSE)</f>
        <v>S50007</v>
      </c>
      <c r="I1120" t="str">
        <f t="shared" si="34"/>
        <v>TRANSPORTE MUNICIPAL TERRESTR</v>
      </c>
      <c r="J1120">
        <f>VLOOKUP(F1120,DATOS!B:U,13,FALSE)</f>
        <v>1</v>
      </c>
      <c r="K1120">
        <f>VLOOKUP(F1120,DATOS!B:U,18,FALSE)</f>
        <v>29120</v>
      </c>
      <c r="L1120">
        <f t="shared" si="35"/>
        <v>29120</v>
      </c>
      <c r="O1120" s="40">
        <f>VLOOKUP(F1120,DATOS!B:P,15,FALSE)</f>
        <v>45433</v>
      </c>
    </row>
    <row r="1121" spans="2:15">
      <c r="B1121" t="str">
        <f>VLOOKUP(F1121,DATOS!B:U,20,FALSE)</f>
        <v>FEVT5694</v>
      </c>
      <c r="C1121" s="3">
        <v>9012767301</v>
      </c>
      <c r="D1121" t="str">
        <f>VLOOKUP(F1121,DATOS!B:U,2,FALSE)</f>
        <v>CC</v>
      </c>
      <c r="E1121" s="3">
        <f>VLOOKUP(F1121,DATOS!B:U,3,FALSE)</f>
        <v>27474875</v>
      </c>
      <c r="F1121">
        <v>5161</v>
      </c>
      <c r="G1121">
        <v>2</v>
      </c>
      <c r="H1121" t="str">
        <f>VLOOKUP(F1121,DATOS!B:U,11,FALSE)</f>
        <v>S50007</v>
      </c>
      <c r="I1121" t="str">
        <f t="shared" si="34"/>
        <v>TRANSPORTE MUNICIPAL TERRESTR</v>
      </c>
      <c r="J1121">
        <f>VLOOKUP(F1121,DATOS!B:U,13,FALSE)</f>
        <v>1</v>
      </c>
      <c r="K1121">
        <f>VLOOKUP(F1121,DATOS!B:U,18,FALSE)</f>
        <v>29120</v>
      </c>
      <c r="L1121">
        <f t="shared" si="35"/>
        <v>29120</v>
      </c>
      <c r="O1121" s="40">
        <f>VLOOKUP(F1121,DATOS!B:P,15,FALSE)</f>
        <v>45435</v>
      </c>
    </row>
    <row r="1122" spans="2:15">
      <c r="B1122" t="str">
        <f>VLOOKUP(F1122,DATOS!B:U,20,FALSE)</f>
        <v>FEVT5694</v>
      </c>
      <c r="C1122" s="3">
        <v>9012767301</v>
      </c>
      <c r="D1122" t="str">
        <f>VLOOKUP(F1122,DATOS!B:U,2,FALSE)</f>
        <v>CC</v>
      </c>
      <c r="E1122" s="3">
        <f>VLOOKUP(F1122,DATOS!B:U,3,FALSE)</f>
        <v>27474875</v>
      </c>
      <c r="F1122">
        <v>5162</v>
      </c>
      <c r="G1122">
        <v>2</v>
      </c>
      <c r="H1122" t="str">
        <f>VLOOKUP(F1122,DATOS!B:U,11,FALSE)</f>
        <v>S50007</v>
      </c>
      <c r="I1122" t="str">
        <f t="shared" si="34"/>
        <v>TRANSPORTE MUNICIPAL TERRESTR</v>
      </c>
      <c r="J1122">
        <f>VLOOKUP(F1122,DATOS!B:U,13,FALSE)</f>
        <v>1</v>
      </c>
      <c r="K1122">
        <f>VLOOKUP(F1122,DATOS!B:U,18,FALSE)</f>
        <v>29120</v>
      </c>
      <c r="L1122">
        <f t="shared" si="35"/>
        <v>29120</v>
      </c>
      <c r="O1122" s="40">
        <f>VLOOKUP(F1122,DATOS!B:P,15,FALSE)</f>
        <v>45435</v>
      </c>
    </row>
    <row r="1123" spans="2:15">
      <c r="B1123" t="str">
        <f>VLOOKUP(F1123,DATOS!B:U,20,FALSE)</f>
        <v>FEVT5694</v>
      </c>
      <c r="C1123" s="3">
        <v>9012767301</v>
      </c>
      <c r="D1123" t="str">
        <f>VLOOKUP(F1123,DATOS!B:U,2,FALSE)</f>
        <v>CC</v>
      </c>
      <c r="E1123" s="3">
        <f>VLOOKUP(F1123,DATOS!B:U,3,FALSE)</f>
        <v>27474875</v>
      </c>
      <c r="F1123">
        <v>5163</v>
      </c>
      <c r="G1123">
        <v>2</v>
      </c>
      <c r="H1123" t="str">
        <f>VLOOKUP(F1123,DATOS!B:U,11,FALSE)</f>
        <v>S50007</v>
      </c>
      <c r="I1123" t="str">
        <f t="shared" si="34"/>
        <v>TRANSPORTE MUNICIPAL TERRESTR</v>
      </c>
      <c r="J1123">
        <f>VLOOKUP(F1123,DATOS!B:U,13,FALSE)</f>
        <v>1</v>
      </c>
      <c r="K1123">
        <f>VLOOKUP(F1123,DATOS!B:U,18,FALSE)</f>
        <v>29120</v>
      </c>
      <c r="L1123">
        <f t="shared" si="35"/>
        <v>29120</v>
      </c>
      <c r="O1123" s="40">
        <f>VLOOKUP(F1123,DATOS!B:P,15,FALSE)</f>
        <v>45437</v>
      </c>
    </row>
    <row r="1124" spans="2:15">
      <c r="B1124" t="str">
        <f>VLOOKUP(F1124,DATOS!B:U,20,FALSE)</f>
        <v>FEVT5694</v>
      </c>
      <c r="C1124" s="3">
        <v>9012767301</v>
      </c>
      <c r="D1124" t="str">
        <f>VLOOKUP(F1124,DATOS!B:U,2,FALSE)</f>
        <v>CC</v>
      </c>
      <c r="E1124" s="3">
        <f>VLOOKUP(F1124,DATOS!B:U,3,FALSE)</f>
        <v>27474875</v>
      </c>
      <c r="F1124">
        <v>5164</v>
      </c>
      <c r="G1124">
        <v>2</v>
      </c>
      <c r="H1124" t="str">
        <f>VLOOKUP(F1124,DATOS!B:U,11,FALSE)</f>
        <v>S50007</v>
      </c>
      <c r="I1124" t="str">
        <f t="shared" si="34"/>
        <v>TRANSPORTE MUNICIPAL TERRESTR</v>
      </c>
      <c r="J1124">
        <f>VLOOKUP(F1124,DATOS!B:U,13,FALSE)</f>
        <v>1</v>
      </c>
      <c r="K1124">
        <f>VLOOKUP(F1124,DATOS!B:U,18,FALSE)</f>
        <v>29120</v>
      </c>
      <c r="L1124">
        <f t="shared" si="35"/>
        <v>29120</v>
      </c>
      <c r="O1124" s="40">
        <f>VLOOKUP(F1124,DATOS!B:P,15,FALSE)</f>
        <v>45437</v>
      </c>
    </row>
    <row r="1125" spans="2:15">
      <c r="B1125" t="str">
        <f>VLOOKUP(F1125,DATOS!B:U,20,FALSE)</f>
        <v>FEVT5694</v>
      </c>
      <c r="C1125" s="3">
        <v>9012767301</v>
      </c>
      <c r="D1125" t="str">
        <f>VLOOKUP(F1125,DATOS!B:U,2,FALSE)</f>
        <v>CC</v>
      </c>
      <c r="E1125" s="3">
        <f>VLOOKUP(F1125,DATOS!B:U,3,FALSE)</f>
        <v>27474875</v>
      </c>
      <c r="F1125">
        <v>5165</v>
      </c>
      <c r="G1125">
        <v>2</v>
      </c>
      <c r="H1125" t="str">
        <f>VLOOKUP(F1125,DATOS!B:U,11,FALSE)</f>
        <v>S50007</v>
      </c>
      <c r="I1125" t="str">
        <f t="shared" si="34"/>
        <v>TRANSPORTE MUNICIPAL TERRESTR</v>
      </c>
      <c r="J1125">
        <f>VLOOKUP(F1125,DATOS!B:U,13,FALSE)</f>
        <v>1</v>
      </c>
      <c r="K1125">
        <f>VLOOKUP(F1125,DATOS!B:U,18,FALSE)</f>
        <v>29120</v>
      </c>
      <c r="L1125">
        <f t="shared" si="35"/>
        <v>29120</v>
      </c>
      <c r="O1125" s="40">
        <f>VLOOKUP(F1125,DATOS!B:P,15,FALSE)</f>
        <v>45440</v>
      </c>
    </row>
    <row r="1126" spans="2:15">
      <c r="B1126" t="str">
        <f>VLOOKUP(F1126,DATOS!B:U,20,FALSE)</f>
        <v>FEVT5694</v>
      </c>
      <c r="C1126" s="3">
        <v>9012767301</v>
      </c>
      <c r="D1126" t="str">
        <f>VLOOKUP(F1126,DATOS!B:U,2,FALSE)</f>
        <v>CC</v>
      </c>
      <c r="E1126" s="3">
        <f>VLOOKUP(F1126,DATOS!B:U,3,FALSE)</f>
        <v>27474875</v>
      </c>
      <c r="F1126">
        <v>5166</v>
      </c>
      <c r="G1126">
        <v>2</v>
      </c>
      <c r="H1126" t="str">
        <f>VLOOKUP(F1126,DATOS!B:U,11,FALSE)</f>
        <v>S50007</v>
      </c>
      <c r="I1126" t="str">
        <f t="shared" si="34"/>
        <v>TRANSPORTE MUNICIPAL TERRESTR</v>
      </c>
      <c r="J1126">
        <f>VLOOKUP(F1126,DATOS!B:U,13,FALSE)</f>
        <v>1</v>
      </c>
      <c r="K1126">
        <f>VLOOKUP(F1126,DATOS!B:U,18,FALSE)</f>
        <v>29120</v>
      </c>
      <c r="L1126">
        <f t="shared" si="35"/>
        <v>29120</v>
      </c>
      <c r="O1126" s="40">
        <f>VLOOKUP(F1126,DATOS!B:P,15,FALSE)</f>
        <v>45440</v>
      </c>
    </row>
    <row r="1127" spans="2:15">
      <c r="B1127" t="str">
        <f>VLOOKUP(F1127,DATOS!B:U,20,FALSE)</f>
        <v>FEVT5694</v>
      </c>
      <c r="C1127" s="3">
        <v>9012767301</v>
      </c>
      <c r="D1127" t="str">
        <f>VLOOKUP(F1127,DATOS!B:U,2,FALSE)</f>
        <v>CC</v>
      </c>
      <c r="E1127" s="3">
        <f>VLOOKUP(F1127,DATOS!B:U,3,FALSE)</f>
        <v>27474875</v>
      </c>
      <c r="F1127">
        <v>5167</v>
      </c>
      <c r="G1127">
        <v>2</v>
      </c>
      <c r="H1127" t="str">
        <f>VLOOKUP(F1127,DATOS!B:U,11,FALSE)</f>
        <v>S50007</v>
      </c>
      <c r="I1127" t="str">
        <f t="shared" si="34"/>
        <v>TRANSPORTE MUNICIPAL TERRESTR</v>
      </c>
      <c r="J1127">
        <f>VLOOKUP(F1127,DATOS!B:U,13,FALSE)</f>
        <v>1</v>
      </c>
      <c r="K1127">
        <f>VLOOKUP(F1127,DATOS!B:U,18,FALSE)</f>
        <v>29120</v>
      </c>
      <c r="L1127">
        <f t="shared" si="35"/>
        <v>29120</v>
      </c>
      <c r="O1127" s="40">
        <f>VLOOKUP(F1127,DATOS!B:P,15,FALSE)</f>
        <v>45442</v>
      </c>
    </row>
    <row r="1128" spans="2:15">
      <c r="B1128" t="str">
        <f>VLOOKUP(F1128,DATOS!B:U,20,FALSE)</f>
        <v>FEVT5694</v>
      </c>
      <c r="C1128" s="3">
        <v>9012767301</v>
      </c>
      <c r="D1128" t="str">
        <f>VLOOKUP(F1128,DATOS!B:U,2,FALSE)</f>
        <v>CC</v>
      </c>
      <c r="E1128" s="3">
        <f>VLOOKUP(F1128,DATOS!B:U,3,FALSE)</f>
        <v>27474875</v>
      </c>
      <c r="F1128">
        <v>5168</v>
      </c>
      <c r="G1128">
        <v>2</v>
      </c>
      <c r="H1128" t="str">
        <f>VLOOKUP(F1128,DATOS!B:U,11,FALSE)</f>
        <v>S50007</v>
      </c>
      <c r="I1128" t="str">
        <f t="shared" si="34"/>
        <v>TRANSPORTE MUNICIPAL TERRESTR</v>
      </c>
      <c r="J1128">
        <f>VLOOKUP(F1128,DATOS!B:U,13,FALSE)</f>
        <v>1</v>
      </c>
      <c r="K1128">
        <f>VLOOKUP(F1128,DATOS!B:U,18,FALSE)</f>
        <v>29120</v>
      </c>
      <c r="L1128">
        <f t="shared" si="35"/>
        <v>29120</v>
      </c>
      <c r="O1128" s="40">
        <f>VLOOKUP(F1128,DATOS!B:P,15,FALSE)</f>
        <v>45442</v>
      </c>
    </row>
    <row r="1129" spans="2:15">
      <c r="B1129" t="str">
        <f>VLOOKUP(F1129,DATOS!B:U,20,FALSE)</f>
        <v>FEVT5695</v>
      </c>
      <c r="C1129" s="3">
        <v>9012767301</v>
      </c>
      <c r="D1129" t="str">
        <f>VLOOKUP(F1129,DATOS!B:U,2,FALSE)</f>
        <v>CC</v>
      </c>
      <c r="E1129" s="3">
        <f>VLOOKUP(F1129,DATOS!B:U,3,FALSE)</f>
        <v>31155105</v>
      </c>
      <c r="F1129">
        <v>5253</v>
      </c>
      <c r="G1129">
        <v>2</v>
      </c>
      <c r="H1129" t="str">
        <f>VLOOKUP(F1129,DATOS!B:U,11,FALSE)</f>
        <v>S50007</v>
      </c>
      <c r="I1129" t="str">
        <f t="shared" si="34"/>
        <v>TRANSPORTE MUNICIPAL TERRESTR</v>
      </c>
      <c r="J1129">
        <f>VLOOKUP(F1129,DATOS!B:U,13,FALSE)</f>
        <v>1</v>
      </c>
      <c r="K1129">
        <f>VLOOKUP(F1129,DATOS!B:U,18,FALSE)</f>
        <v>109200</v>
      </c>
      <c r="L1129">
        <f t="shared" si="35"/>
        <v>109200</v>
      </c>
      <c r="O1129" s="40">
        <f>VLOOKUP(F1129,DATOS!B:P,15,FALSE)</f>
        <v>45418</v>
      </c>
    </row>
    <row r="1130" spans="2:15">
      <c r="B1130" t="str">
        <f>VLOOKUP(F1130,DATOS!B:U,20,FALSE)</f>
        <v>FEVT5695</v>
      </c>
      <c r="C1130" s="3">
        <v>9012767301</v>
      </c>
      <c r="D1130" t="str">
        <f>VLOOKUP(F1130,DATOS!B:U,2,FALSE)</f>
        <v>CC</v>
      </c>
      <c r="E1130" s="3">
        <f>VLOOKUP(F1130,DATOS!B:U,3,FALSE)</f>
        <v>31155105</v>
      </c>
      <c r="F1130">
        <v>5254</v>
      </c>
      <c r="G1130">
        <v>2</v>
      </c>
      <c r="H1130" t="str">
        <f>VLOOKUP(F1130,DATOS!B:U,11,FALSE)</f>
        <v>S50007</v>
      </c>
      <c r="I1130" t="str">
        <f t="shared" si="34"/>
        <v>TRANSPORTE MUNICIPAL TERRESTR</v>
      </c>
      <c r="J1130">
        <f>VLOOKUP(F1130,DATOS!B:U,13,FALSE)</f>
        <v>1</v>
      </c>
      <c r="K1130">
        <f>VLOOKUP(F1130,DATOS!B:U,18,FALSE)</f>
        <v>109200</v>
      </c>
      <c r="L1130">
        <f t="shared" si="35"/>
        <v>109200</v>
      </c>
      <c r="O1130" s="40">
        <f>VLOOKUP(F1130,DATOS!B:P,15,FALSE)</f>
        <v>45419</v>
      </c>
    </row>
    <row r="1131" spans="2:15">
      <c r="B1131" t="str">
        <f>VLOOKUP(F1131,DATOS!B:U,20,FALSE)</f>
        <v>FEVT5695</v>
      </c>
      <c r="C1131" s="3">
        <v>9012767301</v>
      </c>
      <c r="D1131" t="str">
        <f>VLOOKUP(F1131,DATOS!B:U,2,FALSE)</f>
        <v>CC</v>
      </c>
      <c r="E1131" s="3">
        <f>VLOOKUP(F1131,DATOS!B:U,3,FALSE)</f>
        <v>31155105</v>
      </c>
      <c r="F1131">
        <v>5870</v>
      </c>
      <c r="G1131">
        <v>2</v>
      </c>
      <c r="H1131" t="str">
        <f>VLOOKUP(F1131,DATOS!B:U,11,FALSE)</f>
        <v>S50007</v>
      </c>
      <c r="I1131" t="str">
        <f t="shared" si="34"/>
        <v>TRANSPORTE MUNICIPAL TERRESTR</v>
      </c>
      <c r="J1131">
        <f>VLOOKUP(F1131,DATOS!B:U,13,FALSE)</f>
        <v>1</v>
      </c>
      <c r="K1131">
        <f>VLOOKUP(F1131,DATOS!B:U,18,FALSE)</f>
        <v>102544</v>
      </c>
      <c r="L1131">
        <f t="shared" si="35"/>
        <v>102544</v>
      </c>
      <c r="O1131" s="40">
        <f>VLOOKUP(F1131,DATOS!B:P,15,FALSE)</f>
        <v>45432</v>
      </c>
    </row>
    <row r="1132" spans="2:15">
      <c r="B1132" t="str">
        <f>VLOOKUP(F1132,DATOS!B:U,20,FALSE)</f>
        <v>FEVT5695</v>
      </c>
      <c r="C1132" s="3">
        <v>9012767301</v>
      </c>
      <c r="D1132" t="str">
        <f>VLOOKUP(F1132,DATOS!B:U,2,FALSE)</f>
        <v>CC</v>
      </c>
      <c r="E1132" s="3">
        <f>VLOOKUP(F1132,DATOS!B:U,3,FALSE)</f>
        <v>31155105</v>
      </c>
      <c r="F1132">
        <v>5871</v>
      </c>
      <c r="G1132">
        <v>2</v>
      </c>
      <c r="H1132" t="str">
        <f>VLOOKUP(F1132,DATOS!B:U,11,FALSE)</f>
        <v>S50007</v>
      </c>
      <c r="I1132" t="str">
        <f t="shared" ref="I1132:I1195" si="36">IF(H1132="S50007","TRANSPORTE MUNICIPAL TERRESTR",IF(H1132="S50008","TRANSPORTE INTERMUNICIPAL TER","VALIDAR CODIGO"))</f>
        <v>TRANSPORTE MUNICIPAL TERRESTR</v>
      </c>
      <c r="J1132">
        <f>VLOOKUP(F1132,DATOS!B:U,13,FALSE)</f>
        <v>1</v>
      </c>
      <c r="K1132">
        <f>VLOOKUP(F1132,DATOS!B:U,18,FALSE)</f>
        <v>102544</v>
      </c>
      <c r="L1132">
        <f t="shared" ref="L1132:L1195" si="37">K1132*J1132</f>
        <v>102544</v>
      </c>
      <c r="O1132" s="40">
        <f>VLOOKUP(F1132,DATOS!B:P,15,FALSE)</f>
        <v>45434</v>
      </c>
    </row>
    <row r="1133" spans="2:15">
      <c r="B1133" t="str">
        <f>VLOOKUP(F1133,DATOS!B:U,20,FALSE)</f>
        <v>FEVT5696</v>
      </c>
      <c r="C1133" s="3">
        <v>9012767301</v>
      </c>
      <c r="D1133" t="str">
        <f>VLOOKUP(F1133,DATOS!B:U,2,FALSE)</f>
        <v>CC</v>
      </c>
      <c r="E1133" s="3">
        <f>VLOOKUP(F1133,DATOS!B:U,3,FALSE)</f>
        <v>98332292</v>
      </c>
      <c r="F1133">
        <v>6199</v>
      </c>
      <c r="G1133">
        <v>2</v>
      </c>
      <c r="H1133" t="str">
        <f>VLOOKUP(F1133,DATOS!B:U,11,FALSE)</f>
        <v>S50007</v>
      </c>
      <c r="I1133" t="str">
        <f t="shared" si="36"/>
        <v>TRANSPORTE MUNICIPAL TERRESTR</v>
      </c>
      <c r="J1133">
        <f>VLOOKUP(F1133,DATOS!B:U,13,FALSE)</f>
        <v>1</v>
      </c>
      <c r="K1133">
        <f>VLOOKUP(F1133,DATOS!B:U,18,FALSE)</f>
        <v>81120</v>
      </c>
      <c r="L1133">
        <f t="shared" si="37"/>
        <v>81120</v>
      </c>
      <c r="O1133" s="40">
        <f>VLOOKUP(F1133,DATOS!B:P,15,FALSE)</f>
        <v>45438</v>
      </c>
    </row>
    <row r="1134" spans="2:15">
      <c r="B1134" t="str">
        <f>VLOOKUP(F1134,DATOS!B:U,20,FALSE)</f>
        <v>FEVT5696</v>
      </c>
      <c r="C1134" s="3">
        <v>9012767301</v>
      </c>
      <c r="D1134" t="str">
        <f>VLOOKUP(F1134,DATOS!B:U,2,FALSE)</f>
        <v>CC</v>
      </c>
      <c r="E1134" s="3">
        <f>VLOOKUP(F1134,DATOS!B:U,3,FALSE)</f>
        <v>98332292</v>
      </c>
      <c r="F1134">
        <v>6200</v>
      </c>
      <c r="G1134">
        <v>2</v>
      </c>
      <c r="H1134" t="str">
        <f>VLOOKUP(F1134,DATOS!B:U,11,FALSE)</f>
        <v>S50007</v>
      </c>
      <c r="I1134" t="str">
        <f t="shared" si="36"/>
        <v>TRANSPORTE MUNICIPAL TERRESTR</v>
      </c>
      <c r="J1134">
        <f>VLOOKUP(F1134,DATOS!B:U,13,FALSE)</f>
        <v>1</v>
      </c>
      <c r="K1134">
        <f>VLOOKUP(F1134,DATOS!B:U,18,FALSE)</f>
        <v>81120</v>
      </c>
      <c r="L1134">
        <f t="shared" si="37"/>
        <v>81120</v>
      </c>
      <c r="O1134" s="40">
        <f>VLOOKUP(F1134,DATOS!B:P,15,FALSE)</f>
        <v>45439</v>
      </c>
    </row>
    <row r="1135" spans="2:15">
      <c r="B1135" t="str">
        <f>VLOOKUP(F1135,DATOS!B:U,20,FALSE)</f>
        <v>FEVT5697</v>
      </c>
      <c r="C1135" s="3">
        <v>9012767301</v>
      </c>
      <c r="D1135" t="str">
        <f>VLOOKUP(F1135,DATOS!B:U,2,FALSE)</f>
        <v>CC</v>
      </c>
      <c r="E1135" s="3">
        <f>VLOOKUP(F1135,DATOS!B:U,3,FALSE)</f>
        <v>1125179951</v>
      </c>
      <c r="F1135">
        <v>6223</v>
      </c>
      <c r="G1135">
        <v>2</v>
      </c>
      <c r="H1135" t="str">
        <f>VLOOKUP(F1135,DATOS!B:U,11,FALSE)</f>
        <v>S50008</v>
      </c>
      <c r="I1135" t="str">
        <f t="shared" si="36"/>
        <v>TRANSPORTE INTERMUNICIPAL TER</v>
      </c>
      <c r="J1135">
        <f>VLOOKUP(F1135,DATOS!B:U,13,FALSE)</f>
        <v>1</v>
      </c>
      <c r="K1135">
        <f>VLOOKUP(F1135,DATOS!B:U,18,FALSE)</f>
        <v>29640</v>
      </c>
      <c r="L1135">
        <f t="shared" si="37"/>
        <v>29640</v>
      </c>
      <c r="O1135" s="40">
        <f>VLOOKUP(F1135,DATOS!B:P,15,FALSE)</f>
        <v>45439</v>
      </c>
    </row>
    <row r="1136" spans="2:15">
      <c r="B1136" t="str">
        <f>VLOOKUP(F1136,DATOS!B:U,20,FALSE)</f>
        <v>FEVT5697</v>
      </c>
      <c r="C1136" s="3">
        <v>9012767301</v>
      </c>
      <c r="D1136" t="str">
        <f>VLOOKUP(F1136,DATOS!B:U,2,FALSE)</f>
        <v>CC</v>
      </c>
      <c r="E1136" s="3">
        <f>VLOOKUP(F1136,DATOS!B:U,3,FALSE)</f>
        <v>1125179951</v>
      </c>
      <c r="F1136">
        <v>6224</v>
      </c>
      <c r="G1136">
        <v>2</v>
      </c>
      <c r="H1136" t="str">
        <f>VLOOKUP(F1136,DATOS!B:U,11,FALSE)</f>
        <v>S50007</v>
      </c>
      <c r="I1136" t="str">
        <f t="shared" si="36"/>
        <v>TRANSPORTE MUNICIPAL TERRESTR</v>
      </c>
      <c r="J1136">
        <f>VLOOKUP(F1136,DATOS!B:U,13,FALSE)</f>
        <v>1</v>
      </c>
      <c r="K1136">
        <f>VLOOKUP(F1136,DATOS!B:U,18,FALSE)</f>
        <v>72384</v>
      </c>
      <c r="L1136">
        <f t="shared" si="37"/>
        <v>72384</v>
      </c>
      <c r="O1136" s="40">
        <f>VLOOKUP(F1136,DATOS!B:P,15,FALSE)</f>
        <v>45439</v>
      </c>
    </row>
    <row r="1137" spans="2:15">
      <c r="B1137" t="str">
        <f>VLOOKUP(F1137,DATOS!B:U,20,FALSE)</f>
        <v>FEVT5697</v>
      </c>
      <c r="C1137" s="3">
        <v>9012767301</v>
      </c>
      <c r="D1137" t="str">
        <f>VLOOKUP(F1137,DATOS!B:U,2,FALSE)</f>
        <v>CC</v>
      </c>
      <c r="E1137" s="3">
        <f>VLOOKUP(F1137,DATOS!B:U,3,FALSE)</f>
        <v>1125179951</v>
      </c>
      <c r="F1137">
        <v>6225</v>
      </c>
      <c r="G1137">
        <v>2</v>
      </c>
      <c r="H1137" t="str">
        <f>VLOOKUP(F1137,DATOS!B:U,11,FALSE)</f>
        <v>S50007</v>
      </c>
      <c r="I1137" t="str">
        <f t="shared" si="36"/>
        <v>TRANSPORTE MUNICIPAL TERRESTR</v>
      </c>
      <c r="J1137">
        <f>VLOOKUP(F1137,DATOS!B:U,13,FALSE)</f>
        <v>1</v>
      </c>
      <c r="K1137">
        <f>VLOOKUP(F1137,DATOS!B:U,18,FALSE)</f>
        <v>72800</v>
      </c>
      <c r="L1137">
        <f t="shared" si="37"/>
        <v>72800</v>
      </c>
      <c r="O1137" s="40">
        <f>VLOOKUP(F1137,DATOS!B:P,15,FALSE)</f>
        <v>45440</v>
      </c>
    </row>
    <row r="1138" spans="2:15">
      <c r="B1138" t="str">
        <f>VLOOKUP(F1138,DATOS!B:U,20,FALSE)</f>
        <v>FEVT5698</v>
      </c>
      <c r="C1138" s="3">
        <v>9012767301</v>
      </c>
      <c r="D1138" t="str">
        <f>VLOOKUP(F1138,DATOS!B:U,2,FALSE)</f>
        <v>CC</v>
      </c>
      <c r="E1138" s="3">
        <f>VLOOKUP(F1138,DATOS!B:U,3,FALSE)</f>
        <v>10632434</v>
      </c>
      <c r="F1138">
        <v>6217</v>
      </c>
      <c r="G1138">
        <v>2</v>
      </c>
      <c r="H1138" t="str">
        <f>VLOOKUP(F1138,DATOS!B:U,11,FALSE)</f>
        <v>S50008</v>
      </c>
      <c r="I1138" t="str">
        <f t="shared" si="36"/>
        <v>TRANSPORTE INTERMUNICIPAL TER</v>
      </c>
      <c r="J1138">
        <f>VLOOKUP(F1138,DATOS!B:U,13,FALSE)</f>
        <v>1</v>
      </c>
      <c r="K1138">
        <f>VLOOKUP(F1138,DATOS!B:U,18,FALSE)</f>
        <v>40040</v>
      </c>
      <c r="L1138">
        <f t="shared" si="37"/>
        <v>40040</v>
      </c>
      <c r="O1138" s="40">
        <f>VLOOKUP(F1138,DATOS!B:P,15,FALSE)</f>
        <v>45439</v>
      </c>
    </row>
    <row r="1139" spans="2:15">
      <c r="B1139" t="str">
        <f>VLOOKUP(F1139,DATOS!B:U,20,FALSE)</f>
        <v>FEVT5699</v>
      </c>
      <c r="C1139" s="3">
        <v>9012767301</v>
      </c>
      <c r="D1139" t="str">
        <f>VLOOKUP(F1139,DATOS!B:U,2,FALSE)</f>
        <v>CC</v>
      </c>
      <c r="E1139" s="3">
        <f>VLOOKUP(F1139,DATOS!B:U,3,FALSE)</f>
        <v>5341783</v>
      </c>
      <c r="F1139">
        <v>5524</v>
      </c>
      <c r="G1139">
        <v>2</v>
      </c>
      <c r="H1139" t="str">
        <f>VLOOKUP(F1139,DATOS!B:U,11,FALSE)</f>
        <v>S50008</v>
      </c>
      <c r="I1139" t="str">
        <f t="shared" si="36"/>
        <v>TRANSPORTE INTERMUNICIPAL TER</v>
      </c>
      <c r="J1139">
        <f>VLOOKUP(F1139,DATOS!B:U,13,FALSE)</f>
        <v>1</v>
      </c>
      <c r="K1139">
        <f>VLOOKUP(F1139,DATOS!B:U,18,FALSE)</f>
        <v>50336</v>
      </c>
      <c r="L1139">
        <f t="shared" si="37"/>
        <v>50336</v>
      </c>
      <c r="O1139" s="40">
        <f>VLOOKUP(F1139,DATOS!B:P,15,FALSE)</f>
        <v>45422</v>
      </c>
    </row>
    <row r="1140" spans="2:15">
      <c r="B1140" t="str">
        <f>VLOOKUP(F1140,DATOS!B:U,20,FALSE)</f>
        <v>FEVT5699</v>
      </c>
      <c r="C1140" s="3">
        <v>9012767301</v>
      </c>
      <c r="D1140" t="str">
        <f>VLOOKUP(F1140,DATOS!B:U,2,FALSE)</f>
        <v>CC</v>
      </c>
      <c r="E1140" s="3">
        <f>VLOOKUP(F1140,DATOS!B:U,3,FALSE)</f>
        <v>5341783</v>
      </c>
      <c r="F1140">
        <v>5525</v>
      </c>
      <c r="G1140">
        <v>2</v>
      </c>
      <c r="H1140" t="str">
        <f>VLOOKUP(F1140,DATOS!B:U,11,FALSE)</f>
        <v>S50008</v>
      </c>
      <c r="I1140" t="str">
        <f t="shared" si="36"/>
        <v>TRANSPORTE INTERMUNICIPAL TER</v>
      </c>
      <c r="J1140">
        <f>VLOOKUP(F1140,DATOS!B:U,13,FALSE)</f>
        <v>1</v>
      </c>
      <c r="K1140">
        <f>VLOOKUP(F1140,DATOS!B:U,18,FALSE)</f>
        <v>50336</v>
      </c>
      <c r="L1140">
        <f t="shared" si="37"/>
        <v>50336</v>
      </c>
      <c r="O1140" s="40">
        <f>VLOOKUP(F1140,DATOS!B:P,15,FALSE)</f>
        <v>45422</v>
      </c>
    </row>
    <row r="1141" spans="2:15">
      <c r="B1141" t="str">
        <f>VLOOKUP(F1141,DATOS!B:U,20,FALSE)</f>
        <v>FEVT5700</v>
      </c>
      <c r="C1141" s="3">
        <v>9012767301</v>
      </c>
      <c r="D1141" t="str">
        <f>VLOOKUP(F1141,DATOS!B:U,2,FALSE)</f>
        <v>CC</v>
      </c>
      <c r="E1141" s="3">
        <f>VLOOKUP(F1141,DATOS!B:U,3,FALSE)</f>
        <v>69010241</v>
      </c>
      <c r="F1141">
        <v>5455</v>
      </c>
      <c r="G1141">
        <v>2</v>
      </c>
      <c r="H1141" t="str">
        <f>VLOOKUP(F1141,DATOS!B:U,11,FALSE)</f>
        <v>S50008</v>
      </c>
      <c r="I1141" t="str">
        <f t="shared" si="36"/>
        <v>TRANSPORTE INTERMUNICIPAL TER</v>
      </c>
      <c r="J1141">
        <f>VLOOKUP(F1141,DATOS!B:U,13,FALSE)</f>
        <v>1</v>
      </c>
      <c r="K1141">
        <f>VLOOKUP(F1141,DATOS!B:U,18,FALSE)</f>
        <v>29640</v>
      </c>
      <c r="L1141">
        <f t="shared" si="37"/>
        <v>29640</v>
      </c>
      <c r="O1141" s="40">
        <f>VLOOKUP(F1141,DATOS!B:P,15,FALSE)</f>
        <v>45424</v>
      </c>
    </row>
    <row r="1142" spans="2:15">
      <c r="B1142" t="str">
        <f>VLOOKUP(F1142,DATOS!B:U,20,FALSE)</f>
        <v>FEVT5700</v>
      </c>
      <c r="C1142" s="3">
        <v>9012767301</v>
      </c>
      <c r="D1142" t="str">
        <f>VLOOKUP(F1142,DATOS!B:U,2,FALSE)</f>
        <v>CC</v>
      </c>
      <c r="E1142" s="3">
        <f>VLOOKUP(F1142,DATOS!B:U,3,FALSE)</f>
        <v>69010241</v>
      </c>
      <c r="F1142">
        <v>5456</v>
      </c>
      <c r="G1142">
        <v>2</v>
      </c>
      <c r="H1142" t="str">
        <f>VLOOKUP(F1142,DATOS!B:U,11,FALSE)</f>
        <v>S50008</v>
      </c>
      <c r="I1142" t="str">
        <f t="shared" si="36"/>
        <v>TRANSPORTE INTERMUNICIPAL TER</v>
      </c>
      <c r="J1142">
        <f>VLOOKUP(F1142,DATOS!B:U,13,FALSE)</f>
        <v>1</v>
      </c>
      <c r="K1142">
        <f>VLOOKUP(F1142,DATOS!B:U,18,FALSE)</f>
        <v>29640</v>
      </c>
      <c r="L1142">
        <f t="shared" si="37"/>
        <v>29640</v>
      </c>
      <c r="O1142" s="40">
        <f>VLOOKUP(F1142,DATOS!B:P,15,FALSE)</f>
        <v>45424</v>
      </c>
    </row>
    <row r="1143" spans="2:15">
      <c r="B1143" t="str">
        <f>VLOOKUP(F1143,DATOS!B:U,20,FALSE)</f>
        <v>FEVT5701</v>
      </c>
      <c r="C1143" s="3">
        <v>9012767301</v>
      </c>
      <c r="D1143" t="str">
        <f>VLOOKUP(F1143,DATOS!B:U,2,FALSE)</f>
        <v>CC</v>
      </c>
      <c r="E1143" s="3">
        <f>VLOOKUP(F1143,DATOS!B:U,3,FALSE)</f>
        <v>26632619</v>
      </c>
      <c r="F1143">
        <v>4927</v>
      </c>
      <c r="G1143">
        <v>2</v>
      </c>
      <c r="H1143" t="str">
        <f>VLOOKUP(F1143,DATOS!B:U,11,FALSE)</f>
        <v>S50008</v>
      </c>
      <c r="I1143" t="str">
        <f t="shared" si="36"/>
        <v>TRANSPORTE INTERMUNICIPAL TER</v>
      </c>
      <c r="J1143">
        <f>VLOOKUP(F1143,DATOS!B:U,13,FALSE)</f>
        <v>1</v>
      </c>
      <c r="K1143">
        <f>VLOOKUP(F1143,DATOS!B:U,18,FALSE)</f>
        <v>30680</v>
      </c>
      <c r="L1143">
        <f t="shared" si="37"/>
        <v>30680</v>
      </c>
      <c r="O1143" s="40">
        <f>VLOOKUP(F1143,DATOS!B:P,15,FALSE)</f>
        <v>45414</v>
      </c>
    </row>
    <row r="1144" spans="2:15">
      <c r="B1144" t="str">
        <f>VLOOKUP(F1144,DATOS!B:U,20,FALSE)</f>
        <v>FEVT5702</v>
      </c>
      <c r="C1144" s="3">
        <v>9012767301</v>
      </c>
      <c r="D1144" t="str">
        <f>VLOOKUP(F1144,DATOS!B:U,2,FALSE)</f>
        <v>CC</v>
      </c>
      <c r="E1144" s="3">
        <f>VLOOKUP(F1144,DATOS!B:U,3,FALSE)</f>
        <v>41180059</v>
      </c>
      <c r="F1144">
        <v>5958</v>
      </c>
      <c r="G1144">
        <v>2</v>
      </c>
      <c r="H1144" t="str">
        <f>VLOOKUP(F1144,DATOS!B:U,11,FALSE)</f>
        <v>S50007</v>
      </c>
      <c r="I1144" t="str">
        <f t="shared" si="36"/>
        <v>TRANSPORTE MUNICIPAL TERRESTR</v>
      </c>
      <c r="J1144">
        <f>VLOOKUP(F1144,DATOS!B:U,13,FALSE)</f>
        <v>1</v>
      </c>
      <c r="K1144">
        <f>VLOOKUP(F1144,DATOS!B:U,18,FALSE)</f>
        <v>33800</v>
      </c>
      <c r="L1144">
        <f t="shared" si="37"/>
        <v>33800</v>
      </c>
      <c r="O1144" s="40">
        <f>VLOOKUP(F1144,DATOS!B:P,15,FALSE)</f>
        <v>45433</v>
      </c>
    </row>
    <row r="1145" spans="2:15">
      <c r="B1145" t="str">
        <f>VLOOKUP(F1145,DATOS!B:U,20,FALSE)</f>
        <v>FEVT5702</v>
      </c>
      <c r="C1145" s="3">
        <v>9012767301</v>
      </c>
      <c r="D1145" t="str">
        <f>VLOOKUP(F1145,DATOS!B:U,2,FALSE)</f>
        <v>CC</v>
      </c>
      <c r="E1145" s="3">
        <f>VLOOKUP(F1145,DATOS!B:U,3,FALSE)</f>
        <v>41180059</v>
      </c>
      <c r="F1145">
        <v>5959</v>
      </c>
      <c r="G1145">
        <v>2</v>
      </c>
      <c r="H1145" t="str">
        <f>VLOOKUP(F1145,DATOS!B:U,11,FALSE)</f>
        <v>S50007</v>
      </c>
      <c r="I1145" t="str">
        <f t="shared" si="36"/>
        <v>TRANSPORTE MUNICIPAL TERRESTR</v>
      </c>
      <c r="J1145">
        <f>VLOOKUP(F1145,DATOS!B:U,13,FALSE)</f>
        <v>1</v>
      </c>
      <c r="K1145">
        <f>VLOOKUP(F1145,DATOS!B:U,18,FALSE)</f>
        <v>33800</v>
      </c>
      <c r="L1145">
        <f t="shared" si="37"/>
        <v>33800</v>
      </c>
      <c r="O1145" s="40">
        <f>VLOOKUP(F1145,DATOS!B:P,15,FALSE)</f>
        <v>45433</v>
      </c>
    </row>
    <row r="1146" spans="2:15">
      <c r="B1146" t="str">
        <f>VLOOKUP(F1146,DATOS!B:U,20,FALSE)</f>
        <v>FEVT5703</v>
      </c>
      <c r="C1146" s="3">
        <v>9012767301</v>
      </c>
      <c r="D1146" t="str">
        <f>VLOOKUP(F1146,DATOS!B:U,2,FALSE)</f>
        <v>CC</v>
      </c>
      <c r="E1146" s="3">
        <f>VLOOKUP(F1146,DATOS!B:U,3,FALSE)</f>
        <v>96360773</v>
      </c>
      <c r="F1146">
        <v>6135</v>
      </c>
      <c r="G1146">
        <v>2</v>
      </c>
      <c r="H1146" t="str">
        <f>VLOOKUP(F1146,DATOS!B:U,11,FALSE)</f>
        <v>S50008</v>
      </c>
      <c r="I1146" t="str">
        <f t="shared" si="36"/>
        <v>TRANSPORTE INTERMUNICIPAL TER</v>
      </c>
      <c r="J1146">
        <f>VLOOKUP(F1146,DATOS!B:U,13,FALSE)</f>
        <v>1</v>
      </c>
      <c r="K1146">
        <f>VLOOKUP(F1146,DATOS!B:U,18,FALSE)</f>
        <v>30680</v>
      </c>
      <c r="L1146">
        <f t="shared" si="37"/>
        <v>30680</v>
      </c>
      <c r="O1146" s="40">
        <f>VLOOKUP(F1146,DATOS!B:P,15,FALSE)</f>
        <v>45436</v>
      </c>
    </row>
    <row r="1147" spans="2:15">
      <c r="B1147" t="str">
        <f>VLOOKUP(F1147,DATOS!B:U,20,FALSE)</f>
        <v>FEVT5703</v>
      </c>
      <c r="C1147" s="3">
        <v>9012767301</v>
      </c>
      <c r="D1147" t="str">
        <f>VLOOKUP(F1147,DATOS!B:U,2,FALSE)</f>
        <v>CC</v>
      </c>
      <c r="E1147" s="3">
        <f>VLOOKUP(F1147,DATOS!B:U,3,FALSE)</f>
        <v>96360773</v>
      </c>
      <c r="F1147">
        <v>6136</v>
      </c>
      <c r="G1147">
        <v>2</v>
      </c>
      <c r="H1147" t="str">
        <f>VLOOKUP(F1147,DATOS!B:U,11,FALSE)</f>
        <v>S50008</v>
      </c>
      <c r="I1147" t="str">
        <f t="shared" si="36"/>
        <v>TRANSPORTE INTERMUNICIPAL TER</v>
      </c>
      <c r="J1147">
        <f>VLOOKUP(F1147,DATOS!B:U,13,FALSE)</f>
        <v>1</v>
      </c>
      <c r="K1147">
        <f>VLOOKUP(F1147,DATOS!B:U,18,FALSE)</f>
        <v>30680</v>
      </c>
      <c r="L1147">
        <f t="shared" si="37"/>
        <v>30680</v>
      </c>
      <c r="O1147" s="40">
        <f>VLOOKUP(F1147,DATOS!B:P,15,FALSE)</f>
        <v>45436</v>
      </c>
    </row>
    <row r="1148" spans="2:15">
      <c r="B1148" t="str">
        <f>VLOOKUP(F1148,DATOS!B:U,20,FALSE)</f>
        <v>FEVT5704</v>
      </c>
      <c r="C1148" s="3">
        <v>9012767301</v>
      </c>
      <c r="D1148" t="str">
        <f>VLOOKUP(F1148,DATOS!B:U,2,FALSE)</f>
        <v>CC</v>
      </c>
      <c r="E1148" s="3">
        <f>VLOOKUP(F1148,DATOS!B:U,3,FALSE)</f>
        <v>59651292</v>
      </c>
      <c r="F1148">
        <v>5554</v>
      </c>
      <c r="G1148">
        <v>2</v>
      </c>
      <c r="H1148" t="str">
        <f>VLOOKUP(F1148,DATOS!B:U,11,FALSE)</f>
        <v>S50007</v>
      </c>
      <c r="I1148" t="str">
        <f t="shared" si="36"/>
        <v>TRANSPORTE MUNICIPAL TERRESTR</v>
      </c>
      <c r="J1148">
        <f>VLOOKUP(F1148,DATOS!B:U,13,FALSE)</f>
        <v>1</v>
      </c>
      <c r="K1148">
        <f>VLOOKUP(F1148,DATOS!B:U,18,FALSE)</f>
        <v>91520</v>
      </c>
      <c r="L1148">
        <f t="shared" si="37"/>
        <v>91520</v>
      </c>
      <c r="O1148" s="40">
        <f>VLOOKUP(F1148,DATOS!B:P,15,FALSE)</f>
        <v>45426</v>
      </c>
    </row>
    <row r="1149" spans="2:15">
      <c r="B1149" t="str">
        <f>VLOOKUP(F1149,DATOS!B:U,20,FALSE)</f>
        <v>FEVT5704</v>
      </c>
      <c r="C1149" s="3">
        <v>9012767301</v>
      </c>
      <c r="D1149" t="str">
        <f>VLOOKUP(F1149,DATOS!B:U,2,FALSE)</f>
        <v>CC</v>
      </c>
      <c r="E1149" s="3">
        <f>VLOOKUP(F1149,DATOS!B:U,3,FALSE)</f>
        <v>59651292</v>
      </c>
      <c r="F1149">
        <v>5555</v>
      </c>
      <c r="G1149">
        <v>2</v>
      </c>
      <c r="H1149" t="str">
        <f>VLOOKUP(F1149,DATOS!B:U,11,FALSE)</f>
        <v>S50007</v>
      </c>
      <c r="I1149" t="str">
        <f t="shared" si="36"/>
        <v>TRANSPORTE MUNICIPAL TERRESTR</v>
      </c>
      <c r="J1149">
        <f>VLOOKUP(F1149,DATOS!B:U,13,FALSE)</f>
        <v>1</v>
      </c>
      <c r="K1149">
        <f>VLOOKUP(F1149,DATOS!B:U,18,FALSE)</f>
        <v>91520</v>
      </c>
      <c r="L1149">
        <f t="shared" si="37"/>
        <v>91520</v>
      </c>
      <c r="O1149" s="40">
        <f>VLOOKUP(F1149,DATOS!B:P,15,FALSE)</f>
        <v>45427</v>
      </c>
    </row>
    <row r="1150" spans="2:15">
      <c r="B1150" t="str">
        <f>VLOOKUP(F1150,DATOS!B:U,20,FALSE)</f>
        <v>FEVT5705</v>
      </c>
      <c r="C1150" s="3">
        <v>9012767301</v>
      </c>
      <c r="D1150" t="str">
        <f>VLOOKUP(F1150,DATOS!B:U,2,FALSE)</f>
        <v>CC</v>
      </c>
      <c r="E1150" s="3">
        <f>VLOOKUP(F1150,DATOS!B:U,3,FALSE)</f>
        <v>27355914</v>
      </c>
      <c r="F1150">
        <v>5900</v>
      </c>
      <c r="G1150">
        <v>2</v>
      </c>
      <c r="H1150" t="str">
        <f>VLOOKUP(F1150,DATOS!B:U,11,FALSE)</f>
        <v>S50007</v>
      </c>
      <c r="I1150" t="str">
        <f t="shared" si="36"/>
        <v>TRANSPORTE MUNICIPAL TERRESTR</v>
      </c>
      <c r="J1150">
        <f>VLOOKUP(F1150,DATOS!B:U,13,FALSE)</f>
        <v>1</v>
      </c>
      <c r="K1150">
        <f>VLOOKUP(F1150,DATOS!B:U,18,FALSE)</f>
        <v>81120</v>
      </c>
      <c r="L1150">
        <f t="shared" si="37"/>
        <v>81120</v>
      </c>
      <c r="O1150" s="40">
        <f>VLOOKUP(F1150,DATOS!B:P,15,FALSE)</f>
        <v>45432</v>
      </c>
    </row>
    <row r="1151" spans="2:15">
      <c r="B1151" t="str">
        <f>VLOOKUP(F1151,DATOS!B:U,20,FALSE)</f>
        <v>FEVT5705</v>
      </c>
      <c r="C1151" s="3">
        <v>9012767301</v>
      </c>
      <c r="D1151" t="str">
        <f>VLOOKUP(F1151,DATOS!B:U,2,FALSE)</f>
        <v>CC</v>
      </c>
      <c r="E1151" s="3">
        <f>VLOOKUP(F1151,DATOS!B:U,3,FALSE)</f>
        <v>27355914</v>
      </c>
      <c r="F1151">
        <v>5901</v>
      </c>
      <c r="G1151">
        <v>2</v>
      </c>
      <c r="H1151" t="str">
        <f>VLOOKUP(F1151,DATOS!B:U,11,FALSE)</f>
        <v>S50007</v>
      </c>
      <c r="I1151" t="str">
        <f t="shared" si="36"/>
        <v>TRANSPORTE MUNICIPAL TERRESTR</v>
      </c>
      <c r="J1151">
        <f>VLOOKUP(F1151,DATOS!B:U,13,FALSE)</f>
        <v>1</v>
      </c>
      <c r="K1151">
        <f>VLOOKUP(F1151,DATOS!B:U,18,FALSE)</f>
        <v>81120</v>
      </c>
      <c r="L1151">
        <f t="shared" si="37"/>
        <v>81120</v>
      </c>
      <c r="O1151" s="40">
        <f>VLOOKUP(F1151,DATOS!B:P,15,FALSE)</f>
        <v>45435</v>
      </c>
    </row>
    <row r="1152" spans="2:15">
      <c r="B1152" t="str">
        <f>VLOOKUP(F1152,DATOS!B:U,20,FALSE)</f>
        <v>FEVT5706</v>
      </c>
      <c r="C1152" s="3">
        <v>9012767301</v>
      </c>
      <c r="D1152" t="str">
        <f>VLOOKUP(F1152,DATOS!B:U,2,FALSE)</f>
        <v>RC</v>
      </c>
      <c r="E1152" s="3">
        <f>VLOOKUP(F1152,DATOS!B:U,3,FALSE)</f>
        <v>1120072883</v>
      </c>
      <c r="F1152">
        <v>5968</v>
      </c>
      <c r="G1152">
        <v>2</v>
      </c>
      <c r="H1152" t="str">
        <f>VLOOKUP(F1152,DATOS!B:U,11,FALSE)</f>
        <v>S50007</v>
      </c>
      <c r="I1152" t="str">
        <f t="shared" si="36"/>
        <v>TRANSPORTE MUNICIPAL TERRESTR</v>
      </c>
      <c r="J1152">
        <f>VLOOKUP(F1152,DATOS!B:U,13,FALSE)</f>
        <v>1</v>
      </c>
      <c r="K1152">
        <f>VLOOKUP(F1152,DATOS!B:U,18,FALSE)</f>
        <v>67600</v>
      </c>
      <c r="L1152">
        <f t="shared" si="37"/>
        <v>67600</v>
      </c>
      <c r="O1152" s="40">
        <f>VLOOKUP(F1152,DATOS!B:P,15,FALSE)</f>
        <v>45433</v>
      </c>
    </row>
    <row r="1153" spans="2:15">
      <c r="B1153" t="str">
        <f>VLOOKUP(F1153,DATOS!B:U,20,FALSE)</f>
        <v>FEVT5706</v>
      </c>
      <c r="C1153" s="3">
        <v>9012767301</v>
      </c>
      <c r="D1153" t="str">
        <f>VLOOKUP(F1153,DATOS!B:U,2,FALSE)</f>
        <v>RC</v>
      </c>
      <c r="E1153" s="3">
        <f>VLOOKUP(F1153,DATOS!B:U,3,FALSE)</f>
        <v>1120072883</v>
      </c>
      <c r="F1153">
        <v>5969</v>
      </c>
      <c r="G1153">
        <v>2</v>
      </c>
      <c r="H1153" t="str">
        <f>VLOOKUP(F1153,DATOS!B:U,11,FALSE)</f>
        <v>S50007</v>
      </c>
      <c r="I1153" t="str">
        <f t="shared" si="36"/>
        <v>TRANSPORTE MUNICIPAL TERRESTR</v>
      </c>
      <c r="J1153">
        <f>VLOOKUP(F1153,DATOS!B:U,13,FALSE)</f>
        <v>1</v>
      </c>
      <c r="K1153">
        <f>VLOOKUP(F1153,DATOS!B:U,18,FALSE)</f>
        <v>67600</v>
      </c>
      <c r="L1153">
        <f t="shared" si="37"/>
        <v>67600</v>
      </c>
      <c r="O1153" s="40">
        <f>VLOOKUP(F1153,DATOS!B:P,15,FALSE)</f>
        <v>45434</v>
      </c>
    </row>
    <row r="1154" spans="2:15">
      <c r="B1154" t="str">
        <f>VLOOKUP(F1154,DATOS!B:U,20,FALSE)</f>
        <v>FEVT5707</v>
      </c>
      <c r="C1154" s="3">
        <v>9012767301</v>
      </c>
      <c r="D1154" t="str">
        <f>VLOOKUP(F1154,DATOS!B:U,2,FALSE)</f>
        <v>CC</v>
      </c>
      <c r="E1154" s="3">
        <f>VLOOKUP(F1154,DATOS!B:U,3,FALSE)</f>
        <v>1005702033</v>
      </c>
      <c r="F1154">
        <v>4929</v>
      </c>
      <c r="G1154">
        <v>2</v>
      </c>
      <c r="H1154" t="str">
        <f>VLOOKUP(F1154,DATOS!B:U,11,FALSE)</f>
        <v>S50008</v>
      </c>
      <c r="I1154" t="str">
        <f t="shared" si="36"/>
        <v>TRANSPORTE INTERMUNICIPAL TER</v>
      </c>
      <c r="J1154">
        <f>VLOOKUP(F1154,DATOS!B:U,13,FALSE)</f>
        <v>1</v>
      </c>
      <c r="K1154">
        <f>VLOOKUP(F1154,DATOS!B:U,18,FALSE)</f>
        <v>30680</v>
      </c>
      <c r="L1154">
        <f t="shared" si="37"/>
        <v>30680</v>
      </c>
      <c r="O1154" s="40">
        <f>VLOOKUP(F1154,DATOS!B:P,15,FALSE)</f>
        <v>45414</v>
      </c>
    </row>
    <row r="1155" spans="2:15">
      <c r="B1155" t="str">
        <f>VLOOKUP(F1155,DATOS!B:U,20,FALSE)</f>
        <v>FEVT5708</v>
      </c>
      <c r="C1155" s="3">
        <v>9012767301</v>
      </c>
      <c r="D1155" t="str">
        <f>VLOOKUP(F1155,DATOS!B:U,2,FALSE)</f>
        <v>TI</v>
      </c>
      <c r="E1155" s="3">
        <f>VLOOKUP(F1155,DATOS!B:U,3,FALSE)</f>
        <v>1127075795</v>
      </c>
      <c r="F1155">
        <v>6145</v>
      </c>
      <c r="G1155">
        <v>2</v>
      </c>
      <c r="H1155" t="str">
        <f>VLOOKUP(F1155,DATOS!B:U,11,FALSE)</f>
        <v>S50007</v>
      </c>
      <c r="I1155" t="str">
        <f t="shared" si="36"/>
        <v>TRANSPORTE MUNICIPAL TERRESTR</v>
      </c>
      <c r="J1155">
        <f>VLOOKUP(F1155,DATOS!B:U,13,FALSE)</f>
        <v>2</v>
      </c>
      <c r="K1155">
        <f>VLOOKUP(F1155,DATOS!B:U,18,FALSE)</f>
        <v>114400</v>
      </c>
      <c r="L1155">
        <f t="shared" si="37"/>
        <v>228800</v>
      </c>
      <c r="O1155" s="40">
        <f>VLOOKUP(F1155,DATOS!B:P,15,FALSE)</f>
        <v>45437</v>
      </c>
    </row>
    <row r="1156" spans="2:15">
      <c r="B1156" t="str">
        <f>VLOOKUP(F1156,DATOS!B:U,20,FALSE)</f>
        <v>FEVT5708</v>
      </c>
      <c r="C1156" s="3">
        <v>9012767301</v>
      </c>
      <c r="D1156" t="str">
        <f>VLOOKUP(F1156,DATOS!B:U,2,FALSE)</f>
        <v>TI</v>
      </c>
      <c r="E1156" s="3">
        <f>VLOOKUP(F1156,DATOS!B:U,3,FALSE)</f>
        <v>1127075795</v>
      </c>
      <c r="F1156">
        <v>6146</v>
      </c>
      <c r="G1156">
        <v>2</v>
      </c>
      <c r="H1156" t="str">
        <f>VLOOKUP(F1156,DATOS!B:U,11,FALSE)</f>
        <v>S50007</v>
      </c>
      <c r="I1156" t="str">
        <f t="shared" si="36"/>
        <v>TRANSPORTE MUNICIPAL TERRESTR</v>
      </c>
      <c r="J1156">
        <f>VLOOKUP(F1156,DATOS!B:U,13,FALSE)</f>
        <v>1</v>
      </c>
      <c r="K1156">
        <f>VLOOKUP(F1156,DATOS!B:U,18,FALSE)</f>
        <v>114400</v>
      </c>
      <c r="L1156">
        <f t="shared" si="37"/>
        <v>114400</v>
      </c>
      <c r="O1156" s="40">
        <f>VLOOKUP(F1156,DATOS!B:P,15,FALSE)</f>
        <v>45436</v>
      </c>
    </row>
    <row r="1157" spans="2:15">
      <c r="B1157" t="str">
        <f>VLOOKUP(F1157,DATOS!B:U,20,FALSE)</f>
        <v>FEVT5709</v>
      </c>
      <c r="C1157" s="3">
        <v>9012767301</v>
      </c>
      <c r="D1157" t="str">
        <f>VLOOKUP(F1157,DATOS!B:U,2,FALSE)</f>
        <v>CC</v>
      </c>
      <c r="E1157" s="3">
        <f>VLOOKUP(F1157,DATOS!B:U,3,FALSE)</f>
        <v>27308039</v>
      </c>
      <c r="F1157">
        <v>5793</v>
      </c>
      <c r="G1157">
        <v>2</v>
      </c>
      <c r="H1157" t="str">
        <f>VLOOKUP(F1157,DATOS!B:U,11,FALSE)</f>
        <v>S50007</v>
      </c>
      <c r="I1157" t="str">
        <f t="shared" si="36"/>
        <v>TRANSPORTE MUNICIPAL TERRESTR</v>
      </c>
      <c r="J1157">
        <f>VLOOKUP(F1157,DATOS!B:U,13,FALSE)</f>
        <v>1</v>
      </c>
      <c r="K1157">
        <f>VLOOKUP(F1157,DATOS!B:U,18,FALSE)</f>
        <v>109200</v>
      </c>
      <c r="L1157">
        <f t="shared" si="37"/>
        <v>109200</v>
      </c>
      <c r="O1157" s="40">
        <f>VLOOKUP(F1157,DATOS!B:P,15,FALSE)</f>
        <v>45431</v>
      </c>
    </row>
    <row r="1158" spans="2:15">
      <c r="B1158" t="str">
        <f>VLOOKUP(F1158,DATOS!B:U,20,FALSE)</f>
        <v>FEVT5709</v>
      </c>
      <c r="C1158" s="3">
        <v>9012767301</v>
      </c>
      <c r="D1158" t="str">
        <f>VLOOKUP(F1158,DATOS!B:U,2,FALSE)</f>
        <v>CC</v>
      </c>
      <c r="E1158" s="3">
        <f>VLOOKUP(F1158,DATOS!B:U,3,FALSE)</f>
        <v>27308039</v>
      </c>
      <c r="F1158">
        <v>5794</v>
      </c>
      <c r="G1158">
        <v>2</v>
      </c>
      <c r="H1158" t="str">
        <f>VLOOKUP(F1158,DATOS!B:U,11,FALSE)</f>
        <v>S50007</v>
      </c>
      <c r="I1158" t="str">
        <f t="shared" si="36"/>
        <v>TRANSPORTE MUNICIPAL TERRESTR</v>
      </c>
      <c r="J1158">
        <f>VLOOKUP(F1158,DATOS!B:U,13,FALSE)</f>
        <v>1</v>
      </c>
      <c r="K1158">
        <f>VLOOKUP(F1158,DATOS!B:U,18,FALSE)</f>
        <v>109200</v>
      </c>
      <c r="L1158">
        <f t="shared" si="37"/>
        <v>109200</v>
      </c>
      <c r="O1158" s="40">
        <f>VLOOKUP(F1158,DATOS!B:P,15,FALSE)</f>
        <v>45435</v>
      </c>
    </row>
    <row r="1159" spans="2:15">
      <c r="B1159" t="str">
        <f>VLOOKUP(F1159,DATOS!B:U,20,FALSE)</f>
        <v>FEVT5710</v>
      </c>
      <c r="C1159" s="3">
        <v>9012767301</v>
      </c>
      <c r="D1159" t="str">
        <f>VLOOKUP(F1159,DATOS!B:U,2,FALSE)</f>
        <v>TI</v>
      </c>
      <c r="E1159" s="3">
        <f>VLOOKUP(F1159,DATOS!B:U,3,FALSE)</f>
        <v>1076905431</v>
      </c>
      <c r="F1159">
        <v>5950</v>
      </c>
      <c r="G1159">
        <v>2</v>
      </c>
      <c r="H1159" t="str">
        <f>VLOOKUP(F1159,DATOS!B:U,11,FALSE)</f>
        <v>S50007</v>
      </c>
      <c r="I1159" t="str">
        <f t="shared" si="36"/>
        <v>TRANSPORTE MUNICIPAL TERRESTR</v>
      </c>
      <c r="J1159">
        <f>VLOOKUP(F1159,DATOS!B:U,13,FALSE)</f>
        <v>1</v>
      </c>
      <c r="K1159">
        <f>VLOOKUP(F1159,DATOS!B:U,18,FALSE)</f>
        <v>92040</v>
      </c>
      <c r="L1159">
        <f t="shared" si="37"/>
        <v>92040</v>
      </c>
      <c r="O1159" s="40">
        <f>VLOOKUP(F1159,DATOS!B:P,15,FALSE)</f>
        <v>45433</v>
      </c>
    </row>
    <row r="1160" spans="2:15">
      <c r="B1160" t="str">
        <f>VLOOKUP(F1160,DATOS!B:U,20,FALSE)</f>
        <v>FEVT5711</v>
      </c>
      <c r="C1160" s="3">
        <v>9012767301</v>
      </c>
      <c r="D1160" t="str">
        <f>VLOOKUP(F1160,DATOS!B:U,2,FALSE)</f>
        <v>CC</v>
      </c>
      <c r="E1160" s="3">
        <f>VLOOKUP(F1160,DATOS!B:U,3,FALSE)</f>
        <v>27474292</v>
      </c>
      <c r="F1160">
        <v>5602</v>
      </c>
      <c r="G1160">
        <v>2</v>
      </c>
      <c r="H1160" t="str">
        <f>VLOOKUP(F1160,DATOS!B:U,11,FALSE)</f>
        <v>S50007</v>
      </c>
      <c r="I1160" t="str">
        <f t="shared" si="36"/>
        <v>TRANSPORTE MUNICIPAL TERRESTR</v>
      </c>
      <c r="J1160">
        <f>VLOOKUP(F1160,DATOS!B:U,13,FALSE)</f>
        <v>1</v>
      </c>
      <c r="K1160">
        <f>VLOOKUP(F1160,DATOS!B:U,18,FALSE)</f>
        <v>29120</v>
      </c>
      <c r="L1160">
        <f t="shared" si="37"/>
        <v>29120</v>
      </c>
      <c r="O1160" s="40">
        <f>VLOOKUP(F1160,DATOS!B:P,15,FALSE)</f>
        <v>45426</v>
      </c>
    </row>
    <row r="1161" spans="2:15">
      <c r="B1161" t="str">
        <f>VLOOKUP(F1161,DATOS!B:U,20,FALSE)</f>
        <v>FEVT5712</v>
      </c>
      <c r="C1161" s="3">
        <v>9012767301</v>
      </c>
      <c r="D1161" t="str">
        <f>VLOOKUP(F1161,DATOS!B:U,2,FALSE)</f>
        <v>CC</v>
      </c>
      <c r="E1161" s="3">
        <f>VLOOKUP(F1161,DATOS!B:U,3,FALSE)</f>
        <v>1087780329</v>
      </c>
      <c r="F1161">
        <v>5083</v>
      </c>
      <c r="G1161">
        <v>2</v>
      </c>
      <c r="H1161" t="str">
        <f>VLOOKUP(F1161,DATOS!B:U,11,FALSE)</f>
        <v>S50007</v>
      </c>
      <c r="I1161" t="str">
        <f t="shared" si="36"/>
        <v>TRANSPORTE MUNICIPAL TERRESTR</v>
      </c>
      <c r="J1161">
        <f>VLOOKUP(F1161,DATOS!B:U,13,FALSE)</f>
        <v>1</v>
      </c>
      <c r="K1161">
        <f>VLOOKUP(F1161,DATOS!B:U,18,FALSE)</f>
        <v>92040</v>
      </c>
      <c r="L1161">
        <f t="shared" si="37"/>
        <v>92040</v>
      </c>
      <c r="O1161" s="40">
        <f>VLOOKUP(F1161,DATOS!B:P,15,FALSE)</f>
        <v>45418</v>
      </c>
    </row>
    <row r="1162" spans="2:15">
      <c r="B1162" t="str">
        <f>VLOOKUP(F1162,DATOS!B:U,20,FALSE)</f>
        <v>FEVT5712</v>
      </c>
      <c r="C1162" s="3">
        <v>9012767301</v>
      </c>
      <c r="D1162" t="str">
        <f>VLOOKUP(F1162,DATOS!B:U,2,FALSE)</f>
        <v>CC</v>
      </c>
      <c r="E1162" s="3">
        <f>VLOOKUP(F1162,DATOS!B:U,3,FALSE)</f>
        <v>1087780329</v>
      </c>
      <c r="F1162">
        <v>5084</v>
      </c>
      <c r="G1162">
        <v>2</v>
      </c>
      <c r="H1162" t="str">
        <f>VLOOKUP(F1162,DATOS!B:U,11,FALSE)</f>
        <v>S50007</v>
      </c>
      <c r="I1162" t="str">
        <f t="shared" si="36"/>
        <v>TRANSPORTE MUNICIPAL TERRESTR</v>
      </c>
      <c r="J1162">
        <f>VLOOKUP(F1162,DATOS!B:U,13,FALSE)</f>
        <v>1</v>
      </c>
      <c r="K1162">
        <f>VLOOKUP(F1162,DATOS!B:U,18,FALSE)</f>
        <v>83200</v>
      </c>
      <c r="L1162">
        <f t="shared" si="37"/>
        <v>83200</v>
      </c>
      <c r="O1162" s="40">
        <f>VLOOKUP(F1162,DATOS!B:P,15,FALSE)</f>
        <v>45419</v>
      </c>
    </row>
    <row r="1163" spans="2:15">
      <c r="B1163" t="str">
        <f>VLOOKUP(F1163,DATOS!B:U,20,FALSE)</f>
        <v>FEVT5713</v>
      </c>
      <c r="C1163" s="3">
        <v>9012767301</v>
      </c>
      <c r="D1163" t="str">
        <f>VLOOKUP(F1163,DATOS!B:U,2,FALSE)</f>
        <v>TI</v>
      </c>
      <c r="E1163" s="3">
        <f>VLOOKUP(F1163,DATOS!B:U,3,FALSE)</f>
        <v>1123208473</v>
      </c>
      <c r="F1163">
        <v>5063</v>
      </c>
      <c r="G1163">
        <v>2</v>
      </c>
      <c r="H1163" t="str">
        <f>VLOOKUP(F1163,DATOS!B:U,11,FALSE)</f>
        <v>S50008</v>
      </c>
      <c r="I1163" t="str">
        <f t="shared" si="36"/>
        <v>TRANSPORTE INTERMUNICIPAL TER</v>
      </c>
      <c r="J1163">
        <f>VLOOKUP(F1163,DATOS!B:U,13,FALSE)</f>
        <v>1</v>
      </c>
      <c r="K1163">
        <f>VLOOKUP(F1163,DATOS!B:U,18,FALSE)</f>
        <v>40040</v>
      </c>
      <c r="L1163">
        <f t="shared" si="37"/>
        <v>40040</v>
      </c>
      <c r="O1163" s="40">
        <f>VLOOKUP(F1163,DATOS!B:P,15,FALSE)</f>
        <v>45415</v>
      </c>
    </row>
    <row r="1164" spans="2:15">
      <c r="B1164" t="str">
        <f>VLOOKUP(F1164,DATOS!B:U,20,FALSE)</f>
        <v>FEVT5713</v>
      </c>
      <c r="C1164" s="3">
        <v>9012767301</v>
      </c>
      <c r="D1164" t="str">
        <f>VLOOKUP(F1164,DATOS!B:U,2,FALSE)</f>
        <v>TI</v>
      </c>
      <c r="E1164" s="3">
        <f>VLOOKUP(F1164,DATOS!B:U,3,FALSE)</f>
        <v>1123208473</v>
      </c>
      <c r="F1164">
        <v>5632</v>
      </c>
      <c r="G1164">
        <v>2</v>
      </c>
      <c r="H1164" t="str">
        <f>VLOOKUP(F1164,DATOS!B:U,11,FALSE)</f>
        <v>S50008</v>
      </c>
      <c r="I1164" t="str">
        <f t="shared" si="36"/>
        <v>TRANSPORTE INTERMUNICIPAL TER</v>
      </c>
      <c r="J1164">
        <f>VLOOKUP(F1164,DATOS!B:U,13,FALSE)</f>
        <v>1</v>
      </c>
      <c r="K1164">
        <f>VLOOKUP(F1164,DATOS!B:U,18,FALSE)</f>
        <v>40040</v>
      </c>
      <c r="L1164">
        <f t="shared" si="37"/>
        <v>40040</v>
      </c>
      <c r="O1164" s="40">
        <f>VLOOKUP(F1164,DATOS!B:P,15,FALSE)</f>
        <v>45427</v>
      </c>
    </row>
    <row r="1165" spans="2:15">
      <c r="B1165" t="str">
        <f>VLOOKUP(F1165,DATOS!B:U,20,FALSE)</f>
        <v>FEVT5714</v>
      </c>
      <c r="C1165" s="3">
        <v>9012767301</v>
      </c>
      <c r="D1165" t="str">
        <f>VLOOKUP(F1165,DATOS!B:U,2,FALSE)</f>
        <v>RC</v>
      </c>
      <c r="E1165" s="3">
        <f>VLOOKUP(F1165,DATOS!B:U,3,FALSE)</f>
        <v>1030024346</v>
      </c>
      <c r="F1165">
        <v>5345</v>
      </c>
      <c r="G1165">
        <v>2</v>
      </c>
      <c r="H1165" t="str">
        <f>VLOOKUP(F1165,DATOS!B:U,11,FALSE)</f>
        <v>S50007</v>
      </c>
      <c r="I1165" t="str">
        <f t="shared" si="36"/>
        <v>TRANSPORTE MUNICIPAL TERRESTR</v>
      </c>
      <c r="J1165">
        <f>VLOOKUP(F1165,DATOS!B:U,13,FALSE)</f>
        <v>1</v>
      </c>
      <c r="K1165">
        <f>VLOOKUP(F1165,DATOS!B:U,18,FALSE)</f>
        <v>96512</v>
      </c>
      <c r="L1165">
        <f t="shared" si="37"/>
        <v>96512</v>
      </c>
      <c r="O1165" s="40">
        <f>VLOOKUP(F1165,DATOS!B:P,15,FALSE)</f>
        <v>45420</v>
      </c>
    </row>
    <row r="1166" spans="2:15">
      <c r="B1166" t="str">
        <f>VLOOKUP(F1166,DATOS!B:U,20,FALSE)</f>
        <v>FEVT5714</v>
      </c>
      <c r="C1166" s="3">
        <v>9012767301</v>
      </c>
      <c r="D1166" t="str">
        <f>VLOOKUP(F1166,DATOS!B:U,2,FALSE)</f>
        <v>RC</v>
      </c>
      <c r="E1166" s="3">
        <f>VLOOKUP(F1166,DATOS!B:U,3,FALSE)</f>
        <v>1030024346</v>
      </c>
      <c r="F1166">
        <v>5346</v>
      </c>
      <c r="G1166">
        <v>2</v>
      </c>
      <c r="H1166" t="str">
        <f>VLOOKUP(F1166,DATOS!B:U,11,FALSE)</f>
        <v>S50007</v>
      </c>
      <c r="I1166" t="str">
        <f t="shared" si="36"/>
        <v>TRANSPORTE MUNICIPAL TERRESTR</v>
      </c>
      <c r="J1166">
        <f>VLOOKUP(F1166,DATOS!B:U,13,FALSE)</f>
        <v>1</v>
      </c>
      <c r="K1166">
        <f>VLOOKUP(F1166,DATOS!B:U,18,FALSE)</f>
        <v>96512</v>
      </c>
      <c r="L1166">
        <f t="shared" si="37"/>
        <v>96512</v>
      </c>
      <c r="O1166" s="40">
        <f>VLOOKUP(F1166,DATOS!B:P,15,FALSE)</f>
        <v>45423</v>
      </c>
    </row>
    <row r="1167" spans="2:15">
      <c r="B1167" t="str">
        <f>VLOOKUP(F1167,DATOS!B:U,20,FALSE)</f>
        <v>FEVT5715</v>
      </c>
      <c r="C1167" s="3">
        <v>9012767301</v>
      </c>
      <c r="D1167" t="str">
        <f>VLOOKUP(F1167,DATOS!B:U,2,FALSE)</f>
        <v>CC</v>
      </c>
      <c r="E1167" s="3">
        <f>VLOOKUP(F1167,DATOS!B:U,3,FALSE)</f>
        <v>59589361</v>
      </c>
      <c r="F1167">
        <v>5035</v>
      </c>
      <c r="G1167">
        <v>2</v>
      </c>
      <c r="H1167" t="str">
        <f>VLOOKUP(F1167,DATOS!B:U,11,FALSE)</f>
        <v>S50008</v>
      </c>
      <c r="I1167" t="str">
        <f t="shared" si="36"/>
        <v>TRANSPORTE INTERMUNICIPAL TER</v>
      </c>
      <c r="J1167">
        <f>VLOOKUP(F1167,DATOS!B:U,13,FALSE)</f>
        <v>1</v>
      </c>
      <c r="K1167">
        <f>VLOOKUP(F1167,DATOS!B:U,18,FALSE)</f>
        <v>45240</v>
      </c>
      <c r="L1167">
        <f t="shared" si="37"/>
        <v>45240</v>
      </c>
      <c r="O1167" s="40">
        <f>VLOOKUP(F1167,DATOS!B:P,15,FALSE)</f>
        <v>45414</v>
      </c>
    </row>
    <row r="1168" spans="2:15">
      <c r="B1168" t="str">
        <f>VLOOKUP(F1168,DATOS!B:U,20,FALSE)</f>
        <v>FEVT5716</v>
      </c>
      <c r="C1168" s="3">
        <v>9012767301</v>
      </c>
      <c r="D1168" t="str">
        <f>VLOOKUP(F1168,DATOS!B:U,2,FALSE)</f>
        <v>CC</v>
      </c>
      <c r="E1168" s="3">
        <f>VLOOKUP(F1168,DATOS!B:U,3,FALSE)</f>
        <v>18147283</v>
      </c>
      <c r="F1168">
        <v>6476</v>
      </c>
      <c r="G1168">
        <v>2</v>
      </c>
      <c r="H1168" t="str">
        <f>VLOOKUP(F1168,DATOS!B:U,11,FALSE)</f>
        <v>S50008</v>
      </c>
      <c r="I1168" t="str">
        <f t="shared" si="36"/>
        <v>TRANSPORTE INTERMUNICIPAL TER</v>
      </c>
      <c r="J1168">
        <f>VLOOKUP(F1168,DATOS!B:U,13,FALSE)</f>
        <v>1</v>
      </c>
      <c r="K1168">
        <f>VLOOKUP(F1168,DATOS!B:U,18,FALSE)</f>
        <v>45240</v>
      </c>
      <c r="L1168">
        <f t="shared" si="37"/>
        <v>45240</v>
      </c>
      <c r="O1168" s="40">
        <f>VLOOKUP(F1168,DATOS!B:P,15,FALSE)</f>
        <v>45442</v>
      </c>
    </row>
    <row r="1169" spans="2:15">
      <c r="B1169" t="str">
        <f>VLOOKUP(F1169,DATOS!B:U,20,FALSE)</f>
        <v>FEVT5717</v>
      </c>
      <c r="C1169" s="3">
        <v>9012767301</v>
      </c>
      <c r="D1169" t="str">
        <f>VLOOKUP(F1169,DATOS!B:U,2,FALSE)</f>
        <v>CC</v>
      </c>
      <c r="E1169" s="3">
        <f>VLOOKUP(F1169,DATOS!B:U,3,FALSE)</f>
        <v>27473166</v>
      </c>
      <c r="F1169">
        <v>6450</v>
      </c>
      <c r="G1169">
        <v>2</v>
      </c>
      <c r="H1169" t="str">
        <f>VLOOKUP(F1169,DATOS!B:U,11,FALSE)</f>
        <v>S50007</v>
      </c>
      <c r="I1169" t="str">
        <f t="shared" si="36"/>
        <v>TRANSPORTE MUNICIPAL TERRESTR</v>
      </c>
      <c r="J1169">
        <f>VLOOKUP(F1169,DATOS!B:U,13,FALSE)</f>
        <v>1</v>
      </c>
      <c r="K1169">
        <f>VLOOKUP(F1169,DATOS!B:U,18,FALSE)</f>
        <v>33800</v>
      </c>
      <c r="L1169">
        <f t="shared" si="37"/>
        <v>33800</v>
      </c>
      <c r="O1169" s="40">
        <f>VLOOKUP(F1169,DATOS!B:P,15,FALSE)</f>
        <v>45442</v>
      </c>
    </row>
    <row r="1170" spans="2:15">
      <c r="B1170" t="str">
        <f>VLOOKUP(F1170,DATOS!B:U,20,FALSE)</f>
        <v>FEVT5717</v>
      </c>
      <c r="C1170" s="3">
        <v>9012767301</v>
      </c>
      <c r="D1170" t="str">
        <f>VLOOKUP(F1170,DATOS!B:U,2,FALSE)</f>
        <v>CC</v>
      </c>
      <c r="E1170" s="3">
        <f>VLOOKUP(F1170,DATOS!B:U,3,FALSE)</f>
        <v>27473166</v>
      </c>
      <c r="F1170">
        <v>6451</v>
      </c>
      <c r="G1170">
        <v>2</v>
      </c>
      <c r="H1170" t="str">
        <f>VLOOKUP(F1170,DATOS!B:U,11,FALSE)</f>
        <v>S50007</v>
      </c>
      <c r="I1170" t="str">
        <f t="shared" si="36"/>
        <v>TRANSPORTE MUNICIPAL TERRESTR</v>
      </c>
      <c r="J1170">
        <f>VLOOKUP(F1170,DATOS!B:U,13,FALSE)</f>
        <v>1</v>
      </c>
      <c r="K1170">
        <f>VLOOKUP(F1170,DATOS!B:U,18,FALSE)</f>
        <v>33800</v>
      </c>
      <c r="L1170">
        <f t="shared" si="37"/>
        <v>33800</v>
      </c>
      <c r="O1170" s="40">
        <f>VLOOKUP(F1170,DATOS!B:P,15,FALSE)</f>
        <v>45442</v>
      </c>
    </row>
    <row r="1171" spans="2:15">
      <c r="B1171" t="str">
        <f>VLOOKUP(F1171,DATOS!B:U,20,FALSE)</f>
        <v>FEVT5718</v>
      </c>
      <c r="C1171" s="3">
        <v>9012767301</v>
      </c>
      <c r="D1171" t="str">
        <f>VLOOKUP(F1171,DATOS!B:U,2,FALSE)</f>
        <v>CC</v>
      </c>
      <c r="E1171" s="3">
        <f>VLOOKUP(F1171,DATOS!B:U,3,FALSE)</f>
        <v>13068599</v>
      </c>
      <c r="F1171">
        <v>5421</v>
      </c>
      <c r="G1171">
        <v>2</v>
      </c>
      <c r="H1171" t="str">
        <f>VLOOKUP(F1171,DATOS!B:U,11,FALSE)</f>
        <v>S50007</v>
      </c>
      <c r="I1171" t="str">
        <f t="shared" si="36"/>
        <v>TRANSPORTE MUNICIPAL TERRESTR</v>
      </c>
      <c r="J1171">
        <f>VLOOKUP(F1171,DATOS!B:U,13,FALSE)</f>
        <v>1</v>
      </c>
      <c r="K1171">
        <f>VLOOKUP(F1171,DATOS!B:U,18,FALSE)</f>
        <v>96512</v>
      </c>
      <c r="L1171">
        <f t="shared" si="37"/>
        <v>96512</v>
      </c>
      <c r="O1171" s="40">
        <f>VLOOKUP(F1171,DATOS!B:P,15,FALSE)</f>
        <v>45421</v>
      </c>
    </row>
    <row r="1172" spans="2:15">
      <c r="B1172" t="str">
        <f>VLOOKUP(F1172,DATOS!B:U,20,FALSE)</f>
        <v>FEVT5718</v>
      </c>
      <c r="C1172" s="3">
        <v>9012767301</v>
      </c>
      <c r="D1172" t="str">
        <f>VLOOKUP(F1172,DATOS!B:U,2,FALSE)</f>
        <v>CC</v>
      </c>
      <c r="E1172" s="3">
        <f>VLOOKUP(F1172,DATOS!B:U,3,FALSE)</f>
        <v>13068599</v>
      </c>
      <c r="F1172">
        <v>5422</v>
      </c>
      <c r="G1172">
        <v>2</v>
      </c>
      <c r="H1172" t="str">
        <f>VLOOKUP(F1172,DATOS!B:U,11,FALSE)</f>
        <v>S50007</v>
      </c>
      <c r="I1172" t="str">
        <f t="shared" si="36"/>
        <v>TRANSPORTE MUNICIPAL TERRESTR</v>
      </c>
      <c r="J1172">
        <f>VLOOKUP(F1172,DATOS!B:U,13,FALSE)</f>
        <v>1</v>
      </c>
      <c r="K1172">
        <f>VLOOKUP(F1172,DATOS!B:U,18,FALSE)</f>
        <v>96512</v>
      </c>
      <c r="L1172">
        <f t="shared" si="37"/>
        <v>96512</v>
      </c>
      <c r="O1172" s="40">
        <f>VLOOKUP(F1172,DATOS!B:P,15,FALSE)</f>
        <v>45423</v>
      </c>
    </row>
    <row r="1173" spans="2:15">
      <c r="B1173" t="str">
        <f>VLOOKUP(F1173,DATOS!B:U,20,FALSE)</f>
        <v>FEVT5719</v>
      </c>
      <c r="C1173" s="3">
        <v>9012767301</v>
      </c>
      <c r="D1173" t="str">
        <f>VLOOKUP(F1173,DATOS!B:U,2,FALSE)</f>
        <v>CC</v>
      </c>
      <c r="E1173" s="3">
        <f>VLOOKUP(F1173,DATOS!B:U,3,FALSE)</f>
        <v>1123320319</v>
      </c>
      <c r="F1173">
        <v>5251</v>
      </c>
      <c r="G1173">
        <v>2</v>
      </c>
      <c r="H1173" t="str">
        <f>VLOOKUP(F1173,DATOS!B:U,11,FALSE)</f>
        <v>S50008</v>
      </c>
      <c r="I1173" t="str">
        <f t="shared" si="36"/>
        <v>TRANSPORTE INTERMUNICIPAL TER</v>
      </c>
      <c r="J1173">
        <f>VLOOKUP(F1173,DATOS!B:U,13,FALSE)</f>
        <v>1</v>
      </c>
      <c r="K1173">
        <f>VLOOKUP(F1173,DATOS!B:U,18,FALSE)</f>
        <v>45240</v>
      </c>
      <c r="L1173">
        <f t="shared" si="37"/>
        <v>45240</v>
      </c>
      <c r="O1173" s="40">
        <f>VLOOKUP(F1173,DATOS!B:P,15,FALSE)</f>
        <v>45418</v>
      </c>
    </row>
    <row r="1174" spans="2:15">
      <c r="B1174" t="str">
        <f>VLOOKUP(F1174,DATOS!B:U,20,FALSE)</f>
        <v>FEVT5719</v>
      </c>
      <c r="C1174" s="3">
        <v>9012767301</v>
      </c>
      <c r="D1174" t="str">
        <f>VLOOKUP(F1174,DATOS!B:U,2,FALSE)</f>
        <v>CC</v>
      </c>
      <c r="E1174" s="3">
        <f>VLOOKUP(F1174,DATOS!B:U,3,FALSE)</f>
        <v>1123320319</v>
      </c>
      <c r="F1174">
        <v>5252</v>
      </c>
      <c r="G1174">
        <v>2</v>
      </c>
      <c r="H1174" t="str">
        <f>VLOOKUP(F1174,DATOS!B:U,11,FALSE)</f>
        <v>S50008</v>
      </c>
      <c r="I1174" t="str">
        <f t="shared" si="36"/>
        <v>TRANSPORTE INTERMUNICIPAL TER</v>
      </c>
      <c r="J1174">
        <f>VLOOKUP(F1174,DATOS!B:U,13,FALSE)</f>
        <v>1</v>
      </c>
      <c r="K1174">
        <f>VLOOKUP(F1174,DATOS!B:U,18,FALSE)</f>
        <v>45240</v>
      </c>
      <c r="L1174">
        <f t="shared" si="37"/>
        <v>45240</v>
      </c>
      <c r="O1174" s="40">
        <f>VLOOKUP(F1174,DATOS!B:P,15,FALSE)</f>
        <v>45418</v>
      </c>
    </row>
    <row r="1175" spans="2:15">
      <c r="B1175" t="str">
        <f>VLOOKUP(F1175,DATOS!B:U,20,FALSE)</f>
        <v>FEVT5719</v>
      </c>
      <c r="C1175" s="3">
        <v>9012767301</v>
      </c>
      <c r="D1175" t="str">
        <f>VLOOKUP(F1175,DATOS!B:U,2,FALSE)</f>
        <v>CC</v>
      </c>
      <c r="E1175" s="3">
        <f>VLOOKUP(F1175,DATOS!B:U,3,FALSE)</f>
        <v>1123320319</v>
      </c>
      <c r="F1175">
        <v>5706</v>
      </c>
      <c r="G1175">
        <v>2</v>
      </c>
      <c r="H1175" t="str">
        <f>VLOOKUP(F1175,DATOS!B:U,11,FALSE)</f>
        <v>S50008</v>
      </c>
      <c r="I1175" t="str">
        <f t="shared" si="36"/>
        <v>TRANSPORTE INTERMUNICIPAL TER</v>
      </c>
      <c r="J1175">
        <f>VLOOKUP(F1175,DATOS!B:U,13,FALSE)</f>
        <v>1</v>
      </c>
      <c r="K1175">
        <f>VLOOKUP(F1175,DATOS!B:U,18,FALSE)</f>
        <v>45240</v>
      </c>
      <c r="L1175">
        <f t="shared" si="37"/>
        <v>45240</v>
      </c>
      <c r="O1175" s="40">
        <f>VLOOKUP(F1175,DATOS!B:P,15,FALSE)</f>
        <v>45428</v>
      </c>
    </row>
    <row r="1176" spans="2:15">
      <c r="B1176" t="str">
        <f>VLOOKUP(F1176,DATOS!B:U,20,FALSE)</f>
        <v>FEVT5719</v>
      </c>
      <c r="C1176" s="3">
        <v>9012767301</v>
      </c>
      <c r="D1176" t="str">
        <f>VLOOKUP(F1176,DATOS!B:U,2,FALSE)</f>
        <v>CC</v>
      </c>
      <c r="E1176" s="3">
        <f>VLOOKUP(F1176,DATOS!B:U,3,FALSE)</f>
        <v>1123320319</v>
      </c>
      <c r="F1176">
        <v>5707</v>
      </c>
      <c r="G1176">
        <v>2</v>
      </c>
      <c r="H1176" t="str">
        <f>VLOOKUP(F1176,DATOS!B:U,11,FALSE)</f>
        <v>S50008</v>
      </c>
      <c r="I1176" t="str">
        <f t="shared" si="36"/>
        <v>TRANSPORTE INTERMUNICIPAL TER</v>
      </c>
      <c r="J1176">
        <f>VLOOKUP(F1176,DATOS!B:U,13,FALSE)</f>
        <v>1</v>
      </c>
      <c r="K1176">
        <f>VLOOKUP(F1176,DATOS!B:U,18,FALSE)</f>
        <v>45240</v>
      </c>
      <c r="L1176">
        <f t="shared" si="37"/>
        <v>45240</v>
      </c>
      <c r="O1176" s="40">
        <f>VLOOKUP(F1176,DATOS!B:P,15,FALSE)</f>
        <v>45428</v>
      </c>
    </row>
    <row r="1177" spans="2:15">
      <c r="B1177" t="str">
        <f>VLOOKUP(F1177,DATOS!B:U,20,FALSE)</f>
        <v>FEVT5720</v>
      </c>
      <c r="C1177" s="3">
        <v>9012767301</v>
      </c>
      <c r="D1177" t="str">
        <f>VLOOKUP(F1177,DATOS!B:U,2,FALSE)</f>
        <v>CC</v>
      </c>
      <c r="E1177" s="3">
        <f>VLOOKUP(F1177,DATOS!B:U,3,FALSE)</f>
        <v>18154602</v>
      </c>
      <c r="F1177">
        <v>6319</v>
      </c>
      <c r="G1177">
        <v>2</v>
      </c>
      <c r="H1177" t="str">
        <f>VLOOKUP(F1177,DATOS!B:U,11,FALSE)</f>
        <v>S50007</v>
      </c>
      <c r="I1177" t="str">
        <f t="shared" si="36"/>
        <v>TRANSPORTE MUNICIPAL TERRESTR</v>
      </c>
      <c r="J1177">
        <f>VLOOKUP(F1177,DATOS!B:U,13,FALSE)</f>
        <v>1</v>
      </c>
      <c r="K1177">
        <f>VLOOKUP(F1177,DATOS!B:U,18,FALSE)</f>
        <v>108576</v>
      </c>
      <c r="L1177">
        <f t="shared" si="37"/>
        <v>108576</v>
      </c>
      <c r="O1177" s="40">
        <f>VLOOKUP(F1177,DATOS!B:P,15,FALSE)</f>
        <v>45440</v>
      </c>
    </row>
    <row r="1178" spans="2:15">
      <c r="B1178" t="str">
        <f>VLOOKUP(F1178,DATOS!B:U,20,FALSE)</f>
        <v>FEVT5720</v>
      </c>
      <c r="C1178" s="3">
        <v>9012767301</v>
      </c>
      <c r="D1178" t="str">
        <f>VLOOKUP(F1178,DATOS!B:U,2,FALSE)</f>
        <v>CC</v>
      </c>
      <c r="E1178" s="3">
        <f>VLOOKUP(F1178,DATOS!B:U,3,FALSE)</f>
        <v>18154602</v>
      </c>
      <c r="F1178">
        <v>6320</v>
      </c>
      <c r="G1178">
        <v>2</v>
      </c>
      <c r="H1178" t="str">
        <f>VLOOKUP(F1178,DATOS!B:U,11,FALSE)</f>
        <v>S50007</v>
      </c>
      <c r="I1178" t="str">
        <f t="shared" si="36"/>
        <v>TRANSPORTE MUNICIPAL TERRESTR</v>
      </c>
      <c r="J1178">
        <f>VLOOKUP(F1178,DATOS!B:U,13,FALSE)</f>
        <v>1</v>
      </c>
      <c r="K1178">
        <f>VLOOKUP(F1178,DATOS!B:U,18,FALSE)</f>
        <v>108576</v>
      </c>
      <c r="L1178">
        <f t="shared" si="37"/>
        <v>108576</v>
      </c>
      <c r="O1178" s="40">
        <f>VLOOKUP(F1178,DATOS!B:P,15,FALSE)</f>
        <v>45442</v>
      </c>
    </row>
    <row r="1179" spans="2:15">
      <c r="B1179" t="str">
        <f>VLOOKUP(F1179,DATOS!B:U,20,FALSE)</f>
        <v>FEVT5721</v>
      </c>
      <c r="C1179" s="3">
        <v>9012767301</v>
      </c>
      <c r="D1179" t="str">
        <f>VLOOKUP(F1179,DATOS!B:U,2,FALSE)</f>
        <v>TI</v>
      </c>
      <c r="E1179" s="3">
        <f>VLOOKUP(F1179,DATOS!B:U,3,FALSE)</f>
        <v>1124855033</v>
      </c>
      <c r="F1179">
        <v>6373</v>
      </c>
      <c r="G1179">
        <v>2</v>
      </c>
      <c r="H1179" t="str">
        <f>VLOOKUP(F1179,DATOS!B:U,11,FALSE)</f>
        <v>S50007</v>
      </c>
      <c r="I1179" t="str">
        <f t="shared" si="36"/>
        <v>TRANSPORTE MUNICIPAL TERRESTR</v>
      </c>
      <c r="J1179">
        <f>VLOOKUP(F1179,DATOS!B:U,13,FALSE)</f>
        <v>2</v>
      </c>
      <c r="K1179">
        <f>VLOOKUP(F1179,DATOS!B:U,18,FALSE)</f>
        <v>67600</v>
      </c>
      <c r="L1179">
        <f t="shared" si="37"/>
        <v>135200</v>
      </c>
      <c r="O1179" s="40">
        <f>VLOOKUP(F1179,DATOS!B:P,15,FALSE)</f>
        <v>45441</v>
      </c>
    </row>
    <row r="1180" spans="2:15">
      <c r="B1180" t="str">
        <f>VLOOKUP(F1180,DATOS!B:U,20,FALSE)</f>
        <v>FEVT5721</v>
      </c>
      <c r="C1180" s="3">
        <v>9012767301</v>
      </c>
      <c r="D1180" t="str">
        <f>VLOOKUP(F1180,DATOS!B:U,2,FALSE)</f>
        <v>TI</v>
      </c>
      <c r="E1180" s="3">
        <f>VLOOKUP(F1180,DATOS!B:U,3,FALSE)</f>
        <v>1124855033</v>
      </c>
      <c r="F1180">
        <v>6374</v>
      </c>
      <c r="G1180">
        <v>2</v>
      </c>
      <c r="H1180" t="str">
        <f>VLOOKUP(F1180,DATOS!B:U,11,FALSE)</f>
        <v>S50007</v>
      </c>
      <c r="I1180" t="str">
        <f t="shared" si="36"/>
        <v>TRANSPORTE MUNICIPAL TERRESTR</v>
      </c>
      <c r="J1180">
        <f>VLOOKUP(F1180,DATOS!B:U,13,FALSE)</f>
        <v>1</v>
      </c>
      <c r="K1180">
        <f>VLOOKUP(F1180,DATOS!B:U,18,FALSE)</f>
        <v>67600</v>
      </c>
      <c r="L1180">
        <f t="shared" si="37"/>
        <v>67600</v>
      </c>
      <c r="O1180" s="40">
        <f>VLOOKUP(F1180,DATOS!B:P,15,FALSE)</f>
        <v>45442</v>
      </c>
    </row>
    <row r="1181" spans="2:15">
      <c r="B1181" t="str">
        <f>VLOOKUP(F1181,DATOS!B:U,20,FALSE)</f>
        <v>FEVT5722</v>
      </c>
      <c r="C1181" s="3">
        <v>9012767301</v>
      </c>
      <c r="D1181" t="str">
        <f>VLOOKUP(F1181,DATOS!B:U,2,FALSE)</f>
        <v>TI</v>
      </c>
      <c r="E1181" s="3">
        <f>VLOOKUP(F1181,DATOS!B:U,3,FALSE)</f>
        <v>1126453061</v>
      </c>
      <c r="F1181">
        <v>5239</v>
      </c>
      <c r="G1181">
        <v>2</v>
      </c>
      <c r="H1181" t="str">
        <f>VLOOKUP(F1181,DATOS!B:U,11,FALSE)</f>
        <v>S50007</v>
      </c>
      <c r="I1181" t="str">
        <f t="shared" si="36"/>
        <v>TRANSPORTE MUNICIPAL TERRESTR</v>
      </c>
      <c r="J1181">
        <f>VLOOKUP(F1181,DATOS!B:U,13,FALSE)</f>
        <v>1</v>
      </c>
      <c r="K1181">
        <f>VLOOKUP(F1181,DATOS!B:U,18,FALSE)</f>
        <v>33800</v>
      </c>
      <c r="L1181">
        <f t="shared" si="37"/>
        <v>33800</v>
      </c>
      <c r="O1181" s="40">
        <f>VLOOKUP(F1181,DATOS!B:P,15,FALSE)</f>
        <v>45418</v>
      </c>
    </row>
    <row r="1182" spans="2:15">
      <c r="B1182" t="str">
        <f>VLOOKUP(F1182,DATOS!B:U,20,FALSE)</f>
        <v>FEVT5722</v>
      </c>
      <c r="C1182" s="3">
        <v>9012767301</v>
      </c>
      <c r="D1182" t="str">
        <f>VLOOKUP(F1182,DATOS!B:U,2,FALSE)</f>
        <v>TI</v>
      </c>
      <c r="E1182" s="3">
        <f>VLOOKUP(F1182,DATOS!B:U,3,FALSE)</f>
        <v>1126453061</v>
      </c>
      <c r="F1182">
        <v>5240</v>
      </c>
      <c r="G1182">
        <v>2</v>
      </c>
      <c r="H1182" t="str">
        <f>VLOOKUP(F1182,DATOS!B:U,11,FALSE)</f>
        <v>S50007</v>
      </c>
      <c r="I1182" t="str">
        <f t="shared" si="36"/>
        <v>TRANSPORTE MUNICIPAL TERRESTR</v>
      </c>
      <c r="J1182">
        <f>VLOOKUP(F1182,DATOS!B:U,13,FALSE)</f>
        <v>1</v>
      </c>
      <c r="K1182">
        <f>VLOOKUP(F1182,DATOS!B:U,18,FALSE)</f>
        <v>33800</v>
      </c>
      <c r="L1182">
        <f t="shared" si="37"/>
        <v>33800</v>
      </c>
      <c r="O1182" s="40">
        <f>VLOOKUP(F1182,DATOS!B:P,15,FALSE)</f>
        <v>45418</v>
      </c>
    </row>
    <row r="1183" spans="2:15">
      <c r="B1183" t="str">
        <f>VLOOKUP(F1183,DATOS!B:U,20,FALSE)</f>
        <v>FEVT5723</v>
      </c>
      <c r="C1183" s="3">
        <v>9012767301</v>
      </c>
      <c r="D1183" t="str">
        <f>VLOOKUP(F1183,DATOS!B:U,2,FALSE)</f>
        <v>CC</v>
      </c>
      <c r="E1183" s="3">
        <f>VLOOKUP(F1183,DATOS!B:U,3,FALSE)</f>
        <v>4929232</v>
      </c>
      <c r="F1183">
        <v>5325</v>
      </c>
      <c r="G1183">
        <v>2</v>
      </c>
      <c r="H1183" t="str">
        <f>VLOOKUP(F1183,DATOS!B:U,11,FALSE)</f>
        <v>S50008</v>
      </c>
      <c r="I1183" t="str">
        <f t="shared" si="36"/>
        <v>TRANSPORTE INTERMUNICIPAL TER</v>
      </c>
      <c r="J1183">
        <f>VLOOKUP(F1183,DATOS!B:U,13,FALSE)</f>
        <v>1</v>
      </c>
      <c r="K1183">
        <f>VLOOKUP(F1183,DATOS!B:U,18,FALSE)</f>
        <v>40040</v>
      </c>
      <c r="L1183">
        <f t="shared" si="37"/>
        <v>40040</v>
      </c>
      <c r="O1183" s="40">
        <f>VLOOKUP(F1183,DATOS!B:P,15,FALSE)</f>
        <v>45421</v>
      </c>
    </row>
    <row r="1184" spans="2:15">
      <c r="B1184" t="str">
        <f>VLOOKUP(F1184,DATOS!B:U,20,FALSE)</f>
        <v>FEVT5724</v>
      </c>
      <c r="C1184" s="3">
        <v>9012767301</v>
      </c>
      <c r="D1184" t="str">
        <f>VLOOKUP(F1184,DATOS!B:U,2,FALSE)</f>
        <v>TI</v>
      </c>
      <c r="E1184" s="3">
        <f>VLOOKUP(F1184,DATOS!B:U,3,FALSE)</f>
        <v>1124315811</v>
      </c>
      <c r="F1184">
        <v>6391</v>
      </c>
      <c r="G1184">
        <v>2</v>
      </c>
      <c r="H1184" t="str">
        <f>VLOOKUP(F1184,DATOS!B:U,11,FALSE)</f>
        <v>S50007</v>
      </c>
      <c r="I1184" t="str">
        <f t="shared" si="36"/>
        <v>TRANSPORTE MUNICIPAL TERRESTR</v>
      </c>
      <c r="J1184">
        <f>VLOOKUP(F1184,DATOS!B:U,13,FALSE)</f>
        <v>1</v>
      </c>
      <c r="K1184">
        <f>VLOOKUP(F1184,DATOS!B:U,18,FALSE)</f>
        <v>33800</v>
      </c>
      <c r="L1184">
        <f t="shared" si="37"/>
        <v>33800</v>
      </c>
      <c r="O1184" s="40">
        <f>VLOOKUP(F1184,DATOS!B:P,15,FALSE)</f>
        <v>45441</v>
      </c>
    </row>
    <row r="1185" spans="2:15">
      <c r="B1185" t="str">
        <f>VLOOKUP(F1185,DATOS!B:U,20,FALSE)</f>
        <v>FEVT5724</v>
      </c>
      <c r="C1185" s="3">
        <v>9012767301</v>
      </c>
      <c r="D1185" t="str">
        <f>VLOOKUP(F1185,DATOS!B:U,2,FALSE)</f>
        <v>TI</v>
      </c>
      <c r="E1185" s="3">
        <f>VLOOKUP(F1185,DATOS!B:U,3,FALSE)</f>
        <v>1124315811</v>
      </c>
      <c r="F1185">
        <v>6392</v>
      </c>
      <c r="G1185">
        <v>2</v>
      </c>
      <c r="H1185" t="str">
        <f>VLOOKUP(F1185,DATOS!B:U,11,FALSE)</f>
        <v>S50007</v>
      </c>
      <c r="I1185" t="str">
        <f t="shared" si="36"/>
        <v>TRANSPORTE MUNICIPAL TERRESTR</v>
      </c>
      <c r="J1185">
        <f>VLOOKUP(F1185,DATOS!B:U,13,FALSE)</f>
        <v>1</v>
      </c>
      <c r="K1185">
        <f>VLOOKUP(F1185,DATOS!B:U,18,FALSE)</f>
        <v>33800</v>
      </c>
      <c r="L1185">
        <f t="shared" si="37"/>
        <v>33800</v>
      </c>
      <c r="O1185" s="40">
        <f>VLOOKUP(F1185,DATOS!B:P,15,FALSE)</f>
        <v>45441</v>
      </c>
    </row>
    <row r="1186" spans="2:15">
      <c r="B1186" t="str">
        <f>VLOOKUP(F1186,DATOS!B:U,20,FALSE)</f>
        <v>FEVT5725</v>
      </c>
      <c r="C1186" s="3">
        <v>9012767301</v>
      </c>
      <c r="D1186" t="str">
        <f>VLOOKUP(F1186,DATOS!B:U,2,FALSE)</f>
        <v>CC</v>
      </c>
      <c r="E1186" s="3">
        <f>VLOOKUP(F1186,DATOS!B:U,3,FALSE)</f>
        <v>41101107</v>
      </c>
      <c r="F1186">
        <v>5954</v>
      </c>
      <c r="G1186">
        <v>2</v>
      </c>
      <c r="H1186" t="str">
        <f>VLOOKUP(F1186,DATOS!B:U,11,FALSE)</f>
        <v>S50008</v>
      </c>
      <c r="I1186" t="str">
        <f t="shared" si="36"/>
        <v>TRANSPORTE INTERMUNICIPAL TER</v>
      </c>
      <c r="J1186">
        <f>VLOOKUP(F1186,DATOS!B:U,13,FALSE)</f>
        <v>1</v>
      </c>
      <c r="K1186">
        <f>VLOOKUP(F1186,DATOS!B:U,18,FALSE)</f>
        <v>50336</v>
      </c>
      <c r="L1186">
        <f t="shared" si="37"/>
        <v>50336</v>
      </c>
      <c r="O1186" s="40">
        <f>VLOOKUP(F1186,DATOS!B:P,15,FALSE)</f>
        <v>45433</v>
      </c>
    </row>
    <row r="1187" spans="2:15">
      <c r="B1187" t="str">
        <f>VLOOKUP(F1187,DATOS!B:U,20,FALSE)</f>
        <v>FEVT5725</v>
      </c>
      <c r="C1187" s="3">
        <v>9012767301</v>
      </c>
      <c r="D1187" t="str">
        <f>VLOOKUP(F1187,DATOS!B:U,2,FALSE)</f>
        <v>CC</v>
      </c>
      <c r="E1187" s="3">
        <f>VLOOKUP(F1187,DATOS!B:U,3,FALSE)</f>
        <v>41101107</v>
      </c>
      <c r="F1187">
        <v>5955</v>
      </c>
      <c r="G1187">
        <v>2</v>
      </c>
      <c r="H1187" t="str">
        <f>VLOOKUP(F1187,DATOS!B:U,11,FALSE)</f>
        <v>S50008</v>
      </c>
      <c r="I1187" t="str">
        <f t="shared" si="36"/>
        <v>TRANSPORTE INTERMUNICIPAL TER</v>
      </c>
      <c r="J1187">
        <f>VLOOKUP(F1187,DATOS!B:U,13,FALSE)</f>
        <v>1</v>
      </c>
      <c r="K1187">
        <f>VLOOKUP(F1187,DATOS!B:U,18,FALSE)</f>
        <v>50336</v>
      </c>
      <c r="L1187">
        <f t="shared" si="37"/>
        <v>50336</v>
      </c>
      <c r="O1187" s="40">
        <f>VLOOKUP(F1187,DATOS!B:P,15,FALSE)</f>
        <v>45433</v>
      </c>
    </row>
    <row r="1188" spans="2:15">
      <c r="B1188" t="str">
        <f>VLOOKUP(F1188,DATOS!B:U,20,FALSE)</f>
        <v>FEVT5726</v>
      </c>
      <c r="C1188" s="3">
        <v>9012767301</v>
      </c>
      <c r="D1188" t="str">
        <f>VLOOKUP(F1188,DATOS!B:U,2,FALSE)</f>
        <v>CC</v>
      </c>
      <c r="E1188" s="3">
        <f>VLOOKUP(F1188,DATOS!B:U,3,FALSE)</f>
        <v>41118129</v>
      </c>
      <c r="F1188">
        <v>6004</v>
      </c>
      <c r="G1188">
        <v>2</v>
      </c>
      <c r="H1188" t="str">
        <f>VLOOKUP(F1188,DATOS!B:U,11,FALSE)</f>
        <v>S50007</v>
      </c>
      <c r="I1188" t="str">
        <f t="shared" si="36"/>
        <v>TRANSPORTE MUNICIPAL TERRESTR</v>
      </c>
      <c r="J1188">
        <f>VLOOKUP(F1188,DATOS!B:U,13,FALSE)</f>
        <v>1</v>
      </c>
      <c r="K1188">
        <f>VLOOKUP(F1188,DATOS!B:U,18,FALSE)</f>
        <v>67600</v>
      </c>
      <c r="L1188">
        <f t="shared" si="37"/>
        <v>67600</v>
      </c>
      <c r="O1188" s="40">
        <f>VLOOKUP(F1188,DATOS!B:P,15,FALSE)</f>
        <v>45434</v>
      </c>
    </row>
    <row r="1189" spans="2:15">
      <c r="B1189" t="str">
        <f>VLOOKUP(F1189,DATOS!B:U,20,FALSE)</f>
        <v>FEVT5726</v>
      </c>
      <c r="C1189" s="3">
        <v>9012767301</v>
      </c>
      <c r="D1189" t="str">
        <f>VLOOKUP(F1189,DATOS!B:U,2,FALSE)</f>
        <v>CC</v>
      </c>
      <c r="E1189" s="3">
        <f>VLOOKUP(F1189,DATOS!B:U,3,FALSE)</f>
        <v>41118129</v>
      </c>
      <c r="F1189">
        <v>6005</v>
      </c>
      <c r="G1189">
        <v>2</v>
      </c>
      <c r="H1189" t="str">
        <f>VLOOKUP(F1189,DATOS!B:U,11,FALSE)</f>
        <v>S50007</v>
      </c>
      <c r="I1189" t="str">
        <f t="shared" si="36"/>
        <v>TRANSPORTE MUNICIPAL TERRESTR</v>
      </c>
      <c r="J1189">
        <f>VLOOKUP(F1189,DATOS!B:U,13,FALSE)</f>
        <v>1</v>
      </c>
      <c r="K1189">
        <f>VLOOKUP(F1189,DATOS!B:U,18,FALSE)</f>
        <v>67600</v>
      </c>
      <c r="L1189">
        <f t="shared" si="37"/>
        <v>67600</v>
      </c>
      <c r="O1189" s="40">
        <f>VLOOKUP(F1189,DATOS!B:P,15,FALSE)</f>
        <v>45435</v>
      </c>
    </row>
    <row r="1190" spans="2:15">
      <c r="B1190" t="str">
        <f>VLOOKUP(F1190,DATOS!B:U,20,FALSE)</f>
        <v>FEVT5727</v>
      </c>
      <c r="C1190" s="3">
        <v>9012767301</v>
      </c>
      <c r="D1190" t="str">
        <f>VLOOKUP(F1190,DATOS!B:U,2,FALSE)</f>
        <v>CC</v>
      </c>
      <c r="E1190" s="3">
        <f>VLOOKUP(F1190,DATOS!B:U,3,FALSE)</f>
        <v>10631712</v>
      </c>
      <c r="F1190">
        <v>5267</v>
      </c>
      <c r="G1190">
        <v>2</v>
      </c>
      <c r="H1190" t="str">
        <f>VLOOKUP(F1190,DATOS!B:U,11,FALSE)</f>
        <v>S50007</v>
      </c>
      <c r="I1190" t="str">
        <f t="shared" si="36"/>
        <v>TRANSPORTE MUNICIPAL TERRESTR</v>
      </c>
      <c r="J1190">
        <f>VLOOKUP(F1190,DATOS!B:U,13,FALSE)</f>
        <v>1</v>
      </c>
      <c r="K1190">
        <f>VLOOKUP(F1190,DATOS!B:U,18,FALSE)</f>
        <v>109200</v>
      </c>
      <c r="L1190">
        <f t="shared" si="37"/>
        <v>109200</v>
      </c>
      <c r="O1190" s="40">
        <f>VLOOKUP(F1190,DATOS!B:P,15,FALSE)</f>
        <v>45418</v>
      </c>
    </row>
    <row r="1191" spans="2:15">
      <c r="B1191" t="str">
        <f>VLOOKUP(F1191,DATOS!B:U,20,FALSE)</f>
        <v>FEVT5727</v>
      </c>
      <c r="C1191" s="3">
        <v>9012767301</v>
      </c>
      <c r="D1191" t="str">
        <f>VLOOKUP(F1191,DATOS!B:U,2,FALSE)</f>
        <v>CC</v>
      </c>
      <c r="E1191" s="3">
        <f>VLOOKUP(F1191,DATOS!B:U,3,FALSE)</f>
        <v>10631712</v>
      </c>
      <c r="F1191">
        <v>5268</v>
      </c>
      <c r="G1191">
        <v>2</v>
      </c>
      <c r="H1191" t="str">
        <f>VLOOKUP(F1191,DATOS!B:U,11,FALSE)</f>
        <v>S50007</v>
      </c>
      <c r="I1191" t="str">
        <f t="shared" si="36"/>
        <v>TRANSPORTE MUNICIPAL TERRESTR</v>
      </c>
      <c r="J1191">
        <f>VLOOKUP(F1191,DATOS!B:U,13,FALSE)</f>
        <v>1</v>
      </c>
      <c r="K1191">
        <f>VLOOKUP(F1191,DATOS!B:U,18,FALSE)</f>
        <v>109200</v>
      </c>
      <c r="L1191">
        <f t="shared" si="37"/>
        <v>109200</v>
      </c>
      <c r="O1191" s="40">
        <f>VLOOKUP(F1191,DATOS!B:P,15,FALSE)</f>
        <v>45420</v>
      </c>
    </row>
    <row r="1192" spans="2:15">
      <c r="B1192" t="str">
        <f>VLOOKUP(F1192,DATOS!B:U,20,FALSE)</f>
        <v>FEVT5728</v>
      </c>
      <c r="C1192" s="3">
        <v>9012767301</v>
      </c>
      <c r="D1192" t="str">
        <f>VLOOKUP(F1192,DATOS!B:U,2,FALSE)</f>
        <v>CC</v>
      </c>
      <c r="E1192" s="3">
        <f>VLOOKUP(F1192,DATOS!B:U,3,FALSE)</f>
        <v>51730238</v>
      </c>
      <c r="F1192">
        <v>5087</v>
      </c>
      <c r="G1192">
        <v>2</v>
      </c>
      <c r="H1192" t="str">
        <f>VLOOKUP(F1192,DATOS!B:U,11,FALSE)</f>
        <v>S50007</v>
      </c>
      <c r="I1192" t="str">
        <f t="shared" si="36"/>
        <v>TRANSPORTE MUNICIPAL TERRESTR</v>
      </c>
      <c r="J1192">
        <f>VLOOKUP(F1192,DATOS!B:U,13,FALSE)</f>
        <v>1</v>
      </c>
      <c r="K1192">
        <f>VLOOKUP(F1192,DATOS!B:U,18,FALSE)</f>
        <v>109200</v>
      </c>
      <c r="L1192">
        <f t="shared" si="37"/>
        <v>109200</v>
      </c>
      <c r="O1192" s="40">
        <f>VLOOKUP(F1192,DATOS!B:P,15,FALSE)</f>
        <v>45417</v>
      </c>
    </row>
    <row r="1193" spans="2:15">
      <c r="B1193" t="str">
        <f>VLOOKUP(F1193,DATOS!B:U,20,FALSE)</f>
        <v>FEVT5728</v>
      </c>
      <c r="C1193" s="3">
        <v>9012767301</v>
      </c>
      <c r="D1193" t="str">
        <f>VLOOKUP(F1193,DATOS!B:U,2,FALSE)</f>
        <v>CC</v>
      </c>
      <c r="E1193" s="3">
        <f>VLOOKUP(F1193,DATOS!B:U,3,FALSE)</f>
        <v>51730238</v>
      </c>
      <c r="F1193">
        <v>5088</v>
      </c>
      <c r="G1193">
        <v>2</v>
      </c>
      <c r="H1193" t="str">
        <f>VLOOKUP(F1193,DATOS!B:U,11,FALSE)</f>
        <v>S50007</v>
      </c>
      <c r="I1193" t="str">
        <f t="shared" si="36"/>
        <v>TRANSPORTE MUNICIPAL TERRESTR</v>
      </c>
      <c r="J1193">
        <f>VLOOKUP(F1193,DATOS!B:U,13,FALSE)</f>
        <v>1</v>
      </c>
      <c r="K1193">
        <f>VLOOKUP(F1193,DATOS!B:U,18,FALSE)</f>
        <v>109200</v>
      </c>
      <c r="L1193">
        <f t="shared" si="37"/>
        <v>109200</v>
      </c>
      <c r="O1193" s="40">
        <f>VLOOKUP(F1193,DATOS!B:P,15,FALSE)</f>
        <v>45426</v>
      </c>
    </row>
    <row r="1194" spans="2:15">
      <c r="B1194" t="str">
        <f>VLOOKUP(F1194,DATOS!B:U,20,FALSE)</f>
        <v>FEVT5729</v>
      </c>
      <c r="C1194" s="3">
        <v>9012767301</v>
      </c>
      <c r="D1194" t="str">
        <f>VLOOKUP(F1194,DATOS!B:U,2,FALSE)</f>
        <v>CC</v>
      </c>
      <c r="E1194" s="3">
        <f>VLOOKUP(F1194,DATOS!B:U,3,FALSE)</f>
        <v>4961091</v>
      </c>
      <c r="F1194">
        <v>5039</v>
      </c>
      <c r="G1194">
        <v>2</v>
      </c>
      <c r="H1194" t="str">
        <f>VLOOKUP(F1194,DATOS!B:U,11,FALSE)</f>
        <v>S50008</v>
      </c>
      <c r="I1194" t="str">
        <f t="shared" si="36"/>
        <v>TRANSPORTE INTERMUNICIPAL TER</v>
      </c>
      <c r="J1194">
        <f>VLOOKUP(F1194,DATOS!B:U,13,FALSE)</f>
        <v>1</v>
      </c>
      <c r="K1194">
        <f>VLOOKUP(F1194,DATOS!B:U,18,FALSE)</f>
        <v>45240</v>
      </c>
      <c r="L1194">
        <f t="shared" si="37"/>
        <v>45240</v>
      </c>
      <c r="O1194" s="40">
        <f>VLOOKUP(F1194,DATOS!B:P,15,FALSE)</f>
        <v>45414</v>
      </c>
    </row>
    <row r="1195" spans="2:15">
      <c r="B1195" t="str">
        <f>VLOOKUP(F1195,DATOS!B:U,20,FALSE)</f>
        <v>FEVT5729</v>
      </c>
      <c r="C1195" s="3">
        <v>9012767301</v>
      </c>
      <c r="D1195" t="str">
        <f>VLOOKUP(F1195,DATOS!B:U,2,FALSE)</f>
        <v>CC</v>
      </c>
      <c r="E1195" s="3">
        <f>VLOOKUP(F1195,DATOS!B:U,3,FALSE)</f>
        <v>4961091</v>
      </c>
      <c r="F1195">
        <v>5040</v>
      </c>
      <c r="G1195">
        <v>2</v>
      </c>
      <c r="H1195" t="str">
        <f>VLOOKUP(F1195,DATOS!B:U,11,FALSE)</f>
        <v>S50008</v>
      </c>
      <c r="I1195" t="str">
        <f t="shared" si="36"/>
        <v>TRANSPORTE INTERMUNICIPAL TER</v>
      </c>
      <c r="J1195">
        <f>VLOOKUP(F1195,DATOS!B:U,13,FALSE)</f>
        <v>1</v>
      </c>
      <c r="K1195">
        <f>VLOOKUP(F1195,DATOS!B:U,18,FALSE)</f>
        <v>45240</v>
      </c>
      <c r="L1195">
        <f t="shared" si="37"/>
        <v>45240</v>
      </c>
      <c r="O1195" s="40">
        <f>VLOOKUP(F1195,DATOS!B:P,15,FALSE)</f>
        <v>45414</v>
      </c>
    </row>
    <row r="1196" spans="2:15">
      <c r="B1196" t="str">
        <f>VLOOKUP(F1196,DATOS!B:U,20,FALSE)</f>
        <v>FEVT5730</v>
      </c>
      <c r="C1196" s="3">
        <v>9012767301</v>
      </c>
      <c r="D1196" t="str">
        <f>VLOOKUP(F1196,DATOS!B:U,2,FALSE)</f>
        <v>CC</v>
      </c>
      <c r="E1196" s="3">
        <f>VLOOKUP(F1196,DATOS!B:U,3,FALSE)</f>
        <v>1124862930</v>
      </c>
      <c r="F1196">
        <v>5978</v>
      </c>
      <c r="G1196">
        <v>2</v>
      </c>
      <c r="H1196" t="str">
        <f>VLOOKUP(F1196,DATOS!B:U,11,FALSE)</f>
        <v>S50007</v>
      </c>
      <c r="I1196" t="str">
        <f t="shared" ref="I1196:I1257" si="38">IF(H1196="S50007","TRANSPORTE MUNICIPAL TERRESTR",IF(H1196="S50008","TRANSPORTE INTERMUNICIPAL TER","VALIDAR CODIGO"))</f>
        <v>TRANSPORTE MUNICIPAL TERRESTR</v>
      </c>
      <c r="J1196">
        <f>VLOOKUP(F1196,DATOS!B:U,13,FALSE)</f>
        <v>1</v>
      </c>
      <c r="K1196">
        <f>VLOOKUP(F1196,DATOS!B:U,18,FALSE)</f>
        <v>93600</v>
      </c>
      <c r="L1196">
        <f t="shared" ref="L1196:L1257" si="39">K1196*J1196</f>
        <v>93600</v>
      </c>
      <c r="O1196" s="40">
        <f>VLOOKUP(F1196,DATOS!B:P,15,FALSE)</f>
        <v>45433</v>
      </c>
    </row>
    <row r="1197" spans="2:15">
      <c r="B1197" t="str">
        <f>VLOOKUP(F1197,DATOS!B:U,20,FALSE)</f>
        <v>FEVT5730</v>
      </c>
      <c r="C1197" s="3">
        <v>9012767301</v>
      </c>
      <c r="D1197" t="str">
        <f>VLOOKUP(F1197,DATOS!B:U,2,FALSE)</f>
        <v>CC</v>
      </c>
      <c r="E1197" s="3">
        <f>VLOOKUP(F1197,DATOS!B:U,3,FALSE)</f>
        <v>1124862930</v>
      </c>
      <c r="F1197">
        <v>5979</v>
      </c>
      <c r="G1197">
        <v>2</v>
      </c>
      <c r="H1197" t="str">
        <f>VLOOKUP(F1197,DATOS!B:U,11,FALSE)</f>
        <v>S50007</v>
      </c>
      <c r="I1197" t="str">
        <f t="shared" si="38"/>
        <v>TRANSPORTE MUNICIPAL TERRESTR</v>
      </c>
      <c r="J1197">
        <f>VLOOKUP(F1197,DATOS!B:U,13,FALSE)</f>
        <v>1</v>
      </c>
      <c r="K1197">
        <f>VLOOKUP(F1197,DATOS!B:U,18,FALSE)</f>
        <v>93600</v>
      </c>
      <c r="L1197">
        <f t="shared" si="39"/>
        <v>93600</v>
      </c>
      <c r="O1197" s="40">
        <f>VLOOKUP(F1197,DATOS!B:P,15,FALSE)</f>
        <v>45434</v>
      </c>
    </row>
    <row r="1198" spans="2:15">
      <c r="B1198" t="str">
        <f>VLOOKUP(F1198,DATOS!B:U,20,FALSE)</f>
        <v>FEVT5731</v>
      </c>
      <c r="C1198" s="3">
        <v>9012767301</v>
      </c>
      <c r="D1198" t="str">
        <f>VLOOKUP(F1198,DATOS!B:U,2,FALSE)</f>
        <v>CC</v>
      </c>
      <c r="E1198" s="3">
        <f>VLOOKUP(F1198,DATOS!B:U,3,FALSE)</f>
        <v>69050097</v>
      </c>
      <c r="F1198">
        <v>6207</v>
      </c>
      <c r="G1198">
        <v>2</v>
      </c>
      <c r="H1198" t="str">
        <f>VLOOKUP(F1198,DATOS!B:U,11,FALSE)</f>
        <v>S50008</v>
      </c>
      <c r="I1198" t="str">
        <f t="shared" si="38"/>
        <v>TRANSPORTE INTERMUNICIPAL TER</v>
      </c>
      <c r="J1198">
        <f>VLOOKUP(F1198,DATOS!B:U,13,FALSE)</f>
        <v>1</v>
      </c>
      <c r="K1198">
        <f>VLOOKUP(F1198,DATOS!B:U,18,FALSE)</f>
        <v>31720</v>
      </c>
      <c r="L1198">
        <f t="shared" si="39"/>
        <v>31720</v>
      </c>
      <c r="O1198" s="40">
        <f>VLOOKUP(F1198,DATOS!B:P,15,FALSE)</f>
        <v>45439</v>
      </c>
    </row>
    <row r="1199" spans="2:15">
      <c r="B1199" t="str">
        <f>VLOOKUP(F1199,DATOS!B:U,20,FALSE)</f>
        <v>FEVT5731</v>
      </c>
      <c r="C1199" s="3">
        <v>9012767301</v>
      </c>
      <c r="D1199" t="str">
        <f>VLOOKUP(F1199,DATOS!B:U,2,FALSE)</f>
        <v>CC</v>
      </c>
      <c r="E1199" s="3">
        <f>VLOOKUP(F1199,DATOS!B:U,3,FALSE)</f>
        <v>69050097</v>
      </c>
      <c r="F1199">
        <v>6208</v>
      </c>
      <c r="G1199">
        <v>2</v>
      </c>
      <c r="H1199" t="str">
        <f>VLOOKUP(F1199,DATOS!B:U,11,FALSE)</f>
        <v>S50008</v>
      </c>
      <c r="I1199" t="str">
        <f t="shared" si="38"/>
        <v>TRANSPORTE INTERMUNICIPAL TER</v>
      </c>
      <c r="J1199">
        <f>VLOOKUP(F1199,DATOS!B:U,13,FALSE)</f>
        <v>1</v>
      </c>
      <c r="K1199">
        <f>VLOOKUP(F1199,DATOS!B:U,18,FALSE)</f>
        <v>31720</v>
      </c>
      <c r="L1199">
        <f t="shared" si="39"/>
        <v>31720</v>
      </c>
      <c r="O1199" s="40">
        <f>VLOOKUP(F1199,DATOS!B:P,15,FALSE)</f>
        <v>45440</v>
      </c>
    </row>
    <row r="1200" spans="2:15">
      <c r="B1200" t="str">
        <f>VLOOKUP(F1200,DATOS!B:U,20,FALSE)</f>
        <v>FEVT5732</v>
      </c>
      <c r="C1200" s="3">
        <v>9012767301</v>
      </c>
      <c r="D1200" t="str">
        <f>VLOOKUP(F1200,DATOS!B:U,2,FALSE)</f>
        <v>CC</v>
      </c>
      <c r="E1200" s="3">
        <f>VLOOKUP(F1200,DATOS!B:U,3,FALSE)</f>
        <v>41101390</v>
      </c>
      <c r="F1200">
        <v>6215</v>
      </c>
      <c r="G1200">
        <v>2</v>
      </c>
      <c r="H1200" t="str">
        <f>VLOOKUP(F1200,DATOS!B:U,11,FALSE)</f>
        <v>S50007</v>
      </c>
      <c r="I1200" t="str">
        <f t="shared" si="38"/>
        <v>TRANSPORTE MUNICIPAL TERRESTR</v>
      </c>
      <c r="J1200">
        <f>VLOOKUP(F1200,DATOS!B:U,13,FALSE)</f>
        <v>1</v>
      </c>
      <c r="K1200">
        <f>VLOOKUP(F1200,DATOS!B:U,18,FALSE)</f>
        <v>92040</v>
      </c>
      <c r="L1200">
        <f t="shared" si="39"/>
        <v>92040</v>
      </c>
      <c r="O1200" s="40">
        <f>VLOOKUP(F1200,DATOS!B:P,15,FALSE)</f>
        <v>45442</v>
      </c>
    </row>
    <row r="1201" spans="2:15">
      <c r="B1201" t="str">
        <f>VLOOKUP(F1201,DATOS!B:U,20,FALSE)</f>
        <v>FEVT5732</v>
      </c>
      <c r="C1201" s="3">
        <v>9012767301</v>
      </c>
      <c r="D1201" t="str">
        <f>VLOOKUP(F1201,DATOS!B:U,2,FALSE)</f>
        <v>CC</v>
      </c>
      <c r="E1201" s="3">
        <f>VLOOKUP(F1201,DATOS!B:U,3,FALSE)</f>
        <v>41101390</v>
      </c>
      <c r="F1201">
        <v>6216</v>
      </c>
      <c r="G1201">
        <v>2</v>
      </c>
      <c r="H1201" t="str">
        <f>VLOOKUP(F1201,DATOS!B:U,11,FALSE)</f>
        <v>S50007</v>
      </c>
      <c r="I1201" t="str">
        <f t="shared" si="38"/>
        <v>TRANSPORTE MUNICIPAL TERRESTR</v>
      </c>
      <c r="J1201">
        <f>VLOOKUP(F1201,DATOS!B:U,13,FALSE)</f>
        <v>1</v>
      </c>
      <c r="K1201">
        <f>VLOOKUP(F1201,DATOS!B:U,18,FALSE)</f>
        <v>83200</v>
      </c>
      <c r="L1201">
        <f t="shared" si="39"/>
        <v>83200</v>
      </c>
      <c r="O1201" s="40">
        <f>VLOOKUP(F1201,DATOS!B:P,15,FALSE)</f>
        <v>45442</v>
      </c>
    </row>
    <row r="1202" spans="2:15">
      <c r="B1202" t="str">
        <f>VLOOKUP(F1202,DATOS!B:U,20,FALSE)</f>
        <v>FEVT5733</v>
      </c>
      <c r="C1202" s="3">
        <v>9012767301</v>
      </c>
      <c r="D1202" t="str">
        <f>VLOOKUP(F1202,DATOS!B:U,2,FALSE)</f>
        <v>CC</v>
      </c>
      <c r="E1202" s="3">
        <f>VLOOKUP(F1202,DATOS!B:U,3,FALSE)</f>
        <v>59707568</v>
      </c>
      <c r="F1202">
        <v>6413</v>
      </c>
      <c r="G1202">
        <v>2</v>
      </c>
      <c r="H1202" t="str">
        <f>VLOOKUP(F1202,DATOS!B:U,11,FALSE)</f>
        <v>S50007</v>
      </c>
      <c r="I1202" t="str">
        <f t="shared" si="38"/>
        <v>TRANSPORTE MUNICIPAL TERRESTR</v>
      </c>
      <c r="J1202">
        <f>VLOOKUP(F1202,DATOS!B:U,13,FALSE)</f>
        <v>1</v>
      </c>
      <c r="K1202">
        <f>VLOOKUP(F1202,DATOS!B:U,18,FALSE)</f>
        <v>119600</v>
      </c>
      <c r="L1202">
        <f t="shared" si="39"/>
        <v>119600</v>
      </c>
      <c r="O1202" s="40">
        <f>VLOOKUP(F1202,DATOS!B:P,15,FALSE)</f>
        <v>45441</v>
      </c>
    </row>
    <row r="1203" spans="2:15">
      <c r="B1203" t="str">
        <f>VLOOKUP(F1203,DATOS!B:U,20,FALSE)</f>
        <v>FEVT5733</v>
      </c>
      <c r="C1203" s="3">
        <v>9012767301</v>
      </c>
      <c r="D1203" t="str">
        <f>VLOOKUP(F1203,DATOS!B:U,2,FALSE)</f>
        <v>CC</v>
      </c>
      <c r="E1203" s="3">
        <f>VLOOKUP(F1203,DATOS!B:U,3,FALSE)</f>
        <v>59707568</v>
      </c>
      <c r="F1203">
        <v>6414</v>
      </c>
      <c r="G1203">
        <v>2</v>
      </c>
      <c r="H1203" t="str">
        <f>VLOOKUP(F1203,DATOS!B:U,11,FALSE)</f>
        <v>S50007</v>
      </c>
      <c r="I1203" t="str">
        <f t="shared" si="38"/>
        <v>TRANSPORTE MUNICIPAL TERRESTR</v>
      </c>
      <c r="J1203">
        <f>VLOOKUP(F1203,DATOS!B:U,13,FALSE)</f>
        <v>1</v>
      </c>
      <c r="K1203">
        <f>VLOOKUP(F1203,DATOS!B:U,18,FALSE)</f>
        <v>119600</v>
      </c>
      <c r="L1203">
        <f t="shared" si="39"/>
        <v>119600</v>
      </c>
      <c r="O1203" s="40">
        <f>VLOOKUP(F1203,DATOS!B:P,15,FALSE)</f>
        <v>45442</v>
      </c>
    </row>
    <row r="1204" spans="2:15">
      <c r="B1204" t="str">
        <f>VLOOKUP(F1204,DATOS!B:U,20,FALSE)</f>
        <v>FEVT5734</v>
      </c>
      <c r="C1204" s="3">
        <v>9012767301</v>
      </c>
      <c r="D1204" t="str">
        <f>VLOOKUP(F1204,DATOS!B:U,2,FALSE)</f>
        <v>CC</v>
      </c>
      <c r="E1204" s="3">
        <f>VLOOKUP(F1204,DATOS!B:U,3,FALSE)</f>
        <v>18124911</v>
      </c>
      <c r="F1204">
        <v>6105</v>
      </c>
      <c r="G1204">
        <v>2</v>
      </c>
      <c r="H1204" t="str">
        <f>VLOOKUP(F1204,DATOS!B:U,11,FALSE)</f>
        <v>S50008</v>
      </c>
      <c r="I1204" t="str">
        <f t="shared" si="38"/>
        <v>TRANSPORTE INTERMUNICIPAL TER</v>
      </c>
      <c r="J1204">
        <f>VLOOKUP(F1204,DATOS!B:U,13,FALSE)</f>
        <v>1</v>
      </c>
      <c r="K1204">
        <f>VLOOKUP(F1204,DATOS!B:U,18,FALSE)</f>
        <v>29640</v>
      </c>
      <c r="L1204">
        <f t="shared" si="39"/>
        <v>29640</v>
      </c>
      <c r="O1204" s="40">
        <f>VLOOKUP(F1204,DATOS!B:P,15,FALSE)</f>
        <v>45436</v>
      </c>
    </row>
    <row r="1205" spans="2:15">
      <c r="B1205" t="str">
        <f>VLOOKUP(F1205,DATOS!B:U,20,FALSE)</f>
        <v>FEVT5735</v>
      </c>
      <c r="C1205" s="3">
        <v>9012767301</v>
      </c>
      <c r="D1205" t="str">
        <f>VLOOKUP(F1205,DATOS!B:U,2,FALSE)</f>
        <v>CC</v>
      </c>
      <c r="E1205" s="3">
        <f>VLOOKUP(F1205,DATOS!B:U,3,FALSE)</f>
        <v>15571076</v>
      </c>
      <c r="F1205">
        <v>5862</v>
      </c>
      <c r="G1205">
        <v>2</v>
      </c>
      <c r="H1205" t="str">
        <f>VLOOKUP(F1205,DATOS!B:U,11,FALSE)</f>
        <v>S50008</v>
      </c>
      <c r="I1205" t="str">
        <f t="shared" si="38"/>
        <v>TRANSPORTE INTERMUNICIPAL TER</v>
      </c>
      <c r="J1205">
        <f>VLOOKUP(F1205,DATOS!B:U,13,FALSE)</f>
        <v>1</v>
      </c>
      <c r="K1205">
        <f>VLOOKUP(F1205,DATOS!B:U,18,FALSE)</f>
        <v>31720</v>
      </c>
      <c r="L1205">
        <f t="shared" si="39"/>
        <v>31720</v>
      </c>
      <c r="O1205" s="40">
        <f>VLOOKUP(F1205,DATOS!B:P,15,FALSE)</f>
        <v>45432</v>
      </c>
    </row>
    <row r="1206" spans="2:15">
      <c r="B1206" t="str">
        <f>VLOOKUP(F1206,DATOS!B:U,20,FALSE)</f>
        <v>FEVT5736</v>
      </c>
      <c r="C1206" s="3">
        <v>9012767301</v>
      </c>
      <c r="D1206" t="str">
        <f>VLOOKUP(F1206,DATOS!B:U,2,FALSE)</f>
        <v>CC</v>
      </c>
      <c r="E1206" s="3">
        <f>VLOOKUP(F1206,DATOS!B:U,3,FALSE)</f>
        <v>1006848335</v>
      </c>
      <c r="F1206">
        <v>5381</v>
      </c>
      <c r="G1206">
        <v>2</v>
      </c>
      <c r="H1206" t="str">
        <f>VLOOKUP(F1206,DATOS!B:U,11,FALSE)</f>
        <v>S50008</v>
      </c>
      <c r="I1206" t="str">
        <f t="shared" si="38"/>
        <v>TRANSPORTE INTERMUNICIPAL TER</v>
      </c>
      <c r="J1206">
        <f>VLOOKUP(F1206,DATOS!B:U,13,FALSE)</f>
        <v>1</v>
      </c>
      <c r="K1206">
        <f>VLOOKUP(F1206,DATOS!B:U,18,FALSE)</f>
        <v>45240</v>
      </c>
      <c r="L1206">
        <f t="shared" si="39"/>
        <v>45240</v>
      </c>
      <c r="O1206" s="40">
        <f>VLOOKUP(F1206,DATOS!B:P,15,FALSE)</f>
        <v>45422</v>
      </c>
    </row>
    <row r="1207" spans="2:15">
      <c r="B1207" t="str">
        <f>VLOOKUP(F1207,DATOS!B:U,20,FALSE)</f>
        <v>FEVT5736</v>
      </c>
      <c r="C1207" s="3">
        <v>9012767301</v>
      </c>
      <c r="D1207" t="str">
        <f>VLOOKUP(F1207,DATOS!B:U,2,FALSE)</f>
        <v>CC</v>
      </c>
      <c r="E1207" s="3">
        <f>VLOOKUP(F1207,DATOS!B:U,3,FALSE)</f>
        <v>1006848335</v>
      </c>
      <c r="F1207">
        <v>5382</v>
      </c>
      <c r="G1207">
        <v>2</v>
      </c>
      <c r="H1207" t="str">
        <f>VLOOKUP(F1207,DATOS!B:U,11,FALSE)</f>
        <v>S50008</v>
      </c>
      <c r="I1207" t="str">
        <f t="shared" si="38"/>
        <v>TRANSPORTE INTERMUNICIPAL TER</v>
      </c>
      <c r="J1207">
        <f>VLOOKUP(F1207,DATOS!B:U,13,FALSE)</f>
        <v>1</v>
      </c>
      <c r="K1207">
        <f>VLOOKUP(F1207,DATOS!B:U,18,FALSE)</f>
        <v>45240</v>
      </c>
      <c r="L1207">
        <f t="shared" si="39"/>
        <v>45240</v>
      </c>
      <c r="O1207" s="40">
        <f>VLOOKUP(F1207,DATOS!B:P,15,FALSE)</f>
        <v>45422</v>
      </c>
    </row>
    <row r="1208" spans="2:15">
      <c r="B1208" t="str">
        <f>VLOOKUP(F1208,DATOS!B:U,20,FALSE)</f>
        <v>FEVT5737</v>
      </c>
      <c r="C1208" s="3">
        <v>9012767301</v>
      </c>
      <c r="D1208" t="str">
        <f>VLOOKUP(F1208,DATOS!B:U,2,FALSE)</f>
        <v>CC</v>
      </c>
      <c r="E1208" s="3">
        <f>VLOOKUP(F1208,DATOS!B:U,3,FALSE)</f>
        <v>69010405</v>
      </c>
      <c r="F1208">
        <v>4963</v>
      </c>
      <c r="G1208">
        <v>2</v>
      </c>
      <c r="H1208" t="str">
        <f>VLOOKUP(F1208,DATOS!B:U,11,FALSE)</f>
        <v>S50007</v>
      </c>
      <c r="I1208" t="str">
        <f t="shared" si="38"/>
        <v>TRANSPORTE MUNICIPAL TERRESTR</v>
      </c>
      <c r="J1208">
        <f>VLOOKUP(F1208,DATOS!B:U,13,FALSE)</f>
        <v>1</v>
      </c>
      <c r="K1208">
        <f>VLOOKUP(F1208,DATOS!B:U,18,FALSE)</f>
        <v>102544</v>
      </c>
      <c r="L1208">
        <f t="shared" si="39"/>
        <v>102544</v>
      </c>
      <c r="O1208" s="40">
        <f>VLOOKUP(F1208,DATOS!B:P,15,FALSE)</f>
        <v>45417</v>
      </c>
    </row>
    <row r="1209" spans="2:15">
      <c r="B1209" t="str">
        <f>VLOOKUP(F1209,DATOS!B:U,20,FALSE)</f>
        <v>FEVT5737</v>
      </c>
      <c r="C1209" s="3">
        <v>9012767301</v>
      </c>
      <c r="D1209" t="str">
        <f>VLOOKUP(F1209,DATOS!B:U,2,FALSE)</f>
        <v>CC</v>
      </c>
      <c r="E1209" s="3">
        <f>VLOOKUP(F1209,DATOS!B:U,3,FALSE)</f>
        <v>69010405</v>
      </c>
      <c r="F1209">
        <v>6297</v>
      </c>
      <c r="G1209">
        <v>2</v>
      </c>
      <c r="H1209" t="str">
        <f>VLOOKUP(F1209,DATOS!B:U,11,FALSE)</f>
        <v>S50007</v>
      </c>
      <c r="I1209" t="str">
        <f t="shared" si="38"/>
        <v>TRANSPORTE MUNICIPAL TERRESTR</v>
      </c>
      <c r="J1209">
        <f>VLOOKUP(F1209,DATOS!B:U,13,FALSE)</f>
        <v>1</v>
      </c>
      <c r="K1209">
        <f>VLOOKUP(F1209,DATOS!B:U,18,FALSE)</f>
        <v>109200</v>
      </c>
      <c r="L1209">
        <f t="shared" si="39"/>
        <v>109200</v>
      </c>
      <c r="O1209" s="40">
        <f>VLOOKUP(F1209,DATOS!B:P,15,FALSE)</f>
        <v>45441</v>
      </c>
    </row>
    <row r="1210" spans="2:15">
      <c r="B1210" t="str">
        <f>VLOOKUP(F1210,DATOS!B:U,20,FALSE)</f>
        <v>FEVT5737</v>
      </c>
      <c r="C1210" s="3">
        <v>9012767301</v>
      </c>
      <c r="D1210" t="str">
        <f>VLOOKUP(F1210,DATOS!B:U,2,FALSE)</f>
        <v>CC</v>
      </c>
      <c r="E1210" s="3">
        <f>VLOOKUP(F1210,DATOS!B:U,3,FALSE)</f>
        <v>69010405</v>
      </c>
      <c r="F1210">
        <v>6298</v>
      </c>
      <c r="G1210">
        <v>2</v>
      </c>
      <c r="H1210" t="str">
        <f>VLOOKUP(F1210,DATOS!B:U,11,FALSE)</f>
        <v>S50007</v>
      </c>
      <c r="I1210" t="str">
        <f t="shared" si="38"/>
        <v>TRANSPORTE MUNICIPAL TERRESTR</v>
      </c>
      <c r="J1210">
        <f>VLOOKUP(F1210,DATOS!B:U,13,FALSE)</f>
        <v>1</v>
      </c>
      <c r="K1210">
        <f>VLOOKUP(F1210,DATOS!B:U,18,FALSE)</f>
        <v>109200</v>
      </c>
      <c r="L1210">
        <f t="shared" si="39"/>
        <v>109200</v>
      </c>
      <c r="O1210" s="40">
        <f>VLOOKUP(F1210,DATOS!B:P,15,FALSE)</f>
        <v>45441</v>
      </c>
    </row>
    <row r="1211" spans="2:15">
      <c r="B1211" t="str">
        <f>VLOOKUP(F1211,DATOS!B:U,20,FALSE)</f>
        <v>FEVT5738</v>
      </c>
      <c r="C1211" s="3">
        <v>9012767301</v>
      </c>
      <c r="D1211" t="str">
        <f>VLOOKUP(F1211,DATOS!B:U,2,FALSE)</f>
        <v>TI</v>
      </c>
      <c r="E1211" s="3">
        <f>VLOOKUP(F1211,DATOS!B:U,3,FALSE)</f>
        <v>1124313027</v>
      </c>
      <c r="F1211">
        <v>5067</v>
      </c>
      <c r="G1211">
        <v>2</v>
      </c>
      <c r="H1211" t="str">
        <f>VLOOKUP(F1211,DATOS!B:U,11,FALSE)</f>
        <v>S50007</v>
      </c>
      <c r="I1211" t="str">
        <f t="shared" si="38"/>
        <v>TRANSPORTE MUNICIPAL TERRESTR</v>
      </c>
      <c r="J1211">
        <f>VLOOKUP(F1211,DATOS!B:U,13,FALSE)</f>
        <v>1</v>
      </c>
      <c r="K1211">
        <f>VLOOKUP(F1211,DATOS!B:U,18,FALSE)</f>
        <v>26000</v>
      </c>
      <c r="L1211">
        <f t="shared" si="39"/>
        <v>26000</v>
      </c>
      <c r="O1211" s="40">
        <f>VLOOKUP(F1211,DATOS!B:P,15,FALSE)</f>
        <v>45415</v>
      </c>
    </row>
    <row r="1212" spans="2:15">
      <c r="B1212" t="str">
        <f>VLOOKUP(F1212,DATOS!B:U,20,FALSE)</f>
        <v>FEVT5738</v>
      </c>
      <c r="C1212" s="3">
        <v>9012767301</v>
      </c>
      <c r="D1212" t="str">
        <f>VLOOKUP(F1212,DATOS!B:U,2,FALSE)</f>
        <v>TI</v>
      </c>
      <c r="E1212" s="3">
        <f>VLOOKUP(F1212,DATOS!B:U,3,FALSE)</f>
        <v>1124313027</v>
      </c>
      <c r="F1212">
        <v>5068</v>
      </c>
      <c r="G1212">
        <v>2</v>
      </c>
      <c r="H1212" t="str">
        <f>VLOOKUP(F1212,DATOS!B:U,11,FALSE)</f>
        <v>S50007</v>
      </c>
      <c r="I1212" t="str">
        <f t="shared" si="38"/>
        <v>TRANSPORTE MUNICIPAL TERRESTR</v>
      </c>
      <c r="J1212">
        <f>VLOOKUP(F1212,DATOS!B:U,13,FALSE)</f>
        <v>1</v>
      </c>
      <c r="K1212">
        <f>VLOOKUP(F1212,DATOS!B:U,18,FALSE)</f>
        <v>26000</v>
      </c>
      <c r="L1212">
        <f t="shared" si="39"/>
        <v>26000</v>
      </c>
      <c r="O1212" s="40">
        <f>VLOOKUP(F1212,DATOS!B:P,15,FALSE)</f>
        <v>45415</v>
      </c>
    </row>
    <row r="1213" spans="2:15">
      <c r="B1213" t="str">
        <f>VLOOKUP(F1213,DATOS!B:U,20,FALSE)</f>
        <v>FEVT5738</v>
      </c>
      <c r="C1213" s="3">
        <v>9012767301</v>
      </c>
      <c r="D1213" t="str">
        <f>VLOOKUP(F1213,DATOS!B:U,2,FALSE)</f>
        <v>TI</v>
      </c>
      <c r="E1213" s="3">
        <f>VLOOKUP(F1213,DATOS!B:U,3,FALSE)</f>
        <v>1124313027</v>
      </c>
      <c r="F1213">
        <v>5738</v>
      </c>
      <c r="G1213">
        <v>2</v>
      </c>
      <c r="H1213" t="str">
        <f>VLOOKUP(F1213,DATOS!B:U,11,FALSE)</f>
        <v>S50007</v>
      </c>
      <c r="I1213" t="str">
        <f t="shared" si="38"/>
        <v>TRANSPORTE MUNICIPAL TERRESTR</v>
      </c>
      <c r="J1213">
        <f>VLOOKUP(F1213,DATOS!B:U,13,FALSE)</f>
        <v>1</v>
      </c>
      <c r="K1213">
        <f>VLOOKUP(F1213,DATOS!B:U,18,FALSE)</f>
        <v>26000</v>
      </c>
      <c r="L1213">
        <f t="shared" si="39"/>
        <v>26000</v>
      </c>
      <c r="O1213" s="40">
        <f>VLOOKUP(F1213,DATOS!B:P,15,FALSE)</f>
        <v>45429</v>
      </c>
    </row>
    <row r="1214" spans="2:15">
      <c r="B1214" t="str">
        <f>VLOOKUP(F1214,DATOS!B:U,20,FALSE)</f>
        <v>FEVT5738</v>
      </c>
      <c r="C1214" s="3">
        <v>9012767301</v>
      </c>
      <c r="D1214" t="str">
        <f>VLOOKUP(F1214,DATOS!B:U,2,FALSE)</f>
        <v>TI</v>
      </c>
      <c r="E1214" s="3">
        <f>VLOOKUP(F1214,DATOS!B:U,3,FALSE)</f>
        <v>1124313027</v>
      </c>
      <c r="F1214">
        <v>5739</v>
      </c>
      <c r="G1214">
        <v>2</v>
      </c>
      <c r="H1214" t="str">
        <f>VLOOKUP(F1214,DATOS!B:U,11,FALSE)</f>
        <v>S50007</v>
      </c>
      <c r="I1214" t="str">
        <f t="shared" si="38"/>
        <v>TRANSPORTE MUNICIPAL TERRESTR</v>
      </c>
      <c r="J1214">
        <f>VLOOKUP(F1214,DATOS!B:U,13,FALSE)</f>
        <v>1</v>
      </c>
      <c r="K1214">
        <f>VLOOKUP(F1214,DATOS!B:U,18,FALSE)</f>
        <v>26000</v>
      </c>
      <c r="L1214">
        <f t="shared" si="39"/>
        <v>26000</v>
      </c>
      <c r="O1214" s="40">
        <f>VLOOKUP(F1214,DATOS!B:P,15,FALSE)</f>
        <v>45429</v>
      </c>
    </row>
    <row r="1215" spans="2:15">
      <c r="B1215" t="str">
        <f>VLOOKUP(F1215,DATOS!B:U,20,FALSE)</f>
        <v>FEVT5740</v>
      </c>
      <c r="C1215" s="3">
        <v>9012767301</v>
      </c>
      <c r="D1215" t="str">
        <f>VLOOKUP(F1215,DATOS!B:U,2,FALSE)</f>
        <v>CC</v>
      </c>
      <c r="E1215" s="3">
        <f>VLOOKUP(F1215,DATOS!B:U,3,FALSE)</f>
        <v>41119009</v>
      </c>
      <c r="F1215">
        <v>6335</v>
      </c>
      <c r="G1215">
        <v>2</v>
      </c>
      <c r="H1215" t="str">
        <f>VLOOKUP(F1215,DATOS!B:U,11,FALSE)</f>
        <v>S50008</v>
      </c>
      <c r="I1215" t="str">
        <f t="shared" si="38"/>
        <v>TRANSPORTE INTERMUNICIPAL TER</v>
      </c>
      <c r="J1215">
        <f>VLOOKUP(F1215,DATOS!B:U,13,FALSE)</f>
        <v>1</v>
      </c>
      <c r="K1215">
        <f>VLOOKUP(F1215,DATOS!B:U,18,FALSE)</f>
        <v>45240</v>
      </c>
      <c r="L1215">
        <f t="shared" si="39"/>
        <v>45240</v>
      </c>
      <c r="O1215" s="40">
        <f>VLOOKUP(F1215,DATOS!B:P,15,FALSE)</f>
        <v>45441</v>
      </c>
    </row>
    <row r="1216" spans="2:15">
      <c r="B1216" t="str">
        <f>VLOOKUP(F1216,DATOS!B:U,20,FALSE)</f>
        <v>FEVT5740</v>
      </c>
      <c r="C1216" s="3">
        <v>9012767301</v>
      </c>
      <c r="D1216" t="str">
        <f>VLOOKUP(F1216,DATOS!B:U,2,FALSE)</f>
        <v>CC</v>
      </c>
      <c r="E1216" s="3">
        <f>VLOOKUP(F1216,DATOS!B:U,3,FALSE)</f>
        <v>41119009</v>
      </c>
      <c r="F1216">
        <v>6336</v>
      </c>
      <c r="G1216">
        <v>2</v>
      </c>
      <c r="H1216" t="str">
        <f>VLOOKUP(F1216,DATOS!B:U,11,FALSE)</f>
        <v>S50008</v>
      </c>
      <c r="I1216" t="str">
        <f t="shared" si="38"/>
        <v>TRANSPORTE INTERMUNICIPAL TER</v>
      </c>
      <c r="J1216">
        <f>VLOOKUP(F1216,DATOS!B:U,13,FALSE)</f>
        <v>1</v>
      </c>
      <c r="K1216">
        <f>VLOOKUP(F1216,DATOS!B:U,18,FALSE)</f>
        <v>45240</v>
      </c>
      <c r="L1216">
        <f t="shared" si="39"/>
        <v>45240</v>
      </c>
      <c r="O1216" s="40">
        <f>VLOOKUP(F1216,DATOS!B:P,15,FALSE)</f>
        <v>45441</v>
      </c>
    </row>
    <row r="1217" spans="2:15">
      <c r="B1217" t="str">
        <f>VLOOKUP(F1217,DATOS!B:U,20,FALSE)</f>
        <v>FEVT5741</v>
      </c>
      <c r="C1217" s="3">
        <v>9012767301</v>
      </c>
      <c r="D1217" t="str">
        <f>VLOOKUP(F1217,DATOS!B:U,2,FALSE)</f>
        <v>TI</v>
      </c>
      <c r="E1217" s="3">
        <f>VLOOKUP(F1217,DATOS!B:U,3,FALSE)</f>
        <v>1126570625</v>
      </c>
      <c r="F1217">
        <v>5263</v>
      </c>
      <c r="G1217">
        <v>2</v>
      </c>
      <c r="H1217" t="str">
        <f>VLOOKUP(F1217,DATOS!B:U,11,FALSE)</f>
        <v>S50008</v>
      </c>
      <c r="I1217" t="str">
        <f t="shared" si="38"/>
        <v>TRANSPORTE INTERMUNICIPAL TER</v>
      </c>
      <c r="J1217">
        <f>VLOOKUP(F1217,DATOS!B:U,13,FALSE)</f>
        <v>2</v>
      </c>
      <c r="K1217">
        <f>VLOOKUP(F1217,DATOS!B:U,18,FALSE)</f>
        <v>29640</v>
      </c>
      <c r="L1217">
        <f t="shared" si="39"/>
        <v>59280</v>
      </c>
      <c r="O1217" s="40">
        <f>VLOOKUP(F1217,DATOS!B:P,15,FALSE)</f>
        <v>45418</v>
      </c>
    </row>
    <row r="1218" spans="2:15">
      <c r="B1218" t="str">
        <f>VLOOKUP(F1218,DATOS!B:U,20,FALSE)</f>
        <v>FEVT5741</v>
      </c>
      <c r="C1218" s="3">
        <v>9012767301</v>
      </c>
      <c r="D1218" t="str">
        <f>VLOOKUP(F1218,DATOS!B:U,2,FALSE)</f>
        <v>TI</v>
      </c>
      <c r="E1218" s="3">
        <f>VLOOKUP(F1218,DATOS!B:U,3,FALSE)</f>
        <v>1126570625</v>
      </c>
      <c r="F1218">
        <v>5264</v>
      </c>
      <c r="G1218">
        <v>2</v>
      </c>
      <c r="H1218" t="str">
        <f>VLOOKUP(F1218,DATOS!B:U,11,FALSE)</f>
        <v>S50008</v>
      </c>
      <c r="I1218" t="str">
        <f t="shared" si="38"/>
        <v>TRANSPORTE INTERMUNICIPAL TER</v>
      </c>
      <c r="J1218">
        <f>VLOOKUP(F1218,DATOS!B:U,13,FALSE)</f>
        <v>2</v>
      </c>
      <c r="K1218">
        <f>VLOOKUP(F1218,DATOS!B:U,18,FALSE)</f>
        <v>29640</v>
      </c>
      <c r="L1218">
        <f t="shared" si="39"/>
        <v>59280</v>
      </c>
      <c r="O1218" s="40">
        <f>VLOOKUP(F1218,DATOS!B:P,15,FALSE)</f>
        <v>45422</v>
      </c>
    </row>
    <row r="1219" spans="2:15">
      <c r="B1219" t="str">
        <f>VLOOKUP(F1219,DATOS!B:U,20,FALSE)</f>
        <v>FEVT5741</v>
      </c>
      <c r="C1219" s="3">
        <v>9012767301</v>
      </c>
      <c r="D1219" t="str">
        <f>VLOOKUP(F1219,DATOS!B:U,2,FALSE)</f>
        <v>TI</v>
      </c>
      <c r="E1219" s="3">
        <f>VLOOKUP(F1219,DATOS!B:U,3,FALSE)</f>
        <v>1126570625</v>
      </c>
      <c r="F1219">
        <v>5265</v>
      </c>
      <c r="G1219">
        <v>2</v>
      </c>
      <c r="H1219" t="str">
        <f>VLOOKUP(F1219,DATOS!B:U,11,FALSE)</f>
        <v>S50007</v>
      </c>
      <c r="I1219" t="str">
        <f t="shared" si="38"/>
        <v>TRANSPORTE MUNICIPAL TERRESTR</v>
      </c>
      <c r="J1219">
        <f>VLOOKUP(F1219,DATOS!B:U,13,FALSE)</f>
        <v>2</v>
      </c>
      <c r="K1219">
        <f>VLOOKUP(F1219,DATOS!B:U,18,FALSE)</f>
        <v>114400</v>
      </c>
      <c r="L1219">
        <f t="shared" si="39"/>
        <v>228800</v>
      </c>
      <c r="O1219" s="40">
        <f>VLOOKUP(F1219,DATOS!B:P,15,FALSE)</f>
        <v>45418</v>
      </c>
    </row>
    <row r="1220" spans="2:15">
      <c r="B1220" t="str">
        <f>VLOOKUP(F1220,DATOS!B:U,20,FALSE)</f>
        <v>FEVT5741</v>
      </c>
      <c r="C1220" s="3">
        <v>9012767301</v>
      </c>
      <c r="D1220" t="str">
        <f>VLOOKUP(F1220,DATOS!B:U,2,FALSE)</f>
        <v>TI</v>
      </c>
      <c r="E1220" s="3">
        <f>VLOOKUP(F1220,DATOS!B:U,3,FALSE)</f>
        <v>1126570625</v>
      </c>
      <c r="F1220">
        <v>5266</v>
      </c>
      <c r="G1220">
        <v>2</v>
      </c>
      <c r="H1220" t="str">
        <f>VLOOKUP(F1220,DATOS!B:U,11,FALSE)</f>
        <v>S50007</v>
      </c>
      <c r="I1220" t="str">
        <f t="shared" si="38"/>
        <v>TRANSPORTE MUNICIPAL TERRESTR</v>
      </c>
      <c r="J1220">
        <f>VLOOKUP(F1220,DATOS!B:U,13,FALSE)</f>
        <v>2</v>
      </c>
      <c r="K1220">
        <f>VLOOKUP(F1220,DATOS!B:U,18,FALSE)</f>
        <v>114400</v>
      </c>
      <c r="L1220">
        <f t="shared" si="39"/>
        <v>228800</v>
      </c>
      <c r="O1220" s="40">
        <f>VLOOKUP(F1220,DATOS!B:P,15,FALSE)</f>
        <v>45422</v>
      </c>
    </row>
    <row r="1221" spans="2:15">
      <c r="B1221" t="str">
        <f>VLOOKUP(F1221,DATOS!B:U,20,FALSE)</f>
        <v>FEVT5742</v>
      </c>
      <c r="C1221" s="3">
        <v>9012767301</v>
      </c>
      <c r="D1221" t="str">
        <f>VLOOKUP(F1221,DATOS!B:U,2,FALSE)</f>
        <v>CC</v>
      </c>
      <c r="E1221" s="3">
        <f>VLOOKUP(F1221,DATOS!B:U,3,FALSE)</f>
        <v>27474572</v>
      </c>
      <c r="F1221">
        <v>6446</v>
      </c>
      <c r="G1221">
        <v>2</v>
      </c>
      <c r="H1221" t="str">
        <f>VLOOKUP(F1221,DATOS!B:U,11,FALSE)</f>
        <v>S50007</v>
      </c>
      <c r="I1221" t="str">
        <f t="shared" si="38"/>
        <v>TRANSPORTE MUNICIPAL TERRESTR</v>
      </c>
      <c r="J1221">
        <f>VLOOKUP(F1221,DATOS!B:U,13,FALSE)</f>
        <v>2</v>
      </c>
      <c r="K1221">
        <f>VLOOKUP(F1221,DATOS!B:U,18,FALSE)</f>
        <v>29120</v>
      </c>
      <c r="L1221">
        <f t="shared" si="39"/>
        <v>58240</v>
      </c>
      <c r="O1221" s="40">
        <f>VLOOKUP(F1221,DATOS!B:P,15,FALSE)</f>
        <v>45442</v>
      </c>
    </row>
    <row r="1222" spans="2:15">
      <c r="B1222" t="str">
        <f>VLOOKUP(F1222,DATOS!B:U,20,FALSE)</f>
        <v>FEVT5742</v>
      </c>
      <c r="C1222" s="3">
        <v>9012767301</v>
      </c>
      <c r="D1222" t="str">
        <f>VLOOKUP(F1222,DATOS!B:U,2,FALSE)</f>
        <v>CC</v>
      </c>
      <c r="E1222" s="3">
        <f>VLOOKUP(F1222,DATOS!B:U,3,FALSE)</f>
        <v>27474572</v>
      </c>
      <c r="F1222">
        <v>6447</v>
      </c>
      <c r="G1222">
        <v>2</v>
      </c>
      <c r="H1222" t="str">
        <f>VLOOKUP(F1222,DATOS!B:U,11,FALSE)</f>
        <v>S50007</v>
      </c>
      <c r="I1222" t="str">
        <f t="shared" si="38"/>
        <v>TRANSPORTE MUNICIPAL TERRESTR</v>
      </c>
      <c r="J1222">
        <f>VLOOKUP(F1222,DATOS!B:U,13,FALSE)</f>
        <v>2</v>
      </c>
      <c r="K1222">
        <f>VLOOKUP(F1222,DATOS!B:U,18,FALSE)</f>
        <v>29120</v>
      </c>
      <c r="L1222">
        <f t="shared" si="39"/>
        <v>58240</v>
      </c>
      <c r="O1222" s="40">
        <f>VLOOKUP(F1222,DATOS!B:P,15,FALSE)</f>
        <v>45442</v>
      </c>
    </row>
    <row r="1223" spans="2:15">
      <c r="B1223" t="str">
        <f>VLOOKUP(F1223,DATOS!B:U,20,FALSE)</f>
        <v>FEVT5743</v>
      </c>
      <c r="C1223" s="3">
        <v>9012767301</v>
      </c>
      <c r="D1223" t="str">
        <f>VLOOKUP(F1223,DATOS!B:U,2,FALSE)</f>
        <v>CC</v>
      </c>
      <c r="E1223" s="3">
        <f>VLOOKUP(F1223,DATOS!B:U,3,FALSE)</f>
        <v>17635719</v>
      </c>
      <c r="F1223">
        <v>6383</v>
      </c>
      <c r="G1223">
        <v>2</v>
      </c>
      <c r="H1223" t="str">
        <f>VLOOKUP(F1223,DATOS!B:U,11,FALSE)</f>
        <v>S50007</v>
      </c>
      <c r="I1223" t="str">
        <f t="shared" si="38"/>
        <v>TRANSPORTE MUNICIPAL TERRESTR</v>
      </c>
      <c r="J1223">
        <f>VLOOKUP(F1223,DATOS!B:U,13,FALSE)</f>
        <v>1</v>
      </c>
      <c r="K1223">
        <f>VLOOKUP(F1223,DATOS!B:U,18,FALSE)</f>
        <v>102544</v>
      </c>
      <c r="L1223">
        <f t="shared" si="39"/>
        <v>102544</v>
      </c>
      <c r="O1223" s="40">
        <f>VLOOKUP(F1223,DATOS!B:P,15,FALSE)</f>
        <v>45441</v>
      </c>
    </row>
    <row r="1224" spans="2:15">
      <c r="B1224" t="str">
        <f>VLOOKUP(F1224,DATOS!B:U,20,FALSE)</f>
        <v>FEVT5744</v>
      </c>
      <c r="C1224" s="3">
        <v>9012767301</v>
      </c>
      <c r="D1224" t="str">
        <f>VLOOKUP(F1224,DATOS!B:U,2,FALSE)</f>
        <v>CC</v>
      </c>
      <c r="E1224" s="3">
        <f>VLOOKUP(F1224,DATOS!B:U,3,FALSE)</f>
        <v>97470365</v>
      </c>
      <c r="F1224">
        <v>4905</v>
      </c>
      <c r="G1224">
        <v>2</v>
      </c>
      <c r="H1224" t="str">
        <f>VLOOKUP(F1224,DATOS!B:U,11,FALSE)</f>
        <v>S50007</v>
      </c>
      <c r="I1224" t="str">
        <f t="shared" si="38"/>
        <v>TRANSPORTE MUNICIPAL TERRESTR</v>
      </c>
      <c r="J1224">
        <f>VLOOKUP(F1224,DATOS!B:U,13,FALSE)</f>
        <v>2</v>
      </c>
      <c r="K1224">
        <f>VLOOKUP(F1224,DATOS!B:U,18,FALSE)</f>
        <v>29120</v>
      </c>
      <c r="L1224">
        <f t="shared" si="39"/>
        <v>58240</v>
      </c>
      <c r="O1224" s="40">
        <f>VLOOKUP(F1224,DATOS!B:P,15,FALSE)</f>
        <v>45414</v>
      </c>
    </row>
    <row r="1225" spans="2:15">
      <c r="B1225" t="str">
        <f>VLOOKUP(F1225,DATOS!B:U,20,FALSE)</f>
        <v>FEVT5744</v>
      </c>
      <c r="C1225" s="3">
        <v>9012767301</v>
      </c>
      <c r="D1225" t="str">
        <f>VLOOKUP(F1225,DATOS!B:U,2,FALSE)</f>
        <v>CC</v>
      </c>
      <c r="E1225" s="3">
        <f>VLOOKUP(F1225,DATOS!B:U,3,FALSE)</f>
        <v>97470365</v>
      </c>
      <c r="F1225">
        <v>4906</v>
      </c>
      <c r="G1225">
        <v>2</v>
      </c>
      <c r="H1225" t="str">
        <f>VLOOKUP(F1225,DATOS!B:U,11,FALSE)</f>
        <v>S50007</v>
      </c>
      <c r="I1225" t="str">
        <f t="shared" si="38"/>
        <v>TRANSPORTE MUNICIPAL TERRESTR</v>
      </c>
      <c r="J1225">
        <f>VLOOKUP(F1225,DATOS!B:U,13,FALSE)</f>
        <v>2</v>
      </c>
      <c r="K1225">
        <f>VLOOKUP(F1225,DATOS!B:U,18,FALSE)</f>
        <v>29120</v>
      </c>
      <c r="L1225">
        <f t="shared" si="39"/>
        <v>58240</v>
      </c>
      <c r="O1225" s="40">
        <f>VLOOKUP(F1225,DATOS!B:P,15,FALSE)</f>
        <v>45414</v>
      </c>
    </row>
    <row r="1226" spans="2:15">
      <c r="B1226" t="str">
        <f>VLOOKUP(F1226,DATOS!B:U,20,FALSE)</f>
        <v>FEVT5744</v>
      </c>
      <c r="C1226" s="3">
        <v>9012767301</v>
      </c>
      <c r="D1226" t="str">
        <f>VLOOKUP(F1226,DATOS!B:U,2,FALSE)</f>
        <v>CC</v>
      </c>
      <c r="E1226" s="3">
        <f>VLOOKUP(F1226,DATOS!B:U,3,FALSE)</f>
        <v>97470365</v>
      </c>
      <c r="F1226">
        <v>4971</v>
      </c>
      <c r="G1226">
        <v>2</v>
      </c>
      <c r="H1226" t="str">
        <f>VLOOKUP(F1226,DATOS!B:U,11,FALSE)</f>
        <v>S50007</v>
      </c>
      <c r="I1226" t="str">
        <f t="shared" si="38"/>
        <v>TRANSPORTE MUNICIPAL TERRESTR</v>
      </c>
      <c r="J1226">
        <f>VLOOKUP(F1226,DATOS!B:U,13,FALSE)</f>
        <v>2</v>
      </c>
      <c r="K1226">
        <f>VLOOKUP(F1226,DATOS!B:U,18,FALSE)</f>
        <v>29120</v>
      </c>
      <c r="L1226">
        <f t="shared" si="39"/>
        <v>58240</v>
      </c>
      <c r="O1226" s="40">
        <f>VLOOKUP(F1226,DATOS!B:P,15,FALSE)</f>
        <v>45416</v>
      </c>
    </row>
    <row r="1227" spans="2:15">
      <c r="B1227" t="str">
        <f>VLOOKUP(F1227,DATOS!B:U,20,FALSE)</f>
        <v>FEVT5744</v>
      </c>
      <c r="C1227" s="3">
        <v>9012767301</v>
      </c>
      <c r="D1227" t="str">
        <f>VLOOKUP(F1227,DATOS!B:U,2,FALSE)</f>
        <v>CC</v>
      </c>
      <c r="E1227" s="3">
        <f>VLOOKUP(F1227,DATOS!B:U,3,FALSE)</f>
        <v>97470365</v>
      </c>
      <c r="F1227">
        <v>4972</v>
      </c>
      <c r="G1227">
        <v>2</v>
      </c>
      <c r="H1227" t="str">
        <f>VLOOKUP(F1227,DATOS!B:U,11,FALSE)</f>
        <v>S50007</v>
      </c>
      <c r="I1227" t="str">
        <f t="shared" si="38"/>
        <v>TRANSPORTE MUNICIPAL TERRESTR</v>
      </c>
      <c r="J1227">
        <f>VLOOKUP(F1227,DATOS!B:U,13,FALSE)</f>
        <v>2</v>
      </c>
      <c r="K1227">
        <f>VLOOKUP(F1227,DATOS!B:U,18,FALSE)</f>
        <v>29120</v>
      </c>
      <c r="L1227">
        <f t="shared" si="39"/>
        <v>58240</v>
      </c>
      <c r="O1227" s="40">
        <f>VLOOKUP(F1227,DATOS!B:P,15,FALSE)</f>
        <v>45416</v>
      </c>
    </row>
    <row r="1228" spans="2:15">
      <c r="B1228" t="str">
        <f>VLOOKUP(F1228,DATOS!B:U,20,FALSE)</f>
        <v>FEVT5744</v>
      </c>
      <c r="C1228" s="3">
        <v>9012767301</v>
      </c>
      <c r="D1228" t="str">
        <f>VLOOKUP(F1228,DATOS!B:U,2,FALSE)</f>
        <v>CC</v>
      </c>
      <c r="E1228" s="3">
        <f>VLOOKUP(F1228,DATOS!B:U,3,FALSE)</f>
        <v>97470365</v>
      </c>
      <c r="F1228">
        <v>4973</v>
      </c>
      <c r="G1228">
        <v>2</v>
      </c>
      <c r="H1228" t="str">
        <f>VLOOKUP(F1228,DATOS!B:U,11,FALSE)</f>
        <v>S50007</v>
      </c>
      <c r="I1228" t="str">
        <f t="shared" si="38"/>
        <v>TRANSPORTE MUNICIPAL TERRESTR</v>
      </c>
      <c r="J1228">
        <f>VLOOKUP(F1228,DATOS!B:U,13,FALSE)</f>
        <v>2</v>
      </c>
      <c r="K1228">
        <f>VLOOKUP(F1228,DATOS!B:U,18,FALSE)</f>
        <v>29120</v>
      </c>
      <c r="L1228">
        <f t="shared" si="39"/>
        <v>58240</v>
      </c>
      <c r="O1228" s="40">
        <f>VLOOKUP(F1228,DATOS!B:P,15,FALSE)</f>
        <v>45419</v>
      </c>
    </row>
    <row r="1229" spans="2:15">
      <c r="B1229" t="str">
        <f>VLOOKUP(F1229,DATOS!B:U,20,FALSE)</f>
        <v>FEVT5744</v>
      </c>
      <c r="C1229" s="3">
        <v>9012767301</v>
      </c>
      <c r="D1229" t="str">
        <f>VLOOKUP(F1229,DATOS!B:U,2,FALSE)</f>
        <v>CC</v>
      </c>
      <c r="E1229" s="3">
        <f>VLOOKUP(F1229,DATOS!B:U,3,FALSE)</f>
        <v>97470365</v>
      </c>
      <c r="F1229">
        <v>4974</v>
      </c>
      <c r="G1229">
        <v>2</v>
      </c>
      <c r="H1229" t="str">
        <f>VLOOKUP(F1229,DATOS!B:U,11,FALSE)</f>
        <v>S50007</v>
      </c>
      <c r="I1229" t="str">
        <f t="shared" si="38"/>
        <v>TRANSPORTE MUNICIPAL TERRESTR</v>
      </c>
      <c r="J1229">
        <f>VLOOKUP(F1229,DATOS!B:U,13,FALSE)</f>
        <v>2</v>
      </c>
      <c r="K1229">
        <f>VLOOKUP(F1229,DATOS!B:U,18,FALSE)</f>
        <v>29120</v>
      </c>
      <c r="L1229">
        <f t="shared" si="39"/>
        <v>58240</v>
      </c>
      <c r="O1229" s="40">
        <f>VLOOKUP(F1229,DATOS!B:P,15,FALSE)</f>
        <v>45419</v>
      </c>
    </row>
    <row r="1230" spans="2:15">
      <c r="B1230" t="str">
        <f>VLOOKUP(F1230,DATOS!B:U,20,FALSE)</f>
        <v>FEVT5744</v>
      </c>
      <c r="C1230" s="3">
        <v>9012767301</v>
      </c>
      <c r="D1230" t="str">
        <f>VLOOKUP(F1230,DATOS!B:U,2,FALSE)</f>
        <v>CC</v>
      </c>
      <c r="E1230" s="3">
        <f>VLOOKUP(F1230,DATOS!B:U,3,FALSE)</f>
        <v>97470365</v>
      </c>
      <c r="F1230">
        <v>4975</v>
      </c>
      <c r="G1230">
        <v>2</v>
      </c>
      <c r="H1230" t="str">
        <f>VLOOKUP(F1230,DATOS!B:U,11,FALSE)</f>
        <v>S50007</v>
      </c>
      <c r="I1230" t="str">
        <f t="shared" si="38"/>
        <v>TRANSPORTE MUNICIPAL TERRESTR</v>
      </c>
      <c r="J1230">
        <f>VLOOKUP(F1230,DATOS!B:U,13,FALSE)</f>
        <v>2</v>
      </c>
      <c r="K1230">
        <f>VLOOKUP(F1230,DATOS!B:U,18,FALSE)</f>
        <v>29120</v>
      </c>
      <c r="L1230">
        <f t="shared" si="39"/>
        <v>58240</v>
      </c>
      <c r="O1230" s="40">
        <f>VLOOKUP(F1230,DATOS!B:P,15,FALSE)</f>
        <v>45421</v>
      </c>
    </row>
    <row r="1231" spans="2:15">
      <c r="B1231" t="str">
        <f>VLOOKUP(F1231,DATOS!B:U,20,FALSE)</f>
        <v>FEVT5744</v>
      </c>
      <c r="C1231" s="3">
        <v>9012767301</v>
      </c>
      <c r="D1231" t="str">
        <f>VLOOKUP(F1231,DATOS!B:U,2,FALSE)</f>
        <v>CC</v>
      </c>
      <c r="E1231" s="3">
        <f>VLOOKUP(F1231,DATOS!B:U,3,FALSE)</f>
        <v>97470365</v>
      </c>
      <c r="F1231">
        <v>4976</v>
      </c>
      <c r="G1231">
        <v>2</v>
      </c>
      <c r="H1231" t="str">
        <f>VLOOKUP(F1231,DATOS!B:U,11,FALSE)</f>
        <v>S50007</v>
      </c>
      <c r="I1231" t="str">
        <f t="shared" si="38"/>
        <v>TRANSPORTE MUNICIPAL TERRESTR</v>
      </c>
      <c r="J1231">
        <f>VLOOKUP(F1231,DATOS!B:U,13,FALSE)</f>
        <v>2</v>
      </c>
      <c r="K1231">
        <f>VLOOKUP(F1231,DATOS!B:U,18,FALSE)</f>
        <v>29120</v>
      </c>
      <c r="L1231">
        <f t="shared" si="39"/>
        <v>58240</v>
      </c>
      <c r="O1231" s="40">
        <f>VLOOKUP(F1231,DATOS!B:P,15,FALSE)</f>
        <v>45421</v>
      </c>
    </row>
    <row r="1232" spans="2:15">
      <c r="B1232" t="str">
        <f>VLOOKUP(F1232,DATOS!B:U,20,FALSE)</f>
        <v>FEVT5744</v>
      </c>
      <c r="C1232" s="3">
        <v>9012767301</v>
      </c>
      <c r="D1232" t="str">
        <f>VLOOKUP(F1232,DATOS!B:U,2,FALSE)</f>
        <v>CC</v>
      </c>
      <c r="E1232" s="3">
        <f>VLOOKUP(F1232,DATOS!B:U,3,FALSE)</f>
        <v>97470365</v>
      </c>
      <c r="F1232">
        <v>4977</v>
      </c>
      <c r="G1232">
        <v>2</v>
      </c>
      <c r="H1232" t="str">
        <f>VLOOKUP(F1232,DATOS!B:U,11,FALSE)</f>
        <v>S50007</v>
      </c>
      <c r="I1232" t="str">
        <f t="shared" si="38"/>
        <v>TRANSPORTE MUNICIPAL TERRESTR</v>
      </c>
      <c r="J1232">
        <f>VLOOKUP(F1232,DATOS!B:U,13,FALSE)</f>
        <v>2</v>
      </c>
      <c r="K1232">
        <f>VLOOKUP(F1232,DATOS!B:U,18,FALSE)</f>
        <v>29120</v>
      </c>
      <c r="L1232">
        <f t="shared" si="39"/>
        <v>58240</v>
      </c>
      <c r="O1232" s="40">
        <f>VLOOKUP(F1232,DATOS!B:P,15,FALSE)</f>
        <v>45423</v>
      </c>
    </row>
    <row r="1233" spans="2:15">
      <c r="B1233" t="str">
        <f>VLOOKUP(F1233,DATOS!B:U,20,FALSE)</f>
        <v>FEVT5744</v>
      </c>
      <c r="C1233" s="3">
        <v>9012767301</v>
      </c>
      <c r="D1233" t="str">
        <f>VLOOKUP(F1233,DATOS!B:U,2,FALSE)</f>
        <v>CC</v>
      </c>
      <c r="E1233" s="3">
        <f>VLOOKUP(F1233,DATOS!B:U,3,FALSE)</f>
        <v>97470365</v>
      </c>
      <c r="F1233">
        <v>4978</v>
      </c>
      <c r="G1233">
        <v>2</v>
      </c>
      <c r="H1233" t="str">
        <f>VLOOKUP(F1233,DATOS!B:U,11,FALSE)</f>
        <v>S50007</v>
      </c>
      <c r="I1233" t="str">
        <f t="shared" si="38"/>
        <v>TRANSPORTE MUNICIPAL TERRESTR</v>
      </c>
      <c r="J1233">
        <f>VLOOKUP(F1233,DATOS!B:U,13,FALSE)</f>
        <v>2</v>
      </c>
      <c r="K1233">
        <f>VLOOKUP(F1233,DATOS!B:U,18,FALSE)</f>
        <v>29120</v>
      </c>
      <c r="L1233">
        <f t="shared" si="39"/>
        <v>58240</v>
      </c>
      <c r="O1233" s="40">
        <f>VLOOKUP(F1233,DATOS!B:P,15,FALSE)</f>
        <v>45423</v>
      </c>
    </row>
    <row r="1234" spans="2:15">
      <c r="B1234" t="str">
        <f>VLOOKUP(F1234,DATOS!B:U,20,FALSE)</f>
        <v>FEVT5744</v>
      </c>
      <c r="C1234" s="3">
        <v>9012767301</v>
      </c>
      <c r="D1234" t="str">
        <f>VLOOKUP(F1234,DATOS!B:U,2,FALSE)</f>
        <v>CC</v>
      </c>
      <c r="E1234" s="3">
        <f>VLOOKUP(F1234,DATOS!B:U,3,FALSE)</f>
        <v>97470365</v>
      </c>
      <c r="F1234">
        <v>4979</v>
      </c>
      <c r="G1234">
        <v>2</v>
      </c>
      <c r="H1234" t="str">
        <f>VLOOKUP(F1234,DATOS!B:U,11,FALSE)</f>
        <v>S50007</v>
      </c>
      <c r="I1234" t="str">
        <f t="shared" si="38"/>
        <v>TRANSPORTE MUNICIPAL TERRESTR</v>
      </c>
      <c r="J1234">
        <f>VLOOKUP(F1234,DATOS!B:U,13,FALSE)</f>
        <v>2</v>
      </c>
      <c r="K1234">
        <f>VLOOKUP(F1234,DATOS!B:U,18,FALSE)</f>
        <v>29120</v>
      </c>
      <c r="L1234">
        <f t="shared" si="39"/>
        <v>58240</v>
      </c>
      <c r="O1234" s="40">
        <f>VLOOKUP(F1234,DATOS!B:P,15,FALSE)</f>
        <v>45426</v>
      </c>
    </row>
    <row r="1235" spans="2:15">
      <c r="B1235" t="str">
        <f>VLOOKUP(F1235,DATOS!B:U,20,FALSE)</f>
        <v>FEVT5744</v>
      </c>
      <c r="C1235" s="3">
        <v>9012767301</v>
      </c>
      <c r="D1235" t="str">
        <f>VLOOKUP(F1235,DATOS!B:U,2,FALSE)</f>
        <v>CC</v>
      </c>
      <c r="E1235" s="3">
        <f>VLOOKUP(F1235,DATOS!B:U,3,FALSE)</f>
        <v>97470365</v>
      </c>
      <c r="F1235">
        <v>4980</v>
      </c>
      <c r="G1235">
        <v>2</v>
      </c>
      <c r="H1235" t="str">
        <f>VLOOKUP(F1235,DATOS!B:U,11,FALSE)</f>
        <v>S50007</v>
      </c>
      <c r="I1235" t="str">
        <f t="shared" si="38"/>
        <v>TRANSPORTE MUNICIPAL TERRESTR</v>
      </c>
      <c r="J1235">
        <f>VLOOKUP(F1235,DATOS!B:U,13,FALSE)</f>
        <v>2</v>
      </c>
      <c r="K1235">
        <f>VLOOKUP(F1235,DATOS!B:U,18,FALSE)</f>
        <v>29120</v>
      </c>
      <c r="L1235">
        <f t="shared" si="39"/>
        <v>58240</v>
      </c>
      <c r="O1235" s="40">
        <f>VLOOKUP(F1235,DATOS!B:P,15,FALSE)</f>
        <v>45426</v>
      </c>
    </row>
    <row r="1236" spans="2:15">
      <c r="B1236" t="str">
        <f>VLOOKUP(F1236,DATOS!B:U,20,FALSE)</f>
        <v>FEVT5744</v>
      </c>
      <c r="C1236" s="3">
        <v>9012767301</v>
      </c>
      <c r="D1236" t="str">
        <f>VLOOKUP(F1236,DATOS!B:U,2,FALSE)</f>
        <v>CC</v>
      </c>
      <c r="E1236" s="3">
        <f>VLOOKUP(F1236,DATOS!B:U,3,FALSE)</f>
        <v>97470365</v>
      </c>
      <c r="F1236">
        <v>4981</v>
      </c>
      <c r="G1236">
        <v>2</v>
      </c>
      <c r="H1236" t="str">
        <f>VLOOKUP(F1236,DATOS!B:U,11,FALSE)</f>
        <v>S50007</v>
      </c>
      <c r="I1236" t="str">
        <f t="shared" si="38"/>
        <v>TRANSPORTE MUNICIPAL TERRESTR</v>
      </c>
      <c r="J1236">
        <f>VLOOKUP(F1236,DATOS!B:U,13,FALSE)</f>
        <v>2</v>
      </c>
      <c r="K1236">
        <f>VLOOKUP(F1236,DATOS!B:U,18,FALSE)</f>
        <v>29120</v>
      </c>
      <c r="L1236">
        <f t="shared" si="39"/>
        <v>58240</v>
      </c>
      <c r="O1236" s="40">
        <f>VLOOKUP(F1236,DATOS!B:P,15,FALSE)</f>
        <v>45428</v>
      </c>
    </row>
    <row r="1237" spans="2:15">
      <c r="B1237" t="str">
        <f>VLOOKUP(F1237,DATOS!B:U,20,FALSE)</f>
        <v>FEVT5744</v>
      </c>
      <c r="C1237" s="3">
        <v>9012767301</v>
      </c>
      <c r="D1237" t="str">
        <f>VLOOKUP(F1237,DATOS!B:U,2,FALSE)</f>
        <v>CC</v>
      </c>
      <c r="E1237" s="3">
        <f>VLOOKUP(F1237,DATOS!B:U,3,FALSE)</f>
        <v>97470365</v>
      </c>
      <c r="F1237">
        <v>4982</v>
      </c>
      <c r="G1237">
        <v>2</v>
      </c>
      <c r="H1237" t="str">
        <f>VLOOKUP(F1237,DATOS!B:U,11,FALSE)</f>
        <v>S50007</v>
      </c>
      <c r="I1237" t="str">
        <f t="shared" si="38"/>
        <v>TRANSPORTE MUNICIPAL TERRESTR</v>
      </c>
      <c r="J1237">
        <f>VLOOKUP(F1237,DATOS!B:U,13,FALSE)</f>
        <v>2</v>
      </c>
      <c r="K1237">
        <f>VLOOKUP(F1237,DATOS!B:U,18,FALSE)</f>
        <v>29120</v>
      </c>
      <c r="L1237">
        <f t="shared" si="39"/>
        <v>58240</v>
      </c>
      <c r="O1237" s="40">
        <f>VLOOKUP(F1237,DATOS!B:P,15,FALSE)</f>
        <v>45428</v>
      </c>
    </row>
    <row r="1238" spans="2:15">
      <c r="B1238" t="str">
        <f>VLOOKUP(F1238,DATOS!B:U,20,FALSE)</f>
        <v>FEVT5744</v>
      </c>
      <c r="C1238" s="3">
        <v>9012767301</v>
      </c>
      <c r="D1238" t="str">
        <f>VLOOKUP(F1238,DATOS!B:U,2,FALSE)</f>
        <v>CC</v>
      </c>
      <c r="E1238" s="3">
        <f>VLOOKUP(F1238,DATOS!B:U,3,FALSE)</f>
        <v>97470365</v>
      </c>
      <c r="F1238">
        <v>4983</v>
      </c>
      <c r="G1238">
        <v>2</v>
      </c>
      <c r="H1238" t="str">
        <f>VLOOKUP(F1238,DATOS!B:U,11,FALSE)</f>
        <v>S50007</v>
      </c>
      <c r="I1238" t="str">
        <f t="shared" si="38"/>
        <v>TRANSPORTE MUNICIPAL TERRESTR</v>
      </c>
      <c r="J1238">
        <f>VLOOKUP(F1238,DATOS!B:U,13,FALSE)</f>
        <v>2</v>
      </c>
      <c r="K1238">
        <f>VLOOKUP(F1238,DATOS!B:U,18,FALSE)</f>
        <v>29120</v>
      </c>
      <c r="L1238">
        <f t="shared" si="39"/>
        <v>58240</v>
      </c>
      <c r="O1238" s="40">
        <f>VLOOKUP(F1238,DATOS!B:P,15,FALSE)</f>
        <v>45430</v>
      </c>
    </row>
    <row r="1239" spans="2:15">
      <c r="B1239" t="str">
        <f>VLOOKUP(F1239,DATOS!B:U,20,FALSE)</f>
        <v>FEVT5744</v>
      </c>
      <c r="C1239" s="3">
        <v>9012767301</v>
      </c>
      <c r="D1239" t="str">
        <f>VLOOKUP(F1239,DATOS!B:U,2,FALSE)</f>
        <v>CC</v>
      </c>
      <c r="E1239" s="3">
        <f>VLOOKUP(F1239,DATOS!B:U,3,FALSE)</f>
        <v>97470365</v>
      </c>
      <c r="F1239">
        <v>4984</v>
      </c>
      <c r="G1239">
        <v>2</v>
      </c>
      <c r="H1239" t="str">
        <f>VLOOKUP(F1239,DATOS!B:U,11,FALSE)</f>
        <v>S50007</v>
      </c>
      <c r="I1239" t="str">
        <f t="shared" si="38"/>
        <v>TRANSPORTE MUNICIPAL TERRESTR</v>
      </c>
      <c r="J1239">
        <f>VLOOKUP(F1239,DATOS!B:U,13,FALSE)</f>
        <v>2</v>
      </c>
      <c r="K1239">
        <f>VLOOKUP(F1239,DATOS!B:U,18,FALSE)</f>
        <v>29120</v>
      </c>
      <c r="L1239">
        <f t="shared" si="39"/>
        <v>58240</v>
      </c>
      <c r="O1239" s="40">
        <f>VLOOKUP(F1239,DATOS!B:P,15,FALSE)</f>
        <v>45430</v>
      </c>
    </row>
    <row r="1240" spans="2:15">
      <c r="B1240" t="str">
        <f>VLOOKUP(F1240,DATOS!B:U,20,FALSE)</f>
        <v>FEVT5744</v>
      </c>
      <c r="C1240" s="3">
        <v>9012767301</v>
      </c>
      <c r="D1240" t="str">
        <f>VLOOKUP(F1240,DATOS!B:U,2,FALSE)</f>
        <v>CC</v>
      </c>
      <c r="E1240" s="3">
        <f>VLOOKUP(F1240,DATOS!B:U,3,FALSE)</f>
        <v>97470365</v>
      </c>
      <c r="F1240">
        <v>4985</v>
      </c>
      <c r="G1240">
        <v>2</v>
      </c>
      <c r="H1240" t="str">
        <f>VLOOKUP(F1240,DATOS!B:U,11,FALSE)</f>
        <v>S50007</v>
      </c>
      <c r="I1240" t="str">
        <f t="shared" si="38"/>
        <v>TRANSPORTE MUNICIPAL TERRESTR</v>
      </c>
      <c r="J1240">
        <f>VLOOKUP(F1240,DATOS!B:U,13,FALSE)</f>
        <v>2</v>
      </c>
      <c r="K1240">
        <f>VLOOKUP(F1240,DATOS!B:U,18,FALSE)</f>
        <v>29120</v>
      </c>
      <c r="L1240">
        <f t="shared" si="39"/>
        <v>58240</v>
      </c>
      <c r="O1240" s="40">
        <f>VLOOKUP(F1240,DATOS!B:P,15,FALSE)</f>
        <v>45433</v>
      </c>
    </row>
    <row r="1241" spans="2:15">
      <c r="B1241" t="str">
        <f>VLOOKUP(F1241,DATOS!B:U,20,FALSE)</f>
        <v>FEVT5744</v>
      </c>
      <c r="C1241" s="3">
        <v>9012767301</v>
      </c>
      <c r="D1241" t="str">
        <f>VLOOKUP(F1241,DATOS!B:U,2,FALSE)</f>
        <v>CC</v>
      </c>
      <c r="E1241" s="3">
        <f>VLOOKUP(F1241,DATOS!B:U,3,FALSE)</f>
        <v>97470365</v>
      </c>
      <c r="F1241">
        <v>4986</v>
      </c>
      <c r="G1241">
        <v>2</v>
      </c>
      <c r="H1241" t="str">
        <f>VLOOKUP(F1241,DATOS!B:U,11,FALSE)</f>
        <v>S50007</v>
      </c>
      <c r="I1241" t="str">
        <f t="shared" si="38"/>
        <v>TRANSPORTE MUNICIPAL TERRESTR</v>
      </c>
      <c r="J1241">
        <f>VLOOKUP(F1241,DATOS!B:U,13,FALSE)</f>
        <v>2</v>
      </c>
      <c r="K1241">
        <f>VLOOKUP(F1241,DATOS!B:U,18,FALSE)</f>
        <v>29120</v>
      </c>
      <c r="L1241">
        <f t="shared" si="39"/>
        <v>58240</v>
      </c>
      <c r="O1241" s="40">
        <f>VLOOKUP(F1241,DATOS!B:P,15,FALSE)</f>
        <v>45433</v>
      </c>
    </row>
    <row r="1242" spans="2:15">
      <c r="B1242" t="str">
        <f>VLOOKUP(F1242,DATOS!B:U,20,FALSE)</f>
        <v>FEVT5744</v>
      </c>
      <c r="C1242" s="3">
        <v>9012767301</v>
      </c>
      <c r="D1242" t="str">
        <f>VLOOKUP(F1242,DATOS!B:U,2,FALSE)</f>
        <v>CC</v>
      </c>
      <c r="E1242" s="3">
        <f>VLOOKUP(F1242,DATOS!B:U,3,FALSE)</f>
        <v>97470365</v>
      </c>
      <c r="F1242">
        <v>4987</v>
      </c>
      <c r="G1242">
        <v>2</v>
      </c>
      <c r="H1242" t="str">
        <f>VLOOKUP(F1242,DATOS!B:U,11,FALSE)</f>
        <v>S50007</v>
      </c>
      <c r="I1242" t="str">
        <f t="shared" si="38"/>
        <v>TRANSPORTE MUNICIPAL TERRESTR</v>
      </c>
      <c r="J1242">
        <f>VLOOKUP(F1242,DATOS!B:U,13,FALSE)</f>
        <v>2</v>
      </c>
      <c r="K1242">
        <f>VLOOKUP(F1242,DATOS!B:U,18,FALSE)</f>
        <v>29120</v>
      </c>
      <c r="L1242">
        <f t="shared" si="39"/>
        <v>58240</v>
      </c>
      <c r="O1242" s="40">
        <f>VLOOKUP(F1242,DATOS!B:P,15,FALSE)</f>
        <v>45435</v>
      </c>
    </row>
    <row r="1243" spans="2:15">
      <c r="B1243" t="str">
        <f>VLOOKUP(F1243,DATOS!B:U,20,FALSE)</f>
        <v>FEVT5744</v>
      </c>
      <c r="C1243" s="3">
        <v>9012767301</v>
      </c>
      <c r="D1243" t="str">
        <f>VLOOKUP(F1243,DATOS!B:U,2,FALSE)</f>
        <v>CC</v>
      </c>
      <c r="E1243" s="3">
        <f>VLOOKUP(F1243,DATOS!B:U,3,FALSE)</f>
        <v>97470365</v>
      </c>
      <c r="F1243">
        <v>4988</v>
      </c>
      <c r="G1243">
        <v>2</v>
      </c>
      <c r="H1243" t="str">
        <f>VLOOKUP(F1243,DATOS!B:U,11,FALSE)</f>
        <v>S50007</v>
      </c>
      <c r="I1243" t="str">
        <f t="shared" si="38"/>
        <v>TRANSPORTE MUNICIPAL TERRESTR</v>
      </c>
      <c r="J1243">
        <f>VLOOKUP(F1243,DATOS!B:U,13,FALSE)</f>
        <v>2</v>
      </c>
      <c r="K1243">
        <f>VLOOKUP(F1243,DATOS!B:U,18,FALSE)</f>
        <v>29120</v>
      </c>
      <c r="L1243">
        <f t="shared" si="39"/>
        <v>58240</v>
      </c>
      <c r="O1243" s="40">
        <f>VLOOKUP(F1243,DATOS!B:P,15,FALSE)</f>
        <v>45435</v>
      </c>
    </row>
    <row r="1244" spans="2:15">
      <c r="B1244" t="str">
        <f>VLOOKUP(F1244,DATOS!B:U,20,FALSE)</f>
        <v>FEVT5744</v>
      </c>
      <c r="C1244" s="3">
        <v>9012767301</v>
      </c>
      <c r="D1244" t="str">
        <f>VLOOKUP(F1244,DATOS!B:U,2,FALSE)</f>
        <v>CC</v>
      </c>
      <c r="E1244" s="3">
        <f>VLOOKUP(F1244,DATOS!B:U,3,FALSE)</f>
        <v>97470365</v>
      </c>
      <c r="F1244">
        <v>4989</v>
      </c>
      <c r="G1244">
        <v>2</v>
      </c>
      <c r="H1244" t="str">
        <f>VLOOKUP(F1244,DATOS!B:U,11,FALSE)</f>
        <v>S50007</v>
      </c>
      <c r="I1244" t="str">
        <f t="shared" si="38"/>
        <v>TRANSPORTE MUNICIPAL TERRESTR</v>
      </c>
      <c r="J1244">
        <f>VLOOKUP(F1244,DATOS!B:U,13,FALSE)</f>
        <v>2</v>
      </c>
      <c r="K1244">
        <f>VLOOKUP(F1244,DATOS!B:U,18,FALSE)</f>
        <v>29120</v>
      </c>
      <c r="L1244">
        <f t="shared" si="39"/>
        <v>58240</v>
      </c>
      <c r="O1244" s="40">
        <f>VLOOKUP(F1244,DATOS!B:P,15,FALSE)</f>
        <v>45437</v>
      </c>
    </row>
    <row r="1245" spans="2:15">
      <c r="B1245" t="str">
        <f>VLOOKUP(F1245,DATOS!B:U,20,FALSE)</f>
        <v>FEVT5744</v>
      </c>
      <c r="C1245" s="3">
        <v>9012767301</v>
      </c>
      <c r="D1245" t="str">
        <f>VLOOKUP(F1245,DATOS!B:U,2,FALSE)</f>
        <v>CC</v>
      </c>
      <c r="E1245" s="3">
        <f>VLOOKUP(F1245,DATOS!B:U,3,FALSE)</f>
        <v>97470365</v>
      </c>
      <c r="F1245">
        <v>4990</v>
      </c>
      <c r="G1245">
        <v>2</v>
      </c>
      <c r="H1245" t="str">
        <f>VLOOKUP(F1245,DATOS!B:U,11,FALSE)</f>
        <v>S50007</v>
      </c>
      <c r="I1245" t="str">
        <f t="shared" si="38"/>
        <v>TRANSPORTE MUNICIPAL TERRESTR</v>
      </c>
      <c r="J1245">
        <f>VLOOKUP(F1245,DATOS!B:U,13,FALSE)</f>
        <v>2</v>
      </c>
      <c r="K1245">
        <f>VLOOKUP(F1245,DATOS!B:U,18,FALSE)</f>
        <v>29120</v>
      </c>
      <c r="L1245">
        <f t="shared" si="39"/>
        <v>58240</v>
      </c>
      <c r="O1245" s="40">
        <f>VLOOKUP(F1245,DATOS!B:P,15,FALSE)</f>
        <v>45437</v>
      </c>
    </row>
    <row r="1246" spans="2:15">
      <c r="B1246" t="str">
        <f>VLOOKUP(F1246,DATOS!B:U,20,FALSE)</f>
        <v>FEVT5744</v>
      </c>
      <c r="C1246" s="3">
        <v>9012767301</v>
      </c>
      <c r="D1246" t="str">
        <f>VLOOKUP(F1246,DATOS!B:U,2,FALSE)</f>
        <v>CC</v>
      </c>
      <c r="E1246" s="3">
        <f>VLOOKUP(F1246,DATOS!B:U,3,FALSE)</f>
        <v>97470365</v>
      </c>
      <c r="F1246">
        <v>4991</v>
      </c>
      <c r="G1246">
        <v>2</v>
      </c>
      <c r="H1246" t="str">
        <f>VLOOKUP(F1246,DATOS!B:U,11,FALSE)</f>
        <v>S50007</v>
      </c>
      <c r="I1246" t="str">
        <f t="shared" si="38"/>
        <v>TRANSPORTE MUNICIPAL TERRESTR</v>
      </c>
      <c r="J1246">
        <f>VLOOKUP(F1246,DATOS!B:U,13,FALSE)</f>
        <v>2</v>
      </c>
      <c r="K1246">
        <f>VLOOKUP(F1246,DATOS!B:U,18,FALSE)</f>
        <v>29120</v>
      </c>
      <c r="L1246">
        <f t="shared" si="39"/>
        <v>58240</v>
      </c>
      <c r="O1246" s="40">
        <f>VLOOKUP(F1246,DATOS!B:P,15,FALSE)</f>
        <v>45440</v>
      </c>
    </row>
    <row r="1247" spans="2:15">
      <c r="B1247" t="str">
        <f>VLOOKUP(F1247,DATOS!B:U,20,FALSE)</f>
        <v>FEVT5744</v>
      </c>
      <c r="C1247" s="3">
        <v>9012767301</v>
      </c>
      <c r="D1247" t="str">
        <f>VLOOKUP(F1247,DATOS!B:U,2,FALSE)</f>
        <v>CC</v>
      </c>
      <c r="E1247" s="3">
        <f>VLOOKUP(F1247,DATOS!B:U,3,FALSE)</f>
        <v>97470365</v>
      </c>
      <c r="F1247">
        <v>4992</v>
      </c>
      <c r="G1247">
        <v>2</v>
      </c>
      <c r="H1247" t="str">
        <f>VLOOKUP(F1247,DATOS!B:U,11,FALSE)</f>
        <v>S50007</v>
      </c>
      <c r="I1247" t="str">
        <f t="shared" si="38"/>
        <v>TRANSPORTE MUNICIPAL TERRESTR</v>
      </c>
      <c r="J1247">
        <f>VLOOKUP(F1247,DATOS!B:U,13,FALSE)</f>
        <v>2</v>
      </c>
      <c r="K1247">
        <f>VLOOKUP(F1247,DATOS!B:U,18,FALSE)</f>
        <v>29120</v>
      </c>
      <c r="L1247">
        <f t="shared" si="39"/>
        <v>58240</v>
      </c>
      <c r="O1247" s="40">
        <f>VLOOKUP(F1247,DATOS!B:P,15,FALSE)</f>
        <v>45440</v>
      </c>
    </row>
    <row r="1248" spans="2:15">
      <c r="B1248" t="str">
        <f>VLOOKUP(F1248,DATOS!B:U,20,FALSE)</f>
        <v>FEVT5745</v>
      </c>
      <c r="C1248" s="3">
        <v>9012767301</v>
      </c>
      <c r="D1248" t="str">
        <f>VLOOKUP(F1248,DATOS!B:U,2,FALSE)</f>
        <v>CC</v>
      </c>
      <c r="E1248" s="3">
        <f>VLOOKUP(F1248,DATOS!B:U,3,FALSE)</f>
        <v>59819118</v>
      </c>
      <c r="F1248">
        <v>6536</v>
      </c>
      <c r="G1248">
        <v>2</v>
      </c>
      <c r="H1248" t="str">
        <f>VLOOKUP(F1248,DATOS!B:U,11,FALSE)</f>
        <v>S50007</v>
      </c>
      <c r="I1248" t="str">
        <f t="shared" si="38"/>
        <v>TRANSPORTE MUNICIPAL TERRESTR</v>
      </c>
      <c r="J1248">
        <f>VLOOKUP(F1248,DATOS!B:U,13,FALSE)</f>
        <v>1</v>
      </c>
      <c r="K1248">
        <f>VLOOKUP(F1248,DATOS!B:U,18,FALSE)</f>
        <v>26000</v>
      </c>
      <c r="L1248">
        <f t="shared" si="39"/>
        <v>26000</v>
      </c>
      <c r="O1248" s="40">
        <f>VLOOKUP(F1248,DATOS!B:P,15,FALSE)</f>
        <v>45443</v>
      </c>
    </row>
    <row r="1249" spans="2:15">
      <c r="B1249" t="str">
        <f>VLOOKUP(F1249,DATOS!B:U,20,FALSE)</f>
        <v>FEVT5745</v>
      </c>
      <c r="C1249" s="3">
        <v>9012767301</v>
      </c>
      <c r="D1249" t="str">
        <f>VLOOKUP(F1249,DATOS!B:U,2,FALSE)</f>
        <v>CC</v>
      </c>
      <c r="E1249" s="3">
        <f>VLOOKUP(F1249,DATOS!B:U,3,FALSE)</f>
        <v>59819118</v>
      </c>
      <c r="F1249">
        <v>6537</v>
      </c>
      <c r="G1249">
        <v>2</v>
      </c>
      <c r="H1249" t="str">
        <f>VLOOKUP(F1249,DATOS!B:U,11,FALSE)</f>
        <v>S50007</v>
      </c>
      <c r="I1249" t="str">
        <f t="shared" si="38"/>
        <v>TRANSPORTE MUNICIPAL TERRESTR</v>
      </c>
      <c r="J1249">
        <f>VLOOKUP(F1249,DATOS!B:U,13,FALSE)</f>
        <v>1</v>
      </c>
      <c r="K1249">
        <f>VLOOKUP(F1249,DATOS!B:U,18,FALSE)</f>
        <v>26000</v>
      </c>
      <c r="L1249">
        <f t="shared" si="39"/>
        <v>26000</v>
      </c>
      <c r="O1249" s="40">
        <f>VLOOKUP(F1249,DATOS!B:P,15,FALSE)</f>
        <v>45443</v>
      </c>
    </row>
    <row r="1250" spans="2:15">
      <c r="B1250" t="str">
        <f>VLOOKUP(F1250,DATOS!B:U,20,FALSE)</f>
        <v>FEVT5746</v>
      </c>
      <c r="C1250" s="3">
        <v>9012767301</v>
      </c>
      <c r="D1250" t="str">
        <f>VLOOKUP(F1250,DATOS!B:U,2,FALSE)</f>
        <v>TI</v>
      </c>
      <c r="E1250" s="3">
        <f>VLOOKUP(F1250,DATOS!B:U,3,FALSE)</f>
        <v>1182463295</v>
      </c>
      <c r="F1250">
        <v>5886</v>
      </c>
      <c r="G1250">
        <v>2</v>
      </c>
      <c r="H1250" t="str">
        <f>VLOOKUP(F1250,DATOS!B:U,11,FALSE)</f>
        <v>S50008</v>
      </c>
      <c r="I1250" t="str">
        <f t="shared" si="38"/>
        <v>TRANSPORTE INTERMUNICIPAL TER</v>
      </c>
      <c r="J1250">
        <f>VLOOKUP(F1250,DATOS!B:U,13,FALSE)</f>
        <v>1</v>
      </c>
      <c r="K1250">
        <f>VLOOKUP(F1250,DATOS!B:U,18,FALSE)</f>
        <v>45240</v>
      </c>
      <c r="L1250">
        <f t="shared" si="39"/>
        <v>45240</v>
      </c>
      <c r="O1250" s="40">
        <f>VLOOKUP(F1250,DATOS!B:P,15,FALSE)</f>
        <v>45432</v>
      </c>
    </row>
    <row r="1251" spans="2:15">
      <c r="B1251" t="str">
        <f>VLOOKUP(F1251,DATOS!B:U,20,FALSE)</f>
        <v>FEVT5746</v>
      </c>
      <c r="C1251" s="3">
        <v>9012767301</v>
      </c>
      <c r="D1251" t="str">
        <f>VLOOKUP(F1251,DATOS!B:U,2,FALSE)</f>
        <v>TI</v>
      </c>
      <c r="E1251" s="3">
        <f>VLOOKUP(F1251,DATOS!B:U,3,FALSE)</f>
        <v>1182463295</v>
      </c>
      <c r="F1251">
        <v>5887</v>
      </c>
      <c r="G1251">
        <v>2</v>
      </c>
      <c r="H1251" t="str">
        <f>VLOOKUP(F1251,DATOS!B:U,11,FALSE)</f>
        <v>S50008</v>
      </c>
      <c r="I1251" t="str">
        <f t="shared" si="38"/>
        <v>TRANSPORTE INTERMUNICIPAL TER</v>
      </c>
      <c r="J1251">
        <f>VLOOKUP(F1251,DATOS!B:U,13,FALSE)</f>
        <v>1</v>
      </c>
      <c r="K1251">
        <f>VLOOKUP(F1251,DATOS!B:U,18,FALSE)</f>
        <v>45240</v>
      </c>
      <c r="L1251">
        <f t="shared" si="39"/>
        <v>45240</v>
      </c>
      <c r="O1251" s="40">
        <f>VLOOKUP(F1251,DATOS!B:P,15,FALSE)</f>
        <v>45432</v>
      </c>
    </row>
    <row r="1252" spans="2:15">
      <c r="B1252" t="str">
        <f>VLOOKUP(F1252,DATOS!B:U,20,FALSE)</f>
        <v>FEVT5747</v>
      </c>
      <c r="C1252" s="3">
        <v>9012767301</v>
      </c>
      <c r="D1252" t="str">
        <f>VLOOKUP(F1252,DATOS!B:U,2,FALSE)</f>
        <v>RC</v>
      </c>
      <c r="E1252" s="3">
        <f>VLOOKUP(F1252,DATOS!B:U,3,FALSE)</f>
        <v>1080073819</v>
      </c>
      <c r="F1252">
        <v>5011</v>
      </c>
      <c r="G1252">
        <v>2</v>
      </c>
      <c r="H1252" t="str">
        <f>VLOOKUP(F1252,DATOS!B:U,11,FALSE)</f>
        <v>S50007</v>
      </c>
      <c r="I1252" t="str">
        <f t="shared" si="38"/>
        <v>TRANSPORTE MUNICIPAL TERRESTR</v>
      </c>
      <c r="J1252">
        <f>VLOOKUP(F1252,DATOS!B:U,13,FALSE)</f>
        <v>1</v>
      </c>
      <c r="K1252">
        <f>VLOOKUP(F1252,DATOS!B:U,18,FALSE)</f>
        <v>26000</v>
      </c>
      <c r="L1252">
        <f t="shared" si="39"/>
        <v>26000</v>
      </c>
      <c r="O1252" s="40">
        <f>VLOOKUP(F1252,DATOS!B:P,15,FALSE)</f>
        <v>45413</v>
      </c>
    </row>
    <row r="1253" spans="2:15">
      <c r="B1253" t="str">
        <f>VLOOKUP(F1253,DATOS!B:U,20,FALSE)</f>
        <v>FEVT5747</v>
      </c>
      <c r="C1253" s="3">
        <v>9012767301</v>
      </c>
      <c r="D1253" t="str">
        <f>VLOOKUP(F1253,DATOS!B:U,2,FALSE)</f>
        <v>RC</v>
      </c>
      <c r="E1253" s="3">
        <f>VLOOKUP(F1253,DATOS!B:U,3,FALSE)</f>
        <v>1080073819</v>
      </c>
      <c r="F1253">
        <v>5012</v>
      </c>
      <c r="G1253">
        <v>2</v>
      </c>
      <c r="H1253" t="str">
        <f>VLOOKUP(F1253,DATOS!B:U,11,FALSE)</f>
        <v>S50007</v>
      </c>
      <c r="I1253" t="str">
        <f t="shared" si="38"/>
        <v>TRANSPORTE MUNICIPAL TERRESTR</v>
      </c>
      <c r="J1253">
        <f>VLOOKUP(F1253,DATOS!B:U,13,FALSE)</f>
        <v>1</v>
      </c>
      <c r="K1253">
        <f>VLOOKUP(F1253,DATOS!B:U,18,FALSE)</f>
        <v>26000</v>
      </c>
      <c r="L1253">
        <f t="shared" si="39"/>
        <v>26000</v>
      </c>
      <c r="O1253" s="40">
        <f>VLOOKUP(F1253,DATOS!B:P,15,FALSE)</f>
        <v>45414</v>
      </c>
    </row>
    <row r="1254" spans="2:15">
      <c r="B1254" t="str">
        <f>VLOOKUP(F1254,DATOS!B:U,20,FALSE)</f>
        <v>FEVT5747</v>
      </c>
      <c r="C1254" s="3">
        <v>9012767301</v>
      </c>
      <c r="D1254" t="str">
        <f>VLOOKUP(F1254,DATOS!B:U,2,FALSE)</f>
        <v>RC</v>
      </c>
      <c r="E1254" s="3">
        <f>VLOOKUP(F1254,DATOS!B:U,3,FALSE)</f>
        <v>1080073819</v>
      </c>
      <c r="F1254">
        <v>5014</v>
      </c>
      <c r="G1254">
        <v>2</v>
      </c>
      <c r="H1254" t="str">
        <f>VLOOKUP(F1254,DATOS!B:U,11,FALSE)</f>
        <v>S50007</v>
      </c>
      <c r="I1254" t="str">
        <f t="shared" si="38"/>
        <v>TRANSPORTE MUNICIPAL TERRESTR</v>
      </c>
      <c r="J1254">
        <f>VLOOKUP(F1254,DATOS!B:U,13,FALSE)</f>
        <v>1</v>
      </c>
      <c r="K1254">
        <f>VLOOKUP(F1254,DATOS!B:U,18,FALSE)</f>
        <v>93600</v>
      </c>
      <c r="L1254">
        <f t="shared" si="39"/>
        <v>93600</v>
      </c>
      <c r="O1254" s="40">
        <f>VLOOKUP(F1254,DATOS!B:P,15,FALSE)</f>
        <v>45414</v>
      </c>
    </row>
    <row r="1255" spans="2:15">
      <c r="B1255" t="str">
        <f>VLOOKUP(F1255,DATOS!B:U,20,FALSE)</f>
        <v>FEVT5748</v>
      </c>
      <c r="C1255" s="3">
        <v>9012767301</v>
      </c>
      <c r="D1255" t="str">
        <f>VLOOKUP(F1255,DATOS!B:U,2,FALSE)</f>
        <v>CC</v>
      </c>
      <c r="E1255" s="3">
        <f>VLOOKUP(F1255,DATOS!B:U,3,FALSE)</f>
        <v>1121506075</v>
      </c>
      <c r="F1255">
        <v>6456</v>
      </c>
      <c r="G1255">
        <v>2</v>
      </c>
      <c r="H1255" t="str">
        <f>VLOOKUP(F1255,DATOS!B:U,11,FALSE)</f>
        <v>S50007</v>
      </c>
      <c r="I1255" t="str">
        <f t="shared" si="38"/>
        <v>TRANSPORTE MUNICIPAL TERRESTR</v>
      </c>
      <c r="J1255">
        <f>VLOOKUP(F1255,DATOS!B:U,13,FALSE)</f>
        <v>1</v>
      </c>
      <c r="K1255">
        <f>VLOOKUP(F1255,DATOS!B:U,18,FALSE)</f>
        <v>22880</v>
      </c>
      <c r="L1255">
        <f t="shared" si="39"/>
        <v>22880</v>
      </c>
      <c r="O1255" s="40">
        <f>VLOOKUP(F1255,DATOS!B:P,15,FALSE)</f>
        <v>45442</v>
      </c>
    </row>
    <row r="1256" spans="2:15">
      <c r="B1256" t="str">
        <f>VLOOKUP(F1256,DATOS!B:U,20,FALSE)</f>
        <v>FEVT5749</v>
      </c>
      <c r="C1256" s="3">
        <v>9012767301</v>
      </c>
      <c r="D1256" t="str">
        <f>VLOOKUP(F1256,DATOS!B:U,2,FALSE)</f>
        <v>CC</v>
      </c>
      <c r="E1256" s="3">
        <f>VLOOKUP(F1256,DATOS!B:U,3,FALSE)</f>
        <v>27470263</v>
      </c>
      <c r="F1256">
        <v>5277</v>
      </c>
      <c r="G1256">
        <v>2</v>
      </c>
      <c r="H1256" t="str">
        <f>VLOOKUP(F1256,DATOS!B:U,11,FALSE)</f>
        <v>S50007</v>
      </c>
      <c r="I1256" t="str">
        <f t="shared" si="38"/>
        <v>TRANSPORTE MUNICIPAL TERRESTR</v>
      </c>
      <c r="J1256">
        <f>VLOOKUP(F1256,DATOS!B:U,13,FALSE)</f>
        <v>1</v>
      </c>
      <c r="K1256">
        <f>VLOOKUP(F1256,DATOS!B:U,18,FALSE)</f>
        <v>29120</v>
      </c>
      <c r="L1256">
        <f t="shared" si="39"/>
        <v>29120</v>
      </c>
      <c r="O1256" s="40">
        <f>VLOOKUP(F1256,DATOS!B:P,15,FALSE)</f>
        <v>45419</v>
      </c>
    </row>
    <row r="1257" spans="2:15">
      <c r="B1257" t="str">
        <f>VLOOKUP(F1257,DATOS!B:U,20,FALSE)</f>
        <v>FEVT5749</v>
      </c>
      <c r="C1257" s="3">
        <v>9012767301</v>
      </c>
      <c r="D1257" t="str">
        <f>VLOOKUP(F1257,DATOS!B:U,2,FALSE)</f>
        <v>CC</v>
      </c>
      <c r="E1257" s="3">
        <f>VLOOKUP(F1257,DATOS!B:U,3,FALSE)</f>
        <v>27470263</v>
      </c>
      <c r="F1257">
        <v>5278</v>
      </c>
      <c r="G1257">
        <v>2</v>
      </c>
      <c r="H1257" t="str">
        <f>VLOOKUP(F1257,DATOS!B:U,11,FALSE)</f>
        <v>S50007</v>
      </c>
      <c r="I1257" t="str">
        <f t="shared" si="38"/>
        <v>TRANSPORTE MUNICIPAL TERRESTR</v>
      </c>
      <c r="J1257">
        <f>VLOOKUP(F1257,DATOS!B:U,13,FALSE)</f>
        <v>1</v>
      </c>
      <c r="K1257">
        <f>VLOOKUP(F1257,DATOS!B:U,18,FALSE)</f>
        <v>29120</v>
      </c>
      <c r="L1257">
        <f t="shared" si="39"/>
        <v>29120</v>
      </c>
      <c r="O1257" s="40">
        <f>VLOOKUP(F1257,DATOS!B:P,15,FALSE)</f>
        <v>45420</v>
      </c>
    </row>
    <row r="1258" spans="2:15">
      <c r="B1258" t="str">
        <f>VLOOKUP(F1258,DATOS!B:U,20,FALSE)</f>
        <v>FEVT5749</v>
      </c>
      <c r="C1258" s="3">
        <v>9012767301</v>
      </c>
      <c r="D1258" t="str">
        <f>VLOOKUP(F1258,DATOS!B:U,2,FALSE)</f>
        <v>CC</v>
      </c>
      <c r="E1258" s="3">
        <f>VLOOKUP(F1258,DATOS!B:U,3,FALSE)</f>
        <v>27470263</v>
      </c>
      <c r="F1258">
        <v>5343</v>
      </c>
      <c r="G1258">
        <v>2</v>
      </c>
      <c r="H1258" t="str">
        <f>VLOOKUP(F1258,DATOS!B:U,11,FALSE)</f>
        <v>S50007</v>
      </c>
      <c r="I1258" t="str">
        <f t="shared" ref="I1258:I1321" si="40">IF(H1258="S50007","TRANSPORTE MUNICIPAL TERRESTR",IF(H1258="S50008","TRANSPORTE INTERMUNICIPAL TER","VALIDAR CODIGO"))</f>
        <v>TRANSPORTE MUNICIPAL TERRESTR</v>
      </c>
      <c r="J1258">
        <f>VLOOKUP(F1258,DATOS!B:U,13,FALSE)</f>
        <v>1</v>
      </c>
      <c r="K1258">
        <f>VLOOKUP(F1258,DATOS!B:U,18,FALSE)</f>
        <v>93600</v>
      </c>
      <c r="L1258">
        <f t="shared" ref="L1258:L1321" si="41">K1258*J1258</f>
        <v>93600</v>
      </c>
      <c r="O1258" s="40">
        <f>VLOOKUP(F1258,DATOS!B:P,15,FALSE)</f>
        <v>45419</v>
      </c>
    </row>
    <row r="1259" spans="2:15">
      <c r="B1259" t="str">
        <f>VLOOKUP(F1259,DATOS!B:U,20,FALSE)</f>
        <v>FEVT5749</v>
      </c>
      <c r="C1259" s="3">
        <v>9012767301</v>
      </c>
      <c r="D1259" t="str">
        <f>VLOOKUP(F1259,DATOS!B:U,2,FALSE)</f>
        <v>CC</v>
      </c>
      <c r="E1259" s="3">
        <f>VLOOKUP(F1259,DATOS!B:U,3,FALSE)</f>
        <v>27470263</v>
      </c>
      <c r="F1259">
        <v>5344</v>
      </c>
      <c r="G1259">
        <v>2</v>
      </c>
      <c r="H1259" t="str">
        <f>VLOOKUP(F1259,DATOS!B:U,11,FALSE)</f>
        <v>S50007</v>
      </c>
      <c r="I1259" t="str">
        <f t="shared" si="40"/>
        <v>TRANSPORTE MUNICIPAL TERRESTR</v>
      </c>
      <c r="J1259">
        <f>VLOOKUP(F1259,DATOS!B:U,13,FALSE)</f>
        <v>1</v>
      </c>
      <c r="K1259">
        <f>VLOOKUP(F1259,DATOS!B:U,18,FALSE)</f>
        <v>93600</v>
      </c>
      <c r="L1259">
        <f t="shared" si="41"/>
        <v>93600</v>
      </c>
      <c r="O1259" s="40">
        <f>VLOOKUP(F1259,DATOS!B:P,15,FALSE)</f>
        <v>45420</v>
      </c>
    </row>
    <row r="1260" spans="2:15">
      <c r="B1260" t="str">
        <f>VLOOKUP(F1260,DATOS!B:U,20,FALSE)</f>
        <v>FEVT5750</v>
      </c>
      <c r="C1260" s="3">
        <v>9012767301</v>
      </c>
      <c r="D1260" t="str">
        <f>VLOOKUP(F1260,DATOS!B:U,2,FALSE)</f>
        <v>CC</v>
      </c>
      <c r="E1260" s="3">
        <f>VLOOKUP(F1260,DATOS!B:U,3,FALSE)</f>
        <v>13226123</v>
      </c>
      <c r="F1260">
        <v>6056</v>
      </c>
      <c r="G1260">
        <v>2</v>
      </c>
      <c r="H1260" t="str">
        <f>VLOOKUP(F1260,DATOS!B:U,11,FALSE)</f>
        <v>S50007</v>
      </c>
      <c r="I1260" t="str">
        <f t="shared" si="40"/>
        <v>TRANSPORTE MUNICIPAL TERRESTR</v>
      </c>
      <c r="J1260">
        <f>VLOOKUP(F1260,DATOS!B:U,13,FALSE)</f>
        <v>1</v>
      </c>
      <c r="K1260">
        <f>VLOOKUP(F1260,DATOS!B:U,18,FALSE)</f>
        <v>22880</v>
      </c>
      <c r="L1260">
        <f t="shared" si="41"/>
        <v>22880</v>
      </c>
      <c r="O1260" s="40">
        <f>VLOOKUP(F1260,DATOS!B:P,15,FALSE)</f>
        <v>45435</v>
      </c>
    </row>
    <row r="1261" spans="2:15">
      <c r="B1261" t="str">
        <f>VLOOKUP(F1261,DATOS!B:U,20,FALSE)</f>
        <v>FEVT5750</v>
      </c>
      <c r="C1261" s="3">
        <v>9012767301</v>
      </c>
      <c r="D1261" t="str">
        <f>VLOOKUP(F1261,DATOS!B:U,2,FALSE)</f>
        <v>CC</v>
      </c>
      <c r="E1261" s="3">
        <f>VLOOKUP(F1261,DATOS!B:U,3,FALSE)</f>
        <v>13226123</v>
      </c>
      <c r="F1261">
        <v>6057</v>
      </c>
      <c r="G1261">
        <v>2</v>
      </c>
      <c r="H1261" t="str">
        <f>VLOOKUP(F1261,DATOS!B:U,11,FALSE)</f>
        <v>S50007</v>
      </c>
      <c r="I1261" t="str">
        <f t="shared" si="40"/>
        <v>TRANSPORTE MUNICIPAL TERRESTR</v>
      </c>
      <c r="J1261">
        <f>VLOOKUP(F1261,DATOS!B:U,13,FALSE)</f>
        <v>1</v>
      </c>
      <c r="K1261">
        <f>VLOOKUP(F1261,DATOS!B:U,18,FALSE)</f>
        <v>22880</v>
      </c>
      <c r="L1261">
        <f t="shared" si="41"/>
        <v>22880</v>
      </c>
      <c r="O1261" s="40">
        <f>VLOOKUP(F1261,DATOS!B:P,15,FALSE)</f>
        <v>45435</v>
      </c>
    </row>
    <row r="1262" spans="2:15">
      <c r="B1262" t="str">
        <f>VLOOKUP(F1262,DATOS!B:U,20,FALSE)</f>
        <v>FEVT5751</v>
      </c>
      <c r="C1262" s="3">
        <v>9012767301</v>
      </c>
      <c r="D1262" t="str">
        <f>VLOOKUP(F1262,DATOS!B:U,2,FALSE)</f>
        <v>CC</v>
      </c>
      <c r="E1262" s="3">
        <f>VLOOKUP(F1262,DATOS!B:U,3,FALSE)</f>
        <v>5348191</v>
      </c>
      <c r="F1262">
        <v>6255</v>
      </c>
      <c r="G1262">
        <v>2</v>
      </c>
      <c r="H1262" t="str">
        <f>VLOOKUP(F1262,DATOS!B:U,11,FALSE)</f>
        <v>S50007</v>
      </c>
      <c r="I1262" t="str">
        <f t="shared" si="40"/>
        <v>TRANSPORTE MUNICIPAL TERRESTR</v>
      </c>
      <c r="J1262">
        <f>VLOOKUP(F1262,DATOS!B:U,13,FALSE)</f>
        <v>1</v>
      </c>
      <c r="K1262">
        <f>VLOOKUP(F1262,DATOS!B:U,18,FALSE)</f>
        <v>22880</v>
      </c>
      <c r="L1262">
        <f t="shared" si="41"/>
        <v>22880</v>
      </c>
      <c r="O1262" s="40">
        <f>VLOOKUP(F1262,DATOS!B:P,15,FALSE)</f>
        <v>45439</v>
      </c>
    </row>
    <row r="1263" spans="2:15">
      <c r="B1263" t="str">
        <f>VLOOKUP(F1263,DATOS!B:U,20,FALSE)</f>
        <v>FEVT5752</v>
      </c>
      <c r="C1263" s="3">
        <v>9012767301</v>
      </c>
      <c r="D1263" t="str">
        <f>VLOOKUP(F1263,DATOS!B:U,2,FALSE)</f>
        <v>PT</v>
      </c>
      <c r="E1263" s="3">
        <f>VLOOKUP(F1263,DATOS!B:U,3,FALSE)</f>
        <v>7846905</v>
      </c>
      <c r="F1263">
        <v>6159</v>
      </c>
      <c r="G1263">
        <v>2</v>
      </c>
      <c r="H1263" t="str">
        <f>VLOOKUP(F1263,DATOS!B:U,11,FALSE)</f>
        <v>S50007</v>
      </c>
      <c r="I1263" t="str">
        <f t="shared" si="40"/>
        <v>TRANSPORTE MUNICIPAL TERRESTR</v>
      </c>
      <c r="J1263">
        <f>VLOOKUP(F1263,DATOS!B:U,13,FALSE)</f>
        <v>1</v>
      </c>
      <c r="K1263">
        <f>VLOOKUP(F1263,DATOS!B:U,18,FALSE)</f>
        <v>22880</v>
      </c>
      <c r="L1263">
        <f t="shared" si="41"/>
        <v>22880</v>
      </c>
      <c r="O1263" s="40">
        <f>VLOOKUP(F1263,DATOS!B:P,15,FALSE)</f>
        <v>45437</v>
      </c>
    </row>
    <row r="1264" spans="2:15">
      <c r="B1264" t="str">
        <f>VLOOKUP(F1264,DATOS!B:U,20,FALSE)</f>
        <v>FEVT5752</v>
      </c>
      <c r="C1264" s="3">
        <v>9012767301</v>
      </c>
      <c r="D1264" t="str">
        <f>VLOOKUP(F1264,DATOS!B:U,2,FALSE)</f>
        <v>PT</v>
      </c>
      <c r="E1264" s="3">
        <f>VLOOKUP(F1264,DATOS!B:U,3,FALSE)</f>
        <v>7846905</v>
      </c>
      <c r="F1264">
        <v>6160</v>
      </c>
      <c r="G1264">
        <v>2</v>
      </c>
      <c r="H1264" t="str">
        <f>VLOOKUP(F1264,DATOS!B:U,11,FALSE)</f>
        <v>S50007</v>
      </c>
      <c r="I1264" t="str">
        <f t="shared" si="40"/>
        <v>TRANSPORTE MUNICIPAL TERRESTR</v>
      </c>
      <c r="J1264">
        <f>VLOOKUP(F1264,DATOS!B:U,13,FALSE)</f>
        <v>1</v>
      </c>
      <c r="K1264">
        <f>VLOOKUP(F1264,DATOS!B:U,18,FALSE)</f>
        <v>22880</v>
      </c>
      <c r="L1264">
        <f t="shared" si="41"/>
        <v>22880</v>
      </c>
      <c r="O1264" s="40">
        <f>VLOOKUP(F1264,DATOS!B:P,15,FALSE)</f>
        <v>45437</v>
      </c>
    </row>
    <row r="1265" spans="2:15">
      <c r="B1265" t="str">
        <f>VLOOKUP(F1265,DATOS!B:U,20,FALSE)</f>
        <v>FEVT5753</v>
      </c>
      <c r="C1265" s="3">
        <v>9012767301</v>
      </c>
      <c r="D1265" t="str">
        <f>VLOOKUP(F1265,DATOS!B:U,2,FALSE)</f>
        <v>PT</v>
      </c>
      <c r="E1265" s="3">
        <f>VLOOKUP(F1265,DATOS!B:U,3,FALSE)</f>
        <v>7846888</v>
      </c>
      <c r="F1265">
        <v>5690</v>
      </c>
      <c r="G1265">
        <v>2</v>
      </c>
      <c r="H1265" t="str">
        <f>VLOOKUP(F1265,DATOS!B:U,11,FALSE)</f>
        <v>S50007</v>
      </c>
      <c r="I1265" t="str">
        <f t="shared" si="40"/>
        <v>TRANSPORTE MUNICIPAL TERRESTR</v>
      </c>
      <c r="J1265">
        <f>VLOOKUP(F1265,DATOS!B:U,13,FALSE)</f>
        <v>2</v>
      </c>
      <c r="K1265">
        <f>VLOOKUP(F1265,DATOS!B:U,18,FALSE)</f>
        <v>93600</v>
      </c>
      <c r="L1265">
        <f t="shared" si="41"/>
        <v>187200</v>
      </c>
      <c r="O1265" s="40">
        <f>VLOOKUP(F1265,DATOS!B:P,15,FALSE)</f>
        <v>45423</v>
      </c>
    </row>
    <row r="1266" spans="2:15">
      <c r="B1266" t="str">
        <f>VLOOKUP(F1266,DATOS!B:U,20,FALSE)</f>
        <v>FEVT5753</v>
      </c>
      <c r="C1266" s="3">
        <v>9012767301</v>
      </c>
      <c r="D1266" t="str">
        <f>VLOOKUP(F1266,DATOS!B:U,2,FALSE)</f>
        <v>PT</v>
      </c>
      <c r="E1266" s="3">
        <f>VLOOKUP(F1266,DATOS!B:U,3,FALSE)</f>
        <v>7846888</v>
      </c>
      <c r="F1266">
        <v>5691</v>
      </c>
      <c r="G1266">
        <v>2</v>
      </c>
      <c r="H1266" t="str">
        <f>VLOOKUP(F1266,DATOS!B:U,11,FALSE)</f>
        <v>S50007</v>
      </c>
      <c r="I1266" t="str">
        <f t="shared" si="40"/>
        <v>TRANSPORTE MUNICIPAL TERRESTR</v>
      </c>
      <c r="J1266">
        <f>VLOOKUP(F1266,DATOS!B:U,13,FALSE)</f>
        <v>2</v>
      </c>
      <c r="K1266">
        <f>VLOOKUP(F1266,DATOS!B:U,18,FALSE)</f>
        <v>22880</v>
      </c>
      <c r="L1266">
        <f t="shared" si="41"/>
        <v>45760</v>
      </c>
      <c r="O1266" s="40">
        <f>VLOOKUP(F1266,DATOS!B:P,15,FALSE)</f>
        <v>45423</v>
      </c>
    </row>
    <row r="1267" spans="2:15">
      <c r="B1267" t="str">
        <f>VLOOKUP(F1267,DATOS!B:U,20,FALSE)</f>
        <v>FEVT5754</v>
      </c>
      <c r="C1267" s="3">
        <v>9012767301</v>
      </c>
      <c r="D1267" t="str">
        <f>VLOOKUP(F1267,DATOS!B:U,2,FALSE)</f>
        <v>CC</v>
      </c>
      <c r="E1267" s="3">
        <f>VLOOKUP(F1267,DATOS!B:U,3,FALSE)</f>
        <v>1124848317</v>
      </c>
      <c r="F1267">
        <v>5379</v>
      </c>
      <c r="G1267">
        <v>2</v>
      </c>
      <c r="H1267" t="str">
        <f>VLOOKUP(F1267,DATOS!B:U,11,FALSE)</f>
        <v>S50007</v>
      </c>
      <c r="I1267" t="str">
        <f t="shared" si="40"/>
        <v>TRANSPORTE MUNICIPAL TERRESTR</v>
      </c>
      <c r="J1267">
        <f>VLOOKUP(F1267,DATOS!B:U,13,FALSE)</f>
        <v>1</v>
      </c>
      <c r="K1267">
        <f>VLOOKUP(F1267,DATOS!B:U,18,FALSE)</f>
        <v>67600</v>
      </c>
      <c r="L1267">
        <f t="shared" si="41"/>
        <v>67600</v>
      </c>
      <c r="O1267" s="40">
        <f>VLOOKUP(F1267,DATOS!B:P,15,FALSE)</f>
        <v>45421</v>
      </c>
    </row>
    <row r="1268" spans="2:15">
      <c r="B1268" t="str">
        <f>VLOOKUP(F1268,DATOS!B:U,20,FALSE)</f>
        <v>FEVT5754</v>
      </c>
      <c r="C1268" s="3">
        <v>9012767301</v>
      </c>
      <c r="D1268" t="str">
        <f>VLOOKUP(F1268,DATOS!B:U,2,FALSE)</f>
        <v>CC</v>
      </c>
      <c r="E1268" s="3">
        <f>VLOOKUP(F1268,DATOS!B:U,3,FALSE)</f>
        <v>1124848317</v>
      </c>
      <c r="F1268">
        <v>5380</v>
      </c>
      <c r="G1268">
        <v>2</v>
      </c>
      <c r="H1268" t="str">
        <f>VLOOKUP(F1268,DATOS!B:U,11,FALSE)</f>
        <v>S50007</v>
      </c>
      <c r="I1268" t="str">
        <f t="shared" si="40"/>
        <v>TRANSPORTE MUNICIPAL TERRESTR</v>
      </c>
      <c r="J1268">
        <f>VLOOKUP(F1268,DATOS!B:U,13,FALSE)</f>
        <v>1</v>
      </c>
      <c r="K1268">
        <f>VLOOKUP(F1268,DATOS!B:U,18,FALSE)</f>
        <v>67600</v>
      </c>
      <c r="L1268">
        <f t="shared" si="41"/>
        <v>67600</v>
      </c>
      <c r="O1268" s="40">
        <f>VLOOKUP(F1268,DATOS!B:P,15,FALSE)</f>
        <v>45422</v>
      </c>
    </row>
    <row r="1269" spans="2:15">
      <c r="B1269" t="str">
        <f>VLOOKUP(F1269,DATOS!B:U,20,FALSE)</f>
        <v>FEVT5755</v>
      </c>
      <c r="C1269" s="3">
        <v>9012767301</v>
      </c>
      <c r="D1269" t="str">
        <f>VLOOKUP(F1269,DATOS!B:U,2,FALSE)</f>
        <v>CC</v>
      </c>
      <c r="E1269" s="3">
        <f>VLOOKUP(F1269,DATOS!B:U,3,FALSE)</f>
        <v>1123320813</v>
      </c>
      <c r="F1269">
        <v>5199</v>
      </c>
      <c r="G1269">
        <v>2</v>
      </c>
      <c r="H1269" t="str">
        <f>VLOOKUP(F1269,DATOS!B:U,11,FALSE)</f>
        <v>S50008</v>
      </c>
      <c r="I1269" t="str">
        <f t="shared" si="40"/>
        <v>TRANSPORTE INTERMUNICIPAL TER</v>
      </c>
      <c r="J1269">
        <f>VLOOKUP(F1269,DATOS!B:U,13,FALSE)</f>
        <v>1</v>
      </c>
      <c r="K1269">
        <f>VLOOKUP(F1269,DATOS!B:U,18,FALSE)</f>
        <v>26520</v>
      </c>
      <c r="L1269">
        <f t="shared" si="41"/>
        <v>26520</v>
      </c>
      <c r="O1269" s="40">
        <f>VLOOKUP(F1269,DATOS!B:P,15,FALSE)</f>
        <v>45416</v>
      </c>
    </row>
    <row r="1270" spans="2:15">
      <c r="B1270" t="str">
        <f>VLOOKUP(F1270,DATOS!B:U,20,FALSE)</f>
        <v>FEVT5756</v>
      </c>
      <c r="C1270" s="3">
        <v>9012767301</v>
      </c>
      <c r="D1270" t="str">
        <f>VLOOKUP(F1270,DATOS!B:U,2,FALSE)</f>
        <v>CC</v>
      </c>
      <c r="E1270" s="3">
        <f>VLOOKUP(F1270,DATOS!B:U,3,FALSE)</f>
        <v>1127072877</v>
      </c>
      <c r="F1270">
        <v>6125</v>
      </c>
      <c r="G1270">
        <v>2</v>
      </c>
      <c r="H1270" t="str">
        <f>VLOOKUP(F1270,DATOS!B:U,11,FALSE)</f>
        <v>S50007</v>
      </c>
      <c r="I1270" t="str">
        <f t="shared" si="40"/>
        <v>TRANSPORTE MUNICIPAL TERRESTR</v>
      </c>
      <c r="J1270">
        <f>VLOOKUP(F1270,DATOS!B:U,13,FALSE)</f>
        <v>1</v>
      </c>
      <c r="K1270">
        <f>VLOOKUP(F1270,DATOS!B:U,18,FALSE)</f>
        <v>102544</v>
      </c>
      <c r="L1270">
        <f t="shared" si="41"/>
        <v>102544</v>
      </c>
      <c r="O1270" s="40">
        <f>VLOOKUP(F1270,DATOS!B:P,15,FALSE)</f>
        <v>45436</v>
      </c>
    </row>
    <row r="1271" spans="2:15">
      <c r="B1271" t="str">
        <f>VLOOKUP(F1271,DATOS!B:U,20,FALSE)</f>
        <v>FEVT5756</v>
      </c>
      <c r="C1271" s="3">
        <v>9012767301</v>
      </c>
      <c r="D1271" t="str">
        <f>VLOOKUP(F1271,DATOS!B:U,2,FALSE)</f>
        <v>CC</v>
      </c>
      <c r="E1271" s="3">
        <f>VLOOKUP(F1271,DATOS!B:U,3,FALSE)</f>
        <v>1127072877</v>
      </c>
      <c r="F1271">
        <v>6126</v>
      </c>
      <c r="G1271">
        <v>2</v>
      </c>
      <c r="H1271" t="str">
        <f>VLOOKUP(F1271,DATOS!B:U,11,FALSE)</f>
        <v>S50007</v>
      </c>
      <c r="I1271" t="str">
        <f t="shared" si="40"/>
        <v>TRANSPORTE MUNICIPAL TERRESTR</v>
      </c>
      <c r="J1271">
        <f>VLOOKUP(F1271,DATOS!B:U,13,FALSE)</f>
        <v>1</v>
      </c>
      <c r="K1271">
        <f>VLOOKUP(F1271,DATOS!B:U,18,FALSE)</f>
        <v>102544</v>
      </c>
      <c r="L1271">
        <f t="shared" si="41"/>
        <v>102544</v>
      </c>
      <c r="O1271" s="40">
        <f>VLOOKUP(F1271,DATOS!B:P,15,FALSE)</f>
        <v>45437</v>
      </c>
    </row>
    <row r="1272" spans="2:15">
      <c r="B1272" t="str">
        <f>VLOOKUP(F1272,DATOS!B:U,20,FALSE)</f>
        <v>FEVT5757</v>
      </c>
      <c r="C1272" s="3">
        <v>9012767301</v>
      </c>
      <c r="D1272" t="str">
        <f>VLOOKUP(F1272,DATOS!B:U,2,FALSE)</f>
        <v>TI</v>
      </c>
      <c r="E1272" s="3">
        <f>VLOOKUP(F1272,DATOS!B:U,3,FALSE)</f>
        <v>1125181645</v>
      </c>
      <c r="F1272">
        <v>5211</v>
      </c>
      <c r="G1272">
        <v>2</v>
      </c>
      <c r="H1272" t="str">
        <f>VLOOKUP(F1272,DATOS!B:U,11,FALSE)</f>
        <v>S50008</v>
      </c>
      <c r="I1272" t="str">
        <f t="shared" si="40"/>
        <v>TRANSPORTE INTERMUNICIPAL TER</v>
      </c>
      <c r="J1272">
        <f>VLOOKUP(F1272,DATOS!B:U,13,FALSE)</f>
        <v>2</v>
      </c>
      <c r="K1272">
        <f>VLOOKUP(F1272,DATOS!B:U,18,FALSE)</f>
        <v>29640</v>
      </c>
      <c r="L1272">
        <f t="shared" si="41"/>
        <v>59280</v>
      </c>
      <c r="O1272" s="40">
        <f>VLOOKUP(F1272,DATOS!B:P,15,FALSE)</f>
        <v>45416</v>
      </c>
    </row>
    <row r="1273" spans="2:15">
      <c r="B1273" t="str">
        <f>VLOOKUP(F1273,DATOS!B:U,20,FALSE)</f>
        <v>FEVT5757</v>
      </c>
      <c r="C1273" s="3">
        <v>9012767301</v>
      </c>
      <c r="D1273" t="str">
        <f>VLOOKUP(F1273,DATOS!B:U,2,FALSE)</f>
        <v>TI</v>
      </c>
      <c r="E1273" s="3">
        <f>VLOOKUP(F1273,DATOS!B:U,3,FALSE)</f>
        <v>1125181645</v>
      </c>
      <c r="F1273">
        <v>5213</v>
      </c>
      <c r="G1273">
        <v>2</v>
      </c>
      <c r="H1273" t="str">
        <f>VLOOKUP(F1273,DATOS!B:U,11,FALSE)</f>
        <v>S50007</v>
      </c>
      <c r="I1273" t="str">
        <f t="shared" si="40"/>
        <v>TRANSPORTE MUNICIPAL TERRESTR</v>
      </c>
      <c r="J1273">
        <f>VLOOKUP(F1273,DATOS!B:U,13,FALSE)</f>
        <v>2</v>
      </c>
      <c r="K1273">
        <f>VLOOKUP(F1273,DATOS!B:U,18,FALSE)</f>
        <v>114400</v>
      </c>
      <c r="L1273">
        <f t="shared" si="41"/>
        <v>228800</v>
      </c>
      <c r="O1273" s="40">
        <f>VLOOKUP(F1273,DATOS!B:P,15,FALSE)</f>
        <v>45416</v>
      </c>
    </row>
    <row r="1274" spans="2:15">
      <c r="B1274" t="str">
        <f>VLOOKUP(F1274,DATOS!B:U,20,FALSE)</f>
        <v>FEVT5758</v>
      </c>
      <c r="C1274" s="3">
        <v>9012767301</v>
      </c>
      <c r="D1274" t="str">
        <f>VLOOKUP(F1274,DATOS!B:U,2,FALSE)</f>
        <v>CC</v>
      </c>
      <c r="E1274" s="3">
        <f>VLOOKUP(F1274,DATOS!B:U,3,FALSE)</f>
        <v>18101764</v>
      </c>
      <c r="F1274">
        <v>5550</v>
      </c>
      <c r="G1274">
        <v>2</v>
      </c>
      <c r="H1274" t="str">
        <f>VLOOKUP(F1274,DATOS!B:U,11,FALSE)</f>
        <v>S50008</v>
      </c>
      <c r="I1274" t="str">
        <f t="shared" si="40"/>
        <v>TRANSPORTE INTERMUNICIPAL TER</v>
      </c>
      <c r="J1274">
        <f>VLOOKUP(F1274,DATOS!B:U,13,FALSE)</f>
        <v>1</v>
      </c>
      <c r="K1274">
        <f>VLOOKUP(F1274,DATOS!B:U,18,FALSE)</f>
        <v>29640</v>
      </c>
      <c r="L1274">
        <f t="shared" si="41"/>
        <v>29640</v>
      </c>
      <c r="O1274" s="40">
        <f>VLOOKUP(F1274,DATOS!B:P,15,FALSE)</f>
        <v>45426</v>
      </c>
    </row>
    <row r="1275" spans="2:15">
      <c r="B1275" t="str">
        <f>VLOOKUP(F1275,DATOS!B:U,20,FALSE)</f>
        <v>FEVT5758</v>
      </c>
      <c r="C1275" s="3">
        <v>9012767301</v>
      </c>
      <c r="D1275" t="str">
        <f>VLOOKUP(F1275,DATOS!B:U,2,FALSE)</f>
        <v>CC</v>
      </c>
      <c r="E1275" s="3">
        <f>VLOOKUP(F1275,DATOS!B:U,3,FALSE)</f>
        <v>18101764</v>
      </c>
      <c r="F1275">
        <v>5551</v>
      </c>
      <c r="G1275">
        <v>2</v>
      </c>
      <c r="H1275" t="str">
        <f>VLOOKUP(F1275,DATOS!B:U,11,FALSE)</f>
        <v>S50007</v>
      </c>
      <c r="I1275" t="str">
        <f t="shared" si="40"/>
        <v>TRANSPORTE MUNICIPAL TERRESTR</v>
      </c>
      <c r="J1275">
        <f>VLOOKUP(F1275,DATOS!B:U,13,FALSE)</f>
        <v>2</v>
      </c>
      <c r="K1275">
        <f>VLOOKUP(F1275,DATOS!B:U,18,FALSE)</f>
        <v>114400</v>
      </c>
      <c r="L1275">
        <f t="shared" si="41"/>
        <v>228800</v>
      </c>
      <c r="O1275" s="40">
        <f>VLOOKUP(F1275,DATOS!B:P,15,FALSE)</f>
        <v>45426</v>
      </c>
    </row>
    <row r="1276" spans="2:15">
      <c r="B1276" t="str">
        <f>VLOOKUP(F1276,DATOS!B:U,20,FALSE)</f>
        <v>FEVT5758</v>
      </c>
      <c r="C1276" s="3">
        <v>9012767301</v>
      </c>
      <c r="D1276" t="str">
        <f>VLOOKUP(F1276,DATOS!B:U,2,FALSE)</f>
        <v>CC</v>
      </c>
      <c r="E1276" s="3">
        <f>VLOOKUP(F1276,DATOS!B:U,3,FALSE)</f>
        <v>18101764</v>
      </c>
      <c r="F1276">
        <v>5552</v>
      </c>
      <c r="G1276">
        <v>2</v>
      </c>
      <c r="H1276" t="str">
        <f>VLOOKUP(F1276,DATOS!B:U,11,FALSE)</f>
        <v>S50007</v>
      </c>
      <c r="I1276" t="str">
        <f t="shared" si="40"/>
        <v>TRANSPORTE MUNICIPAL TERRESTR</v>
      </c>
      <c r="J1276">
        <f>VLOOKUP(F1276,DATOS!B:U,13,FALSE)</f>
        <v>1</v>
      </c>
      <c r="K1276">
        <f>VLOOKUP(F1276,DATOS!B:U,18,FALSE)</f>
        <v>114400</v>
      </c>
      <c r="L1276">
        <f t="shared" si="41"/>
        <v>114400</v>
      </c>
      <c r="O1276" s="40">
        <f>VLOOKUP(F1276,DATOS!B:P,15,FALSE)</f>
        <v>45428</v>
      </c>
    </row>
    <row r="1277" spans="2:15">
      <c r="B1277" t="str">
        <f>VLOOKUP(F1277,DATOS!B:U,20,FALSE)</f>
        <v>FEVT5758</v>
      </c>
      <c r="C1277" s="3">
        <v>9012767301</v>
      </c>
      <c r="D1277" t="str">
        <f>VLOOKUP(F1277,DATOS!B:U,2,FALSE)</f>
        <v>CC</v>
      </c>
      <c r="E1277" s="3">
        <f>VLOOKUP(F1277,DATOS!B:U,3,FALSE)</f>
        <v>18101764</v>
      </c>
      <c r="F1277">
        <v>5553</v>
      </c>
      <c r="G1277">
        <v>2</v>
      </c>
      <c r="H1277" t="str">
        <f>VLOOKUP(F1277,DATOS!B:U,11,FALSE)</f>
        <v>S50008</v>
      </c>
      <c r="I1277" t="str">
        <f t="shared" si="40"/>
        <v>TRANSPORTE INTERMUNICIPAL TER</v>
      </c>
      <c r="J1277">
        <f>VLOOKUP(F1277,DATOS!B:U,13,FALSE)</f>
        <v>1</v>
      </c>
      <c r="K1277">
        <f>VLOOKUP(F1277,DATOS!B:U,18,FALSE)</f>
        <v>29640</v>
      </c>
      <c r="L1277">
        <f t="shared" si="41"/>
        <v>29640</v>
      </c>
      <c r="O1277" s="40">
        <f>VLOOKUP(F1277,DATOS!B:P,15,FALSE)</f>
        <v>45428</v>
      </c>
    </row>
    <row r="1278" spans="2:15">
      <c r="B1278" t="str">
        <f>VLOOKUP(F1278,DATOS!B:U,20,FALSE)</f>
        <v>FEVT5759</v>
      </c>
      <c r="C1278" s="3">
        <v>9012767301</v>
      </c>
      <c r="D1278" t="str">
        <f>VLOOKUP(F1278,DATOS!B:U,2,FALSE)</f>
        <v>RC</v>
      </c>
      <c r="E1278" s="3">
        <f>VLOOKUP(F1278,DATOS!B:U,3,FALSE)</f>
        <v>1125185813</v>
      </c>
      <c r="F1278">
        <v>5734</v>
      </c>
      <c r="G1278">
        <v>2</v>
      </c>
      <c r="H1278" t="str">
        <f>VLOOKUP(F1278,DATOS!B:U,11,FALSE)</f>
        <v>S50008</v>
      </c>
      <c r="I1278" t="str">
        <f t="shared" si="40"/>
        <v>TRANSPORTE INTERMUNICIPAL TER</v>
      </c>
      <c r="J1278">
        <f>VLOOKUP(F1278,DATOS!B:U,13,FALSE)</f>
        <v>1</v>
      </c>
      <c r="K1278">
        <f>VLOOKUP(F1278,DATOS!B:U,18,FALSE)</f>
        <v>30680</v>
      </c>
      <c r="L1278">
        <f t="shared" si="41"/>
        <v>30680</v>
      </c>
      <c r="O1278" s="40">
        <f>VLOOKUP(F1278,DATOS!B:P,15,FALSE)</f>
        <v>45429</v>
      </c>
    </row>
    <row r="1279" spans="2:15">
      <c r="B1279" t="str">
        <f>VLOOKUP(F1279,DATOS!B:U,20,FALSE)</f>
        <v>FEVT5760</v>
      </c>
      <c r="C1279" s="3">
        <v>9012767301</v>
      </c>
      <c r="D1279" t="str">
        <f>VLOOKUP(F1279,DATOS!B:U,2,FALSE)</f>
        <v>CC</v>
      </c>
      <c r="E1279" s="3">
        <f>VLOOKUP(F1279,DATOS!B:U,3,FALSE)</f>
        <v>2765795</v>
      </c>
      <c r="F1279">
        <v>6422</v>
      </c>
      <c r="G1279">
        <v>2</v>
      </c>
      <c r="H1279" t="str">
        <f>VLOOKUP(F1279,DATOS!B:U,11,FALSE)</f>
        <v>S50008</v>
      </c>
      <c r="I1279" t="str">
        <f t="shared" si="40"/>
        <v>TRANSPORTE INTERMUNICIPAL TER</v>
      </c>
      <c r="J1279">
        <f>VLOOKUP(F1279,DATOS!B:U,13,FALSE)</f>
        <v>1</v>
      </c>
      <c r="K1279">
        <f>VLOOKUP(F1279,DATOS!B:U,18,FALSE)</f>
        <v>26520</v>
      </c>
      <c r="L1279">
        <f t="shared" si="41"/>
        <v>26520</v>
      </c>
      <c r="O1279" s="40">
        <f>VLOOKUP(F1279,DATOS!B:P,15,FALSE)</f>
        <v>45442</v>
      </c>
    </row>
    <row r="1280" spans="2:15">
      <c r="B1280" t="str">
        <f>VLOOKUP(F1280,DATOS!B:U,20,FALSE)</f>
        <v>FEVT5760</v>
      </c>
      <c r="C1280" s="3">
        <v>9012767301</v>
      </c>
      <c r="D1280" t="str">
        <f>VLOOKUP(F1280,DATOS!B:U,2,FALSE)</f>
        <v>CC</v>
      </c>
      <c r="E1280" s="3">
        <f>VLOOKUP(F1280,DATOS!B:U,3,FALSE)</f>
        <v>2765795</v>
      </c>
      <c r="F1280">
        <v>6423</v>
      </c>
      <c r="G1280">
        <v>2</v>
      </c>
      <c r="H1280" t="str">
        <f>VLOOKUP(F1280,DATOS!B:U,11,FALSE)</f>
        <v>S50008</v>
      </c>
      <c r="I1280" t="str">
        <f t="shared" si="40"/>
        <v>TRANSPORTE INTERMUNICIPAL TER</v>
      </c>
      <c r="J1280">
        <f>VLOOKUP(F1280,DATOS!B:U,13,FALSE)</f>
        <v>1</v>
      </c>
      <c r="K1280">
        <f>VLOOKUP(F1280,DATOS!B:U,18,FALSE)</f>
        <v>26520</v>
      </c>
      <c r="L1280">
        <f t="shared" si="41"/>
        <v>26520</v>
      </c>
      <c r="O1280" s="40">
        <f>VLOOKUP(F1280,DATOS!B:P,15,FALSE)</f>
        <v>45442</v>
      </c>
    </row>
    <row r="1281" spans="2:15">
      <c r="B1281" t="str">
        <f>VLOOKUP(F1281,DATOS!B:U,20,FALSE)</f>
        <v>FEVT5761</v>
      </c>
      <c r="C1281" s="3">
        <v>9012767301</v>
      </c>
      <c r="D1281" t="str">
        <f>VLOOKUP(F1281,DATOS!B:U,2,FALSE)</f>
        <v>RC</v>
      </c>
      <c r="E1281" s="3">
        <f>VLOOKUP(F1281,DATOS!B:U,3,FALSE)</f>
        <v>1120218930</v>
      </c>
      <c r="F1281">
        <v>5646</v>
      </c>
      <c r="G1281">
        <v>2</v>
      </c>
      <c r="H1281" t="str">
        <f>VLOOKUP(F1281,DATOS!B:U,11,FALSE)</f>
        <v>S50007</v>
      </c>
      <c r="I1281" t="str">
        <f t="shared" si="40"/>
        <v>TRANSPORTE MUNICIPAL TERRESTR</v>
      </c>
      <c r="J1281">
        <f>VLOOKUP(F1281,DATOS!B:U,13,FALSE)</f>
        <v>1</v>
      </c>
      <c r="K1281">
        <f>VLOOKUP(F1281,DATOS!B:U,18,FALSE)</f>
        <v>29120</v>
      </c>
      <c r="L1281">
        <f t="shared" si="41"/>
        <v>29120</v>
      </c>
      <c r="O1281" s="40">
        <f>VLOOKUP(F1281,DATOS!B:P,15,FALSE)</f>
        <v>45428</v>
      </c>
    </row>
    <row r="1282" spans="2:15">
      <c r="B1282" t="str">
        <f>VLOOKUP(F1282,DATOS!B:U,20,FALSE)</f>
        <v>FEVT5761</v>
      </c>
      <c r="C1282" s="3">
        <v>9012767301</v>
      </c>
      <c r="D1282" t="str">
        <f>VLOOKUP(F1282,DATOS!B:U,2,FALSE)</f>
        <v>RC</v>
      </c>
      <c r="E1282" s="3">
        <f>VLOOKUP(F1282,DATOS!B:U,3,FALSE)</f>
        <v>1120218930</v>
      </c>
      <c r="F1282">
        <v>5647</v>
      </c>
      <c r="G1282">
        <v>2</v>
      </c>
      <c r="H1282" t="str">
        <f>VLOOKUP(F1282,DATOS!B:U,11,FALSE)</f>
        <v>S50007</v>
      </c>
      <c r="I1282" t="str">
        <f t="shared" si="40"/>
        <v>TRANSPORTE MUNICIPAL TERRESTR</v>
      </c>
      <c r="J1282">
        <f>VLOOKUP(F1282,DATOS!B:U,13,FALSE)</f>
        <v>1</v>
      </c>
      <c r="K1282">
        <f>VLOOKUP(F1282,DATOS!B:U,18,FALSE)</f>
        <v>29120</v>
      </c>
      <c r="L1282">
        <f t="shared" si="41"/>
        <v>29120</v>
      </c>
      <c r="O1282" s="40">
        <f>VLOOKUP(F1282,DATOS!B:P,15,FALSE)</f>
        <v>45428</v>
      </c>
    </row>
    <row r="1283" spans="2:15">
      <c r="B1283" t="str">
        <f>VLOOKUP(F1283,DATOS!B:U,20,FALSE)</f>
        <v>FEVT5762</v>
      </c>
      <c r="C1283" s="3">
        <v>9012767301</v>
      </c>
      <c r="D1283" t="str">
        <f>VLOOKUP(F1283,DATOS!B:U,2,FALSE)</f>
        <v>CC</v>
      </c>
      <c r="E1283" s="3">
        <f>VLOOKUP(F1283,DATOS!B:U,3,FALSE)</f>
        <v>1124312232</v>
      </c>
      <c r="F1283">
        <v>5580</v>
      </c>
      <c r="G1283">
        <v>2</v>
      </c>
      <c r="H1283" t="str">
        <f>VLOOKUP(F1283,DATOS!B:U,11,FALSE)</f>
        <v>S50007</v>
      </c>
      <c r="I1283" t="str">
        <f t="shared" si="40"/>
        <v>TRANSPORTE MUNICIPAL TERRESTR</v>
      </c>
      <c r="J1283">
        <f>VLOOKUP(F1283,DATOS!B:U,13,FALSE)</f>
        <v>1</v>
      </c>
      <c r="K1283">
        <f>VLOOKUP(F1283,DATOS!B:U,18,FALSE)</f>
        <v>26000</v>
      </c>
      <c r="L1283">
        <f t="shared" si="41"/>
        <v>26000</v>
      </c>
      <c r="O1283" s="40">
        <f>VLOOKUP(F1283,DATOS!B:P,15,FALSE)</f>
        <v>45427</v>
      </c>
    </row>
    <row r="1284" spans="2:15">
      <c r="B1284" t="str">
        <f>VLOOKUP(F1284,DATOS!B:U,20,FALSE)</f>
        <v>FEVT5762</v>
      </c>
      <c r="C1284" s="3">
        <v>9012767301</v>
      </c>
      <c r="D1284" t="str">
        <f>VLOOKUP(F1284,DATOS!B:U,2,FALSE)</f>
        <v>CC</v>
      </c>
      <c r="E1284" s="3">
        <f>VLOOKUP(F1284,DATOS!B:U,3,FALSE)</f>
        <v>1124312232</v>
      </c>
      <c r="F1284">
        <v>5581</v>
      </c>
      <c r="G1284">
        <v>2</v>
      </c>
      <c r="H1284" t="str">
        <f>VLOOKUP(F1284,DATOS!B:U,11,FALSE)</f>
        <v>S50007</v>
      </c>
      <c r="I1284" t="str">
        <f t="shared" si="40"/>
        <v>TRANSPORTE MUNICIPAL TERRESTR</v>
      </c>
      <c r="J1284">
        <f>VLOOKUP(F1284,DATOS!B:U,13,FALSE)</f>
        <v>1</v>
      </c>
      <c r="K1284">
        <f>VLOOKUP(F1284,DATOS!B:U,18,FALSE)</f>
        <v>26000</v>
      </c>
      <c r="L1284">
        <f t="shared" si="41"/>
        <v>26000</v>
      </c>
      <c r="O1284" s="40">
        <f>VLOOKUP(F1284,DATOS!B:P,15,FALSE)</f>
        <v>45427</v>
      </c>
    </row>
    <row r="1285" spans="2:15">
      <c r="B1285" t="str">
        <f>VLOOKUP(F1285,DATOS!B:U,20,FALSE)</f>
        <v>FEVT5791</v>
      </c>
      <c r="C1285" s="3">
        <v>9012767301</v>
      </c>
      <c r="D1285" t="str">
        <f>VLOOKUP(F1285,DATOS!B:U,2,FALSE)</f>
        <v>CC</v>
      </c>
      <c r="E1285" s="3">
        <f>VLOOKUP(F1285,DATOS!B:U,3,FALSE)</f>
        <v>5378918</v>
      </c>
      <c r="F1285">
        <v>4895</v>
      </c>
      <c r="G1285">
        <v>2</v>
      </c>
      <c r="H1285" t="str">
        <f>VLOOKUP(F1285,DATOS!B:U,11,FALSE)</f>
        <v>S50008</v>
      </c>
      <c r="I1285" t="str">
        <f t="shared" si="40"/>
        <v>TRANSPORTE INTERMUNICIPAL TER</v>
      </c>
      <c r="J1285">
        <f>VLOOKUP(F1285,DATOS!B:U,13,FALSE)</f>
        <v>1</v>
      </c>
      <c r="K1285">
        <f>VLOOKUP(F1285,DATOS!B:U,18,FALSE)</f>
        <v>31720</v>
      </c>
      <c r="L1285">
        <f t="shared" si="41"/>
        <v>31720</v>
      </c>
      <c r="O1285" s="40">
        <f>VLOOKUP(F1285,DATOS!B:P,15,FALSE)</f>
        <v>45414</v>
      </c>
    </row>
    <row r="1286" spans="2:15">
      <c r="B1286" t="str">
        <f>VLOOKUP(F1286,DATOS!B:U,20,FALSE)</f>
        <v>FEVT5791</v>
      </c>
      <c r="C1286" s="3">
        <v>9012767301</v>
      </c>
      <c r="D1286" t="str">
        <f>VLOOKUP(F1286,DATOS!B:U,2,FALSE)</f>
        <v>CC</v>
      </c>
      <c r="E1286" s="3">
        <f>VLOOKUP(F1286,DATOS!B:U,3,FALSE)</f>
        <v>5378918</v>
      </c>
      <c r="F1286">
        <v>4896</v>
      </c>
      <c r="G1286">
        <v>2</v>
      </c>
      <c r="H1286" t="str">
        <f>VLOOKUP(F1286,DATOS!B:U,11,FALSE)</f>
        <v>S50008</v>
      </c>
      <c r="I1286" t="str">
        <f t="shared" si="40"/>
        <v>TRANSPORTE INTERMUNICIPAL TER</v>
      </c>
      <c r="J1286">
        <f>VLOOKUP(F1286,DATOS!B:U,13,FALSE)</f>
        <v>1</v>
      </c>
      <c r="K1286">
        <f>VLOOKUP(F1286,DATOS!B:U,18,FALSE)</f>
        <v>31720</v>
      </c>
      <c r="L1286">
        <f t="shared" si="41"/>
        <v>31720</v>
      </c>
      <c r="O1286" s="40">
        <f>VLOOKUP(F1286,DATOS!B:P,15,FALSE)</f>
        <v>45414</v>
      </c>
    </row>
    <row r="1287" spans="2:15">
      <c r="B1287" t="str">
        <f>VLOOKUP(F1287,DATOS!B:U,20,FALSE)</f>
        <v>FEVT5791</v>
      </c>
      <c r="C1287" s="3">
        <v>9012767301</v>
      </c>
      <c r="D1287" t="str">
        <f>VLOOKUP(F1287,DATOS!B:U,2,FALSE)</f>
        <v>CC</v>
      </c>
      <c r="E1287" s="3">
        <f>VLOOKUP(F1287,DATOS!B:U,3,FALSE)</f>
        <v>15572476</v>
      </c>
      <c r="F1287">
        <v>6016</v>
      </c>
      <c r="G1287">
        <v>2</v>
      </c>
      <c r="H1287" t="str">
        <f>VLOOKUP(F1287,DATOS!B:U,11,FALSE)</f>
        <v>S50007</v>
      </c>
      <c r="I1287" t="str">
        <f t="shared" si="40"/>
        <v>TRANSPORTE MUNICIPAL TERRESTR</v>
      </c>
      <c r="J1287">
        <f>VLOOKUP(F1287,DATOS!B:U,13,FALSE)</f>
        <v>1</v>
      </c>
      <c r="K1287">
        <f>VLOOKUP(F1287,DATOS!B:U,18,FALSE)</f>
        <v>92040</v>
      </c>
      <c r="L1287">
        <f t="shared" si="41"/>
        <v>92040</v>
      </c>
      <c r="O1287" s="40">
        <f>VLOOKUP(F1287,DATOS!B:P,15,FALSE)</f>
        <v>45434</v>
      </c>
    </row>
    <row r="1288" spans="2:15">
      <c r="B1288" t="str">
        <f>VLOOKUP(F1288,DATOS!B:U,20,FALSE)</f>
        <v>FEVT5791</v>
      </c>
      <c r="C1288" s="3">
        <v>9012767301</v>
      </c>
      <c r="D1288" t="str">
        <f>VLOOKUP(F1288,DATOS!B:U,2,FALSE)</f>
        <v>CC</v>
      </c>
      <c r="E1288" s="3">
        <f>VLOOKUP(F1288,DATOS!B:U,3,FALSE)</f>
        <v>15572476</v>
      </c>
      <c r="F1288">
        <v>6017</v>
      </c>
      <c r="G1288">
        <v>2</v>
      </c>
      <c r="H1288" t="str">
        <f>VLOOKUP(F1288,DATOS!B:U,11,FALSE)</f>
        <v>S50007</v>
      </c>
      <c r="I1288" t="str">
        <f t="shared" si="40"/>
        <v>TRANSPORTE MUNICIPAL TERRESTR</v>
      </c>
      <c r="J1288">
        <f>VLOOKUP(F1288,DATOS!B:U,13,FALSE)</f>
        <v>1</v>
      </c>
      <c r="K1288">
        <f>VLOOKUP(F1288,DATOS!B:U,18,FALSE)</f>
        <v>83200</v>
      </c>
      <c r="L1288">
        <f t="shared" si="41"/>
        <v>83200</v>
      </c>
      <c r="O1288" s="40">
        <f>VLOOKUP(F1288,DATOS!B:P,15,FALSE)</f>
        <v>45435</v>
      </c>
    </row>
    <row r="1289" spans="2:15">
      <c r="B1289" t="str">
        <f>VLOOKUP(F1289,DATOS!B:U,20,FALSE)</f>
        <v>FEVT5763</v>
      </c>
      <c r="C1289" s="3">
        <v>9012767301</v>
      </c>
      <c r="D1289" t="str">
        <f>VLOOKUP(F1289,DATOS!B:U,2,FALSE)</f>
        <v>CC</v>
      </c>
      <c r="E1289" s="3">
        <f>VLOOKUP(F1289,DATOS!B:U,3,FALSE)</f>
        <v>5328226</v>
      </c>
      <c r="F1289">
        <v>5223</v>
      </c>
      <c r="G1289">
        <v>2</v>
      </c>
      <c r="H1289" t="str">
        <f>VLOOKUP(F1289,DATOS!B:U,11,FALSE)</f>
        <v>S50008</v>
      </c>
      <c r="I1289" t="str">
        <f t="shared" si="40"/>
        <v>TRANSPORTE INTERMUNICIPAL TER</v>
      </c>
      <c r="J1289">
        <f>VLOOKUP(F1289,DATOS!B:U,13,FALSE)</f>
        <v>1</v>
      </c>
      <c r="K1289">
        <f>VLOOKUP(F1289,DATOS!B:U,18,FALSE)</f>
        <v>45240</v>
      </c>
      <c r="L1289">
        <f t="shared" si="41"/>
        <v>45240</v>
      </c>
      <c r="O1289" s="40">
        <f>VLOOKUP(F1289,DATOS!B:P,15,FALSE)</f>
        <v>45416</v>
      </c>
    </row>
    <row r="1290" spans="2:15">
      <c r="B1290" t="str">
        <f>VLOOKUP(F1290,DATOS!B:U,20,FALSE)</f>
        <v>FEVT5763</v>
      </c>
      <c r="C1290" s="3">
        <v>9012767301</v>
      </c>
      <c r="D1290" t="str">
        <f>VLOOKUP(F1290,DATOS!B:U,2,FALSE)</f>
        <v>CC</v>
      </c>
      <c r="E1290" s="3">
        <f>VLOOKUP(F1290,DATOS!B:U,3,FALSE)</f>
        <v>5328226</v>
      </c>
      <c r="F1290">
        <v>6261</v>
      </c>
      <c r="G1290">
        <v>2</v>
      </c>
      <c r="H1290" t="str">
        <f>VLOOKUP(F1290,DATOS!B:U,11,FALSE)</f>
        <v>S50007</v>
      </c>
      <c r="I1290" t="str">
        <f t="shared" si="40"/>
        <v>TRANSPORTE MUNICIPAL TERRESTR</v>
      </c>
      <c r="J1290">
        <f>VLOOKUP(F1290,DATOS!B:U,13,FALSE)</f>
        <v>2</v>
      </c>
      <c r="K1290">
        <f>VLOOKUP(F1290,DATOS!B:U,18,FALSE)</f>
        <v>109200</v>
      </c>
      <c r="L1290">
        <f t="shared" si="41"/>
        <v>218400</v>
      </c>
      <c r="O1290" s="40">
        <f>VLOOKUP(F1290,DATOS!B:P,15,FALSE)</f>
        <v>45440</v>
      </c>
    </row>
    <row r="1291" spans="2:15">
      <c r="B1291" t="str">
        <f>VLOOKUP(F1291,DATOS!B:U,20,FALSE)</f>
        <v>FEVT5763</v>
      </c>
      <c r="C1291" s="3">
        <v>9012767301</v>
      </c>
      <c r="D1291" t="str">
        <f>VLOOKUP(F1291,DATOS!B:U,2,FALSE)</f>
        <v>CC</v>
      </c>
      <c r="E1291" s="3">
        <f>VLOOKUP(F1291,DATOS!B:U,3,FALSE)</f>
        <v>5328226</v>
      </c>
      <c r="F1291">
        <v>6262</v>
      </c>
      <c r="G1291">
        <v>2</v>
      </c>
      <c r="H1291" t="str">
        <f>VLOOKUP(F1291,DATOS!B:U,11,FALSE)</f>
        <v>S50007</v>
      </c>
      <c r="I1291" t="str">
        <f t="shared" si="40"/>
        <v>TRANSPORTE MUNICIPAL TERRESTR</v>
      </c>
      <c r="J1291">
        <f>VLOOKUP(F1291,DATOS!B:U,13,FALSE)</f>
        <v>1</v>
      </c>
      <c r="K1291">
        <f>VLOOKUP(F1291,DATOS!B:U,18,FALSE)</f>
        <v>109200</v>
      </c>
      <c r="L1291">
        <f t="shared" si="41"/>
        <v>109200</v>
      </c>
      <c r="O1291" s="40">
        <f>VLOOKUP(F1291,DATOS!B:P,15,FALSE)</f>
        <v>45442</v>
      </c>
    </row>
    <row r="1292" spans="2:15">
      <c r="B1292" t="str">
        <f>VLOOKUP(F1292,DATOS!B:U,20,FALSE)</f>
        <v>FEVT5764</v>
      </c>
      <c r="C1292" s="3">
        <v>9012767301</v>
      </c>
      <c r="D1292" t="str">
        <f>VLOOKUP(F1292,DATOS!B:U,2,FALSE)</f>
        <v>CC</v>
      </c>
      <c r="E1292" s="3">
        <f>VLOOKUP(F1292,DATOS!B:U,3,FALSE)</f>
        <v>27355422</v>
      </c>
      <c r="F1292">
        <v>4961</v>
      </c>
      <c r="G1292">
        <v>2</v>
      </c>
      <c r="H1292" t="str">
        <f>VLOOKUP(F1292,DATOS!B:U,11,FALSE)</f>
        <v>S50008</v>
      </c>
      <c r="I1292" t="str">
        <f t="shared" si="40"/>
        <v>TRANSPORTE INTERMUNICIPAL TER</v>
      </c>
      <c r="J1292">
        <f>VLOOKUP(F1292,DATOS!B:U,13,FALSE)</f>
        <v>1</v>
      </c>
      <c r="K1292">
        <f>VLOOKUP(F1292,DATOS!B:U,18,FALSE)</f>
        <v>30680</v>
      </c>
      <c r="L1292">
        <f t="shared" si="41"/>
        <v>30680</v>
      </c>
      <c r="O1292" s="40">
        <f>VLOOKUP(F1292,DATOS!B:P,15,FALSE)</f>
        <v>45416</v>
      </c>
    </row>
    <row r="1293" spans="2:15">
      <c r="B1293" t="str">
        <f>VLOOKUP(F1293,DATOS!B:U,20,FALSE)</f>
        <v>FEVT5765</v>
      </c>
      <c r="C1293" s="3">
        <v>9012767301</v>
      </c>
      <c r="D1293" t="str">
        <f>VLOOKUP(F1293,DATOS!B:U,2,FALSE)</f>
        <v>CC</v>
      </c>
      <c r="E1293" s="3">
        <f>VLOOKUP(F1293,DATOS!B:U,3,FALSE)</f>
        <v>27355628</v>
      </c>
      <c r="F1293">
        <v>5816</v>
      </c>
      <c r="G1293">
        <v>2</v>
      </c>
      <c r="H1293" t="str">
        <f>VLOOKUP(F1293,DATOS!B:U,11,FALSE)</f>
        <v>S50007</v>
      </c>
      <c r="I1293" t="str">
        <f t="shared" si="40"/>
        <v>TRANSPORTE MUNICIPAL TERRESTR</v>
      </c>
      <c r="J1293">
        <f>VLOOKUP(F1293,DATOS!B:U,13,FALSE)</f>
        <v>1</v>
      </c>
      <c r="K1293">
        <f>VLOOKUP(F1293,DATOS!B:U,18,FALSE)</f>
        <v>67600</v>
      </c>
      <c r="L1293">
        <f t="shared" si="41"/>
        <v>67600</v>
      </c>
      <c r="O1293" s="40">
        <f>VLOOKUP(F1293,DATOS!B:P,15,FALSE)</f>
        <v>45430</v>
      </c>
    </row>
    <row r="1294" spans="2:15">
      <c r="B1294" t="str">
        <f>VLOOKUP(F1294,DATOS!B:U,20,FALSE)</f>
        <v>FEVT5765</v>
      </c>
      <c r="C1294" s="3">
        <v>9012767301</v>
      </c>
      <c r="D1294" t="str">
        <f>VLOOKUP(F1294,DATOS!B:U,2,FALSE)</f>
        <v>CC</v>
      </c>
      <c r="E1294" s="3">
        <f>VLOOKUP(F1294,DATOS!B:U,3,FALSE)</f>
        <v>27355628</v>
      </c>
      <c r="F1294">
        <v>6454</v>
      </c>
      <c r="G1294">
        <v>2</v>
      </c>
      <c r="H1294" t="str">
        <f>VLOOKUP(F1294,DATOS!B:U,11,FALSE)</f>
        <v>S50007</v>
      </c>
      <c r="I1294" t="str">
        <f t="shared" si="40"/>
        <v>TRANSPORTE MUNICIPAL TERRESTR</v>
      </c>
      <c r="J1294">
        <f>VLOOKUP(F1294,DATOS!B:U,13,FALSE)</f>
        <v>2</v>
      </c>
      <c r="K1294">
        <f>VLOOKUP(F1294,DATOS!B:U,18,FALSE)</f>
        <v>67600</v>
      </c>
      <c r="L1294">
        <f t="shared" si="41"/>
        <v>135200</v>
      </c>
      <c r="O1294" s="40">
        <f>VLOOKUP(F1294,DATOS!B:P,15,FALSE)</f>
        <v>45442</v>
      </c>
    </row>
    <row r="1295" spans="2:15">
      <c r="B1295" t="str">
        <f>VLOOKUP(F1295,DATOS!B:U,20,FALSE)</f>
        <v>FEVT5766</v>
      </c>
      <c r="C1295" s="3">
        <v>9012767301</v>
      </c>
      <c r="D1295" t="str">
        <f>VLOOKUP(F1295,DATOS!B:U,2,FALSE)</f>
        <v>CC</v>
      </c>
      <c r="E1295" s="3">
        <f>VLOOKUP(F1295,DATOS!B:U,3,FALSE)</f>
        <v>27473454</v>
      </c>
      <c r="F1295">
        <v>5359</v>
      </c>
      <c r="G1295">
        <v>2</v>
      </c>
      <c r="H1295" t="str">
        <f>VLOOKUP(F1295,DATOS!B:U,11,FALSE)</f>
        <v>S50007</v>
      </c>
      <c r="I1295" t="str">
        <f t="shared" si="40"/>
        <v>TRANSPORTE MUNICIPAL TERRESTR</v>
      </c>
      <c r="J1295">
        <f>VLOOKUP(F1295,DATOS!B:U,13,FALSE)</f>
        <v>1</v>
      </c>
      <c r="K1295">
        <f>VLOOKUP(F1295,DATOS!B:U,18,FALSE)</f>
        <v>26000</v>
      </c>
      <c r="L1295">
        <f t="shared" si="41"/>
        <v>26000</v>
      </c>
      <c r="O1295" s="40">
        <f>VLOOKUP(F1295,DATOS!B:P,15,FALSE)</f>
        <v>45421</v>
      </c>
    </row>
    <row r="1296" spans="2:15">
      <c r="B1296" t="str">
        <f>VLOOKUP(F1296,DATOS!B:U,20,FALSE)</f>
        <v>FEVT5766</v>
      </c>
      <c r="C1296" s="3">
        <v>9012767301</v>
      </c>
      <c r="D1296" t="str">
        <f>VLOOKUP(F1296,DATOS!B:U,2,FALSE)</f>
        <v>CC</v>
      </c>
      <c r="E1296" s="3">
        <f>VLOOKUP(F1296,DATOS!B:U,3,FALSE)</f>
        <v>27473454</v>
      </c>
      <c r="F1296">
        <v>5360</v>
      </c>
      <c r="G1296">
        <v>2</v>
      </c>
      <c r="H1296" t="str">
        <f>VLOOKUP(F1296,DATOS!B:U,11,FALSE)</f>
        <v>S50007</v>
      </c>
      <c r="I1296" t="str">
        <f t="shared" si="40"/>
        <v>TRANSPORTE MUNICIPAL TERRESTR</v>
      </c>
      <c r="J1296">
        <f>VLOOKUP(F1296,DATOS!B:U,13,FALSE)</f>
        <v>1</v>
      </c>
      <c r="K1296">
        <f>VLOOKUP(F1296,DATOS!B:U,18,FALSE)</f>
        <v>26000</v>
      </c>
      <c r="L1296">
        <f t="shared" si="41"/>
        <v>26000</v>
      </c>
      <c r="O1296" s="40">
        <f>VLOOKUP(F1296,DATOS!B:P,15,FALSE)</f>
        <v>45421</v>
      </c>
    </row>
    <row r="1297" spans="2:15">
      <c r="B1297" t="str">
        <f>VLOOKUP(F1297,DATOS!B:U,20,FALSE)</f>
        <v>FEVT5767</v>
      </c>
      <c r="C1297" s="3">
        <v>9012767301</v>
      </c>
      <c r="D1297" t="str">
        <f>VLOOKUP(F1297,DATOS!B:U,2,FALSE)</f>
        <v>RC</v>
      </c>
      <c r="E1297" s="3">
        <f>VLOOKUP(F1297,DATOS!B:U,3,FALSE)</f>
        <v>1120219116</v>
      </c>
      <c r="F1297">
        <v>5047</v>
      </c>
      <c r="G1297">
        <v>2</v>
      </c>
      <c r="H1297" t="str">
        <f>VLOOKUP(F1297,DATOS!B:U,11,FALSE)</f>
        <v>S50007</v>
      </c>
      <c r="I1297" t="str">
        <f t="shared" si="40"/>
        <v>TRANSPORTE MUNICIPAL TERRESTR</v>
      </c>
      <c r="J1297">
        <f>VLOOKUP(F1297,DATOS!B:U,13,FALSE)</f>
        <v>2</v>
      </c>
      <c r="K1297">
        <f>VLOOKUP(F1297,DATOS!B:U,18,FALSE)</f>
        <v>29120</v>
      </c>
      <c r="L1297">
        <f t="shared" si="41"/>
        <v>58240</v>
      </c>
      <c r="O1297" s="40">
        <f>VLOOKUP(F1297,DATOS!B:P,15,FALSE)</f>
        <v>45414</v>
      </c>
    </row>
    <row r="1298" spans="2:15">
      <c r="B1298" t="str">
        <f>VLOOKUP(F1298,DATOS!B:U,20,FALSE)</f>
        <v>FEVT5767</v>
      </c>
      <c r="C1298" s="3">
        <v>9012767301</v>
      </c>
      <c r="D1298" t="str">
        <f>VLOOKUP(F1298,DATOS!B:U,2,FALSE)</f>
        <v>RC</v>
      </c>
      <c r="E1298" s="3">
        <f>VLOOKUP(F1298,DATOS!B:U,3,FALSE)</f>
        <v>1120219116</v>
      </c>
      <c r="F1298">
        <v>5048</v>
      </c>
      <c r="G1298">
        <v>2</v>
      </c>
      <c r="H1298" t="str">
        <f>VLOOKUP(F1298,DATOS!B:U,11,FALSE)</f>
        <v>S50007</v>
      </c>
      <c r="I1298" t="str">
        <f t="shared" si="40"/>
        <v>TRANSPORTE MUNICIPAL TERRESTR</v>
      </c>
      <c r="J1298">
        <f>VLOOKUP(F1298,DATOS!B:U,13,FALSE)</f>
        <v>2</v>
      </c>
      <c r="K1298">
        <f>VLOOKUP(F1298,DATOS!B:U,18,FALSE)</f>
        <v>93600</v>
      </c>
      <c r="L1298">
        <f t="shared" si="41"/>
        <v>187200</v>
      </c>
      <c r="O1298" s="40">
        <f>VLOOKUP(F1298,DATOS!B:P,15,FALSE)</f>
        <v>45414</v>
      </c>
    </row>
    <row r="1299" spans="2:15">
      <c r="B1299" t="str">
        <f>VLOOKUP(F1299,DATOS!B:U,20,FALSE)</f>
        <v>FEVT5768</v>
      </c>
      <c r="C1299" s="3">
        <v>9012767301</v>
      </c>
      <c r="D1299" t="str">
        <f>VLOOKUP(F1299,DATOS!B:U,2,FALSE)</f>
        <v>TI</v>
      </c>
      <c r="E1299" s="3">
        <f>VLOOKUP(F1299,DATOS!B:U,3,FALSE)</f>
        <v>1124314429</v>
      </c>
      <c r="F1299">
        <v>6066</v>
      </c>
      <c r="G1299">
        <v>2</v>
      </c>
      <c r="H1299" t="str">
        <f>VLOOKUP(F1299,DATOS!B:U,11,FALSE)</f>
        <v>S50007</v>
      </c>
      <c r="I1299" t="str">
        <f t="shared" si="40"/>
        <v>TRANSPORTE MUNICIPAL TERRESTR</v>
      </c>
      <c r="J1299">
        <f>VLOOKUP(F1299,DATOS!B:U,13,FALSE)</f>
        <v>1</v>
      </c>
      <c r="K1299">
        <f>VLOOKUP(F1299,DATOS!B:U,18,FALSE)</f>
        <v>26000</v>
      </c>
      <c r="L1299">
        <f t="shared" si="41"/>
        <v>26000</v>
      </c>
      <c r="O1299" s="40">
        <f>VLOOKUP(F1299,DATOS!B:P,15,FALSE)</f>
        <v>45435</v>
      </c>
    </row>
    <row r="1300" spans="2:15">
      <c r="B1300" t="str">
        <f>VLOOKUP(F1300,DATOS!B:U,20,FALSE)</f>
        <v>FEVT5768</v>
      </c>
      <c r="C1300" s="3">
        <v>9012767301</v>
      </c>
      <c r="D1300" t="str">
        <f>VLOOKUP(F1300,DATOS!B:U,2,FALSE)</f>
        <v>TI</v>
      </c>
      <c r="E1300" s="3">
        <f>VLOOKUP(F1300,DATOS!B:U,3,FALSE)</f>
        <v>1124314429</v>
      </c>
      <c r="F1300">
        <v>6067</v>
      </c>
      <c r="G1300">
        <v>2</v>
      </c>
      <c r="H1300" t="str">
        <f>VLOOKUP(F1300,DATOS!B:U,11,FALSE)</f>
        <v>S50007</v>
      </c>
      <c r="I1300" t="str">
        <f t="shared" si="40"/>
        <v>TRANSPORTE MUNICIPAL TERRESTR</v>
      </c>
      <c r="J1300">
        <f>VLOOKUP(F1300,DATOS!B:U,13,FALSE)</f>
        <v>1</v>
      </c>
      <c r="K1300">
        <f>VLOOKUP(F1300,DATOS!B:U,18,FALSE)</f>
        <v>26000</v>
      </c>
      <c r="L1300">
        <f t="shared" si="41"/>
        <v>26000</v>
      </c>
      <c r="O1300" s="40">
        <f>VLOOKUP(F1300,DATOS!B:P,15,FALSE)</f>
        <v>45435</v>
      </c>
    </row>
    <row r="1301" spans="2:15">
      <c r="B1301" t="str">
        <f>VLOOKUP(F1301,DATOS!B:U,20,FALSE)</f>
        <v>FEVT5769</v>
      </c>
      <c r="C1301" s="3">
        <v>9012767301</v>
      </c>
      <c r="D1301" t="str">
        <f>VLOOKUP(F1301,DATOS!B:U,2,FALSE)</f>
        <v>RC</v>
      </c>
      <c r="E1301" s="3">
        <f>VLOOKUP(F1301,DATOS!B:U,3,FALSE)</f>
        <v>1125414482</v>
      </c>
      <c r="F1301">
        <v>5183</v>
      </c>
      <c r="G1301">
        <v>2</v>
      </c>
      <c r="H1301" t="str">
        <f>VLOOKUP(F1301,DATOS!B:U,11,FALSE)</f>
        <v>S50007</v>
      </c>
      <c r="I1301" t="str">
        <f t="shared" si="40"/>
        <v>TRANSPORTE MUNICIPAL TERRESTR</v>
      </c>
      <c r="J1301">
        <f>VLOOKUP(F1301,DATOS!B:U,13,FALSE)</f>
        <v>1</v>
      </c>
      <c r="K1301">
        <f>VLOOKUP(F1301,DATOS!B:U,18,FALSE)</f>
        <v>109200</v>
      </c>
      <c r="L1301">
        <f t="shared" si="41"/>
        <v>109200</v>
      </c>
      <c r="O1301" s="40">
        <f>VLOOKUP(F1301,DATOS!B:P,15,FALSE)</f>
        <v>45414</v>
      </c>
    </row>
    <row r="1302" spans="2:15">
      <c r="B1302" t="str">
        <f>VLOOKUP(F1302,DATOS!B:U,20,FALSE)</f>
        <v>FEVT5769</v>
      </c>
      <c r="C1302" s="3">
        <v>9012767301</v>
      </c>
      <c r="D1302" t="str">
        <f>VLOOKUP(F1302,DATOS!B:U,2,FALSE)</f>
        <v>RC</v>
      </c>
      <c r="E1302" s="3">
        <f>VLOOKUP(F1302,DATOS!B:U,3,FALSE)</f>
        <v>1125414482</v>
      </c>
      <c r="F1302">
        <v>5184</v>
      </c>
      <c r="G1302">
        <v>2</v>
      </c>
      <c r="H1302" t="str">
        <f>VLOOKUP(F1302,DATOS!B:U,11,FALSE)</f>
        <v>S50007</v>
      </c>
      <c r="I1302" t="str">
        <f t="shared" si="40"/>
        <v>TRANSPORTE MUNICIPAL TERRESTR</v>
      </c>
      <c r="J1302">
        <f>VLOOKUP(F1302,DATOS!B:U,13,FALSE)</f>
        <v>1</v>
      </c>
      <c r="K1302">
        <f>VLOOKUP(F1302,DATOS!B:U,18,FALSE)</f>
        <v>109200</v>
      </c>
      <c r="L1302">
        <f t="shared" si="41"/>
        <v>109200</v>
      </c>
      <c r="O1302" s="40">
        <f>VLOOKUP(F1302,DATOS!B:P,15,FALSE)</f>
        <v>45420</v>
      </c>
    </row>
    <row r="1303" spans="2:15">
      <c r="B1303" t="str">
        <f>VLOOKUP(F1303,DATOS!B:U,20,FALSE)</f>
        <v>FEVT5770</v>
      </c>
      <c r="C1303" s="3">
        <v>9012767301</v>
      </c>
      <c r="D1303" t="str">
        <f>VLOOKUP(F1303,DATOS!B:U,2,FALSE)</f>
        <v>CC</v>
      </c>
      <c r="E1303" s="3">
        <f>VLOOKUP(F1303,DATOS!B:U,3,FALSE)</f>
        <v>27360104</v>
      </c>
      <c r="F1303">
        <v>6259</v>
      </c>
      <c r="G1303">
        <v>2</v>
      </c>
      <c r="H1303" t="str">
        <f>VLOOKUP(F1303,DATOS!B:U,11,FALSE)</f>
        <v>S50008</v>
      </c>
      <c r="I1303" t="str">
        <f t="shared" si="40"/>
        <v>TRANSPORTE INTERMUNICIPAL TER</v>
      </c>
      <c r="J1303">
        <f>VLOOKUP(F1303,DATOS!B:U,13,FALSE)</f>
        <v>1</v>
      </c>
      <c r="K1303">
        <f>VLOOKUP(F1303,DATOS!B:U,18,FALSE)</f>
        <v>29640</v>
      </c>
      <c r="L1303">
        <f t="shared" si="41"/>
        <v>29640</v>
      </c>
      <c r="O1303" s="40">
        <f>VLOOKUP(F1303,DATOS!B:P,15,FALSE)</f>
        <v>45439</v>
      </c>
    </row>
    <row r="1304" spans="2:15">
      <c r="B1304" t="str">
        <f>VLOOKUP(F1304,DATOS!B:U,20,FALSE)</f>
        <v>FEVT5770</v>
      </c>
      <c r="C1304" s="3">
        <v>9012767301</v>
      </c>
      <c r="D1304" t="str">
        <f>VLOOKUP(F1304,DATOS!B:U,2,FALSE)</f>
        <v>CC</v>
      </c>
      <c r="E1304" s="3">
        <f>VLOOKUP(F1304,DATOS!B:U,3,FALSE)</f>
        <v>27360104</v>
      </c>
      <c r="F1304">
        <v>6428</v>
      </c>
      <c r="G1304">
        <v>2</v>
      </c>
      <c r="H1304" t="str">
        <f>VLOOKUP(F1304,DATOS!B:U,11,FALSE)</f>
        <v>S50008</v>
      </c>
      <c r="I1304" t="str">
        <f t="shared" si="40"/>
        <v>TRANSPORTE INTERMUNICIPAL TER</v>
      </c>
      <c r="J1304">
        <f>VLOOKUP(F1304,DATOS!B:U,13,FALSE)</f>
        <v>1</v>
      </c>
      <c r="K1304">
        <f>VLOOKUP(F1304,DATOS!B:U,18,FALSE)</f>
        <v>29640</v>
      </c>
      <c r="L1304">
        <f t="shared" si="41"/>
        <v>29640</v>
      </c>
      <c r="O1304" s="40">
        <f>VLOOKUP(F1304,DATOS!B:P,15,FALSE)</f>
        <v>45442</v>
      </c>
    </row>
    <row r="1305" spans="2:15">
      <c r="B1305" t="str">
        <f>VLOOKUP(F1305,DATOS!B:U,20,FALSE)</f>
        <v>FEVT5770</v>
      </c>
      <c r="C1305" s="3">
        <v>9012767301</v>
      </c>
      <c r="D1305" t="str">
        <f>VLOOKUP(F1305,DATOS!B:U,2,FALSE)</f>
        <v>CC</v>
      </c>
      <c r="E1305" s="3">
        <f>VLOOKUP(F1305,DATOS!B:U,3,FALSE)</f>
        <v>27360104</v>
      </c>
      <c r="F1305">
        <v>6429</v>
      </c>
      <c r="G1305">
        <v>2</v>
      </c>
      <c r="H1305" t="str">
        <f>VLOOKUP(F1305,DATOS!B:U,11,FALSE)</f>
        <v>S50008</v>
      </c>
      <c r="I1305" t="str">
        <f t="shared" si="40"/>
        <v>TRANSPORTE INTERMUNICIPAL TER</v>
      </c>
      <c r="J1305">
        <f>VLOOKUP(F1305,DATOS!B:U,13,FALSE)</f>
        <v>1</v>
      </c>
      <c r="K1305">
        <f>VLOOKUP(F1305,DATOS!B:U,18,FALSE)</f>
        <v>29640</v>
      </c>
      <c r="L1305">
        <f t="shared" si="41"/>
        <v>29640</v>
      </c>
      <c r="O1305" s="40">
        <f>VLOOKUP(F1305,DATOS!B:P,15,FALSE)</f>
        <v>45442</v>
      </c>
    </row>
    <row r="1306" spans="2:15">
      <c r="B1306" t="str">
        <f>VLOOKUP(F1306,DATOS!B:U,20,FALSE)</f>
        <v>FEVT5771</v>
      </c>
      <c r="C1306" s="3">
        <v>9012767301</v>
      </c>
      <c r="D1306" t="str">
        <f>VLOOKUP(F1306,DATOS!B:U,2,FALSE)</f>
        <v>TI</v>
      </c>
      <c r="E1306" s="3">
        <f>VLOOKUP(F1306,DATOS!B:U,3,FALSE)</f>
        <v>1077853793</v>
      </c>
      <c r="F1306">
        <v>5828</v>
      </c>
      <c r="G1306">
        <v>2</v>
      </c>
      <c r="H1306" t="str">
        <f>VLOOKUP(F1306,DATOS!B:U,11,FALSE)</f>
        <v>S50008</v>
      </c>
      <c r="I1306" t="str">
        <f t="shared" si="40"/>
        <v>TRANSPORTE INTERMUNICIPAL TER</v>
      </c>
      <c r="J1306">
        <f>VLOOKUP(F1306,DATOS!B:U,13,FALSE)</f>
        <v>1</v>
      </c>
      <c r="K1306">
        <f>VLOOKUP(F1306,DATOS!B:U,18,FALSE)</f>
        <v>29640</v>
      </c>
      <c r="L1306">
        <f t="shared" si="41"/>
        <v>29640</v>
      </c>
      <c r="O1306" s="40">
        <f>VLOOKUP(F1306,DATOS!B:P,15,FALSE)</f>
        <v>45432</v>
      </c>
    </row>
    <row r="1307" spans="2:15">
      <c r="B1307" t="str">
        <f>VLOOKUP(F1307,DATOS!B:U,20,FALSE)</f>
        <v>FEVT5771</v>
      </c>
      <c r="C1307" s="3">
        <v>9012767301</v>
      </c>
      <c r="D1307" t="str">
        <f>VLOOKUP(F1307,DATOS!B:U,2,FALSE)</f>
        <v>TI</v>
      </c>
      <c r="E1307" s="3">
        <f>VLOOKUP(F1307,DATOS!B:U,3,FALSE)</f>
        <v>1077853793</v>
      </c>
      <c r="F1307">
        <v>5829</v>
      </c>
      <c r="G1307">
        <v>2</v>
      </c>
      <c r="H1307" t="str">
        <f>VLOOKUP(F1307,DATOS!B:U,11,FALSE)</f>
        <v>S50008</v>
      </c>
      <c r="I1307" t="str">
        <f t="shared" si="40"/>
        <v>TRANSPORTE INTERMUNICIPAL TER</v>
      </c>
      <c r="J1307">
        <f>VLOOKUP(F1307,DATOS!B:U,13,FALSE)</f>
        <v>1</v>
      </c>
      <c r="K1307">
        <f>VLOOKUP(F1307,DATOS!B:U,18,FALSE)</f>
        <v>29640</v>
      </c>
      <c r="L1307">
        <f t="shared" si="41"/>
        <v>29640</v>
      </c>
      <c r="O1307" s="40">
        <f>VLOOKUP(F1307,DATOS!B:P,15,FALSE)</f>
        <v>45432</v>
      </c>
    </row>
    <row r="1308" spans="2:15">
      <c r="B1308" t="str">
        <f>VLOOKUP(F1308,DATOS!B:U,20,FALSE)</f>
        <v>FEVT5772</v>
      </c>
      <c r="C1308" s="3">
        <v>9012767301</v>
      </c>
      <c r="D1308" t="str">
        <f>VLOOKUP(F1308,DATOS!B:U,2,FALSE)</f>
        <v>RC</v>
      </c>
      <c r="E1308" s="3">
        <f>VLOOKUP(F1308,DATOS!B:U,3,FALSE)</f>
        <v>1125185901</v>
      </c>
      <c r="F1308">
        <v>5844</v>
      </c>
      <c r="G1308">
        <v>2</v>
      </c>
      <c r="H1308" t="str">
        <f>VLOOKUP(F1308,DATOS!B:U,11,FALSE)</f>
        <v>S50008</v>
      </c>
      <c r="I1308" t="str">
        <f t="shared" si="40"/>
        <v>TRANSPORTE INTERMUNICIPAL TER</v>
      </c>
      <c r="J1308">
        <f>VLOOKUP(F1308,DATOS!B:U,13,FALSE)</f>
        <v>1</v>
      </c>
      <c r="K1308">
        <f>VLOOKUP(F1308,DATOS!B:U,18,FALSE)</f>
        <v>29640</v>
      </c>
      <c r="L1308">
        <f t="shared" si="41"/>
        <v>29640</v>
      </c>
      <c r="O1308" s="40">
        <f>VLOOKUP(F1308,DATOS!B:P,15,FALSE)</f>
        <v>45432</v>
      </c>
    </row>
    <row r="1309" spans="2:15">
      <c r="B1309" t="str">
        <f>VLOOKUP(F1309,DATOS!B:U,20,FALSE)</f>
        <v>FEVT5773</v>
      </c>
      <c r="C1309" s="3">
        <v>9012767301</v>
      </c>
      <c r="D1309" t="str">
        <f>VLOOKUP(F1309,DATOS!B:U,2,FALSE)</f>
        <v>RC</v>
      </c>
      <c r="E1309" s="3">
        <f>VLOOKUP(F1309,DATOS!B:U,3,FALSE)</f>
        <v>1125186502</v>
      </c>
      <c r="F1309">
        <v>5189</v>
      </c>
      <c r="G1309">
        <v>2</v>
      </c>
      <c r="H1309" t="str">
        <f>VLOOKUP(F1309,DATOS!B:U,11,FALSE)</f>
        <v>S50008</v>
      </c>
      <c r="I1309" t="str">
        <f t="shared" si="40"/>
        <v>TRANSPORTE INTERMUNICIPAL TER</v>
      </c>
      <c r="J1309">
        <f>VLOOKUP(F1309,DATOS!B:U,13,FALSE)</f>
        <v>1</v>
      </c>
      <c r="K1309">
        <f>VLOOKUP(F1309,DATOS!B:U,18,FALSE)</f>
        <v>29640</v>
      </c>
      <c r="L1309">
        <f t="shared" si="41"/>
        <v>29640</v>
      </c>
      <c r="O1309" s="40">
        <f>VLOOKUP(F1309,DATOS!B:P,15,FALSE)</f>
        <v>45415</v>
      </c>
    </row>
    <row r="1310" spans="2:15">
      <c r="B1310" t="str">
        <f>VLOOKUP(F1310,DATOS!B:U,20,FALSE)</f>
        <v>FEVT5774</v>
      </c>
      <c r="C1310" s="3">
        <v>9012767301</v>
      </c>
      <c r="D1310" t="str">
        <f>VLOOKUP(F1310,DATOS!B:U,2,FALSE)</f>
        <v>CC</v>
      </c>
      <c r="E1310" s="3">
        <f>VLOOKUP(F1310,DATOS!B:U,3,FALSE)</f>
        <v>1085348979</v>
      </c>
      <c r="F1310">
        <v>5832</v>
      </c>
      <c r="G1310">
        <v>2</v>
      </c>
      <c r="H1310" t="str">
        <f>VLOOKUP(F1310,DATOS!B:U,11,FALSE)</f>
        <v>S50007</v>
      </c>
      <c r="I1310" t="str">
        <f t="shared" si="40"/>
        <v>TRANSPORTE MUNICIPAL TERRESTR</v>
      </c>
      <c r="J1310">
        <f>VLOOKUP(F1310,DATOS!B:U,13,FALSE)</f>
        <v>1</v>
      </c>
      <c r="K1310">
        <f>VLOOKUP(F1310,DATOS!B:U,18,FALSE)</f>
        <v>22880</v>
      </c>
      <c r="L1310">
        <f t="shared" si="41"/>
        <v>22880</v>
      </c>
      <c r="O1310" s="40">
        <f>VLOOKUP(F1310,DATOS!B:P,15,FALSE)</f>
        <v>45432</v>
      </c>
    </row>
    <row r="1311" spans="2:15">
      <c r="B1311" t="str">
        <f>VLOOKUP(F1311,DATOS!B:U,20,FALSE)</f>
        <v>FEVT5774</v>
      </c>
      <c r="C1311" s="3">
        <v>9012767301</v>
      </c>
      <c r="D1311" t="str">
        <f>VLOOKUP(F1311,DATOS!B:U,2,FALSE)</f>
        <v>CC</v>
      </c>
      <c r="E1311" s="3">
        <f>VLOOKUP(F1311,DATOS!B:U,3,FALSE)</f>
        <v>1085348979</v>
      </c>
      <c r="F1311">
        <v>5833</v>
      </c>
      <c r="G1311">
        <v>2</v>
      </c>
      <c r="H1311" t="str">
        <f>VLOOKUP(F1311,DATOS!B:U,11,FALSE)</f>
        <v>S50007</v>
      </c>
      <c r="I1311" t="str">
        <f t="shared" si="40"/>
        <v>TRANSPORTE MUNICIPAL TERRESTR</v>
      </c>
      <c r="J1311">
        <f>VLOOKUP(F1311,DATOS!B:U,13,FALSE)</f>
        <v>1</v>
      </c>
      <c r="K1311">
        <f>VLOOKUP(F1311,DATOS!B:U,18,FALSE)</f>
        <v>22880</v>
      </c>
      <c r="L1311">
        <f t="shared" si="41"/>
        <v>22880</v>
      </c>
      <c r="O1311" s="40">
        <f>VLOOKUP(F1311,DATOS!B:P,15,FALSE)</f>
        <v>45432</v>
      </c>
    </row>
    <row r="1312" spans="2:15">
      <c r="B1312" t="str">
        <f>VLOOKUP(F1312,DATOS!B:U,20,FALSE)</f>
        <v>FEVT5775</v>
      </c>
      <c r="C1312" s="3">
        <v>9012767301</v>
      </c>
      <c r="D1312" t="str">
        <f>VLOOKUP(F1312,DATOS!B:U,2,FALSE)</f>
        <v>RC</v>
      </c>
      <c r="E1312" s="3">
        <f>VLOOKUP(F1312,DATOS!B:U,3,FALSE)</f>
        <v>1120071473</v>
      </c>
      <c r="F1312">
        <v>5201</v>
      </c>
      <c r="G1312">
        <v>2</v>
      </c>
      <c r="H1312" t="str">
        <f>VLOOKUP(F1312,DATOS!B:U,11,FALSE)</f>
        <v>S50008</v>
      </c>
      <c r="I1312" t="str">
        <f t="shared" si="40"/>
        <v>TRANSPORTE INTERMUNICIPAL TER</v>
      </c>
      <c r="J1312">
        <f>VLOOKUP(F1312,DATOS!B:U,13,FALSE)</f>
        <v>1</v>
      </c>
      <c r="K1312">
        <f>VLOOKUP(F1312,DATOS!B:U,18,FALSE)</f>
        <v>29640</v>
      </c>
      <c r="L1312">
        <f t="shared" si="41"/>
        <v>29640</v>
      </c>
      <c r="O1312" s="40">
        <f>VLOOKUP(F1312,DATOS!B:P,15,FALSE)</f>
        <v>45416</v>
      </c>
    </row>
    <row r="1313" spans="2:15">
      <c r="B1313" t="str">
        <f>VLOOKUP(F1313,DATOS!B:U,20,FALSE)</f>
        <v>FEVT5775</v>
      </c>
      <c r="C1313" s="3">
        <v>9012767301</v>
      </c>
      <c r="D1313" t="str">
        <f>VLOOKUP(F1313,DATOS!B:U,2,FALSE)</f>
        <v>RC</v>
      </c>
      <c r="E1313" s="3">
        <f>VLOOKUP(F1313,DATOS!B:U,3,FALSE)</f>
        <v>1120071473</v>
      </c>
      <c r="F1313">
        <v>5202</v>
      </c>
      <c r="G1313">
        <v>2</v>
      </c>
      <c r="H1313" t="str">
        <f>VLOOKUP(F1313,DATOS!B:U,11,FALSE)</f>
        <v>S50008</v>
      </c>
      <c r="I1313" t="str">
        <f t="shared" si="40"/>
        <v>TRANSPORTE INTERMUNICIPAL TER</v>
      </c>
      <c r="J1313">
        <f>VLOOKUP(F1313,DATOS!B:U,13,FALSE)</f>
        <v>1</v>
      </c>
      <c r="K1313">
        <f>VLOOKUP(F1313,DATOS!B:U,18,FALSE)</f>
        <v>29640</v>
      </c>
      <c r="L1313">
        <f t="shared" si="41"/>
        <v>29640</v>
      </c>
      <c r="O1313" s="40">
        <f>VLOOKUP(F1313,DATOS!B:P,15,FALSE)</f>
        <v>45418</v>
      </c>
    </row>
    <row r="1314" spans="2:15">
      <c r="B1314" t="str">
        <f>VLOOKUP(F1314,DATOS!B:U,20,FALSE)</f>
        <v>FEVT5775</v>
      </c>
      <c r="C1314" s="3">
        <v>9012767301</v>
      </c>
      <c r="D1314" t="str">
        <f>VLOOKUP(F1314,DATOS!B:U,2,FALSE)</f>
        <v>RC</v>
      </c>
      <c r="E1314" s="3">
        <f>VLOOKUP(F1314,DATOS!B:U,3,FALSE)</f>
        <v>1120071473</v>
      </c>
      <c r="F1314">
        <v>5203</v>
      </c>
      <c r="G1314">
        <v>2</v>
      </c>
      <c r="H1314" t="str">
        <f>VLOOKUP(F1314,DATOS!B:U,11,FALSE)</f>
        <v>S50007</v>
      </c>
      <c r="I1314" t="str">
        <f t="shared" si="40"/>
        <v>TRANSPORTE MUNICIPAL TERRESTR</v>
      </c>
      <c r="J1314">
        <f>VLOOKUP(F1314,DATOS!B:U,13,FALSE)</f>
        <v>1</v>
      </c>
      <c r="K1314">
        <f>VLOOKUP(F1314,DATOS!B:U,18,FALSE)</f>
        <v>114400</v>
      </c>
      <c r="L1314">
        <f t="shared" si="41"/>
        <v>114400</v>
      </c>
      <c r="O1314" s="40">
        <f>VLOOKUP(F1314,DATOS!B:P,15,FALSE)</f>
        <v>45416</v>
      </c>
    </row>
    <row r="1315" spans="2:15">
      <c r="B1315" t="str">
        <f>VLOOKUP(F1315,DATOS!B:U,20,FALSE)</f>
        <v>FEVT5775</v>
      </c>
      <c r="C1315" s="3">
        <v>9012767301</v>
      </c>
      <c r="D1315" t="str">
        <f>VLOOKUP(F1315,DATOS!B:U,2,FALSE)</f>
        <v>RC</v>
      </c>
      <c r="E1315" s="3">
        <f>VLOOKUP(F1315,DATOS!B:U,3,FALSE)</f>
        <v>1120071473</v>
      </c>
      <c r="F1315">
        <v>5204</v>
      </c>
      <c r="G1315">
        <v>2</v>
      </c>
      <c r="H1315" t="str">
        <f>VLOOKUP(F1315,DATOS!B:U,11,FALSE)</f>
        <v>S50007</v>
      </c>
      <c r="I1315" t="str">
        <f t="shared" si="40"/>
        <v>TRANSPORTE MUNICIPAL TERRESTR</v>
      </c>
      <c r="J1315">
        <f>VLOOKUP(F1315,DATOS!B:U,13,FALSE)</f>
        <v>1</v>
      </c>
      <c r="K1315">
        <f>VLOOKUP(F1315,DATOS!B:U,18,FALSE)</f>
        <v>114400</v>
      </c>
      <c r="L1315">
        <f t="shared" si="41"/>
        <v>114400</v>
      </c>
      <c r="O1315" s="40">
        <f>VLOOKUP(F1315,DATOS!B:P,15,FALSE)</f>
        <v>45418</v>
      </c>
    </row>
    <row r="1316" spans="2:15">
      <c r="B1316" t="str">
        <f>VLOOKUP(F1316,DATOS!B:U,20,FALSE)</f>
        <v>FEVT5776</v>
      </c>
      <c r="C1316" s="3">
        <v>9012767301</v>
      </c>
      <c r="D1316" t="str">
        <f>VLOOKUP(F1316,DATOS!B:U,2,FALSE)</f>
        <v>CC</v>
      </c>
      <c r="E1316" s="3">
        <f>VLOOKUP(F1316,DATOS!B:U,3,FALSE)</f>
        <v>27474323</v>
      </c>
      <c r="F1316">
        <v>6133</v>
      </c>
      <c r="G1316">
        <v>2</v>
      </c>
      <c r="H1316" t="str">
        <f>VLOOKUP(F1316,DATOS!B:U,11,FALSE)</f>
        <v>S50007</v>
      </c>
      <c r="I1316" t="str">
        <f t="shared" si="40"/>
        <v>TRANSPORTE MUNICIPAL TERRESTR</v>
      </c>
      <c r="J1316">
        <f>VLOOKUP(F1316,DATOS!B:U,13,FALSE)</f>
        <v>1</v>
      </c>
      <c r="K1316">
        <f>VLOOKUP(F1316,DATOS!B:U,18,FALSE)</f>
        <v>29120</v>
      </c>
      <c r="L1316">
        <f t="shared" si="41"/>
        <v>29120</v>
      </c>
      <c r="O1316" s="40">
        <f>VLOOKUP(F1316,DATOS!B:P,15,FALSE)</f>
        <v>45436</v>
      </c>
    </row>
    <row r="1317" spans="2:15">
      <c r="B1317" t="str">
        <f>VLOOKUP(F1317,DATOS!B:U,20,FALSE)</f>
        <v>FEVT5776</v>
      </c>
      <c r="C1317" s="3">
        <v>9012767301</v>
      </c>
      <c r="D1317" t="str">
        <f>VLOOKUP(F1317,DATOS!B:U,2,FALSE)</f>
        <v>CC</v>
      </c>
      <c r="E1317" s="3">
        <f>VLOOKUP(F1317,DATOS!B:U,3,FALSE)</f>
        <v>27474323</v>
      </c>
      <c r="F1317">
        <v>6134</v>
      </c>
      <c r="G1317">
        <v>2</v>
      </c>
      <c r="H1317" t="str">
        <f>VLOOKUP(F1317,DATOS!B:U,11,FALSE)</f>
        <v>S50007</v>
      </c>
      <c r="I1317" t="str">
        <f t="shared" si="40"/>
        <v>TRANSPORTE MUNICIPAL TERRESTR</v>
      </c>
      <c r="J1317">
        <f>VLOOKUP(F1317,DATOS!B:U,13,FALSE)</f>
        <v>1</v>
      </c>
      <c r="K1317">
        <f>VLOOKUP(F1317,DATOS!B:U,18,FALSE)</f>
        <v>29120</v>
      </c>
      <c r="L1317">
        <f t="shared" si="41"/>
        <v>29120</v>
      </c>
      <c r="O1317" s="40">
        <f>VLOOKUP(F1317,DATOS!B:P,15,FALSE)</f>
        <v>45436</v>
      </c>
    </row>
    <row r="1318" spans="2:15">
      <c r="B1318" t="str">
        <f>VLOOKUP(F1318,DATOS!B:U,20,FALSE)</f>
        <v>FEVT5777</v>
      </c>
      <c r="C1318" s="3">
        <v>9012767301</v>
      </c>
      <c r="D1318" t="str">
        <f>VLOOKUP(F1318,DATOS!B:U,2,FALSE)</f>
        <v>CC</v>
      </c>
      <c r="E1318" s="3">
        <f>VLOOKUP(F1318,DATOS!B:U,3,FALSE)</f>
        <v>69071014</v>
      </c>
      <c r="F1318">
        <v>5395</v>
      </c>
      <c r="G1318">
        <v>2</v>
      </c>
      <c r="H1318" t="str">
        <f>VLOOKUP(F1318,DATOS!B:U,11,FALSE)</f>
        <v>S50007</v>
      </c>
      <c r="I1318" t="str">
        <f t="shared" si="40"/>
        <v>TRANSPORTE MUNICIPAL TERRESTR</v>
      </c>
      <c r="J1318">
        <f>VLOOKUP(F1318,DATOS!B:U,13,FALSE)</f>
        <v>1</v>
      </c>
      <c r="K1318">
        <f>VLOOKUP(F1318,DATOS!B:U,18,FALSE)</f>
        <v>26000</v>
      </c>
      <c r="L1318">
        <f t="shared" si="41"/>
        <v>26000</v>
      </c>
      <c r="O1318" s="40">
        <f>VLOOKUP(F1318,DATOS!B:P,15,FALSE)</f>
        <v>45422</v>
      </c>
    </row>
    <row r="1319" spans="2:15">
      <c r="B1319" t="str">
        <f>VLOOKUP(F1319,DATOS!B:U,20,FALSE)</f>
        <v>FEVT5777</v>
      </c>
      <c r="C1319" s="3">
        <v>9012767301</v>
      </c>
      <c r="D1319" t="str">
        <f>VLOOKUP(F1319,DATOS!B:U,2,FALSE)</f>
        <v>CC</v>
      </c>
      <c r="E1319" s="3">
        <f>VLOOKUP(F1319,DATOS!B:U,3,FALSE)</f>
        <v>69071014</v>
      </c>
      <c r="F1319">
        <v>5396</v>
      </c>
      <c r="G1319">
        <v>2</v>
      </c>
      <c r="H1319" t="str">
        <f>VLOOKUP(F1319,DATOS!B:U,11,FALSE)</f>
        <v>S50007</v>
      </c>
      <c r="I1319" t="str">
        <f t="shared" si="40"/>
        <v>TRANSPORTE MUNICIPAL TERRESTR</v>
      </c>
      <c r="J1319">
        <f>VLOOKUP(F1319,DATOS!B:U,13,FALSE)</f>
        <v>1</v>
      </c>
      <c r="K1319">
        <f>VLOOKUP(F1319,DATOS!B:U,18,FALSE)</f>
        <v>26000</v>
      </c>
      <c r="L1319">
        <f t="shared" si="41"/>
        <v>26000</v>
      </c>
      <c r="O1319" s="40">
        <f>VLOOKUP(F1319,DATOS!B:P,15,FALSE)</f>
        <v>45422</v>
      </c>
    </row>
    <row r="1320" spans="2:15">
      <c r="B1320" t="str">
        <f>VLOOKUP(F1320,DATOS!B:U,20,FALSE)</f>
        <v>FEVT5778</v>
      </c>
      <c r="C1320" s="3">
        <v>9012767301</v>
      </c>
      <c r="D1320" t="str">
        <f>VLOOKUP(F1320,DATOS!B:U,2,FALSE)</f>
        <v>CC</v>
      </c>
      <c r="E1320" s="3">
        <f>VLOOKUP(F1320,DATOS!B:U,3,FALSE)</f>
        <v>1006848031</v>
      </c>
      <c r="F1320">
        <v>5269</v>
      </c>
      <c r="G1320">
        <v>2</v>
      </c>
      <c r="H1320" t="str">
        <f>VLOOKUP(F1320,DATOS!B:U,11,FALSE)</f>
        <v>S50007</v>
      </c>
      <c r="I1320" t="str">
        <f t="shared" si="40"/>
        <v>TRANSPORTE MUNICIPAL TERRESTR</v>
      </c>
      <c r="J1320">
        <f>VLOOKUP(F1320,DATOS!B:U,13,FALSE)</f>
        <v>1</v>
      </c>
      <c r="K1320">
        <f>VLOOKUP(F1320,DATOS!B:U,18,FALSE)</f>
        <v>109200</v>
      </c>
      <c r="L1320">
        <f t="shared" si="41"/>
        <v>109200</v>
      </c>
      <c r="O1320" s="40">
        <f>VLOOKUP(F1320,DATOS!B:P,15,FALSE)</f>
        <v>45418</v>
      </c>
    </row>
    <row r="1321" spans="2:15">
      <c r="B1321" t="str">
        <f>VLOOKUP(F1321,DATOS!B:U,20,FALSE)</f>
        <v>FEVT5778</v>
      </c>
      <c r="C1321" s="3">
        <v>9012767301</v>
      </c>
      <c r="D1321" t="str">
        <f>VLOOKUP(F1321,DATOS!B:U,2,FALSE)</f>
        <v>CC</v>
      </c>
      <c r="E1321" s="3">
        <f>VLOOKUP(F1321,DATOS!B:U,3,FALSE)</f>
        <v>1006848031</v>
      </c>
      <c r="F1321">
        <v>5270</v>
      </c>
      <c r="G1321">
        <v>2</v>
      </c>
      <c r="H1321" t="str">
        <f>VLOOKUP(F1321,DATOS!B:U,11,FALSE)</f>
        <v>S50007</v>
      </c>
      <c r="I1321" t="str">
        <f t="shared" si="40"/>
        <v>TRANSPORTE MUNICIPAL TERRESTR</v>
      </c>
      <c r="J1321">
        <f>VLOOKUP(F1321,DATOS!B:U,13,FALSE)</f>
        <v>1</v>
      </c>
      <c r="K1321">
        <f>VLOOKUP(F1321,DATOS!B:U,18,FALSE)</f>
        <v>109200</v>
      </c>
      <c r="L1321">
        <f t="shared" si="41"/>
        <v>109200</v>
      </c>
      <c r="O1321" s="40">
        <f>VLOOKUP(F1321,DATOS!B:P,15,FALSE)</f>
        <v>45419</v>
      </c>
    </row>
    <row r="1322" spans="2:15">
      <c r="B1322" t="str">
        <f>VLOOKUP(F1322,DATOS!B:U,20,FALSE)</f>
        <v>FEVT5779</v>
      </c>
      <c r="C1322" s="3">
        <v>9012767301</v>
      </c>
      <c r="D1322" t="str">
        <f>VLOOKUP(F1322,DATOS!B:U,2,FALSE)</f>
        <v>CC</v>
      </c>
      <c r="E1322" s="3">
        <f>VLOOKUP(F1322,DATOS!B:U,3,FALSE)</f>
        <v>27076347</v>
      </c>
      <c r="F1322">
        <v>5610</v>
      </c>
      <c r="G1322">
        <v>2</v>
      </c>
      <c r="H1322" t="str">
        <f>VLOOKUP(F1322,DATOS!B:U,11,FALSE)</f>
        <v>S50007</v>
      </c>
      <c r="I1322" t="str">
        <f t="shared" ref="I1322:I1342" si="42">IF(H1322="S50007","TRANSPORTE MUNICIPAL TERRESTR",IF(H1322="S50008","TRANSPORTE INTERMUNICIPAL TER","VALIDAR CODIGO"))</f>
        <v>TRANSPORTE MUNICIPAL TERRESTR</v>
      </c>
      <c r="J1322">
        <f>VLOOKUP(F1322,DATOS!B:U,13,FALSE)</f>
        <v>1</v>
      </c>
      <c r="K1322">
        <f>VLOOKUP(F1322,DATOS!B:U,18,FALSE)</f>
        <v>33800</v>
      </c>
      <c r="L1322">
        <f t="shared" ref="L1322:L1342" si="43">K1322*J1322</f>
        <v>33800</v>
      </c>
      <c r="O1322" s="40">
        <f>VLOOKUP(F1322,DATOS!B:P,15,FALSE)</f>
        <v>45426</v>
      </c>
    </row>
    <row r="1323" spans="2:15">
      <c r="B1323" t="str">
        <f>VLOOKUP(F1323,DATOS!B:U,20,FALSE)</f>
        <v>FEVT5780</v>
      </c>
      <c r="C1323" s="3">
        <v>9012767301</v>
      </c>
      <c r="D1323" t="str">
        <f>VLOOKUP(F1323,DATOS!B:U,2,FALSE)</f>
        <v>CC</v>
      </c>
      <c r="E1323" s="3">
        <f>VLOOKUP(F1323,DATOS!B:U,3,FALSE)</f>
        <v>39840324</v>
      </c>
      <c r="F1323">
        <v>5986</v>
      </c>
      <c r="G1323">
        <v>2</v>
      </c>
      <c r="H1323" t="str">
        <f>VLOOKUP(F1323,DATOS!B:U,11,FALSE)</f>
        <v>S50007</v>
      </c>
      <c r="I1323" t="str">
        <f t="shared" si="42"/>
        <v>TRANSPORTE MUNICIPAL TERRESTR</v>
      </c>
      <c r="J1323">
        <f>VLOOKUP(F1323,DATOS!B:U,13,FALSE)</f>
        <v>1</v>
      </c>
      <c r="K1323">
        <f>VLOOKUP(F1323,DATOS!B:U,18,FALSE)</f>
        <v>26000</v>
      </c>
      <c r="L1323">
        <f t="shared" si="43"/>
        <v>26000</v>
      </c>
      <c r="O1323" s="40">
        <f>VLOOKUP(F1323,DATOS!B:P,15,FALSE)</f>
        <v>45434</v>
      </c>
    </row>
    <row r="1324" spans="2:15">
      <c r="B1324" t="str">
        <f>VLOOKUP(F1324,DATOS!B:U,20,FALSE)</f>
        <v>FEVT5780</v>
      </c>
      <c r="C1324" s="3">
        <v>9012767301</v>
      </c>
      <c r="D1324" t="str">
        <f>VLOOKUP(F1324,DATOS!B:U,2,FALSE)</f>
        <v>CC</v>
      </c>
      <c r="E1324" s="3">
        <f>VLOOKUP(F1324,DATOS!B:U,3,FALSE)</f>
        <v>39840324</v>
      </c>
      <c r="F1324">
        <v>5987</v>
      </c>
      <c r="G1324">
        <v>2</v>
      </c>
      <c r="H1324" t="str">
        <f>VLOOKUP(F1324,DATOS!B:U,11,FALSE)</f>
        <v>S50007</v>
      </c>
      <c r="I1324" t="str">
        <f t="shared" si="42"/>
        <v>TRANSPORTE MUNICIPAL TERRESTR</v>
      </c>
      <c r="J1324">
        <f>VLOOKUP(F1324,DATOS!B:U,13,FALSE)</f>
        <v>1</v>
      </c>
      <c r="K1324">
        <f>VLOOKUP(F1324,DATOS!B:U,18,FALSE)</f>
        <v>26000</v>
      </c>
      <c r="L1324">
        <f t="shared" si="43"/>
        <v>26000</v>
      </c>
      <c r="O1324" s="40">
        <f>VLOOKUP(F1324,DATOS!B:P,15,FALSE)</f>
        <v>45434</v>
      </c>
    </row>
    <row r="1325" spans="2:15">
      <c r="B1325" t="str">
        <f>VLOOKUP(F1325,DATOS!B:U,20,FALSE)</f>
        <v>FEVT5781</v>
      </c>
      <c r="C1325" s="3">
        <v>9012767301</v>
      </c>
      <c r="D1325" t="str">
        <f>VLOOKUP(F1325,DATOS!B:U,2,FALSE)</f>
        <v>CC</v>
      </c>
      <c r="E1325" s="3">
        <f>VLOOKUP(F1325,DATOS!B:U,3,FALSE)</f>
        <v>87452115</v>
      </c>
      <c r="F1325">
        <v>5017</v>
      </c>
      <c r="G1325">
        <v>2</v>
      </c>
      <c r="H1325" t="str">
        <f>VLOOKUP(F1325,DATOS!B:U,11,FALSE)</f>
        <v>S50007</v>
      </c>
      <c r="I1325" t="str">
        <f t="shared" si="42"/>
        <v>TRANSPORTE MUNICIPAL TERRESTR</v>
      </c>
      <c r="J1325">
        <f>VLOOKUP(F1325,DATOS!B:U,13,FALSE)</f>
        <v>1</v>
      </c>
      <c r="K1325">
        <f>VLOOKUP(F1325,DATOS!B:U,18,FALSE)</f>
        <v>26000</v>
      </c>
      <c r="L1325">
        <f t="shared" si="43"/>
        <v>26000</v>
      </c>
      <c r="O1325" s="40">
        <f>VLOOKUP(F1325,DATOS!B:P,15,FALSE)</f>
        <v>45414</v>
      </c>
    </row>
    <row r="1326" spans="2:15">
      <c r="B1326" t="str">
        <f>VLOOKUP(F1326,DATOS!B:U,20,FALSE)</f>
        <v>FEVT5781</v>
      </c>
      <c r="C1326" s="3">
        <v>9012767301</v>
      </c>
      <c r="D1326" t="str">
        <f>VLOOKUP(F1326,DATOS!B:U,2,FALSE)</f>
        <v>CC</v>
      </c>
      <c r="E1326" s="3">
        <f>VLOOKUP(F1326,DATOS!B:U,3,FALSE)</f>
        <v>87452115</v>
      </c>
      <c r="F1326">
        <v>5018</v>
      </c>
      <c r="G1326">
        <v>2</v>
      </c>
      <c r="H1326" t="str">
        <f>VLOOKUP(F1326,DATOS!B:U,11,FALSE)</f>
        <v>S50007</v>
      </c>
      <c r="I1326" t="str">
        <f t="shared" si="42"/>
        <v>TRANSPORTE MUNICIPAL TERRESTR</v>
      </c>
      <c r="J1326">
        <f>VLOOKUP(F1326,DATOS!B:U,13,FALSE)</f>
        <v>1</v>
      </c>
      <c r="K1326">
        <f>VLOOKUP(F1326,DATOS!B:U,18,FALSE)</f>
        <v>26000</v>
      </c>
      <c r="L1326">
        <f t="shared" si="43"/>
        <v>26000</v>
      </c>
      <c r="O1326" s="40">
        <f>VLOOKUP(F1326,DATOS!B:P,15,FALSE)</f>
        <v>45414</v>
      </c>
    </row>
    <row r="1327" spans="2:15">
      <c r="B1327" t="str">
        <f>VLOOKUP(F1327,DATOS!B:U,20,FALSE)</f>
        <v>FEVT5783</v>
      </c>
      <c r="C1327" s="3">
        <v>9012767301</v>
      </c>
      <c r="D1327" t="str">
        <f>VLOOKUP(F1327,DATOS!B:U,2,FALSE)</f>
        <v>RC</v>
      </c>
      <c r="E1327" s="3">
        <f>VLOOKUP(F1327,DATOS!B:U,3,FALSE)</f>
        <v>1123336665</v>
      </c>
      <c r="F1327">
        <v>4998</v>
      </c>
      <c r="G1327">
        <v>2</v>
      </c>
      <c r="H1327" t="str">
        <f>VLOOKUP(F1327,DATOS!B:U,11,FALSE)</f>
        <v>S50007</v>
      </c>
      <c r="I1327" t="str">
        <f t="shared" si="42"/>
        <v>TRANSPORTE MUNICIPAL TERRESTR</v>
      </c>
      <c r="J1327">
        <f>VLOOKUP(F1327,DATOS!B:U,13,FALSE)</f>
        <v>1</v>
      </c>
      <c r="K1327">
        <f>VLOOKUP(F1327,DATOS!B:U,18,FALSE)</f>
        <v>102544</v>
      </c>
      <c r="L1327">
        <f t="shared" si="43"/>
        <v>102544</v>
      </c>
      <c r="O1327" s="40">
        <f>VLOOKUP(F1327,DATOS!B:P,15,FALSE)</f>
        <v>45413</v>
      </c>
    </row>
    <row r="1328" spans="2:15">
      <c r="B1328" t="str">
        <f>VLOOKUP(F1328,DATOS!B:U,20,FALSE)</f>
        <v>FEVT5784</v>
      </c>
      <c r="C1328" s="3">
        <v>9012767301</v>
      </c>
      <c r="D1328" t="str">
        <f>VLOOKUP(F1328,DATOS!B:U,2,FALSE)</f>
        <v>TI</v>
      </c>
      <c r="E1328" s="3">
        <f>VLOOKUP(F1328,DATOS!B:U,3,FALSE)</f>
        <v>1120068084</v>
      </c>
      <c r="F1328">
        <v>6070</v>
      </c>
      <c r="G1328">
        <v>2</v>
      </c>
      <c r="H1328" t="str">
        <f>VLOOKUP(F1328,DATOS!B:U,11,FALSE)</f>
        <v>S50007</v>
      </c>
      <c r="I1328" t="str">
        <f t="shared" si="42"/>
        <v>TRANSPORTE MUNICIPAL TERRESTR</v>
      </c>
      <c r="J1328">
        <f>VLOOKUP(F1328,DATOS!B:U,13,FALSE)</f>
        <v>1</v>
      </c>
      <c r="K1328">
        <f>VLOOKUP(F1328,DATOS!B:U,18,FALSE)</f>
        <v>26000</v>
      </c>
      <c r="L1328">
        <f t="shared" si="43"/>
        <v>26000</v>
      </c>
      <c r="O1328" s="40">
        <f>VLOOKUP(F1328,DATOS!B:P,15,FALSE)</f>
        <v>45435</v>
      </c>
    </row>
    <row r="1329" spans="2:15">
      <c r="B1329" t="str">
        <f>VLOOKUP(F1329,DATOS!B:U,20,FALSE)</f>
        <v>FEVT5784</v>
      </c>
      <c r="C1329" s="3">
        <v>9012767301</v>
      </c>
      <c r="D1329" t="str">
        <f>VLOOKUP(F1329,DATOS!B:U,2,FALSE)</f>
        <v>TI</v>
      </c>
      <c r="E1329" s="3">
        <f>VLOOKUP(F1329,DATOS!B:U,3,FALSE)</f>
        <v>1120068084</v>
      </c>
      <c r="F1329">
        <v>6071</v>
      </c>
      <c r="G1329">
        <v>2</v>
      </c>
      <c r="H1329" t="str">
        <f>VLOOKUP(F1329,DATOS!B:U,11,FALSE)</f>
        <v>S50007</v>
      </c>
      <c r="I1329" t="str">
        <f t="shared" si="42"/>
        <v>TRANSPORTE MUNICIPAL TERRESTR</v>
      </c>
      <c r="J1329">
        <f>VLOOKUP(F1329,DATOS!B:U,13,FALSE)</f>
        <v>1</v>
      </c>
      <c r="K1329">
        <f>VLOOKUP(F1329,DATOS!B:U,18,FALSE)</f>
        <v>26000</v>
      </c>
      <c r="L1329">
        <f t="shared" si="43"/>
        <v>26000</v>
      </c>
      <c r="O1329" s="40">
        <f>VLOOKUP(F1329,DATOS!B:P,15,FALSE)</f>
        <v>45435</v>
      </c>
    </row>
    <row r="1330" spans="2:15">
      <c r="B1330" t="str">
        <f>VLOOKUP(F1330,DATOS!B:U,20,FALSE)</f>
        <v>FEVT5785</v>
      </c>
      <c r="C1330" s="3">
        <v>9012767301</v>
      </c>
      <c r="D1330" t="str">
        <f>VLOOKUP(F1330,DATOS!B:U,2,FALSE)</f>
        <v>CC</v>
      </c>
      <c r="E1330" s="3">
        <f>VLOOKUP(F1330,DATOS!B:U,3,FALSE)</f>
        <v>1124856147</v>
      </c>
      <c r="F1330">
        <v>5916</v>
      </c>
      <c r="G1330">
        <v>2</v>
      </c>
      <c r="H1330" t="str">
        <f>VLOOKUP(F1330,DATOS!B:U,11,FALSE)</f>
        <v>S50007</v>
      </c>
      <c r="I1330" t="str">
        <f t="shared" si="42"/>
        <v>TRANSPORTE MUNICIPAL TERRESTR</v>
      </c>
      <c r="J1330">
        <f>VLOOKUP(F1330,DATOS!B:U,13,FALSE)</f>
        <v>2</v>
      </c>
      <c r="K1330">
        <f>VLOOKUP(F1330,DATOS!B:U,18,FALSE)</f>
        <v>67600</v>
      </c>
      <c r="L1330">
        <f t="shared" si="43"/>
        <v>135200</v>
      </c>
      <c r="O1330" s="40">
        <f>VLOOKUP(F1330,DATOS!B:P,15,FALSE)</f>
        <v>45433</v>
      </c>
    </row>
    <row r="1331" spans="2:15">
      <c r="B1331" t="str">
        <f>VLOOKUP(F1331,DATOS!B:U,20,FALSE)</f>
        <v>FEVT5785</v>
      </c>
      <c r="C1331" s="3">
        <v>9012767301</v>
      </c>
      <c r="D1331" t="str">
        <f>VLOOKUP(F1331,DATOS!B:U,2,FALSE)</f>
        <v>CC</v>
      </c>
      <c r="E1331" s="3">
        <f>VLOOKUP(F1331,DATOS!B:U,3,FALSE)</f>
        <v>1124856147</v>
      </c>
      <c r="F1331">
        <v>5917</v>
      </c>
      <c r="G1331">
        <v>2</v>
      </c>
      <c r="H1331" t="str">
        <f>VLOOKUP(F1331,DATOS!B:U,11,FALSE)</f>
        <v>S50007</v>
      </c>
      <c r="I1331" t="str">
        <f t="shared" si="42"/>
        <v>TRANSPORTE MUNICIPAL TERRESTR</v>
      </c>
      <c r="J1331">
        <f>VLOOKUP(F1331,DATOS!B:U,13,FALSE)</f>
        <v>2</v>
      </c>
      <c r="K1331">
        <f>VLOOKUP(F1331,DATOS!B:U,18,FALSE)</f>
        <v>67600</v>
      </c>
      <c r="L1331">
        <f t="shared" si="43"/>
        <v>135200</v>
      </c>
      <c r="O1331" s="40">
        <f>VLOOKUP(F1331,DATOS!B:P,15,FALSE)</f>
        <v>45434</v>
      </c>
    </row>
    <row r="1332" spans="2:15">
      <c r="B1332" t="str">
        <f>VLOOKUP(F1332,DATOS!B:U,20,FALSE)</f>
        <v>FEVT5786</v>
      </c>
      <c r="C1332" s="3">
        <v>9012767301</v>
      </c>
      <c r="D1332" t="str">
        <f>VLOOKUP(F1332,DATOS!B:U,2,FALSE)</f>
        <v>TI</v>
      </c>
      <c r="E1332" s="3">
        <f>VLOOKUP(F1332,DATOS!B:U,3,FALSE)</f>
        <v>1089243656</v>
      </c>
      <c r="F1332">
        <v>6434</v>
      </c>
      <c r="G1332">
        <v>2</v>
      </c>
      <c r="H1332" t="str">
        <f>VLOOKUP(F1332,DATOS!B:U,11,FALSE)</f>
        <v>S50007</v>
      </c>
      <c r="I1332" t="str">
        <f t="shared" si="42"/>
        <v>TRANSPORTE MUNICIPAL TERRESTR</v>
      </c>
      <c r="J1332">
        <f>VLOOKUP(F1332,DATOS!B:U,13,FALSE)</f>
        <v>1</v>
      </c>
      <c r="K1332">
        <f>VLOOKUP(F1332,DATOS!B:U,18,FALSE)</f>
        <v>124800</v>
      </c>
      <c r="L1332">
        <f t="shared" si="43"/>
        <v>124800</v>
      </c>
      <c r="O1332" s="40">
        <f>VLOOKUP(F1332,DATOS!B:P,15,FALSE)</f>
        <v>45442</v>
      </c>
    </row>
    <row r="1333" spans="2:15">
      <c r="B1333" t="str">
        <f>VLOOKUP(F1333,DATOS!B:U,20,FALSE)</f>
        <v>FEVT5787 - FEVT5876</v>
      </c>
      <c r="C1333" s="3">
        <v>9012767301</v>
      </c>
      <c r="D1333" t="str">
        <f>VLOOKUP(F1333,DATOS!B:U,2,FALSE)</f>
        <v>CC</v>
      </c>
      <c r="E1333" s="3">
        <f>VLOOKUP(F1333,DATOS!B:U,3,FALSE)</f>
        <v>41107895</v>
      </c>
      <c r="F1333">
        <v>5329</v>
      </c>
      <c r="G1333">
        <v>2</v>
      </c>
      <c r="H1333" t="str">
        <f>VLOOKUP(F1333,DATOS!B:U,11,FALSE)</f>
        <v>S50008</v>
      </c>
      <c r="I1333" t="str">
        <f t="shared" si="42"/>
        <v>TRANSPORTE INTERMUNICIPAL TER</v>
      </c>
      <c r="J1333">
        <f>VLOOKUP(F1333,DATOS!B:U,13,FALSE)</f>
        <v>1</v>
      </c>
      <c r="K1333">
        <f>VLOOKUP(F1333,DATOS!B:U,18,FALSE)</f>
        <v>45240</v>
      </c>
      <c r="L1333">
        <f t="shared" si="43"/>
        <v>45240</v>
      </c>
      <c r="O1333" s="40">
        <f>VLOOKUP(F1333,DATOS!B:P,15,FALSE)</f>
        <v>45421</v>
      </c>
    </row>
    <row r="1334" spans="2:15">
      <c r="B1334" t="str">
        <f>VLOOKUP(F1334,DATOS!B:U,20,FALSE)</f>
        <v>FEVT5787 - FEVT5876</v>
      </c>
      <c r="C1334" s="3">
        <v>9012767301</v>
      </c>
      <c r="D1334" t="str">
        <f>VLOOKUP(F1334,DATOS!B:U,2,FALSE)</f>
        <v>CC</v>
      </c>
      <c r="E1334" s="3">
        <f>VLOOKUP(F1334,DATOS!B:U,3,FALSE)</f>
        <v>41107895</v>
      </c>
      <c r="F1334">
        <v>5330</v>
      </c>
      <c r="G1334">
        <v>2</v>
      </c>
      <c r="H1334" t="str">
        <f>VLOOKUP(F1334,DATOS!B:U,11,FALSE)</f>
        <v>S50008</v>
      </c>
      <c r="I1334" t="str">
        <f t="shared" si="42"/>
        <v>TRANSPORTE INTERMUNICIPAL TER</v>
      </c>
      <c r="J1334">
        <f>VLOOKUP(F1334,DATOS!B:U,13,FALSE)</f>
        <v>1</v>
      </c>
      <c r="K1334">
        <f>VLOOKUP(F1334,DATOS!B:U,18,FALSE)</f>
        <v>45240</v>
      </c>
      <c r="L1334">
        <f t="shared" si="43"/>
        <v>45240</v>
      </c>
      <c r="O1334" s="40">
        <f>VLOOKUP(F1334,DATOS!B:P,15,FALSE)</f>
        <v>45421</v>
      </c>
    </row>
    <row r="1335" spans="2:15">
      <c r="B1335" t="str">
        <f>VLOOKUP(F1335,DATOS!B:U,20,FALSE)</f>
        <v>FEVT5788</v>
      </c>
      <c r="C1335" s="3">
        <v>9012767301</v>
      </c>
      <c r="D1335" t="str">
        <f>VLOOKUP(F1335,DATOS!B:U,2,FALSE)</f>
        <v>CC</v>
      </c>
      <c r="E1335" s="3">
        <f>VLOOKUP(F1335,DATOS!B:U,3,FALSE)</f>
        <v>18105945</v>
      </c>
      <c r="F1335">
        <v>5789</v>
      </c>
      <c r="G1335">
        <v>2</v>
      </c>
      <c r="H1335" t="str">
        <f>VLOOKUP(F1335,DATOS!B:U,11,FALSE)</f>
        <v>S50008</v>
      </c>
      <c r="I1335" t="str">
        <f t="shared" si="42"/>
        <v>TRANSPORTE INTERMUNICIPAL TER</v>
      </c>
      <c r="J1335">
        <f>VLOOKUP(F1335,DATOS!B:U,13,FALSE)</f>
        <v>1</v>
      </c>
      <c r="K1335">
        <f>VLOOKUP(F1335,DATOS!B:U,18,FALSE)</f>
        <v>40040</v>
      </c>
      <c r="L1335">
        <f t="shared" si="43"/>
        <v>40040</v>
      </c>
      <c r="O1335" s="40">
        <f>VLOOKUP(F1335,DATOS!B:P,15,FALSE)</f>
        <v>45431</v>
      </c>
    </row>
    <row r="1336" spans="2:15">
      <c r="B1336" t="str">
        <f>VLOOKUP(F1336,DATOS!B:U,20,FALSE)</f>
        <v>FEVT5788</v>
      </c>
      <c r="C1336" s="3">
        <v>9012767301</v>
      </c>
      <c r="D1336" t="str">
        <f>VLOOKUP(F1336,DATOS!B:U,2,FALSE)</f>
        <v>CC</v>
      </c>
      <c r="E1336" s="3">
        <f>VLOOKUP(F1336,DATOS!B:U,3,FALSE)</f>
        <v>18105945</v>
      </c>
      <c r="F1336">
        <v>5790</v>
      </c>
      <c r="G1336">
        <v>2</v>
      </c>
      <c r="H1336" t="str">
        <f>VLOOKUP(F1336,DATOS!B:U,11,FALSE)</f>
        <v>S50008</v>
      </c>
      <c r="I1336" t="str">
        <f t="shared" si="42"/>
        <v>TRANSPORTE INTERMUNICIPAL TER</v>
      </c>
      <c r="J1336">
        <f>VLOOKUP(F1336,DATOS!B:U,13,FALSE)</f>
        <v>1</v>
      </c>
      <c r="K1336">
        <f>VLOOKUP(F1336,DATOS!B:U,18,FALSE)</f>
        <v>40040</v>
      </c>
      <c r="L1336">
        <f t="shared" si="43"/>
        <v>40040</v>
      </c>
      <c r="O1336" s="40">
        <f>VLOOKUP(F1336,DATOS!B:P,15,FALSE)</f>
        <v>45432</v>
      </c>
    </row>
    <row r="1337" spans="2:15">
      <c r="B1337" t="str">
        <f>VLOOKUP(F1337,DATOS!B:U,20,FALSE)</f>
        <v>FEVT5789</v>
      </c>
      <c r="C1337" s="3">
        <v>9012767301</v>
      </c>
      <c r="D1337" t="str">
        <f>VLOOKUP(F1337,DATOS!B:U,2,FALSE)</f>
        <v>CC</v>
      </c>
      <c r="E1337" s="3">
        <f>VLOOKUP(F1337,DATOS!B:U,3,FALSE)</f>
        <v>69009146</v>
      </c>
      <c r="F1337">
        <v>5938</v>
      </c>
      <c r="G1337">
        <v>2</v>
      </c>
      <c r="H1337" t="str">
        <f>VLOOKUP(F1337,DATOS!B:U,11,FALSE)</f>
        <v>S50007</v>
      </c>
      <c r="I1337" t="str">
        <f t="shared" si="42"/>
        <v>TRANSPORTE MUNICIPAL TERRESTR</v>
      </c>
      <c r="J1337">
        <f>VLOOKUP(F1337,DATOS!B:U,13,FALSE)</f>
        <v>1</v>
      </c>
      <c r="K1337">
        <f>VLOOKUP(F1337,DATOS!B:U,18,FALSE)</f>
        <v>67600</v>
      </c>
      <c r="L1337">
        <f t="shared" si="43"/>
        <v>67600</v>
      </c>
      <c r="O1337" s="40">
        <f>VLOOKUP(F1337,DATOS!B:P,15,FALSE)</f>
        <v>45433</v>
      </c>
    </row>
    <row r="1338" spans="2:15">
      <c r="B1338" t="str">
        <f>VLOOKUP(F1338,DATOS!B:U,20,FALSE)</f>
        <v>FEVT5789</v>
      </c>
      <c r="C1338" s="3">
        <v>9012767301</v>
      </c>
      <c r="D1338" t="str">
        <f>VLOOKUP(F1338,DATOS!B:U,2,FALSE)</f>
        <v>CC</v>
      </c>
      <c r="E1338" s="3">
        <f>VLOOKUP(F1338,DATOS!B:U,3,FALSE)</f>
        <v>69009146</v>
      </c>
      <c r="F1338">
        <v>5939</v>
      </c>
      <c r="G1338">
        <v>2</v>
      </c>
      <c r="H1338" t="str">
        <f>VLOOKUP(F1338,DATOS!B:U,11,FALSE)</f>
        <v>S50007</v>
      </c>
      <c r="I1338" t="str">
        <f t="shared" si="42"/>
        <v>TRANSPORTE MUNICIPAL TERRESTR</v>
      </c>
      <c r="J1338">
        <f>VLOOKUP(F1338,DATOS!B:U,13,FALSE)</f>
        <v>1</v>
      </c>
      <c r="K1338">
        <f>VLOOKUP(F1338,DATOS!B:U,18,FALSE)</f>
        <v>67600</v>
      </c>
      <c r="L1338">
        <f t="shared" si="43"/>
        <v>67600</v>
      </c>
      <c r="O1338" s="40">
        <f>VLOOKUP(F1338,DATOS!B:P,15,FALSE)</f>
        <v>45433</v>
      </c>
    </row>
    <row r="1339" spans="2:15">
      <c r="B1339" t="str">
        <f>VLOOKUP(F1339,DATOS!B:U,20,FALSE)</f>
        <v>FEVT5789</v>
      </c>
      <c r="C1339" s="3">
        <v>9012767301</v>
      </c>
      <c r="D1339" t="str">
        <f>VLOOKUP(F1339,DATOS!B:U,2,FALSE)</f>
        <v>CC</v>
      </c>
      <c r="E1339" s="3">
        <f>VLOOKUP(F1339,DATOS!B:U,3,FALSE)</f>
        <v>69009146</v>
      </c>
      <c r="F1339">
        <v>6438</v>
      </c>
      <c r="G1339">
        <v>2</v>
      </c>
      <c r="H1339" t="str">
        <f>VLOOKUP(F1339,DATOS!B:U,11,FALSE)</f>
        <v>S50007</v>
      </c>
      <c r="I1339" t="str">
        <f t="shared" si="42"/>
        <v>TRANSPORTE MUNICIPAL TERRESTR</v>
      </c>
      <c r="J1339">
        <f>VLOOKUP(F1339,DATOS!B:U,13,FALSE)</f>
        <v>1</v>
      </c>
      <c r="K1339">
        <f>VLOOKUP(F1339,DATOS!B:U,18,FALSE)</f>
        <v>67600</v>
      </c>
      <c r="L1339">
        <f t="shared" si="43"/>
        <v>67600</v>
      </c>
      <c r="O1339" s="40">
        <f>VLOOKUP(F1339,DATOS!B:P,15,FALSE)</f>
        <v>45442</v>
      </c>
    </row>
    <row r="1340" spans="2:15">
      <c r="B1340" t="str">
        <f>VLOOKUP(F1340,DATOS!B:U,20,FALSE)</f>
        <v>FEVT5789</v>
      </c>
      <c r="C1340" s="3">
        <v>9012767301</v>
      </c>
      <c r="D1340" t="str">
        <f>VLOOKUP(F1340,DATOS!B:U,2,FALSE)</f>
        <v>CC</v>
      </c>
      <c r="E1340" s="3">
        <f>VLOOKUP(F1340,DATOS!B:U,3,FALSE)</f>
        <v>69009146</v>
      </c>
      <c r="F1340">
        <v>6439</v>
      </c>
      <c r="G1340">
        <v>2</v>
      </c>
      <c r="H1340" t="str">
        <f>VLOOKUP(F1340,DATOS!B:U,11,FALSE)</f>
        <v>S50007</v>
      </c>
      <c r="I1340" t="str">
        <f t="shared" si="42"/>
        <v>TRANSPORTE MUNICIPAL TERRESTR</v>
      </c>
      <c r="J1340">
        <f>VLOOKUP(F1340,DATOS!B:U,13,FALSE)</f>
        <v>1</v>
      </c>
      <c r="K1340">
        <f>VLOOKUP(F1340,DATOS!B:U,18,FALSE)</f>
        <v>67600</v>
      </c>
      <c r="L1340">
        <f t="shared" si="43"/>
        <v>67600</v>
      </c>
      <c r="O1340" s="40">
        <f>VLOOKUP(F1340,DATOS!B:P,15,FALSE)</f>
        <v>45442</v>
      </c>
    </row>
    <row r="1341" spans="2:15">
      <c r="B1341" t="str">
        <f>VLOOKUP(F1341,DATOS!B:U,20,FALSE)</f>
        <v>FEVT5790</v>
      </c>
      <c r="C1341" s="3">
        <v>9012767301</v>
      </c>
      <c r="D1341" t="str">
        <f>VLOOKUP(F1341,DATOS!B:U,2,FALSE)</f>
        <v>CC</v>
      </c>
      <c r="E1341" s="3">
        <f>VLOOKUP(F1341,DATOS!B:U,3,FALSE)</f>
        <v>41182702</v>
      </c>
      <c r="F1341">
        <v>6462</v>
      </c>
      <c r="G1341">
        <v>2</v>
      </c>
      <c r="H1341" t="str">
        <f>VLOOKUP(F1341,DATOS!B:U,11,FALSE)</f>
        <v>S50007</v>
      </c>
      <c r="I1341" t="str">
        <f t="shared" si="42"/>
        <v>TRANSPORTE MUNICIPAL TERRESTR</v>
      </c>
      <c r="J1341">
        <f>VLOOKUP(F1341,DATOS!B:U,13,FALSE)</f>
        <v>1</v>
      </c>
      <c r="K1341">
        <f>VLOOKUP(F1341,DATOS!B:U,18,FALSE)</f>
        <v>29120</v>
      </c>
      <c r="L1341">
        <f t="shared" si="43"/>
        <v>29120</v>
      </c>
      <c r="O1341" s="40">
        <f>VLOOKUP(F1341,DATOS!B:P,15,FALSE)</f>
        <v>45442</v>
      </c>
    </row>
    <row r="1342" spans="2:15">
      <c r="B1342" t="str">
        <f>VLOOKUP(F1342,DATOS!B:U,20,FALSE)</f>
        <v>FEVT5790</v>
      </c>
      <c r="C1342" s="3">
        <v>9012767301</v>
      </c>
      <c r="D1342" t="str">
        <f>VLOOKUP(F1342,DATOS!B:U,2,FALSE)</f>
        <v>CC</v>
      </c>
      <c r="E1342" s="3">
        <f>VLOOKUP(F1342,DATOS!B:U,3,FALSE)</f>
        <v>41182702</v>
      </c>
      <c r="F1342">
        <v>6463</v>
      </c>
      <c r="G1342">
        <v>2</v>
      </c>
      <c r="H1342" t="str">
        <f>VLOOKUP(F1342,DATOS!B:U,11,FALSE)</f>
        <v>S50007</v>
      </c>
      <c r="I1342" t="str">
        <f t="shared" si="42"/>
        <v>TRANSPORTE MUNICIPAL TERRESTR</v>
      </c>
      <c r="J1342">
        <f>VLOOKUP(F1342,DATOS!B:U,13,FALSE)</f>
        <v>1</v>
      </c>
      <c r="K1342">
        <f>VLOOKUP(F1342,DATOS!B:U,18,FALSE)</f>
        <v>29120</v>
      </c>
      <c r="L1342">
        <f t="shared" si="43"/>
        <v>29120</v>
      </c>
      <c r="O1342" s="40">
        <f>VLOOKUP(F1342,DATOS!B:P,15,FALSE)</f>
        <v>45442</v>
      </c>
    </row>
  </sheetData>
  <autoFilter ref="A2:N1346" xr:uid="{3B5F6E76-E1A6-4F8C-BCD0-F3C5E239D29E}"/>
  <conditionalFormatting sqref="F1:F2 F4:F1048576">
    <cfRule type="duplicateValues" dxfId="5" priority="8"/>
    <cfRule type="duplicateValues" dxfId="4" priority="9"/>
  </conditionalFormatting>
  <conditionalFormatting sqref="A1:A1048576">
    <cfRule type="duplicateValues" dxfId="3" priority="3"/>
  </conditionalFormatting>
  <conditionalFormatting sqref="F3">
    <cfRule type="duplicateValues" dxfId="2" priority="1"/>
    <cfRule type="duplicateValues" dxfId="1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B335-FF11-49BA-B6C2-6BE36996FEEB}">
  <sheetPr codeName="Hoja6" filterMode="1">
    <tabColor theme="9" tint="0.39997558519241921"/>
  </sheetPr>
  <dimension ref="A1:P4003"/>
  <sheetViews>
    <sheetView showZeros="0" topLeftCell="A601" zoomScale="115" zoomScaleNormal="115" workbookViewId="0">
      <selection activeCell="N3" sqref="A3:N626"/>
    </sheetView>
  </sheetViews>
  <sheetFormatPr baseColWidth="10" defaultRowHeight="14.4"/>
  <cols>
    <col min="2" max="2" width="14.5546875" customWidth="1"/>
    <col min="4" max="4" width="6.88671875" style="10" customWidth="1"/>
    <col min="5" max="8" width="11.5546875" style="31"/>
    <col min="9" max="10" width="11.5546875" style="31" bestFit="1" customWidth="1"/>
    <col min="11" max="11" width="7.6640625" style="31" customWidth="1"/>
    <col min="12" max="12" width="11.5546875" bestFit="1" customWidth="1"/>
    <col min="13" max="13" width="11.5546875" style="13" bestFit="1" customWidth="1"/>
    <col min="15" max="15" width="15.33203125" customWidth="1"/>
    <col min="17" max="17" width="11.88671875" bestFit="1" customWidth="1"/>
  </cols>
  <sheetData>
    <row r="1" spans="1:16">
      <c r="A1" t="e">
        <f>VLOOKUP(B1,'SEPARADOR US'!A:G,2,FALSE)</f>
        <v>#N/A</v>
      </c>
      <c r="B1">
        <v>27359099</v>
      </c>
      <c r="C1" t="s">
        <v>134</v>
      </c>
      <c r="D1">
        <v>2</v>
      </c>
      <c r="E1" s="31" t="e">
        <f>VLOOKUP(B1,'SEPARADOR US'!A:G,4,FALSE)</f>
        <v>#N/A</v>
      </c>
      <c r="F1" s="31" t="e">
        <f>VLOOKUP(B1,'SEPARADOR US'!A:G,5,FALSE)</f>
        <v>#N/A</v>
      </c>
      <c r="G1" s="31" t="e">
        <f>VLOOKUP(B1,'SEPARADOR US'!A:G,6,FALSE)</f>
        <v>#N/A</v>
      </c>
      <c r="H1" s="31" t="e">
        <f>VLOOKUP(B1,'SEPARADOR US'!A:G,7,FALSE)</f>
        <v>#N/A</v>
      </c>
      <c r="I1" s="31">
        <v>62</v>
      </c>
      <c r="J1" s="31">
        <v>1</v>
      </c>
      <c r="K1" s="31" t="s">
        <v>77</v>
      </c>
      <c r="L1">
        <v>86</v>
      </c>
      <c r="M1" t="e">
        <f>VLOOKUP(B1,'SEPARADOR US'!A:S,19,FALSE)</f>
        <v>#N/A</v>
      </c>
      <c r="N1" t="s">
        <v>140</v>
      </c>
    </row>
    <row r="2" spans="1:16" s="9" customFormat="1" ht="41.25" customHeight="1">
      <c r="A2" s="6" t="s">
        <v>21</v>
      </c>
      <c r="B2" s="6" t="s">
        <v>22</v>
      </c>
      <c r="C2" s="6" t="s">
        <v>29</v>
      </c>
      <c r="D2" s="6" t="s">
        <v>30</v>
      </c>
      <c r="E2" s="32" t="s">
        <v>31</v>
      </c>
      <c r="F2" s="32" t="s">
        <v>32</v>
      </c>
      <c r="G2" s="32" t="s">
        <v>33</v>
      </c>
      <c r="H2" s="32" t="s">
        <v>34</v>
      </c>
      <c r="I2" s="32" t="s">
        <v>35</v>
      </c>
      <c r="J2" s="32" t="s">
        <v>36</v>
      </c>
      <c r="K2" s="32" t="s">
        <v>37</v>
      </c>
      <c r="L2" s="6" t="s">
        <v>38</v>
      </c>
      <c r="M2" s="11" t="s">
        <v>39</v>
      </c>
      <c r="N2" s="6" t="s">
        <v>40</v>
      </c>
      <c r="O2" s="12"/>
      <c r="P2" s="12"/>
    </row>
    <row r="3" spans="1:16">
      <c r="A3" t="str">
        <f>VLOOKUP(B3,'SEPARADOR US'!A:G,2,FALSE)</f>
        <v>CC</v>
      </c>
      <c r="B3">
        <v>41958374</v>
      </c>
      <c r="C3" t="s">
        <v>134</v>
      </c>
      <c r="D3">
        <v>2</v>
      </c>
      <c r="E3" s="31" t="str">
        <f>VLOOKUP(B3,'SEPARADOR US'!A:G,4,FALSE)</f>
        <v>MAVISOY</v>
      </c>
      <c r="F3" s="31" t="str">
        <f>VLOOKUP(B3,'SEPARADOR US'!A:G,5,FALSE)</f>
        <v>JOAGIVIOY</v>
      </c>
      <c r="G3" s="31" t="str">
        <f>VLOOKUP(B3,'SEPARADOR US'!A:G,6,FALSE)</f>
        <v>ANA</v>
      </c>
      <c r="H3" s="31" t="str">
        <f>VLOOKUP(B3,'SEPARADOR US'!A:G,7,FALSE)</f>
        <v>OLIVA</v>
      </c>
      <c r="I3" s="31">
        <f>VLOOKUP(B3,DATOS!D:I,3,FALSE)</f>
        <v>40</v>
      </c>
      <c r="J3" s="31">
        <f>VLOOKUP(B3,DATOS!D:I,4,FALSE)</f>
        <v>1</v>
      </c>
      <c r="K3" s="31" t="str">
        <f>VLOOKUP(B3,DATOS!D:I,6,FALSE)</f>
        <v>F</v>
      </c>
      <c r="L3">
        <v>86</v>
      </c>
      <c r="M3" t="str">
        <f>VLOOKUP(B3,DATOS!D:K,8,FALSE)</f>
        <v>001</v>
      </c>
      <c r="N3" t="s">
        <v>140</v>
      </c>
      <c r="O3">
        <f>VLOOKUP(B3,AT!E:E,1,FALSE)</f>
        <v>41958374</v>
      </c>
    </row>
    <row r="4" spans="1:16">
      <c r="A4" t="str">
        <f>VLOOKUP(B4,'SEPARADOR US'!A:G,2,FALSE)</f>
        <v>RC</v>
      </c>
      <c r="B4">
        <v>1123336665</v>
      </c>
      <c r="C4" t="s">
        <v>134</v>
      </c>
      <c r="D4">
        <v>2</v>
      </c>
      <c r="E4" s="31" t="str">
        <f>VLOOKUP(B4,'SEPARADOR US'!A:G,4,FALSE)</f>
        <v>YUNDUN</v>
      </c>
      <c r="F4" s="31">
        <f>VLOOKUP(B4,'SEPARADOR US'!A:G,5,FALSE)</f>
        <v>0</v>
      </c>
      <c r="G4" s="31" t="str">
        <f>VLOOKUP(B4,'SEPARADOR US'!A:G,6,FALSE)</f>
        <v>AGELA</v>
      </c>
      <c r="H4" s="31" t="str">
        <f>VLOOKUP(B4,'SEPARADOR US'!A:G,7,FALSE)</f>
        <v>MARIA</v>
      </c>
      <c r="I4" s="31">
        <f>VLOOKUP(B4,DATOS!D:I,3,FALSE)</f>
        <v>3</v>
      </c>
      <c r="J4" s="31">
        <f>VLOOKUP(B4,DATOS!D:I,4,FALSE)</f>
        <v>1</v>
      </c>
      <c r="K4" s="31" t="str">
        <f>VLOOKUP(B4,DATOS!D:I,6,FALSE)</f>
        <v>F</v>
      </c>
      <c r="L4">
        <v>86</v>
      </c>
      <c r="M4">
        <f>VLOOKUP(B4,DATOS!D:K,8,FALSE)</f>
        <v>320</v>
      </c>
      <c r="N4" t="s">
        <v>140</v>
      </c>
      <c r="O4">
        <f>VLOOKUP(B4,AT!E:E,1,FALSE)</f>
        <v>1123336665</v>
      </c>
    </row>
    <row r="5" spans="1:16">
      <c r="A5" t="str">
        <f>VLOOKUP(B5,'SEPARADOR US'!A:G,2,FALSE)</f>
        <v>RC</v>
      </c>
      <c r="B5">
        <v>1080073819</v>
      </c>
      <c r="C5" t="s">
        <v>134</v>
      </c>
      <c r="D5">
        <v>2</v>
      </c>
      <c r="E5" s="31" t="str">
        <f>VLOOKUP(B5,'SEPARADOR US'!A:G,4,FALSE)</f>
        <v>TIMANA</v>
      </c>
      <c r="F5" s="31" t="str">
        <f>VLOOKUP(B5,'SEPARADOR US'!A:G,5,FALSE)</f>
        <v>MITICANOY</v>
      </c>
      <c r="G5" s="31" t="str">
        <f>VLOOKUP(B5,'SEPARADOR US'!A:G,6,FALSE)</f>
        <v>MICHEL</v>
      </c>
      <c r="H5" s="31" t="str">
        <f>VLOOKUP(B5,'SEPARADOR US'!A:G,7,FALSE)</f>
        <v>KAELY</v>
      </c>
      <c r="I5" s="31">
        <f>VLOOKUP(B5,DATOS!D:I,3,FALSE)</f>
        <v>10</v>
      </c>
      <c r="J5" s="31">
        <f>VLOOKUP(B5,DATOS!D:I,4,FALSE)</f>
        <v>2</v>
      </c>
      <c r="K5" s="31" t="str">
        <f>VLOOKUP(B5,DATOS!D:I,6,FALSE)</f>
        <v>F</v>
      </c>
      <c r="L5">
        <v>86</v>
      </c>
      <c r="M5">
        <f>VLOOKUP(B5,DATOS!D:K,8,FALSE)</f>
        <v>749</v>
      </c>
      <c r="N5" t="s">
        <v>140</v>
      </c>
      <c r="O5">
        <f>VLOOKUP(B5,AT!E:E,1,FALSE)</f>
        <v>1080073819</v>
      </c>
    </row>
    <row r="6" spans="1:16">
      <c r="A6" t="str">
        <f>VLOOKUP(B6,'SEPARADOR US'!A:G,2,FALSE)</f>
        <v>CC</v>
      </c>
      <c r="B6">
        <v>1061087696</v>
      </c>
      <c r="C6" t="s">
        <v>134</v>
      </c>
      <c r="D6">
        <v>2</v>
      </c>
      <c r="E6" s="31" t="str">
        <f>VLOOKUP(B6,'SEPARADOR US'!A:G,4,FALSE)</f>
        <v>ADARME</v>
      </c>
      <c r="F6" s="31" t="str">
        <f>VLOOKUP(B6,'SEPARADOR US'!A:G,5,FALSE)</f>
        <v>MARTINEZ</v>
      </c>
      <c r="G6" s="31" t="str">
        <f>VLOOKUP(B6,'SEPARADOR US'!A:G,6,FALSE)</f>
        <v>LEONILA</v>
      </c>
      <c r="H6" s="31">
        <f>VLOOKUP(B6,'SEPARADOR US'!A:G,7,FALSE)</f>
        <v>0</v>
      </c>
      <c r="I6" s="31">
        <f>VLOOKUP(B6,DATOS!D:I,3,FALSE)</f>
        <v>31</v>
      </c>
      <c r="J6" s="31">
        <f>VLOOKUP(B6,DATOS!D:I,4,FALSE)</f>
        <v>1</v>
      </c>
      <c r="K6" s="31" t="str">
        <f>VLOOKUP(B6,DATOS!D:I,6,FALSE)</f>
        <v>F</v>
      </c>
      <c r="L6">
        <v>86</v>
      </c>
      <c r="M6">
        <f>VLOOKUP(B6,DATOS!D:K,8,FALSE)</f>
        <v>749</v>
      </c>
      <c r="N6" t="s">
        <v>140</v>
      </c>
      <c r="O6">
        <f>VLOOKUP(B6,AT!E:E,1,FALSE)</f>
        <v>1061087696</v>
      </c>
    </row>
    <row r="7" spans="1:16">
      <c r="A7" t="str">
        <f>VLOOKUP(B7,'SEPARADOR US'!A:G,2,FALSE)</f>
        <v>CC</v>
      </c>
      <c r="B7">
        <v>69055091</v>
      </c>
      <c r="C7" t="s">
        <v>134</v>
      </c>
      <c r="D7">
        <v>2</v>
      </c>
      <c r="E7" s="31" t="str">
        <f>VLOOKUP(B7,'SEPARADOR US'!A:G,4,FALSE)</f>
        <v>AGREDA</v>
      </c>
      <c r="F7" s="31">
        <f>VLOOKUP(B7,'SEPARADOR US'!A:G,5,FALSE)</f>
        <v>0</v>
      </c>
      <c r="G7" s="31" t="str">
        <f>VLOOKUP(B7,'SEPARADOR US'!A:G,6,FALSE)</f>
        <v>PASTORA</v>
      </c>
      <c r="H7" s="31" t="str">
        <f>VLOOKUP(B7,'SEPARADOR US'!A:G,7,FALSE)</f>
        <v>DEL CARMEN</v>
      </c>
      <c r="I7" s="31">
        <f>VLOOKUP(B7,DATOS!D:I,3,FALSE)</f>
        <v>50</v>
      </c>
      <c r="J7" s="31">
        <f>VLOOKUP(B7,DATOS!D:I,4,FALSE)</f>
        <v>1</v>
      </c>
      <c r="K7" s="31" t="str">
        <f>VLOOKUP(B7,DATOS!D:I,6,FALSE)</f>
        <v>F</v>
      </c>
      <c r="L7">
        <v>86</v>
      </c>
      <c r="M7">
        <f>VLOOKUP(B7,DATOS!D:K,8,FALSE)</f>
        <v>755</v>
      </c>
      <c r="N7" t="s">
        <v>140</v>
      </c>
      <c r="O7">
        <f>VLOOKUP(B7,AT!E:E,1,FALSE)</f>
        <v>69055091</v>
      </c>
    </row>
    <row r="8" spans="1:16">
      <c r="A8" t="str">
        <f>VLOOKUP(B8,'SEPARADOR US'!A:G,2,FALSE)</f>
        <v>RC</v>
      </c>
      <c r="B8">
        <v>1122787088</v>
      </c>
      <c r="C8" t="s">
        <v>134</v>
      </c>
      <c r="D8">
        <v>2</v>
      </c>
      <c r="E8" s="31" t="str">
        <f>VLOOKUP(B8,'SEPARADOR US'!A:G,4,FALSE)</f>
        <v>AGREDA</v>
      </c>
      <c r="F8" s="31" t="str">
        <f>VLOOKUP(B8,'SEPARADOR US'!A:G,5,FALSE)</f>
        <v>VALLEJO</v>
      </c>
      <c r="G8" s="31" t="str">
        <f>VLOOKUP(B8,'SEPARADOR US'!A:G,6,FALSE)</f>
        <v>ALAN</v>
      </c>
      <c r="H8" s="31" t="str">
        <f>VLOOKUP(B8,'SEPARADOR US'!A:G,7,FALSE)</f>
        <v>SHNAN</v>
      </c>
      <c r="I8" s="31">
        <f>VLOOKUP(B8,DATOS!D:I,3,FALSE)</f>
        <v>5</v>
      </c>
      <c r="J8" s="31">
        <f>VLOOKUP(B8,DATOS!D:I,4,FALSE)</f>
        <v>1</v>
      </c>
      <c r="K8" s="31" t="str">
        <f>VLOOKUP(B8,DATOS!D:I,6,FALSE)</f>
        <v>M</v>
      </c>
      <c r="L8">
        <v>86</v>
      </c>
      <c r="M8">
        <f>VLOOKUP(B8,DATOS!D:K,8,FALSE)</f>
        <v>219</v>
      </c>
      <c r="N8" t="s">
        <v>140</v>
      </c>
      <c r="O8">
        <f>VLOOKUP(B8,AT!E:E,1,FALSE)</f>
        <v>1122787088</v>
      </c>
    </row>
    <row r="9" spans="1:16">
      <c r="A9" t="str">
        <f>VLOOKUP(B9,'SEPARADOR US'!A:G,2,FALSE)</f>
        <v>CC</v>
      </c>
      <c r="B9">
        <v>16341258</v>
      </c>
      <c r="C9" t="s">
        <v>134</v>
      </c>
      <c r="D9">
        <v>2</v>
      </c>
      <c r="E9" s="31" t="str">
        <f>VLOOKUP(B9,'SEPARADOR US'!A:G,4,FALSE)</f>
        <v>AGUDELO</v>
      </c>
      <c r="F9" s="31" t="str">
        <f>VLOOKUP(B9,'SEPARADOR US'!A:G,5,FALSE)</f>
        <v>GARCIA</v>
      </c>
      <c r="G9" s="31" t="str">
        <f>VLOOKUP(B9,'SEPARADOR US'!A:G,6,FALSE)</f>
        <v>FREDESMID</v>
      </c>
      <c r="H9" s="31">
        <f>VLOOKUP(B9,'SEPARADOR US'!A:G,7,FALSE)</f>
        <v>0</v>
      </c>
      <c r="I9" s="31">
        <f>VLOOKUP(B9,DATOS!D:I,3,FALSE)</f>
        <v>74</v>
      </c>
      <c r="J9" s="31">
        <f>VLOOKUP(B9,DATOS!D:I,4,FALSE)</f>
        <v>1</v>
      </c>
      <c r="K9" s="31" t="str">
        <f>VLOOKUP(B9,DATOS!D:I,6,FALSE)</f>
        <v>M</v>
      </c>
      <c r="L9">
        <v>86</v>
      </c>
      <c r="M9">
        <f>VLOOKUP(B9,DATOS!D:K,8,FALSE)</f>
        <v>569</v>
      </c>
      <c r="N9" t="s">
        <v>140</v>
      </c>
      <c r="O9">
        <f>VLOOKUP(B9,AT!E:E,1,FALSE)</f>
        <v>16341258</v>
      </c>
    </row>
    <row r="10" spans="1:16">
      <c r="A10" t="str">
        <f>VLOOKUP(B10,'SEPARADOR US'!A:G,2,FALSE)</f>
        <v>CC</v>
      </c>
      <c r="B10">
        <v>1122783982</v>
      </c>
      <c r="C10" t="s">
        <v>134</v>
      </c>
      <c r="D10">
        <v>2</v>
      </c>
      <c r="E10" s="31" t="str">
        <f>VLOOKUP(B10,'SEPARADOR US'!A:G,4,FALSE)</f>
        <v>AGUILLON</v>
      </c>
      <c r="F10" s="31" t="str">
        <f>VLOOKUP(B10,'SEPARADOR US'!A:G,5,FALSE)</f>
        <v>JAMIOY</v>
      </c>
      <c r="G10" s="31" t="str">
        <f>VLOOKUP(B10,'SEPARADOR US'!A:G,6,FALSE)</f>
        <v>JOHN</v>
      </c>
      <c r="H10" s="31" t="str">
        <f>VLOOKUP(B10,'SEPARADOR US'!A:G,7,FALSE)</f>
        <v>JAIRO</v>
      </c>
      <c r="I10" s="31">
        <f>VLOOKUP(B10,DATOS!D:I,3,FALSE)</f>
        <v>31</v>
      </c>
      <c r="J10" s="31">
        <f>VLOOKUP(B10,DATOS!D:I,4,FALSE)</f>
        <v>1</v>
      </c>
      <c r="K10" s="31" t="str">
        <f>VLOOKUP(B10,DATOS!D:I,6,FALSE)</f>
        <v>M</v>
      </c>
      <c r="L10">
        <v>86</v>
      </c>
      <c r="M10">
        <f>VLOOKUP(B10,DATOS!D:K,8,FALSE)</f>
        <v>568</v>
      </c>
      <c r="N10" t="s">
        <v>140</v>
      </c>
      <c r="O10">
        <f>VLOOKUP(B10,AT!E:E,1,FALSE)</f>
        <v>1122783982</v>
      </c>
    </row>
    <row r="11" spans="1:16">
      <c r="A11" t="str">
        <f>VLOOKUP(B11,'SEPARADOR US'!A:G,2,FALSE)</f>
        <v>RC</v>
      </c>
      <c r="B11">
        <v>1124316814</v>
      </c>
      <c r="C11" t="s">
        <v>134</v>
      </c>
      <c r="D11">
        <v>2</v>
      </c>
      <c r="E11" s="31" t="str">
        <f>VLOOKUP(B11,'SEPARADOR US'!A:G,4,FALSE)</f>
        <v>AGUILLON</v>
      </c>
      <c r="F11" s="31" t="str">
        <f>VLOOKUP(B11,'SEPARADOR US'!A:G,5,FALSE)</f>
        <v>QUINCHOA</v>
      </c>
      <c r="G11" s="31" t="str">
        <f>VLOOKUP(B11,'SEPARADOR US'!A:G,6,FALSE)</f>
        <v>AYNAN</v>
      </c>
      <c r="H11" s="31" t="str">
        <f>VLOOKUP(B11,'SEPARADOR US'!A:G,7,FALSE)</f>
        <v>FELIPE</v>
      </c>
      <c r="I11" s="31">
        <f>VLOOKUP(B11,DATOS!D:I,3,FALSE)</f>
        <v>4</v>
      </c>
      <c r="J11" s="31">
        <f>VLOOKUP(B11,DATOS!D:I,4,FALSE)</f>
        <v>1</v>
      </c>
      <c r="K11" s="31" t="str">
        <f>VLOOKUP(B11,DATOS!D:I,6,FALSE)</f>
        <v>M</v>
      </c>
      <c r="L11">
        <v>86</v>
      </c>
      <c r="M11">
        <f>VLOOKUP(B11,DATOS!D:K,8,FALSE)</f>
        <v>219</v>
      </c>
      <c r="N11" t="s">
        <v>140</v>
      </c>
      <c r="O11">
        <f>VLOOKUP(B11,AT!E:E,1,FALSE)</f>
        <v>1124316814</v>
      </c>
    </row>
    <row r="12" spans="1:16">
      <c r="A12" t="str">
        <f>VLOOKUP(B12,'SEPARADOR US'!A:G,2,FALSE)</f>
        <v>TI</v>
      </c>
      <c r="B12">
        <v>1124860773</v>
      </c>
      <c r="C12" t="s">
        <v>134</v>
      </c>
      <c r="D12">
        <v>2</v>
      </c>
      <c r="E12" s="31" t="str">
        <f>VLOOKUP(B12,'SEPARADOR US'!A:G,4,FALSE)</f>
        <v>AGUILON</v>
      </c>
      <c r="F12" s="31" t="str">
        <f>VLOOKUP(B12,'SEPARADOR US'!A:G,5,FALSE)</f>
        <v>ARTEAGA</v>
      </c>
      <c r="G12" s="31" t="str">
        <f>VLOOKUP(B12,'SEPARADOR US'!A:G,6,FALSE)</f>
        <v>BRITNEYI</v>
      </c>
      <c r="H12" s="31" t="str">
        <f>VLOOKUP(B12,'SEPARADOR US'!A:G,7,FALSE)</f>
        <v>ASHELEING</v>
      </c>
      <c r="I12" s="31">
        <f>VLOOKUP(B12,DATOS!D:I,3,FALSE)</f>
        <v>11</v>
      </c>
      <c r="J12" s="31">
        <f>VLOOKUP(B12,DATOS!D:I,4,FALSE)</f>
        <v>1</v>
      </c>
      <c r="K12" s="31" t="str">
        <f>VLOOKUP(B12,DATOS!D:I,6,FALSE)</f>
        <v>F</v>
      </c>
      <c r="L12">
        <v>86</v>
      </c>
      <c r="M12" t="str">
        <f>VLOOKUP(B12,DATOS!D:K,8,FALSE)</f>
        <v>001</v>
      </c>
      <c r="N12" t="s">
        <v>140</v>
      </c>
      <c r="O12">
        <f>VLOOKUP(B12,AT!E:E,1,FALSE)</f>
        <v>1124860773</v>
      </c>
    </row>
    <row r="13" spans="1:16">
      <c r="A13" t="str">
        <f>VLOOKUP(B13,'SEPARADOR US'!A:G,2,FALSE)</f>
        <v>CC</v>
      </c>
      <c r="B13">
        <v>25023543</v>
      </c>
      <c r="C13" t="s">
        <v>134</v>
      </c>
      <c r="D13">
        <v>2</v>
      </c>
      <c r="E13" s="31" t="str">
        <f>VLOOKUP(B13,'SEPARADOR US'!A:G,4,FALSE)</f>
        <v>ALARCON</v>
      </c>
      <c r="F13" s="31" t="str">
        <f>VLOOKUP(B13,'SEPARADOR US'!A:G,5,FALSE)</f>
        <v>CARDONA</v>
      </c>
      <c r="G13" s="31" t="str">
        <f>VLOOKUP(B13,'SEPARADOR US'!A:G,6,FALSE)</f>
        <v>LUZ</v>
      </c>
      <c r="H13" s="31" t="str">
        <f>VLOOKUP(B13,'SEPARADOR US'!A:G,7,FALSE)</f>
        <v>DARY</v>
      </c>
      <c r="I13" s="31">
        <f>VLOOKUP(B13,DATOS!D:I,3,FALSE)</f>
        <v>52</v>
      </c>
      <c r="J13" s="31">
        <f>VLOOKUP(B13,DATOS!D:I,4,FALSE)</f>
        <v>1</v>
      </c>
      <c r="K13" s="31" t="str">
        <f>VLOOKUP(B13,DATOS!D:I,6,FALSE)</f>
        <v>F</v>
      </c>
      <c r="L13">
        <v>86</v>
      </c>
      <c r="M13" t="str">
        <f>VLOOKUP(B13,DATOS!D:K,8,FALSE)</f>
        <v>001</v>
      </c>
      <c r="N13" t="s">
        <v>140</v>
      </c>
      <c r="O13">
        <f>VLOOKUP(B13,AT!E:E,1,FALSE)</f>
        <v>25023543</v>
      </c>
    </row>
    <row r="14" spans="1:16">
      <c r="A14" t="str">
        <f>VLOOKUP(B14,'SEPARADOR US'!A:G,2,FALSE)</f>
        <v>CC</v>
      </c>
      <c r="B14">
        <v>27362827</v>
      </c>
      <c r="C14" t="s">
        <v>134</v>
      </c>
      <c r="D14">
        <v>2</v>
      </c>
      <c r="E14" s="31" t="str">
        <f>VLOOKUP(B14,'SEPARADOR US'!A:G,4,FALSE)</f>
        <v>ALMEIDA</v>
      </c>
      <c r="F14" s="31" t="str">
        <f>VLOOKUP(B14,'SEPARADOR US'!A:G,5,FALSE)</f>
        <v>ROQUE</v>
      </c>
      <c r="G14" s="31" t="str">
        <f>VLOOKUP(B14,'SEPARADOR US'!A:G,6,FALSE)</f>
        <v>JESUS</v>
      </c>
      <c r="H14" s="31" t="str">
        <f>VLOOKUP(B14,'SEPARADOR US'!A:G,7,FALSE)</f>
        <v>INDALESIA</v>
      </c>
      <c r="I14" s="31">
        <f>VLOOKUP(B14,DATOS!D:I,3,FALSE)</f>
        <v>66</v>
      </c>
      <c r="J14" s="31">
        <f>VLOOKUP(B14,DATOS!D:I,4,FALSE)</f>
        <v>1</v>
      </c>
      <c r="K14" s="31" t="str">
        <f>VLOOKUP(B14,DATOS!D:I,6,FALSE)</f>
        <v>F</v>
      </c>
      <c r="L14">
        <v>86</v>
      </c>
      <c r="M14" t="str">
        <f>VLOOKUP(B14,DATOS!D:K,8,FALSE)</f>
        <v>001</v>
      </c>
      <c r="N14" t="s">
        <v>140</v>
      </c>
      <c r="O14">
        <f>VLOOKUP(B14,AT!E:E,1,FALSE)</f>
        <v>27362827</v>
      </c>
    </row>
    <row r="15" spans="1:16">
      <c r="A15" t="str">
        <f>VLOOKUP(B15,'SEPARADOR US'!A:G,2,FALSE)</f>
        <v>CC</v>
      </c>
      <c r="B15">
        <v>27356844</v>
      </c>
      <c r="C15" t="s">
        <v>134</v>
      </c>
      <c r="D15">
        <v>2</v>
      </c>
      <c r="E15" s="31" t="str">
        <f>VLOOKUP(B15,'SEPARADOR US'!A:G,4,FALSE)</f>
        <v>ALVAREZ</v>
      </c>
      <c r="F15" s="31" t="str">
        <f>VLOOKUP(B15,'SEPARADOR US'!A:G,5,FALSE)</f>
        <v>ALVAREZ</v>
      </c>
      <c r="G15" s="31" t="str">
        <f>VLOOKUP(B15,'SEPARADOR US'!A:G,6,FALSE)</f>
        <v>OLGA</v>
      </c>
      <c r="H15" s="31" t="str">
        <f>VLOOKUP(B15,'SEPARADOR US'!A:G,7,FALSE)</f>
        <v>RUTH</v>
      </c>
      <c r="I15" s="31">
        <f>VLOOKUP(B15,DATOS!D:I,3,FALSE)</f>
        <v>83</v>
      </c>
      <c r="J15" s="31">
        <f>VLOOKUP(B15,DATOS!D:I,4,FALSE)</f>
        <v>1</v>
      </c>
      <c r="K15" s="31" t="str">
        <f>VLOOKUP(B15,DATOS!D:I,6,FALSE)</f>
        <v>F</v>
      </c>
      <c r="L15">
        <v>86</v>
      </c>
      <c r="M15">
        <f>VLOOKUP(B15,DATOS!D:K,8,FALSE)</f>
        <v>885</v>
      </c>
      <c r="N15" t="s">
        <v>140</v>
      </c>
      <c r="O15">
        <f>VLOOKUP(B15,AT!E:E,1,FALSE)</f>
        <v>27356844</v>
      </c>
    </row>
    <row r="16" spans="1:16">
      <c r="A16" t="str">
        <f>VLOOKUP(B16,'SEPARADOR US'!A:G,2,FALSE)</f>
        <v>CC</v>
      </c>
      <c r="B16">
        <v>69026839</v>
      </c>
      <c r="C16" t="s">
        <v>134</v>
      </c>
      <c r="D16">
        <v>2</v>
      </c>
      <c r="E16" s="31" t="str">
        <f>VLOOKUP(B16,'SEPARADOR US'!A:G,4,FALSE)</f>
        <v>ALVAREZ</v>
      </c>
      <c r="F16" s="31" t="str">
        <f>VLOOKUP(B16,'SEPARADOR US'!A:G,5,FALSE)</f>
        <v>JULIA</v>
      </c>
      <c r="G16" s="31" t="str">
        <f>VLOOKUP(B16,'SEPARADOR US'!A:G,6,FALSE)</f>
        <v>ESTER</v>
      </c>
      <c r="H16" s="31">
        <f>VLOOKUP(B16,'SEPARADOR US'!A:G,7,FALSE)</f>
        <v>0</v>
      </c>
      <c r="I16" s="31">
        <f>VLOOKUP(B16,DATOS!D:I,3,FALSE)</f>
        <v>55</v>
      </c>
      <c r="J16" s="31">
        <f>VLOOKUP(B16,DATOS!D:I,4,FALSE)</f>
        <v>1</v>
      </c>
      <c r="K16" s="31" t="str">
        <f>VLOOKUP(B16,DATOS!D:I,6,FALSE)</f>
        <v>F</v>
      </c>
      <c r="L16">
        <v>86</v>
      </c>
      <c r="M16">
        <f>VLOOKUP(B16,DATOS!D:K,8,FALSE)</f>
        <v>320</v>
      </c>
      <c r="N16" t="s">
        <v>140</v>
      </c>
      <c r="O16">
        <f>VLOOKUP(B16,AT!E:E,1,FALSE)</f>
        <v>69026839</v>
      </c>
    </row>
    <row r="17" spans="1:15">
      <c r="A17" t="str">
        <f>VLOOKUP(B17,'SEPARADOR US'!A:G,2,FALSE)</f>
        <v>RC</v>
      </c>
      <c r="B17">
        <v>1123337528</v>
      </c>
      <c r="C17" t="s">
        <v>134</v>
      </c>
      <c r="D17">
        <v>2</v>
      </c>
      <c r="E17" s="31" t="str">
        <f>VLOOKUP(B17,'SEPARADOR US'!A:G,4,FALSE)</f>
        <v>ALVAREZ</v>
      </c>
      <c r="F17" s="31" t="str">
        <f>VLOOKUP(B17,'SEPARADOR US'!A:G,5,FALSE)</f>
        <v>KEINER</v>
      </c>
      <c r="G17" s="31" t="str">
        <f>VLOOKUP(B17,'SEPARADOR US'!A:G,6,FALSE)</f>
        <v>SANTIAGO</v>
      </c>
      <c r="H17" s="31">
        <f>VLOOKUP(B17,'SEPARADOR US'!A:G,7,FALSE)</f>
        <v>0</v>
      </c>
      <c r="I17" s="31">
        <f>VLOOKUP(B17,DATOS!D:I,3,FALSE)</f>
        <v>2</v>
      </c>
      <c r="J17" s="31">
        <f>VLOOKUP(B17,DATOS!D:I,4,FALSE)</f>
        <v>1</v>
      </c>
      <c r="K17" s="31" t="str">
        <f>VLOOKUP(B17,DATOS!D:I,6,FALSE)</f>
        <v>M</v>
      </c>
      <c r="L17">
        <v>86</v>
      </c>
      <c r="M17">
        <f>VLOOKUP(B17,DATOS!D:K,8,FALSE)</f>
        <v>320</v>
      </c>
      <c r="N17" t="s">
        <v>140</v>
      </c>
      <c r="O17">
        <f>VLOOKUP(B17,AT!E:E,1,FALSE)</f>
        <v>1123337528</v>
      </c>
    </row>
    <row r="18" spans="1:15">
      <c r="A18" t="str">
        <f>VLOOKUP(B18,'SEPARADOR US'!A:G,2,FALSE)</f>
        <v>RC</v>
      </c>
      <c r="B18">
        <v>1182713656</v>
      </c>
      <c r="C18" t="s">
        <v>134</v>
      </c>
      <c r="D18">
        <v>2</v>
      </c>
      <c r="E18" s="31" t="str">
        <f>VLOOKUP(B18,'SEPARADOR US'!A:G,4,FALSE)</f>
        <v>AMADO</v>
      </c>
      <c r="F18" s="31" t="str">
        <f>VLOOKUP(B18,'SEPARADOR US'!A:G,5,FALSE)</f>
        <v>EYMI</v>
      </c>
      <c r="G18" s="31" t="str">
        <f>VLOOKUP(B18,'SEPARADOR US'!A:G,6,FALSE)</f>
        <v>GABRIELA</v>
      </c>
      <c r="H18" s="31">
        <f>VLOOKUP(B18,'SEPARADOR US'!A:G,7,FALSE)</f>
        <v>0</v>
      </c>
      <c r="I18" s="31">
        <f>VLOOKUP(B18,DATOS!D:I,3,FALSE)</f>
        <v>2</v>
      </c>
      <c r="J18" s="31">
        <f>VLOOKUP(B18,DATOS!D:I,4,FALSE)</f>
        <v>1</v>
      </c>
      <c r="K18" s="31" t="str">
        <f>VLOOKUP(B18,DATOS!D:I,6,FALSE)</f>
        <v>F</v>
      </c>
      <c r="L18">
        <v>86</v>
      </c>
      <c r="M18">
        <f>VLOOKUP(B18,DATOS!D:K,8,FALSE)</f>
        <v>320</v>
      </c>
      <c r="N18" t="s">
        <v>140</v>
      </c>
      <c r="O18">
        <f>VLOOKUP(B18,AT!E:E,1,FALSE)</f>
        <v>1182713656</v>
      </c>
    </row>
    <row r="19" spans="1:15">
      <c r="A19" t="str">
        <f>VLOOKUP(B19,'SEPARADOR US'!A:G,2,FALSE)</f>
        <v>CC</v>
      </c>
      <c r="B19">
        <v>41106184</v>
      </c>
      <c r="C19" t="s">
        <v>134</v>
      </c>
      <c r="D19">
        <v>2</v>
      </c>
      <c r="E19" s="31" t="str">
        <f>VLOOKUP(B19,'SEPARADOR US'!A:G,4,FALSE)</f>
        <v>AMALIA</v>
      </c>
      <c r="F19" s="31">
        <f>VLOOKUP(B19,'SEPARADOR US'!A:G,5,FALSE)</f>
        <v>0</v>
      </c>
      <c r="G19" s="31" t="str">
        <f>VLOOKUP(B19,'SEPARADOR US'!A:G,6,FALSE)</f>
        <v>NIAZA</v>
      </c>
      <c r="H19" s="31">
        <f>VLOOKUP(B19,'SEPARADOR US'!A:G,7,FALSE)</f>
        <v>0</v>
      </c>
      <c r="I19" s="31">
        <f>VLOOKUP(B19,DATOS!D:I,3,FALSE)</f>
        <v>65</v>
      </c>
      <c r="J19" s="31">
        <f>VLOOKUP(B19,DATOS!D:I,4,FALSE)</f>
        <v>1</v>
      </c>
      <c r="K19" s="31" t="str">
        <f>VLOOKUP(B19,DATOS!D:I,6,FALSE)</f>
        <v>F</v>
      </c>
      <c r="L19">
        <v>86</v>
      </c>
      <c r="M19">
        <f>VLOOKUP(B19,DATOS!D:K,8,FALSE)</f>
        <v>320</v>
      </c>
      <c r="N19" t="s">
        <v>140</v>
      </c>
      <c r="O19">
        <f>VLOOKUP(B19,AT!E:E,1,FALSE)</f>
        <v>41106184</v>
      </c>
    </row>
    <row r="20" spans="1:15">
      <c r="A20" t="str">
        <f>VLOOKUP(B20,'SEPARADOR US'!A:G,2,FALSE)</f>
        <v>CC</v>
      </c>
      <c r="B20">
        <v>69008500</v>
      </c>
      <c r="C20" t="s">
        <v>134</v>
      </c>
      <c r="D20">
        <v>2</v>
      </c>
      <c r="E20" s="31" t="str">
        <f>VLOOKUP(B20,'SEPARADOR US'!A:G,4,FALSE)</f>
        <v>ANACONA</v>
      </c>
      <c r="F20" s="31" t="str">
        <f>VLOOKUP(B20,'SEPARADOR US'!A:G,5,FALSE)</f>
        <v>BERMEO</v>
      </c>
      <c r="G20" s="31" t="str">
        <f>VLOOKUP(B20,'SEPARADOR US'!A:G,6,FALSE)</f>
        <v>MARY</v>
      </c>
      <c r="H20" s="31" t="str">
        <f>VLOOKUP(B20,'SEPARADOR US'!A:G,7,FALSE)</f>
        <v>LUZ</v>
      </c>
      <c r="I20" s="31">
        <f>VLOOKUP(B20,DATOS!D:I,3,FALSE)</f>
        <v>43</v>
      </c>
      <c r="J20" s="31">
        <f>VLOOKUP(B20,DATOS!D:I,4,FALSE)</f>
        <v>1</v>
      </c>
      <c r="K20" s="31" t="str">
        <f>VLOOKUP(B20,DATOS!D:I,6,FALSE)</f>
        <v>F</v>
      </c>
      <c r="L20">
        <v>86</v>
      </c>
      <c r="M20" t="str">
        <f>VLOOKUP(B20,DATOS!D:K,8,FALSE)</f>
        <v>001</v>
      </c>
      <c r="N20" t="s">
        <v>140</v>
      </c>
      <c r="O20">
        <f>VLOOKUP(B20,AT!E:E,1,FALSE)</f>
        <v>69008500</v>
      </c>
    </row>
    <row r="21" spans="1:15">
      <c r="A21" t="str">
        <f>VLOOKUP(B21,'SEPARADOR US'!A:G,2,FALSE)</f>
        <v>TI</v>
      </c>
      <c r="B21">
        <v>1123333710</v>
      </c>
      <c r="C21" t="s">
        <v>134</v>
      </c>
      <c r="D21">
        <v>2</v>
      </c>
      <c r="E21" s="31" t="str">
        <f>VLOOKUP(B21,'SEPARADOR US'!A:G,4,FALSE)</f>
        <v>ANACONA</v>
      </c>
      <c r="F21" s="31" t="str">
        <f>VLOOKUP(B21,'SEPARADOR US'!A:G,5,FALSE)</f>
        <v>ESNEIDER</v>
      </c>
      <c r="G21" s="31" t="str">
        <f>VLOOKUP(B21,'SEPARADOR US'!A:G,6,FALSE)</f>
        <v>ALEXANDER</v>
      </c>
      <c r="H21" s="31">
        <f>VLOOKUP(B21,'SEPARADOR US'!A:G,7,FALSE)</f>
        <v>0</v>
      </c>
      <c r="I21" s="31">
        <f>VLOOKUP(B21,DATOS!D:I,3,FALSE)</f>
        <v>8</v>
      </c>
      <c r="J21" s="31">
        <f>VLOOKUP(B21,DATOS!D:I,4,FALSE)</f>
        <v>1</v>
      </c>
      <c r="K21" s="31" t="str">
        <f>VLOOKUP(B21,DATOS!D:I,6,FALSE)</f>
        <v>M</v>
      </c>
      <c r="L21">
        <v>86</v>
      </c>
      <c r="M21">
        <f>VLOOKUP(B21,DATOS!D:K,8,FALSE)</f>
        <v>320</v>
      </c>
      <c r="N21" t="s">
        <v>140</v>
      </c>
      <c r="O21">
        <f>VLOOKUP(B21,AT!E:E,1,FALSE)</f>
        <v>1123333710</v>
      </c>
    </row>
    <row r="22" spans="1:15">
      <c r="A22" t="str">
        <f>VLOOKUP(B22,'SEPARADOR US'!A:G,2,FALSE)</f>
        <v>CC</v>
      </c>
      <c r="B22">
        <v>1007468860</v>
      </c>
      <c r="C22" t="s">
        <v>134</v>
      </c>
      <c r="D22">
        <v>2</v>
      </c>
      <c r="E22" s="31" t="str">
        <f>VLOOKUP(B22,'SEPARADOR US'!A:G,4,FALSE)</f>
        <v>ANACONA</v>
      </c>
      <c r="F22" s="31" t="str">
        <f>VLOOKUP(B22,'SEPARADOR US'!A:G,5,FALSE)</f>
        <v>SOTELO</v>
      </c>
      <c r="G22" s="31" t="str">
        <f>VLOOKUP(B22,'SEPARADOR US'!A:G,6,FALSE)</f>
        <v>EVER</v>
      </c>
      <c r="H22" s="31" t="str">
        <f>VLOOKUP(B22,'SEPARADOR US'!A:G,7,FALSE)</f>
        <v>HERNEY</v>
      </c>
      <c r="I22" s="31">
        <f>VLOOKUP(B22,DATOS!D:I,3,FALSE)</f>
        <v>24</v>
      </c>
      <c r="J22" s="31">
        <f>VLOOKUP(B22,DATOS!D:I,4,FALSE)</f>
        <v>1</v>
      </c>
      <c r="K22" s="31" t="str">
        <f>VLOOKUP(B22,DATOS!D:I,6,FALSE)</f>
        <v>M</v>
      </c>
      <c r="L22">
        <v>86</v>
      </c>
      <c r="M22">
        <f>VLOOKUP(B22,DATOS!D:K,8,FALSE)</f>
        <v>320</v>
      </c>
      <c r="N22" t="s">
        <v>140</v>
      </c>
      <c r="O22">
        <f>VLOOKUP(B22,AT!E:E,1,FALSE)</f>
        <v>1007468860</v>
      </c>
    </row>
    <row r="23" spans="1:15">
      <c r="A23" t="str">
        <f>VLOOKUP(B23,'SEPARADOR US'!A:G,2,FALSE)</f>
        <v>CC</v>
      </c>
      <c r="B23">
        <v>41115472</v>
      </c>
      <c r="C23" t="s">
        <v>134</v>
      </c>
      <c r="D23">
        <v>2</v>
      </c>
      <c r="E23" s="31" t="str">
        <f>VLOOKUP(B23,'SEPARADOR US'!A:G,4,FALSE)</f>
        <v>ANDDRADE</v>
      </c>
      <c r="F23" s="31" t="str">
        <f>VLOOKUP(B23,'SEPARADOR US'!A:G,5,FALSE)</f>
        <v>ORTIZ</v>
      </c>
      <c r="G23" s="31" t="str">
        <f>VLOOKUP(B23,'SEPARADOR US'!A:G,6,FALSE)</f>
        <v>CARMEN</v>
      </c>
      <c r="H23" s="31" t="str">
        <f>VLOOKUP(B23,'SEPARADOR US'!A:G,7,FALSE)</f>
        <v>ILIA</v>
      </c>
      <c r="I23" s="31">
        <f>VLOOKUP(B23,DATOS!D:I,3,FALSE)</f>
        <v>61</v>
      </c>
      <c r="J23" s="31">
        <f>VLOOKUP(B23,DATOS!D:I,4,FALSE)</f>
        <v>1</v>
      </c>
      <c r="K23" s="31" t="str">
        <f>VLOOKUP(B23,DATOS!D:I,6,FALSE)</f>
        <v>F</v>
      </c>
      <c r="L23">
        <v>86</v>
      </c>
      <c r="M23">
        <f>VLOOKUP(B23,DATOS!D:K,8,FALSE)</f>
        <v>865</v>
      </c>
      <c r="N23" t="s">
        <v>140</v>
      </c>
      <c r="O23">
        <f>VLOOKUP(B23,AT!E:E,1,FALSE)</f>
        <v>41115472</v>
      </c>
    </row>
    <row r="24" spans="1:15">
      <c r="A24" t="str">
        <f>VLOOKUP(B24,'SEPARADOR US'!A:G,2,FALSE)</f>
        <v>CC</v>
      </c>
      <c r="B24">
        <v>41108822</v>
      </c>
      <c r="C24" t="s">
        <v>134</v>
      </c>
      <c r="D24">
        <v>2</v>
      </c>
      <c r="E24" s="31" t="str">
        <f>VLOOKUP(B24,'SEPARADOR US'!A:G,4,FALSE)</f>
        <v>ANDRADE</v>
      </c>
      <c r="F24" s="31" t="str">
        <f>VLOOKUP(B24,'SEPARADOR US'!A:G,5,FALSE)</f>
        <v>NELLY</v>
      </c>
      <c r="G24" s="31" t="str">
        <f>VLOOKUP(B24,'SEPARADOR US'!A:G,6,FALSE)</f>
        <v>ADRIANA</v>
      </c>
      <c r="H24" s="31">
        <f>VLOOKUP(B24,'SEPARADOR US'!A:G,7,FALSE)</f>
        <v>0</v>
      </c>
      <c r="I24" s="31">
        <f>VLOOKUP(B24,DATOS!D:I,3,FALSE)</f>
        <v>48</v>
      </c>
      <c r="J24" s="31">
        <f>VLOOKUP(B24,DATOS!D:I,4,FALSE)</f>
        <v>1</v>
      </c>
      <c r="K24" s="31" t="str">
        <f>VLOOKUP(B24,DATOS!D:I,6,FALSE)</f>
        <v>F</v>
      </c>
      <c r="L24">
        <v>86</v>
      </c>
      <c r="M24">
        <f>VLOOKUP(B24,DATOS!D:K,8,FALSE)</f>
        <v>320</v>
      </c>
      <c r="N24" t="s">
        <v>140</v>
      </c>
      <c r="O24">
        <f>VLOOKUP(B24,AT!E:E,1,FALSE)</f>
        <v>41108822</v>
      </c>
    </row>
    <row r="25" spans="1:15">
      <c r="A25" t="str">
        <f>VLOOKUP(B25,'SEPARADOR US'!A:G,2,FALSE)</f>
        <v>CC</v>
      </c>
      <c r="B25">
        <v>1151950510</v>
      </c>
      <c r="C25" t="s">
        <v>134</v>
      </c>
      <c r="D25">
        <v>2</v>
      </c>
      <c r="E25" s="31" t="str">
        <f>VLOOKUP(B25,'SEPARADOR US'!A:G,4,FALSE)</f>
        <v>ANDRADE</v>
      </c>
      <c r="F25" s="31" t="str">
        <f>VLOOKUP(B25,'SEPARADOR US'!A:G,5,FALSE)</f>
        <v>YOCUE</v>
      </c>
      <c r="G25" s="31" t="str">
        <f>VLOOKUP(B25,'SEPARADOR US'!A:G,6,FALSE)</f>
        <v>MARIA</v>
      </c>
      <c r="H25" s="31" t="str">
        <f>VLOOKUP(B25,'SEPARADOR US'!A:G,7,FALSE)</f>
        <v>KELLY</v>
      </c>
      <c r="I25" s="31">
        <f>VLOOKUP(B25,DATOS!D:I,3,FALSE)</f>
        <v>30</v>
      </c>
      <c r="J25" s="31">
        <f>VLOOKUP(B25,DATOS!D:I,4,FALSE)</f>
        <v>1</v>
      </c>
      <c r="K25" s="31" t="str">
        <f>VLOOKUP(B25,DATOS!D:I,6,FALSE)</f>
        <v>F</v>
      </c>
      <c r="L25">
        <v>86</v>
      </c>
      <c r="M25">
        <f>VLOOKUP(B25,DATOS!D:K,8,FALSE)</f>
        <v>568</v>
      </c>
      <c r="N25" t="s">
        <v>140</v>
      </c>
      <c r="O25">
        <f>VLOOKUP(B25,AT!E:E,1,FALSE)</f>
        <v>1151950510</v>
      </c>
    </row>
    <row r="26" spans="1:15">
      <c r="A26" t="str">
        <f>VLOOKUP(B26,'SEPARADOR US'!A:G,2,FALSE)</f>
        <v>CC</v>
      </c>
      <c r="B26">
        <v>5222010</v>
      </c>
      <c r="C26" t="s">
        <v>134</v>
      </c>
      <c r="D26">
        <v>2</v>
      </c>
      <c r="E26" s="31" t="str">
        <f>VLOOKUP(B26,'SEPARADOR US'!A:G,4,FALSE)</f>
        <v>ANGULO</v>
      </c>
      <c r="F26" s="31" t="str">
        <f>VLOOKUP(B26,'SEPARADOR US'!A:G,5,FALSE)</f>
        <v>ANGULO</v>
      </c>
      <c r="G26" s="31" t="str">
        <f>VLOOKUP(B26,'SEPARADOR US'!A:G,6,FALSE)</f>
        <v>FRANCISCO</v>
      </c>
      <c r="H26" s="31" t="str">
        <f>VLOOKUP(B26,'SEPARADOR US'!A:G,7,FALSE)</f>
        <v>QUITERO</v>
      </c>
      <c r="I26" s="31">
        <f>VLOOKUP(B26,DATOS!D:I,3,FALSE)</f>
        <v>77</v>
      </c>
      <c r="J26" s="31">
        <f>VLOOKUP(B26,DATOS!D:I,4,FALSE)</f>
        <v>1</v>
      </c>
      <c r="K26" s="31" t="str">
        <f>VLOOKUP(B26,DATOS!D:I,6,FALSE)</f>
        <v>M</v>
      </c>
      <c r="L26">
        <v>86</v>
      </c>
      <c r="M26">
        <f>VLOOKUP(B26,DATOS!D:K,8,FALSE)</f>
        <v>571</v>
      </c>
      <c r="N26" t="s">
        <v>140</v>
      </c>
      <c r="O26">
        <f>VLOOKUP(B26,AT!E:E,1,FALSE)</f>
        <v>5222010</v>
      </c>
    </row>
    <row r="27" spans="1:15">
      <c r="A27" t="str">
        <f>VLOOKUP(B27,'SEPARADOR US'!A:G,2,FALSE)</f>
        <v>CC</v>
      </c>
      <c r="B27">
        <v>18129065</v>
      </c>
      <c r="C27" t="s">
        <v>134</v>
      </c>
      <c r="D27">
        <v>2</v>
      </c>
      <c r="E27" s="31" t="str">
        <f>VLOOKUP(B27,'SEPARADOR US'!A:G,4,FALSE)</f>
        <v>ANGULO</v>
      </c>
      <c r="F27" s="31" t="str">
        <f>VLOOKUP(B27,'SEPARADOR US'!A:G,5,FALSE)</f>
        <v>MACUACE</v>
      </c>
      <c r="G27" s="31" t="str">
        <f>VLOOKUP(B27,'SEPARADOR US'!A:G,6,FALSE)</f>
        <v>JESUS</v>
      </c>
      <c r="H27" s="31" t="str">
        <f>VLOOKUP(B27,'SEPARADOR US'!A:G,7,FALSE)</f>
        <v>GIOVANY</v>
      </c>
      <c r="I27" s="31">
        <f>VLOOKUP(B27,DATOS!D:I,3,FALSE)</f>
        <v>42</v>
      </c>
      <c r="J27" s="31">
        <f>VLOOKUP(B27,DATOS!D:I,4,FALSE)</f>
        <v>1</v>
      </c>
      <c r="K27" s="31" t="str">
        <f>VLOOKUP(B27,DATOS!D:I,6,FALSE)</f>
        <v>M</v>
      </c>
      <c r="L27">
        <v>86</v>
      </c>
      <c r="M27">
        <f>VLOOKUP(B27,DATOS!D:K,8,FALSE)</f>
        <v>571</v>
      </c>
      <c r="N27" t="s">
        <v>140</v>
      </c>
      <c r="O27">
        <f>VLOOKUP(B27,AT!E:E,1,FALSE)</f>
        <v>18129065</v>
      </c>
    </row>
    <row r="28" spans="1:15">
      <c r="A28" t="str">
        <f>VLOOKUP(B28,'SEPARADOR US'!A:G,2,FALSE)</f>
        <v>CC</v>
      </c>
      <c r="B28">
        <v>1123324438</v>
      </c>
      <c r="C28" t="s">
        <v>134</v>
      </c>
      <c r="D28">
        <v>2</v>
      </c>
      <c r="E28" s="31" t="str">
        <f>VLOOKUP(B28,'SEPARADOR US'!A:G,4,FALSE)</f>
        <v>AQUINO</v>
      </c>
      <c r="F28" s="31" t="str">
        <f>VLOOKUP(B28,'SEPARADOR US'!A:G,5,FALSE)</f>
        <v>LEIDY</v>
      </c>
      <c r="G28" s="31" t="str">
        <f>VLOOKUP(B28,'SEPARADOR US'!A:G,6,FALSE)</f>
        <v>PAOLA</v>
      </c>
      <c r="H28" s="31">
        <f>VLOOKUP(B28,'SEPARADOR US'!A:G,7,FALSE)</f>
        <v>0</v>
      </c>
      <c r="I28" s="31">
        <f>VLOOKUP(B28,DATOS!D:I,3,FALSE)</f>
        <v>34</v>
      </c>
      <c r="J28" s="31">
        <f>VLOOKUP(B28,DATOS!D:I,4,FALSE)</f>
        <v>1</v>
      </c>
      <c r="K28" s="31" t="str">
        <f>VLOOKUP(B28,DATOS!D:I,6,FALSE)</f>
        <v>F</v>
      </c>
      <c r="L28">
        <v>86</v>
      </c>
      <c r="M28">
        <f>VLOOKUP(B28,DATOS!D:K,8,FALSE)</f>
        <v>320</v>
      </c>
      <c r="N28" t="s">
        <v>140</v>
      </c>
      <c r="O28">
        <f>VLOOKUP(B28,AT!E:E,1,FALSE)</f>
        <v>1123324438</v>
      </c>
    </row>
    <row r="29" spans="1:15">
      <c r="A29" t="str">
        <f>VLOOKUP(B29,'SEPARADOR US'!A:G,2,FALSE)</f>
        <v>CC</v>
      </c>
      <c r="B29">
        <v>15570325</v>
      </c>
      <c r="C29" t="s">
        <v>134</v>
      </c>
      <c r="D29">
        <v>2</v>
      </c>
      <c r="E29" s="31" t="str">
        <f>VLOOKUP(B29,'SEPARADOR US'!A:G,4,FALSE)</f>
        <v>ARABALI</v>
      </c>
      <c r="F29" s="31" t="str">
        <f>VLOOKUP(B29,'SEPARADOR US'!A:G,5,FALSE)</f>
        <v>JOSE</v>
      </c>
      <c r="G29" s="31" t="str">
        <f>VLOOKUP(B29,'SEPARADOR US'!A:G,6,FALSE)</f>
        <v>ERZAIN</v>
      </c>
      <c r="H29" s="31">
        <f>VLOOKUP(B29,'SEPARADOR US'!A:G,7,FALSE)</f>
        <v>0</v>
      </c>
      <c r="I29" s="31">
        <f>VLOOKUP(B29,DATOS!D:I,3,FALSE)</f>
        <v>76</v>
      </c>
      <c r="J29" s="31">
        <f>VLOOKUP(B29,DATOS!D:I,4,FALSE)</f>
        <v>1</v>
      </c>
      <c r="K29" s="31" t="str">
        <f>VLOOKUP(B29,DATOS!D:I,6,FALSE)</f>
        <v>M</v>
      </c>
      <c r="L29">
        <v>86</v>
      </c>
      <c r="M29">
        <f>VLOOKUP(B29,DATOS!D:K,8,FALSE)</f>
        <v>569</v>
      </c>
      <c r="N29" t="s">
        <v>140</v>
      </c>
      <c r="O29">
        <f>VLOOKUP(B29,AT!E:E,1,FALSE)</f>
        <v>15570325</v>
      </c>
    </row>
    <row r="30" spans="1:15">
      <c r="A30" t="str">
        <f>VLOOKUP(B30,'SEPARADOR US'!A:G,2,FALSE)</f>
        <v>TI</v>
      </c>
      <c r="B30">
        <v>1123324635</v>
      </c>
      <c r="C30" t="s">
        <v>134</v>
      </c>
      <c r="D30">
        <v>2</v>
      </c>
      <c r="E30" s="31" t="str">
        <f>VLOOKUP(B30,'SEPARADOR US'!A:G,4,FALSE)</f>
        <v>ARAGON</v>
      </c>
      <c r="F30" s="31" t="str">
        <f>VLOOKUP(B30,'SEPARADOR US'!A:G,5,FALSE)</f>
        <v>BREYNER</v>
      </c>
      <c r="G30" s="31" t="str">
        <f>VLOOKUP(B30,'SEPARADOR US'!A:G,6,FALSE)</f>
        <v>ALEXIS</v>
      </c>
      <c r="H30" s="31">
        <f>VLOOKUP(B30,'SEPARADOR US'!A:G,7,FALSE)</f>
        <v>0</v>
      </c>
      <c r="I30" s="31">
        <f>VLOOKUP(B30,DATOS!D:I,3,FALSE)</f>
        <v>16</v>
      </c>
      <c r="J30" s="31">
        <f>VLOOKUP(B30,DATOS!D:I,4,FALSE)</f>
        <v>1</v>
      </c>
      <c r="K30" s="31" t="str">
        <f>VLOOKUP(B30,DATOS!D:I,6,FALSE)</f>
        <v>M</v>
      </c>
      <c r="L30">
        <v>86</v>
      </c>
      <c r="M30">
        <f>VLOOKUP(B30,DATOS!D:K,8,FALSE)</f>
        <v>320</v>
      </c>
      <c r="N30" t="s">
        <v>140</v>
      </c>
      <c r="O30">
        <f>VLOOKUP(B30,AT!E:E,1,FALSE)</f>
        <v>1123324635</v>
      </c>
    </row>
    <row r="31" spans="1:15">
      <c r="A31" t="str">
        <f>VLOOKUP(B31,'SEPARADOR US'!A:G,2,FALSE)</f>
        <v>CC</v>
      </c>
      <c r="B31">
        <v>1007756947</v>
      </c>
      <c r="C31" t="s">
        <v>134</v>
      </c>
      <c r="D31">
        <v>2</v>
      </c>
      <c r="E31" s="31" t="str">
        <f>VLOOKUP(B31,'SEPARADOR US'!A:G,4,FALSE)</f>
        <v>ARANGO</v>
      </c>
      <c r="F31" s="31" t="str">
        <f>VLOOKUP(B31,'SEPARADOR US'!A:G,5,FALSE)</f>
        <v>ARBOLEDA</v>
      </c>
      <c r="G31" s="31" t="str">
        <f>VLOOKUP(B31,'SEPARADOR US'!A:G,6,FALSE)</f>
        <v>ESTEBAN</v>
      </c>
      <c r="H31" s="31">
        <f>VLOOKUP(B31,'SEPARADOR US'!A:G,7,FALSE)</f>
        <v>0</v>
      </c>
      <c r="I31" s="31">
        <f>VLOOKUP(B31,DATOS!D:I,3,FALSE)</f>
        <v>23</v>
      </c>
      <c r="J31" s="31">
        <f>VLOOKUP(B31,DATOS!D:I,4,FALSE)</f>
        <v>1</v>
      </c>
      <c r="K31" s="31" t="str">
        <f>VLOOKUP(B31,DATOS!D:I,6,FALSE)</f>
        <v>M</v>
      </c>
      <c r="L31">
        <v>86</v>
      </c>
      <c r="M31">
        <f>VLOOKUP(B31,DATOS!D:K,8,FALSE)</f>
        <v>568</v>
      </c>
      <c r="N31" t="s">
        <v>140</v>
      </c>
      <c r="O31">
        <f>VLOOKUP(B31,AT!E:E,1,FALSE)</f>
        <v>1007756947</v>
      </c>
    </row>
    <row r="32" spans="1:15">
      <c r="A32" t="str">
        <f>VLOOKUP(B32,'SEPARADOR US'!A:G,2,FALSE)</f>
        <v>CC</v>
      </c>
      <c r="B32">
        <v>18126905</v>
      </c>
      <c r="C32" t="s">
        <v>134</v>
      </c>
      <c r="D32">
        <v>2</v>
      </c>
      <c r="E32" s="31" t="str">
        <f>VLOOKUP(B32,'SEPARADOR US'!A:G,4,FALSE)</f>
        <v>ARAUJO</v>
      </c>
      <c r="F32" s="31" t="str">
        <f>VLOOKUP(B32,'SEPARADOR US'!A:G,5,FALSE)</f>
        <v>BRAVO</v>
      </c>
      <c r="G32" s="31" t="str">
        <f>VLOOKUP(B32,'SEPARADOR US'!A:G,6,FALSE)</f>
        <v>FABIO</v>
      </c>
      <c r="H32" s="31" t="str">
        <f>VLOOKUP(B32,'SEPARADOR US'!A:G,7,FALSE)</f>
        <v>SERVIO</v>
      </c>
      <c r="I32" s="31">
        <f>VLOOKUP(B32,DATOS!D:I,3,FALSE)</f>
        <v>48</v>
      </c>
      <c r="J32" s="31">
        <f>VLOOKUP(B32,DATOS!D:I,4,FALSE)</f>
        <v>1</v>
      </c>
      <c r="K32" s="31" t="str">
        <f>VLOOKUP(B32,DATOS!D:I,6,FALSE)</f>
        <v>M</v>
      </c>
      <c r="L32">
        <v>86</v>
      </c>
      <c r="M32" t="str">
        <f>VLOOKUP(B32,DATOS!D:K,8,FALSE)</f>
        <v>001</v>
      </c>
      <c r="N32" t="s">
        <v>140</v>
      </c>
      <c r="O32">
        <f>VLOOKUP(B32,AT!E:E,1,FALSE)</f>
        <v>18126905</v>
      </c>
    </row>
    <row r="33" spans="1:15">
      <c r="A33" t="str">
        <f>VLOOKUP(B33,'SEPARADOR US'!A:G,2,FALSE)</f>
        <v>CC</v>
      </c>
      <c r="B33">
        <v>13078390</v>
      </c>
      <c r="C33" t="s">
        <v>134</v>
      </c>
      <c r="D33">
        <v>2</v>
      </c>
      <c r="E33" s="31" t="str">
        <f>VLOOKUP(B33,'SEPARADOR US'!A:G,4,FALSE)</f>
        <v>ARAUJO</v>
      </c>
      <c r="F33" s="31" t="str">
        <f>VLOOKUP(B33,'SEPARADOR US'!A:G,5,FALSE)</f>
        <v>DE MUÑOZ</v>
      </c>
      <c r="G33" s="31" t="str">
        <f>VLOOKUP(B33,'SEPARADOR US'!A:G,6,FALSE)</f>
        <v>FABIO</v>
      </c>
      <c r="H33" s="31">
        <f>VLOOKUP(B33,'SEPARADOR US'!A:G,7,FALSE)</f>
        <v>0</v>
      </c>
      <c r="I33" s="31">
        <f>VLOOKUP(B33,DATOS!D:I,3,FALSE)</f>
        <v>58</v>
      </c>
      <c r="J33" s="31">
        <f>VLOOKUP(B33,DATOS!D:I,4,FALSE)</f>
        <v>1</v>
      </c>
      <c r="K33" s="31" t="str">
        <f>VLOOKUP(B33,DATOS!D:I,6,FALSE)</f>
        <v>M</v>
      </c>
      <c r="L33">
        <v>86</v>
      </c>
      <c r="M33">
        <f>VLOOKUP(B33,DATOS!D:K,8,FALSE)</f>
        <v>571</v>
      </c>
      <c r="N33" t="s">
        <v>140</v>
      </c>
      <c r="O33">
        <f>VLOOKUP(B33,AT!E:E,1,FALSE)</f>
        <v>13078390</v>
      </c>
    </row>
    <row r="34" spans="1:15">
      <c r="A34" t="str">
        <f>VLOOKUP(B34,'SEPARADOR US'!A:G,2,FALSE)</f>
        <v>CC</v>
      </c>
      <c r="B34">
        <v>69010507</v>
      </c>
      <c r="C34" t="s">
        <v>134</v>
      </c>
      <c r="D34">
        <v>2</v>
      </c>
      <c r="E34" s="31" t="str">
        <f>VLOOKUP(B34,'SEPARADOR US'!A:G,4,FALSE)</f>
        <v>ARAUJO</v>
      </c>
      <c r="F34" s="31" t="str">
        <f>VLOOKUP(B34,'SEPARADOR US'!A:G,5,FALSE)</f>
        <v>MUÑOZ</v>
      </c>
      <c r="G34" s="31" t="str">
        <f>VLOOKUP(B34,'SEPARADOR US'!A:G,6,FALSE)</f>
        <v>ELIZABETH</v>
      </c>
      <c r="H34" s="31">
        <f>VLOOKUP(B34,'SEPARADOR US'!A:G,7,FALSE)</f>
        <v>0</v>
      </c>
      <c r="I34" s="31">
        <f>VLOOKUP(B34,DATOS!D:I,3,FALSE)</f>
        <v>55</v>
      </c>
      <c r="J34" s="31">
        <f>VLOOKUP(B34,DATOS!D:I,4,FALSE)</f>
        <v>1</v>
      </c>
      <c r="K34" s="31" t="str">
        <f>VLOOKUP(B34,DATOS!D:I,6,FALSE)</f>
        <v>F</v>
      </c>
      <c r="L34">
        <v>86</v>
      </c>
      <c r="M34">
        <f>VLOOKUP(B34,DATOS!D:K,8,FALSE)</f>
        <v>571</v>
      </c>
      <c r="N34" t="s">
        <v>140</v>
      </c>
      <c r="O34">
        <f>VLOOKUP(B34,AT!E:E,1,FALSE)</f>
        <v>69010507</v>
      </c>
    </row>
    <row r="35" spans="1:15">
      <c r="A35" t="str">
        <f>VLOOKUP(B35,'SEPARADOR US'!A:G,2,FALSE)</f>
        <v>CC</v>
      </c>
      <c r="B35">
        <v>1124858305</v>
      </c>
      <c r="C35" t="s">
        <v>134</v>
      </c>
      <c r="D35">
        <v>2</v>
      </c>
      <c r="E35" s="31" t="str">
        <f>VLOOKUP(B35,'SEPARADOR US'!A:G,4,FALSE)</f>
        <v>ARBOLEDA</v>
      </c>
      <c r="F35" s="31" t="str">
        <f>VLOOKUP(B35,'SEPARADOR US'!A:G,5,FALSE)</f>
        <v>TORO</v>
      </c>
      <c r="G35" s="31" t="str">
        <f>VLOOKUP(B35,'SEPARADOR US'!A:G,6,FALSE)</f>
        <v>LISSETH</v>
      </c>
      <c r="H35" s="31" t="str">
        <f>VLOOKUP(B35,'SEPARADOR US'!A:G,7,FALSE)</f>
        <v>JOHANA</v>
      </c>
      <c r="I35" s="31">
        <f>VLOOKUP(B35,DATOS!D:I,3,FALSE)</f>
        <v>31</v>
      </c>
      <c r="J35" s="31">
        <f>VLOOKUP(B35,DATOS!D:I,4,FALSE)</f>
        <v>1</v>
      </c>
      <c r="K35" s="31" t="str">
        <f>VLOOKUP(B35,DATOS!D:I,6,FALSE)</f>
        <v>F</v>
      </c>
      <c r="L35">
        <v>86</v>
      </c>
      <c r="M35" t="str">
        <f>VLOOKUP(B35,DATOS!D:K,8,FALSE)</f>
        <v>001</v>
      </c>
      <c r="N35" t="s">
        <v>140</v>
      </c>
      <c r="O35">
        <f>VLOOKUP(B35,AT!E:E,1,FALSE)</f>
        <v>1124858305</v>
      </c>
    </row>
    <row r="36" spans="1:15">
      <c r="A36" t="str">
        <f>VLOOKUP(B36,'SEPARADOR US'!A:G,2,FALSE)</f>
        <v>CC</v>
      </c>
      <c r="B36">
        <v>27353980</v>
      </c>
      <c r="C36" t="s">
        <v>134</v>
      </c>
      <c r="D36">
        <v>2</v>
      </c>
      <c r="E36" s="31" t="str">
        <f>VLOOKUP(B36,'SEPARADOR US'!A:G,4,FALSE)</f>
        <v>ARCOS</v>
      </c>
      <c r="F36" s="31" t="str">
        <f>VLOOKUP(B36,'SEPARADOR US'!A:G,5,FALSE)</f>
        <v>VALLEJO</v>
      </c>
      <c r="G36" s="31" t="str">
        <f>VLOOKUP(B36,'SEPARADOR US'!A:G,6,FALSE)</f>
        <v>AURA</v>
      </c>
      <c r="H36" s="31" t="str">
        <f>VLOOKUP(B36,'SEPARADOR US'!A:G,7,FALSE)</f>
        <v>IMELDA</v>
      </c>
      <c r="I36" s="31">
        <f>VLOOKUP(B36,DATOS!D:I,3,FALSE)</f>
        <v>65</v>
      </c>
      <c r="J36" s="31">
        <f>VLOOKUP(B36,DATOS!D:I,4,FALSE)</f>
        <v>1</v>
      </c>
      <c r="K36" s="31" t="str">
        <f>VLOOKUP(B36,DATOS!D:I,6,FALSE)</f>
        <v>F</v>
      </c>
      <c r="L36">
        <v>86</v>
      </c>
      <c r="M36" t="str">
        <f>VLOOKUP(B36,DATOS!D:K,8,FALSE)</f>
        <v>001</v>
      </c>
      <c r="N36" t="s">
        <v>140</v>
      </c>
      <c r="O36">
        <f>VLOOKUP(B36,AT!E:E,1,FALSE)</f>
        <v>27353980</v>
      </c>
    </row>
    <row r="37" spans="1:15">
      <c r="A37" t="str">
        <f>VLOOKUP(B37,'SEPARADOR US'!A:G,2,FALSE)</f>
        <v>CC</v>
      </c>
      <c r="B37">
        <v>19092505</v>
      </c>
      <c r="C37" t="s">
        <v>134</v>
      </c>
      <c r="D37">
        <v>2</v>
      </c>
      <c r="E37" s="31" t="str">
        <f>VLOOKUP(B37,'SEPARADOR US'!A:G,4,FALSE)</f>
        <v>AREVALO</v>
      </c>
      <c r="F37" s="31" t="str">
        <f>VLOOKUP(B37,'SEPARADOR US'!A:G,5,FALSE)</f>
        <v>ALEGRIA</v>
      </c>
      <c r="G37" s="31" t="str">
        <f>VLOOKUP(B37,'SEPARADOR US'!A:G,6,FALSE)</f>
        <v>ALFONSO</v>
      </c>
      <c r="H37" s="31" t="str">
        <f>VLOOKUP(B37,'SEPARADOR US'!A:G,7,FALSE)</f>
        <v>ANTONIO</v>
      </c>
      <c r="I37" s="31">
        <f>VLOOKUP(B37,DATOS!D:I,3,FALSE)</f>
        <v>74</v>
      </c>
      <c r="J37" s="31">
        <f>VLOOKUP(B37,DATOS!D:I,4,FALSE)</f>
        <v>1</v>
      </c>
      <c r="K37" s="31" t="str">
        <f>VLOOKUP(B37,DATOS!D:I,6,FALSE)</f>
        <v>M</v>
      </c>
      <c r="L37">
        <v>86</v>
      </c>
      <c r="M37">
        <f>VLOOKUP(B37,DATOS!D:K,8,FALSE)</f>
        <v>865</v>
      </c>
      <c r="N37" t="s">
        <v>140</v>
      </c>
      <c r="O37">
        <f>VLOOKUP(B37,AT!E:E,1,FALSE)</f>
        <v>19092505</v>
      </c>
    </row>
    <row r="38" spans="1:15">
      <c r="A38" t="str">
        <f>VLOOKUP(B38,'SEPARADOR US'!A:G,2,FALSE)</f>
        <v>CC</v>
      </c>
      <c r="B38">
        <v>1004233476</v>
      </c>
      <c r="C38" t="s">
        <v>134</v>
      </c>
      <c r="D38">
        <v>2</v>
      </c>
      <c r="E38" s="31" t="str">
        <f>VLOOKUP(B38,'SEPARADOR US'!A:G,4,FALSE)</f>
        <v>AREVALO</v>
      </c>
      <c r="F38" s="31" t="str">
        <f>VLOOKUP(B38,'SEPARADOR US'!A:G,5,FALSE)</f>
        <v>BENITEZ</v>
      </c>
      <c r="G38" s="31" t="str">
        <f>VLOOKUP(B38,'SEPARADOR US'!A:G,6,FALSE)</f>
        <v>MARIA</v>
      </c>
      <c r="H38" s="31" t="str">
        <f>VLOOKUP(B38,'SEPARADOR US'!A:G,7,FALSE)</f>
        <v>DE LOS ANGELES</v>
      </c>
      <c r="I38" s="31">
        <f>VLOOKUP(B38,DATOS!D:I,3,FALSE)</f>
        <v>21</v>
      </c>
      <c r="J38" s="31">
        <f>VLOOKUP(B38,DATOS!D:I,4,FALSE)</f>
        <v>1</v>
      </c>
      <c r="K38" s="31" t="str">
        <f>VLOOKUP(B38,DATOS!D:I,6,FALSE)</f>
        <v>F</v>
      </c>
      <c r="L38">
        <v>86</v>
      </c>
      <c r="M38">
        <f>VLOOKUP(B38,DATOS!D:K,8,FALSE)</f>
        <v>219</v>
      </c>
      <c r="N38" t="s">
        <v>140</v>
      </c>
      <c r="O38">
        <f>VLOOKUP(B38,AT!E:E,1,FALSE)</f>
        <v>1004233476</v>
      </c>
    </row>
    <row r="39" spans="1:15">
      <c r="A39" t="str">
        <f>VLOOKUP(B39,'SEPARADOR US'!A:G,2,FALSE)</f>
        <v>TI</v>
      </c>
      <c r="B39">
        <v>1123315391</v>
      </c>
      <c r="C39" t="s">
        <v>134</v>
      </c>
      <c r="D39">
        <v>2</v>
      </c>
      <c r="E39" s="31" t="str">
        <f>VLOOKUP(B39,'SEPARADOR US'!A:G,4,FALSE)</f>
        <v>AREVALO</v>
      </c>
      <c r="F39" s="31" t="str">
        <f>VLOOKUP(B39,'SEPARADOR US'!A:G,5,FALSE)</f>
        <v>ERAZO</v>
      </c>
      <c r="G39" s="31" t="str">
        <f>VLOOKUP(B39,'SEPARADOR US'!A:G,6,FALSE)</f>
        <v>DANNA</v>
      </c>
      <c r="H39" s="31" t="str">
        <f>VLOOKUP(B39,'SEPARADOR US'!A:G,7,FALSE)</f>
        <v>VALENTINA</v>
      </c>
      <c r="I39" s="31">
        <f>VLOOKUP(B39,DATOS!D:I,3,FALSE)</f>
        <v>8</v>
      </c>
      <c r="J39" s="31">
        <f>VLOOKUP(B39,DATOS!D:I,4,FALSE)</f>
        <v>1</v>
      </c>
      <c r="K39" s="31" t="str">
        <f>VLOOKUP(B39,DATOS!D:I,6,FALSE)</f>
        <v>F</v>
      </c>
      <c r="L39">
        <v>86</v>
      </c>
      <c r="M39">
        <f>VLOOKUP(B39,DATOS!D:K,8,FALSE)</f>
        <v>568</v>
      </c>
      <c r="N39" t="s">
        <v>140</v>
      </c>
      <c r="O39">
        <f>VLOOKUP(B39,AT!E:E,1,FALSE)</f>
        <v>1123315391</v>
      </c>
    </row>
    <row r="40" spans="1:15">
      <c r="A40" t="str">
        <f>VLOOKUP(B40,'SEPARADOR US'!A:G,2,FALSE)</f>
        <v>CC</v>
      </c>
      <c r="B40">
        <v>1006908521</v>
      </c>
      <c r="C40" t="s">
        <v>134</v>
      </c>
      <c r="D40">
        <v>2</v>
      </c>
      <c r="E40" s="31" t="str">
        <f>VLOOKUP(B40,'SEPARADOR US'!A:G,4,FALSE)</f>
        <v>AREVALO</v>
      </c>
      <c r="F40" s="31" t="str">
        <f>VLOOKUP(B40,'SEPARADOR US'!A:G,5,FALSE)</f>
        <v>MERA</v>
      </c>
      <c r="G40" s="31" t="str">
        <f>VLOOKUP(B40,'SEPARADOR US'!A:G,6,FALSE)</f>
        <v>XIOMARA</v>
      </c>
      <c r="H40" s="31" t="str">
        <f>VLOOKUP(B40,'SEPARADOR US'!A:G,7,FALSE)</f>
        <v>ALEXIS</v>
      </c>
      <c r="I40" s="31">
        <f>VLOOKUP(B40,DATOS!D:I,3,FALSE)</f>
        <v>22</v>
      </c>
      <c r="J40" s="31">
        <f>VLOOKUP(B40,DATOS!D:I,4,FALSE)</f>
        <v>1</v>
      </c>
      <c r="K40" s="31" t="str">
        <f>VLOOKUP(B40,DATOS!D:I,6,FALSE)</f>
        <v>F</v>
      </c>
      <c r="L40">
        <v>86</v>
      </c>
      <c r="M40">
        <f>VLOOKUP(B40,DATOS!D:K,8,FALSE)</f>
        <v>219</v>
      </c>
      <c r="N40" t="s">
        <v>140</v>
      </c>
      <c r="O40">
        <f>VLOOKUP(B40,AT!E:E,1,FALSE)</f>
        <v>1006908521</v>
      </c>
    </row>
    <row r="41" spans="1:15">
      <c r="A41" t="str">
        <f>VLOOKUP(B41,'SEPARADOR US'!A:G,2,FALSE)</f>
        <v>RC</v>
      </c>
      <c r="B41">
        <v>1120072984</v>
      </c>
      <c r="C41" t="s">
        <v>134</v>
      </c>
      <c r="D41">
        <v>2</v>
      </c>
      <c r="E41" s="31" t="str">
        <f>VLOOKUP(B41,'SEPARADOR US'!A:G,4,FALSE)</f>
        <v>ARIAS</v>
      </c>
      <c r="F41" s="31" t="str">
        <f>VLOOKUP(B41,'SEPARADOR US'!A:G,5,FALSE)</f>
        <v>COLON</v>
      </c>
      <c r="G41" s="31" t="str">
        <f>VLOOKUP(B41,'SEPARADOR US'!A:G,6,FALSE)</f>
        <v>AARON</v>
      </c>
      <c r="H41" s="31" t="str">
        <f>VLOOKUP(B41,'SEPARADOR US'!A:G,7,FALSE)</f>
        <v>DAVID</v>
      </c>
      <c r="I41" s="31">
        <f>VLOOKUP(B41,DATOS!D:I,3,FALSE)</f>
        <v>1</v>
      </c>
      <c r="J41" s="31">
        <f>VLOOKUP(B41,DATOS!D:I,4,FALSE)</f>
        <v>2</v>
      </c>
      <c r="K41" s="31" t="str">
        <f>VLOOKUP(B41,DATOS!D:I,6,FALSE)</f>
        <v>M</v>
      </c>
      <c r="L41">
        <v>86</v>
      </c>
      <c r="M41">
        <f>VLOOKUP(B41,DATOS!D:K,8,FALSE)</f>
        <v>885</v>
      </c>
      <c r="N41" t="s">
        <v>140</v>
      </c>
      <c r="O41">
        <f>VLOOKUP(B41,AT!E:E,1,FALSE)</f>
        <v>1120072984</v>
      </c>
    </row>
    <row r="42" spans="1:15">
      <c r="A42" t="str">
        <f>VLOOKUP(B42,'SEPARADOR US'!A:G,2,FALSE)</f>
        <v>CC</v>
      </c>
      <c r="B42">
        <v>38443328</v>
      </c>
      <c r="C42" t="s">
        <v>134</v>
      </c>
      <c r="D42">
        <v>2</v>
      </c>
      <c r="E42" s="31" t="str">
        <f>VLOOKUP(B42,'SEPARADOR US'!A:G,4,FALSE)</f>
        <v>ASPRILLA</v>
      </c>
      <c r="F42" s="31" t="str">
        <f>VLOOKUP(B42,'SEPARADOR US'!A:G,5,FALSE)</f>
        <v>CETRE</v>
      </c>
      <c r="G42" s="31" t="str">
        <f>VLOOKUP(B42,'SEPARADOR US'!A:G,6,FALSE)</f>
        <v>AIDA</v>
      </c>
      <c r="H42" s="31" t="str">
        <f>VLOOKUP(B42,'SEPARADOR US'!A:G,7,FALSE)</f>
        <v>LUZ</v>
      </c>
      <c r="I42" s="31">
        <f>VLOOKUP(B42,DATOS!D:I,3,FALSE)</f>
        <v>84</v>
      </c>
      <c r="J42" s="31">
        <f>VLOOKUP(B42,DATOS!D:I,4,FALSE)</f>
        <v>1</v>
      </c>
      <c r="K42" s="31" t="str">
        <f>VLOOKUP(B42,DATOS!D:I,6,FALSE)</f>
        <v>F</v>
      </c>
      <c r="L42">
        <v>86</v>
      </c>
      <c r="M42">
        <f>VLOOKUP(B42,DATOS!D:K,8,FALSE)</f>
        <v>320</v>
      </c>
      <c r="N42" t="s">
        <v>140</v>
      </c>
      <c r="O42">
        <f>VLOOKUP(B42,AT!E:E,1,FALSE)</f>
        <v>38443328</v>
      </c>
    </row>
    <row r="43" spans="1:15">
      <c r="A43" t="str">
        <f>VLOOKUP(B43,'SEPARADOR US'!A:G,2,FALSE)</f>
        <v>RC</v>
      </c>
      <c r="B43">
        <v>1123212704</v>
      </c>
      <c r="C43" t="s">
        <v>134</v>
      </c>
      <c r="D43">
        <v>2</v>
      </c>
      <c r="E43" s="31" t="str">
        <f>VLOOKUP(B43,'SEPARADOR US'!A:G,4,FALSE)</f>
        <v>AYALA</v>
      </c>
      <c r="F43" s="31" t="str">
        <f>VLOOKUP(B43,'SEPARADOR US'!A:G,5,FALSE)</f>
        <v>GETIAL</v>
      </c>
      <c r="G43" s="31" t="str">
        <f>VLOOKUP(B43,'SEPARADOR US'!A:G,6,FALSE)</f>
        <v>ADRIANA</v>
      </c>
      <c r="H43" s="31" t="str">
        <f>VLOOKUP(B43,'SEPARADOR US'!A:G,7,FALSE)</f>
        <v>ALEXANDRA</v>
      </c>
      <c r="I43" s="31">
        <f>VLOOKUP(B43,DATOS!D:I,3,FALSE)</f>
        <v>2</v>
      </c>
      <c r="J43" s="31">
        <f>VLOOKUP(B43,DATOS!D:I,4,FALSE)</f>
        <v>1</v>
      </c>
      <c r="K43" s="31" t="str">
        <f>VLOOKUP(B43,DATOS!D:I,6,FALSE)</f>
        <v>F</v>
      </c>
      <c r="L43">
        <v>86</v>
      </c>
      <c r="M43">
        <f>VLOOKUP(B43,DATOS!D:K,8,FALSE)</f>
        <v>568</v>
      </c>
      <c r="N43" t="s">
        <v>140</v>
      </c>
      <c r="O43">
        <f>VLOOKUP(B43,AT!E:E,1,FALSE)</f>
        <v>1123212704</v>
      </c>
    </row>
    <row r="44" spans="1:15">
      <c r="A44" t="str">
        <f>VLOOKUP(B44,'SEPARADOR US'!A:G,2,FALSE)</f>
        <v>RC</v>
      </c>
      <c r="B44">
        <v>1123338479</v>
      </c>
      <c r="C44" t="s">
        <v>134</v>
      </c>
      <c r="D44">
        <v>2</v>
      </c>
      <c r="E44" s="31" t="str">
        <f>VLOOKUP(B44,'SEPARADOR US'!A:G,4,FALSE)</f>
        <v>BALTAZAR</v>
      </c>
      <c r="F44" s="31" t="str">
        <f>VLOOKUP(B44,'SEPARADOR US'!A:G,5,FALSE)</f>
        <v>LESLY</v>
      </c>
      <c r="G44" s="31" t="str">
        <f>VLOOKUP(B44,'SEPARADOR US'!A:G,6,FALSE)</f>
        <v>SARAI</v>
      </c>
      <c r="H44" s="31">
        <f>VLOOKUP(B44,'SEPARADOR US'!A:G,7,FALSE)</f>
        <v>0</v>
      </c>
      <c r="I44" s="31">
        <f>VLOOKUP(B44,DATOS!D:I,3,FALSE)</f>
        <v>1</v>
      </c>
      <c r="J44" s="31">
        <f>VLOOKUP(B44,DATOS!D:I,4,FALSE)</f>
        <v>2</v>
      </c>
      <c r="K44" s="31" t="str">
        <f>VLOOKUP(B44,DATOS!D:I,6,FALSE)</f>
        <v>F</v>
      </c>
      <c r="L44">
        <v>86</v>
      </c>
      <c r="M44">
        <f>VLOOKUP(B44,DATOS!D:K,8,FALSE)</f>
        <v>320</v>
      </c>
      <c r="N44" t="s">
        <v>140</v>
      </c>
      <c r="O44">
        <f>VLOOKUP(B44,AT!E:E,1,FALSE)</f>
        <v>1123338479</v>
      </c>
    </row>
    <row r="45" spans="1:15">
      <c r="A45" t="str">
        <f>VLOOKUP(B45,'SEPARADOR US'!A:G,2,FALSE)</f>
        <v>CC</v>
      </c>
      <c r="B45">
        <v>1123330062</v>
      </c>
      <c r="C45" t="s">
        <v>134</v>
      </c>
      <c r="D45">
        <v>2</v>
      </c>
      <c r="E45" s="31" t="str">
        <f>VLOOKUP(B45,'SEPARADOR US'!A:G,4,FALSE)</f>
        <v>BALTAZAR</v>
      </c>
      <c r="F45" s="31" t="str">
        <f>VLOOKUP(B45,'SEPARADOR US'!A:G,5,FALSE)</f>
        <v>MADROÑERO</v>
      </c>
      <c r="G45" s="31" t="str">
        <f>VLOOKUP(B45,'SEPARADOR US'!A:G,6,FALSE)</f>
        <v>SHARON</v>
      </c>
      <c r="H45" s="31" t="str">
        <f>VLOOKUP(B45,'SEPARADOR US'!A:G,7,FALSE)</f>
        <v>ARGENYS</v>
      </c>
      <c r="I45" s="31">
        <f>VLOOKUP(B45,DATOS!D:I,3,FALSE)</f>
        <v>29</v>
      </c>
      <c r="J45" s="31">
        <f>VLOOKUP(B45,DATOS!D:I,4,FALSE)</f>
        <v>1</v>
      </c>
      <c r="K45" s="31" t="str">
        <f>VLOOKUP(B45,DATOS!D:I,6,FALSE)</f>
        <v>F</v>
      </c>
      <c r="L45">
        <v>86</v>
      </c>
      <c r="M45">
        <f>VLOOKUP(B45,DATOS!D:K,8,FALSE)</f>
        <v>865</v>
      </c>
      <c r="N45" t="s">
        <v>140</v>
      </c>
      <c r="O45">
        <f>VLOOKUP(B45,AT!E:E,1,FALSE)</f>
        <v>1123330062</v>
      </c>
    </row>
    <row r="46" spans="1:15">
      <c r="A46" t="str">
        <f>VLOOKUP(B46,'SEPARADOR US'!A:G,2,FALSE)</f>
        <v>CC</v>
      </c>
      <c r="B46">
        <v>39835079</v>
      </c>
      <c r="C46" t="s">
        <v>134</v>
      </c>
      <c r="D46">
        <v>2</v>
      </c>
      <c r="E46" s="31" t="str">
        <f>VLOOKUP(B46,'SEPARADOR US'!A:G,4,FALSE)</f>
        <v>BARRERA</v>
      </c>
      <c r="F46" s="31" t="str">
        <f>VLOOKUP(B46,'SEPARADOR US'!A:G,5,FALSE)</f>
        <v>DE MOJOMBOY</v>
      </c>
      <c r="G46" s="31" t="str">
        <f>VLOOKUP(B46,'SEPARADOR US'!A:G,6,FALSE)</f>
        <v>MARIA</v>
      </c>
      <c r="H46" s="31" t="str">
        <f>VLOOKUP(B46,'SEPARADOR US'!A:G,7,FALSE)</f>
        <v>ELVIA</v>
      </c>
      <c r="I46" s="31">
        <f>VLOOKUP(B46,DATOS!D:I,3,FALSE)</f>
        <v>79</v>
      </c>
      <c r="J46" s="31">
        <f>VLOOKUP(B46,DATOS!D:I,4,FALSE)</f>
        <v>1</v>
      </c>
      <c r="K46" s="31" t="str">
        <f>VLOOKUP(B46,DATOS!D:I,6,FALSE)</f>
        <v>F</v>
      </c>
      <c r="L46">
        <v>86</v>
      </c>
      <c r="M46">
        <f>VLOOKUP(B46,DATOS!D:K,8,FALSE)</f>
        <v>885</v>
      </c>
      <c r="N46" t="s">
        <v>140</v>
      </c>
      <c r="O46">
        <f>VLOOKUP(B46,AT!E:E,1,FALSE)</f>
        <v>39835079</v>
      </c>
    </row>
    <row r="47" spans="1:15">
      <c r="A47" t="str">
        <f>VLOOKUP(B47,'SEPARADOR US'!A:G,2,FALSE)</f>
        <v>CC</v>
      </c>
      <c r="B47">
        <v>5348966</v>
      </c>
      <c r="C47" t="s">
        <v>134</v>
      </c>
      <c r="D47">
        <v>2</v>
      </c>
      <c r="E47" s="31" t="str">
        <f>VLOOKUP(B47,'SEPARADOR US'!A:G,4,FALSE)</f>
        <v>BARRERA</v>
      </c>
      <c r="F47" s="31" t="str">
        <f>VLOOKUP(B47,'SEPARADOR US'!A:G,5,FALSE)</f>
        <v>GUERRERO</v>
      </c>
      <c r="G47" s="31" t="str">
        <f>VLOOKUP(B47,'SEPARADOR US'!A:G,6,FALSE)</f>
        <v>GABRIEL</v>
      </c>
      <c r="H47" s="31" t="str">
        <f>VLOOKUP(B47,'SEPARADOR US'!A:G,7,FALSE)</f>
        <v>ANTONIO</v>
      </c>
      <c r="I47" s="31">
        <f>VLOOKUP(B47,DATOS!D:I,3,FALSE)</f>
        <v>47</v>
      </c>
      <c r="J47" s="31">
        <f>VLOOKUP(B47,DATOS!D:I,4,FALSE)</f>
        <v>1</v>
      </c>
      <c r="K47" s="31" t="str">
        <f>VLOOKUP(B47,DATOS!D:I,6,FALSE)</f>
        <v>M</v>
      </c>
      <c r="L47">
        <v>86</v>
      </c>
      <c r="M47">
        <f>VLOOKUP(B47,DATOS!D:K,8,FALSE)</f>
        <v>219</v>
      </c>
      <c r="N47" t="s">
        <v>140</v>
      </c>
      <c r="O47">
        <f>VLOOKUP(B47,AT!E:E,1,FALSE)</f>
        <v>5348966</v>
      </c>
    </row>
    <row r="48" spans="1:15">
      <c r="A48" t="str">
        <f>VLOOKUP(B48,'SEPARADOR US'!A:G,2,FALSE)</f>
        <v>CC</v>
      </c>
      <c r="B48">
        <v>1126444687</v>
      </c>
      <c r="C48" t="s">
        <v>134</v>
      </c>
      <c r="D48">
        <v>2</v>
      </c>
      <c r="E48" s="31" t="str">
        <f>VLOOKUP(B48,'SEPARADOR US'!A:G,4,FALSE)</f>
        <v>BASANTE</v>
      </c>
      <c r="F48" s="31" t="str">
        <f>VLOOKUP(B48,'SEPARADOR US'!A:G,5,FALSE)</f>
        <v>ERASO</v>
      </c>
      <c r="G48" s="31" t="str">
        <f>VLOOKUP(B48,'SEPARADOR US'!A:G,6,FALSE)</f>
        <v>XIMENA</v>
      </c>
      <c r="H48" s="31" t="str">
        <f>VLOOKUP(B48,'SEPARADOR US'!A:G,7,FALSE)</f>
        <v>JOHANA</v>
      </c>
      <c r="I48" s="31">
        <f>VLOOKUP(B48,DATOS!D:I,3,FALSE)</f>
        <v>39</v>
      </c>
      <c r="J48" s="31">
        <f>VLOOKUP(B48,DATOS!D:I,4,FALSE)</f>
        <v>1</v>
      </c>
      <c r="K48" s="31" t="str">
        <f>VLOOKUP(B48,DATOS!D:I,6,FALSE)</f>
        <v>F</v>
      </c>
      <c r="L48">
        <v>86</v>
      </c>
      <c r="M48">
        <f>VLOOKUP(B48,DATOS!D:K,8,FALSE)</f>
        <v>865</v>
      </c>
      <c r="N48" t="s">
        <v>140</v>
      </c>
      <c r="O48">
        <f>VLOOKUP(B48,AT!E:E,1,FALSE)</f>
        <v>1126444687</v>
      </c>
    </row>
    <row r="49" spans="1:15" hidden="1">
      <c r="A49" t="str">
        <f>VLOOKUP(B49,'SEPARADOR US'!A:G,2,FALSE)</f>
        <v>TI</v>
      </c>
      <c r="B49">
        <v>1120067835</v>
      </c>
      <c r="C49" t="s">
        <v>134</v>
      </c>
      <c r="D49">
        <v>2</v>
      </c>
      <c r="E49" s="31" t="str">
        <f>VLOOKUP(B49,'SEPARADOR US'!A:G,4,FALSE)</f>
        <v>BASTIDAS</v>
      </c>
      <c r="F49" s="31" t="str">
        <f>VLOOKUP(B49,'SEPARADOR US'!A:G,5,FALSE)</f>
        <v>TOVAR</v>
      </c>
      <c r="G49" s="31" t="str">
        <f>VLOOKUP(B49,'SEPARADOR US'!A:G,6,FALSE)</f>
        <v>HEIMMY</v>
      </c>
      <c r="H49" s="31" t="str">
        <f>VLOOKUP(B49,'SEPARADOR US'!A:G,7,FALSE)</f>
        <v>JOHANA</v>
      </c>
      <c r="I49" s="31">
        <f>VLOOKUP(B49,DATOS!D:I,3,FALSE)</f>
        <v>16</v>
      </c>
      <c r="J49" s="31">
        <f>VLOOKUP(B49,DATOS!D:I,4,FALSE)</f>
        <v>1</v>
      </c>
      <c r="K49" s="31" t="str">
        <f>VLOOKUP(B49,DATOS!D:I,6,FALSE)</f>
        <v>F</v>
      </c>
      <c r="L49">
        <v>86</v>
      </c>
      <c r="M49">
        <f>VLOOKUP(B49,DATOS!D:K,8,FALSE)</f>
        <v>571</v>
      </c>
      <c r="N49" t="s">
        <v>140</v>
      </c>
      <c r="O49" t="e">
        <f>VLOOKUP(B49,AT!E:E,1,FALSE)</f>
        <v>#N/A</v>
      </c>
    </row>
    <row r="50" spans="1:15">
      <c r="A50" t="str">
        <f>VLOOKUP(B50,'SEPARADOR US'!A:G,2,FALSE)</f>
        <v>CC</v>
      </c>
      <c r="B50">
        <v>1002859124</v>
      </c>
      <c r="C50" t="s">
        <v>134</v>
      </c>
      <c r="D50">
        <v>2</v>
      </c>
      <c r="E50" s="31" t="str">
        <f>VLOOKUP(B50,'SEPARADOR US'!A:G,4,FALSE)</f>
        <v>BECERRA</v>
      </c>
      <c r="F50" s="31" t="str">
        <f>VLOOKUP(B50,'SEPARADOR US'!A:G,5,FALSE)</f>
        <v>CAMPO</v>
      </c>
      <c r="G50" s="31" t="str">
        <f>VLOOKUP(B50,'SEPARADOR US'!A:G,6,FALSE)</f>
        <v>VICKY</v>
      </c>
      <c r="H50" s="31" t="str">
        <f>VLOOKUP(B50,'SEPARADOR US'!A:G,7,FALSE)</f>
        <v>VERONICA</v>
      </c>
      <c r="I50" s="31">
        <f>VLOOKUP(B50,DATOS!D:I,3,FALSE)</f>
        <v>20</v>
      </c>
      <c r="J50" s="31">
        <f>VLOOKUP(B50,DATOS!D:I,4,FALSE)</f>
        <v>1</v>
      </c>
      <c r="K50" s="31" t="str">
        <f>VLOOKUP(B50,DATOS!D:I,6,FALSE)</f>
        <v>F</v>
      </c>
      <c r="L50">
        <v>86</v>
      </c>
      <c r="M50">
        <f>VLOOKUP(B50,DATOS!D:K,8,FALSE)</f>
        <v>568</v>
      </c>
      <c r="N50" t="s">
        <v>140</v>
      </c>
      <c r="O50">
        <f>VLOOKUP(B50,AT!E:E,1,FALSE)</f>
        <v>1002859124</v>
      </c>
    </row>
    <row r="51" spans="1:15">
      <c r="A51" t="str">
        <f>VLOOKUP(B51,'SEPARADOR US'!A:G,2,FALSE)</f>
        <v>CC</v>
      </c>
      <c r="B51">
        <v>27476251</v>
      </c>
      <c r="C51" t="s">
        <v>134</v>
      </c>
      <c r="D51">
        <v>2</v>
      </c>
      <c r="E51" s="31" t="str">
        <f>VLOOKUP(B51,'SEPARADOR US'!A:G,4,FALSE)</f>
        <v>BECERRA</v>
      </c>
      <c r="F51" s="31" t="str">
        <f>VLOOKUP(B51,'SEPARADOR US'!A:G,5,FALSE)</f>
        <v>DE GUEVARA</v>
      </c>
      <c r="G51" s="31" t="str">
        <f>VLOOKUP(B51,'SEPARADOR US'!A:G,6,FALSE)</f>
        <v>DOLORES</v>
      </c>
      <c r="H51" s="31" t="str">
        <f>VLOOKUP(B51,'SEPARADOR US'!A:G,7,FALSE)</f>
        <v>PAULINA</v>
      </c>
      <c r="I51" s="31">
        <f>VLOOKUP(B51,DATOS!D:I,3,FALSE)</f>
        <v>72</v>
      </c>
      <c r="J51" s="31">
        <f>VLOOKUP(B51,DATOS!D:I,4,FALSE)</f>
        <v>1</v>
      </c>
      <c r="K51" s="31" t="str">
        <f>VLOOKUP(B51,DATOS!D:I,6,FALSE)</f>
        <v>F</v>
      </c>
      <c r="L51">
        <v>86</v>
      </c>
      <c r="M51">
        <f>VLOOKUP(B51,DATOS!D:K,8,FALSE)</f>
        <v>755</v>
      </c>
      <c r="N51" t="s">
        <v>140</v>
      </c>
      <c r="O51">
        <f>VLOOKUP(B51,AT!E:E,1,FALSE)</f>
        <v>27476251</v>
      </c>
    </row>
    <row r="52" spans="1:15">
      <c r="A52" t="str">
        <f>VLOOKUP(B52,'SEPARADOR US'!A:G,2,FALSE)</f>
        <v>CC</v>
      </c>
      <c r="B52">
        <v>1123314136</v>
      </c>
      <c r="C52" t="s">
        <v>134</v>
      </c>
      <c r="D52">
        <v>2</v>
      </c>
      <c r="E52" s="31" t="str">
        <f>VLOOKUP(B52,'SEPARADOR US'!A:G,4,FALSE)</f>
        <v>BEDOYA</v>
      </c>
      <c r="F52" s="31" t="str">
        <f>VLOOKUP(B52,'SEPARADOR US'!A:G,5,FALSE)</f>
        <v>PIEDRAHITA</v>
      </c>
      <c r="G52" s="31" t="str">
        <f>VLOOKUP(B52,'SEPARADOR US'!A:G,6,FALSE)</f>
        <v>YUDY</v>
      </c>
      <c r="H52" s="31" t="str">
        <f>VLOOKUP(B52,'SEPARADOR US'!A:G,7,FALSE)</f>
        <v>ADRIANA</v>
      </c>
      <c r="I52" s="31">
        <f>VLOOKUP(B52,DATOS!D:I,3,FALSE)</f>
        <v>27</v>
      </c>
      <c r="J52" s="31">
        <f>VLOOKUP(B52,DATOS!D:I,4,FALSE)</f>
        <v>1</v>
      </c>
      <c r="K52" s="31" t="str">
        <f>VLOOKUP(B52,DATOS!D:I,6,FALSE)</f>
        <v>F</v>
      </c>
      <c r="L52">
        <v>86</v>
      </c>
      <c r="M52">
        <f>VLOOKUP(B52,DATOS!D:K,8,FALSE)</f>
        <v>865</v>
      </c>
      <c r="N52" t="s">
        <v>140</v>
      </c>
      <c r="O52">
        <f>VLOOKUP(B52,AT!E:E,1,FALSE)</f>
        <v>1123314136</v>
      </c>
    </row>
    <row r="53" spans="1:15">
      <c r="A53" t="str">
        <f>VLOOKUP(B53,'SEPARADOR US'!A:G,2,FALSE)</f>
        <v>CC</v>
      </c>
      <c r="B53">
        <v>15565148</v>
      </c>
      <c r="C53" t="s">
        <v>134</v>
      </c>
      <c r="D53">
        <v>2</v>
      </c>
      <c r="E53" s="31" t="str">
        <f>VLOOKUP(B53,'SEPARADOR US'!A:G,4,FALSE)</f>
        <v>BELTRAN</v>
      </c>
      <c r="F53" s="31">
        <f>VLOOKUP(B53,'SEPARADOR US'!A:G,5,FALSE)</f>
        <v>0</v>
      </c>
      <c r="G53" s="31" t="str">
        <f>VLOOKUP(B53,'SEPARADOR US'!A:G,6,FALSE)</f>
        <v>HENRY</v>
      </c>
      <c r="H53" s="31">
        <f>VLOOKUP(B53,'SEPARADOR US'!A:G,7,FALSE)</f>
        <v>0</v>
      </c>
      <c r="I53" s="31">
        <f>VLOOKUP(B53,DATOS!D:I,3,FALSE)</f>
        <v>76</v>
      </c>
      <c r="J53" s="31">
        <f>VLOOKUP(B53,DATOS!D:I,4,FALSE)</f>
        <v>1</v>
      </c>
      <c r="K53" s="31" t="str">
        <f>VLOOKUP(B53,DATOS!D:I,6,FALSE)</f>
        <v>M</v>
      </c>
      <c r="L53">
        <v>86</v>
      </c>
      <c r="M53">
        <f>VLOOKUP(B53,DATOS!D:K,8,FALSE)</f>
        <v>571</v>
      </c>
      <c r="N53" t="s">
        <v>140</v>
      </c>
      <c r="O53">
        <f>VLOOKUP(B53,AT!E:E,1,FALSE)</f>
        <v>15565148</v>
      </c>
    </row>
    <row r="54" spans="1:15">
      <c r="A54" t="str">
        <f>VLOOKUP(B54,'SEPARADOR US'!A:G,2,FALSE)</f>
        <v>CC</v>
      </c>
      <c r="B54">
        <v>1086696084</v>
      </c>
      <c r="C54" t="s">
        <v>134</v>
      </c>
      <c r="D54">
        <v>2</v>
      </c>
      <c r="E54" s="31" t="str">
        <f>VLOOKUP(B54,'SEPARADOR US'!A:G,4,FALSE)</f>
        <v>BENAVIDES</v>
      </c>
      <c r="F54" s="31" t="str">
        <f>VLOOKUP(B54,'SEPARADOR US'!A:G,5,FALSE)</f>
        <v>CAICEDO</v>
      </c>
      <c r="G54" s="31" t="str">
        <f>VLOOKUP(B54,'SEPARADOR US'!A:G,6,FALSE)</f>
        <v>JHONATAN</v>
      </c>
      <c r="H54" s="31" t="str">
        <f>VLOOKUP(B54,'SEPARADOR US'!A:G,7,FALSE)</f>
        <v>JAIR</v>
      </c>
      <c r="I54" s="31">
        <f>VLOOKUP(B54,DATOS!D:I,3,FALSE)</f>
        <v>20</v>
      </c>
      <c r="J54" s="31">
        <f>VLOOKUP(B54,DATOS!D:I,4,FALSE)</f>
        <v>1</v>
      </c>
      <c r="K54" s="31" t="str">
        <f>VLOOKUP(B54,DATOS!D:I,6,FALSE)</f>
        <v>M</v>
      </c>
      <c r="L54">
        <v>86</v>
      </c>
      <c r="M54">
        <f>VLOOKUP(B54,DATOS!D:K,8,FALSE)</f>
        <v>568</v>
      </c>
      <c r="N54" t="s">
        <v>140</v>
      </c>
      <c r="O54">
        <f>VLOOKUP(B54,AT!E:E,1,FALSE)</f>
        <v>1086696084</v>
      </c>
    </row>
    <row r="55" spans="1:15">
      <c r="A55" t="str">
        <f>VLOOKUP(B55,'SEPARADOR US'!A:G,2,FALSE)</f>
        <v>CC</v>
      </c>
      <c r="B55">
        <v>41106200</v>
      </c>
      <c r="C55" t="s">
        <v>134</v>
      </c>
      <c r="D55">
        <v>2</v>
      </c>
      <c r="E55" s="31" t="str">
        <f>VLOOKUP(B55,'SEPARADOR US'!A:G,4,FALSE)</f>
        <v>BENAVIDES</v>
      </c>
      <c r="F55" s="31">
        <f>VLOOKUP(B55,'SEPARADOR US'!A:G,5,FALSE)</f>
        <v>0</v>
      </c>
      <c r="G55" s="31" t="str">
        <f>VLOOKUP(B55,'SEPARADOR US'!A:G,6,FALSE)</f>
        <v>MIRIAM</v>
      </c>
      <c r="H55" s="31" t="str">
        <f>VLOOKUP(B55,'SEPARADOR US'!A:G,7,FALSE)</f>
        <v>DEL SOCORRO</v>
      </c>
      <c r="I55" s="31">
        <f>VLOOKUP(B55,DATOS!D:I,3,FALSE)</f>
        <v>59</v>
      </c>
      <c r="J55" s="31">
        <f>VLOOKUP(B55,DATOS!D:I,4,FALSE)</f>
        <v>1</v>
      </c>
      <c r="K55" s="31" t="str">
        <f>VLOOKUP(B55,DATOS!D:I,6,FALSE)</f>
        <v>F</v>
      </c>
      <c r="L55">
        <v>86</v>
      </c>
      <c r="M55">
        <f>VLOOKUP(B55,DATOS!D:K,8,FALSE)</f>
        <v>320</v>
      </c>
      <c r="N55" t="s">
        <v>140</v>
      </c>
      <c r="O55">
        <f>VLOOKUP(B55,AT!E:E,1,FALSE)</f>
        <v>41106200</v>
      </c>
    </row>
    <row r="56" spans="1:15">
      <c r="A56" t="str">
        <f>VLOOKUP(B56,'SEPARADOR US'!A:G,2,FALSE)</f>
        <v>CC</v>
      </c>
      <c r="B56">
        <v>69026357</v>
      </c>
      <c r="C56" t="s">
        <v>134</v>
      </c>
      <c r="D56">
        <v>2</v>
      </c>
      <c r="E56" s="31" t="str">
        <f>VLOOKUP(B56,'SEPARADOR US'!A:G,4,FALSE)</f>
        <v>BENAVIDES</v>
      </c>
      <c r="F56" s="31" t="str">
        <f>VLOOKUP(B56,'SEPARADOR US'!A:G,5,FALSE)</f>
        <v>PANTOJA</v>
      </c>
      <c r="G56" s="31" t="str">
        <f>VLOOKUP(B56,'SEPARADOR US'!A:G,6,FALSE)</f>
        <v>MAURA</v>
      </c>
      <c r="H56" s="31" t="str">
        <f>VLOOKUP(B56,'SEPARADOR US'!A:G,7,FALSE)</f>
        <v>IDALBA</v>
      </c>
      <c r="I56" s="31">
        <f>VLOOKUP(B56,DATOS!D:I,3,FALSE)</f>
        <v>59</v>
      </c>
      <c r="J56" s="31">
        <f>VLOOKUP(B56,DATOS!D:I,4,FALSE)</f>
        <v>1</v>
      </c>
      <c r="K56" s="31" t="str">
        <f>VLOOKUP(B56,DATOS!D:I,6,FALSE)</f>
        <v>F</v>
      </c>
      <c r="L56">
        <v>86</v>
      </c>
      <c r="M56">
        <f>VLOOKUP(B56,DATOS!D:K,8,FALSE)</f>
        <v>568</v>
      </c>
      <c r="N56" t="s">
        <v>140</v>
      </c>
      <c r="O56">
        <f>VLOOKUP(B56,AT!E:E,1,FALSE)</f>
        <v>69026357</v>
      </c>
    </row>
    <row r="57" spans="1:15">
      <c r="A57" t="str">
        <f>VLOOKUP(B57,'SEPARADOR US'!A:G,2,FALSE)</f>
        <v>TI</v>
      </c>
      <c r="B57">
        <v>1126455318</v>
      </c>
      <c r="C57" t="s">
        <v>134</v>
      </c>
      <c r="D57">
        <v>2</v>
      </c>
      <c r="E57" s="31" t="str">
        <f>VLOOKUP(B57,'SEPARADOR US'!A:G,4,FALSE)</f>
        <v>BENAVIDES</v>
      </c>
      <c r="F57" s="31" t="str">
        <f>VLOOKUP(B57,'SEPARADOR US'!A:G,5,FALSE)</f>
        <v>RUIZ</v>
      </c>
      <c r="G57" s="31" t="str">
        <f>VLOOKUP(B57,'SEPARADOR US'!A:G,6,FALSE)</f>
        <v>FALCAO</v>
      </c>
      <c r="H57" s="31" t="str">
        <f>VLOOKUP(B57,'SEPARADOR US'!A:G,7,FALSE)</f>
        <v>ALEXANDER</v>
      </c>
      <c r="I57" s="31">
        <f>VLOOKUP(B57,DATOS!D:I,3,FALSE)</f>
        <v>11</v>
      </c>
      <c r="J57" s="31">
        <f>VLOOKUP(B57,DATOS!D:I,4,FALSE)</f>
        <v>1</v>
      </c>
      <c r="K57" s="31" t="str">
        <f>VLOOKUP(B57,DATOS!D:I,6,FALSE)</f>
        <v>M</v>
      </c>
      <c r="L57">
        <v>86</v>
      </c>
      <c r="M57">
        <f>VLOOKUP(B57,DATOS!D:K,8,FALSE)</f>
        <v>865</v>
      </c>
      <c r="N57" t="s">
        <v>140</v>
      </c>
      <c r="O57">
        <f>VLOOKUP(B57,AT!E:E,1,FALSE)</f>
        <v>1126455318</v>
      </c>
    </row>
    <row r="58" spans="1:15">
      <c r="A58" t="str">
        <f>VLOOKUP(B58,'SEPARADOR US'!A:G,2,FALSE)</f>
        <v>CC</v>
      </c>
      <c r="B58">
        <v>40620442</v>
      </c>
      <c r="C58" t="s">
        <v>134</v>
      </c>
      <c r="D58">
        <v>2</v>
      </c>
      <c r="E58" s="31" t="str">
        <f>VLOOKUP(B58,'SEPARADOR US'!A:G,4,FALSE)</f>
        <v>BERMEO</v>
      </c>
      <c r="F58" s="31" t="str">
        <f>VLOOKUP(B58,'SEPARADOR US'!A:G,5,FALSE)</f>
        <v>DE GALINDEZ</v>
      </c>
      <c r="G58" s="31" t="str">
        <f>VLOOKUP(B58,'SEPARADOR US'!A:G,6,FALSE)</f>
        <v>ADIELA</v>
      </c>
      <c r="H58" s="31">
        <f>VLOOKUP(B58,'SEPARADOR US'!A:G,7,FALSE)</f>
        <v>0</v>
      </c>
      <c r="I58" s="31">
        <f>VLOOKUP(B58,DATOS!D:I,3,FALSE)</f>
        <v>56</v>
      </c>
      <c r="J58" s="31">
        <f>VLOOKUP(B58,DATOS!D:I,4,FALSE)</f>
        <v>1</v>
      </c>
      <c r="K58" s="31" t="str">
        <f>VLOOKUP(B58,DATOS!D:I,6,FALSE)</f>
        <v>F</v>
      </c>
      <c r="L58">
        <v>86</v>
      </c>
      <c r="M58">
        <f>VLOOKUP(B58,DATOS!D:K,8,FALSE)</f>
        <v>571</v>
      </c>
      <c r="N58" t="s">
        <v>140</v>
      </c>
      <c r="O58">
        <f>VLOOKUP(B58,AT!E:E,1,FALSE)</f>
        <v>40620442</v>
      </c>
    </row>
    <row r="59" spans="1:15">
      <c r="A59" t="str">
        <f>VLOOKUP(B59,'SEPARADOR US'!A:G,2,FALSE)</f>
        <v>CC</v>
      </c>
      <c r="B59">
        <v>18123411</v>
      </c>
      <c r="C59" t="s">
        <v>134</v>
      </c>
      <c r="D59">
        <v>2</v>
      </c>
      <c r="E59" s="31" t="str">
        <f>VLOOKUP(B59,'SEPARADOR US'!A:G,4,FALSE)</f>
        <v>BERMUDEZ</v>
      </c>
      <c r="F59" s="31" t="str">
        <f>VLOOKUP(B59,'SEPARADOR US'!A:G,5,FALSE)</f>
        <v>GUERRERO</v>
      </c>
      <c r="G59" s="31" t="str">
        <f>VLOOKUP(B59,'SEPARADOR US'!A:G,6,FALSE)</f>
        <v>LUIS</v>
      </c>
      <c r="H59" s="31" t="str">
        <f>VLOOKUP(B59,'SEPARADOR US'!A:G,7,FALSE)</f>
        <v>HERNANDO</v>
      </c>
      <c r="I59" s="31">
        <f>VLOOKUP(B59,DATOS!D:I,3,FALSE)</f>
        <v>63</v>
      </c>
      <c r="J59" s="31">
        <f>VLOOKUP(B59,DATOS!D:I,4,FALSE)</f>
        <v>1</v>
      </c>
      <c r="K59" s="31" t="str">
        <f>VLOOKUP(B59,DATOS!D:I,6,FALSE)</f>
        <v>M</v>
      </c>
      <c r="L59">
        <v>86</v>
      </c>
      <c r="M59" t="str">
        <f>VLOOKUP(B59,DATOS!D:K,8,FALSE)</f>
        <v>001</v>
      </c>
      <c r="N59" t="s">
        <v>140</v>
      </c>
      <c r="O59">
        <f>VLOOKUP(B59,AT!E:E,1,FALSE)</f>
        <v>18123411</v>
      </c>
    </row>
    <row r="60" spans="1:15">
      <c r="A60" t="str">
        <f>VLOOKUP(B60,'SEPARADOR US'!A:G,2,FALSE)</f>
        <v>CC</v>
      </c>
      <c r="B60">
        <v>17668957</v>
      </c>
      <c r="C60" t="s">
        <v>134</v>
      </c>
      <c r="D60">
        <v>2</v>
      </c>
      <c r="E60" s="31" t="str">
        <f>VLOOKUP(B60,'SEPARADOR US'!A:G,4,FALSE)</f>
        <v>BERMUDEZ</v>
      </c>
      <c r="F60" s="31" t="str">
        <f>VLOOKUP(B60,'SEPARADOR US'!A:G,5,FALSE)</f>
        <v>JARAMILLO</v>
      </c>
      <c r="G60" s="31" t="str">
        <f>VLOOKUP(B60,'SEPARADOR US'!A:G,6,FALSE)</f>
        <v>LUIS</v>
      </c>
      <c r="H60" s="31" t="str">
        <f>VLOOKUP(B60,'SEPARADOR US'!A:G,7,FALSE)</f>
        <v>GONZAGA</v>
      </c>
      <c r="I60" s="31">
        <f>VLOOKUP(B60,DATOS!D:I,3,FALSE)</f>
        <v>62</v>
      </c>
      <c r="J60" s="31">
        <f>VLOOKUP(B60,DATOS!D:I,4,FALSE)</f>
        <v>1</v>
      </c>
      <c r="K60" s="31" t="str">
        <f>VLOOKUP(B60,DATOS!D:I,6,FALSE)</f>
        <v>M</v>
      </c>
      <c r="L60">
        <v>86</v>
      </c>
      <c r="M60">
        <f>VLOOKUP(B60,DATOS!D:K,8,FALSE)</f>
        <v>571</v>
      </c>
      <c r="N60" t="s">
        <v>140</v>
      </c>
      <c r="O60">
        <f>VLOOKUP(B60,AT!E:E,1,FALSE)</f>
        <v>17668957</v>
      </c>
    </row>
    <row r="61" spans="1:15">
      <c r="A61" t="str">
        <f>VLOOKUP(B61,'SEPARADOR US'!A:G,2,FALSE)</f>
        <v>CC</v>
      </c>
      <c r="B61">
        <v>18145162</v>
      </c>
      <c r="C61" t="s">
        <v>134</v>
      </c>
      <c r="D61">
        <v>2</v>
      </c>
      <c r="E61" s="31" t="str">
        <f>VLOOKUP(B61,'SEPARADOR US'!A:G,4,FALSE)</f>
        <v>BOLAÑOS</v>
      </c>
      <c r="F61" s="31" t="str">
        <f>VLOOKUP(B61,'SEPARADOR US'!A:G,5,FALSE)</f>
        <v>CASTILLO</v>
      </c>
      <c r="G61" s="31" t="str">
        <f>VLOOKUP(B61,'SEPARADOR US'!A:G,6,FALSE)</f>
        <v>JAIRO</v>
      </c>
      <c r="H61" s="31">
        <f>VLOOKUP(B61,'SEPARADOR US'!A:G,7,FALSE)</f>
        <v>0</v>
      </c>
      <c r="I61" s="31">
        <f>VLOOKUP(B61,DATOS!D:I,3,FALSE)</f>
        <v>48</v>
      </c>
      <c r="J61" s="31">
        <f>VLOOKUP(B61,DATOS!D:I,4,FALSE)</f>
        <v>1</v>
      </c>
      <c r="K61" s="31" t="str">
        <f>VLOOKUP(B61,DATOS!D:I,6,FALSE)</f>
        <v>M</v>
      </c>
      <c r="L61">
        <v>86</v>
      </c>
      <c r="M61">
        <f>VLOOKUP(B61,DATOS!D:K,8,FALSE)</f>
        <v>320</v>
      </c>
      <c r="N61" t="s">
        <v>140</v>
      </c>
      <c r="O61">
        <f>VLOOKUP(B61,AT!E:E,1,FALSE)</f>
        <v>18145162</v>
      </c>
    </row>
    <row r="62" spans="1:15">
      <c r="A62" t="str">
        <f>VLOOKUP(B62,'SEPARADOR US'!A:G,2,FALSE)</f>
        <v>CC</v>
      </c>
      <c r="B62">
        <v>27354166</v>
      </c>
      <c r="C62" t="s">
        <v>134</v>
      </c>
      <c r="D62">
        <v>2</v>
      </c>
      <c r="E62" s="31" t="str">
        <f>VLOOKUP(B62,'SEPARADOR US'!A:G,4,FALSE)</f>
        <v>BORJA</v>
      </c>
      <c r="F62" s="31" t="str">
        <f>VLOOKUP(B62,'SEPARADOR US'!A:G,5,FALSE)</f>
        <v>GUERRERO</v>
      </c>
      <c r="G62" s="31" t="str">
        <f>VLOOKUP(B62,'SEPARADOR US'!A:G,6,FALSE)</f>
        <v>TERESA</v>
      </c>
      <c r="H62" s="31" t="str">
        <f>VLOOKUP(B62,'SEPARADOR US'!A:G,7,FALSE)</f>
        <v>DEJESUS</v>
      </c>
      <c r="I62" s="31">
        <f>VLOOKUP(B62,DATOS!D:I,3,FALSE)</f>
        <v>69</v>
      </c>
      <c r="J62" s="31">
        <f>VLOOKUP(B62,DATOS!D:I,4,FALSE)</f>
        <v>1</v>
      </c>
      <c r="K62" s="31" t="str">
        <f>VLOOKUP(B62,DATOS!D:I,6,FALSE)</f>
        <v>F</v>
      </c>
      <c r="L62">
        <v>86</v>
      </c>
      <c r="M62">
        <f>VLOOKUP(B62,DATOS!D:K,8,FALSE)</f>
        <v>569</v>
      </c>
      <c r="N62" t="s">
        <v>140</v>
      </c>
      <c r="O62">
        <f>VLOOKUP(B62,AT!E:E,1,FALSE)</f>
        <v>27354166</v>
      </c>
    </row>
    <row r="63" spans="1:15">
      <c r="A63" t="str">
        <f>VLOOKUP(B63,'SEPARADOR US'!A:G,2,FALSE)</f>
        <v>CC</v>
      </c>
      <c r="B63">
        <v>36276534</v>
      </c>
      <c r="C63" t="s">
        <v>134</v>
      </c>
      <c r="D63">
        <v>2</v>
      </c>
      <c r="E63" s="31" t="str">
        <f>VLOOKUP(B63,'SEPARADOR US'!A:G,4,FALSE)</f>
        <v>BOTERO</v>
      </c>
      <c r="F63" s="31" t="str">
        <f>VLOOKUP(B63,'SEPARADOR US'!A:G,5,FALSE)</f>
        <v>GODOY</v>
      </c>
      <c r="G63" s="31" t="str">
        <f>VLOOKUP(B63,'SEPARADOR US'!A:G,6,FALSE)</f>
        <v>ESNEDA</v>
      </c>
      <c r="H63" s="31">
        <f>VLOOKUP(B63,'SEPARADOR US'!A:G,7,FALSE)</f>
        <v>0</v>
      </c>
      <c r="I63" s="31">
        <f>VLOOKUP(B63,DATOS!D:I,3,FALSE)</f>
        <v>59</v>
      </c>
      <c r="J63" s="31">
        <f>VLOOKUP(B63,DATOS!D:I,4,FALSE)</f>
        <v>1</v>
      </c>
      <c r="K63" s="31" t="str">
        <f>VLOOKUP(B63,DATOS!D:I,6,FALSE)</f>
        <v>F</v>
      </c>
      <c r="L63">
        <v>86</v>
      </c>
      <c r="M63">
        <f>VLOOKUP(B63,DATOS!D:K,8,FALSE)</f>
        <v>865</v>
      </c>
      <c r="N63" t="s">
        <v>140</v>
      </c>
      <c r="O63">
        <f>VLOOKUP(B63,AT!E:E,1,FALSE)</f>
        <v>36276534</v>
      </c>
    </row>
    <row r="64" spans="1:15">
      <c r="A64" t="str">
        <f>VLOOKUP(B64,'SEPARADOR US'!A:G,2,FALSE)</f>
        <v>RC</v>
      </c>
      <c r="B64">
        <v>1124317102</v>
      </c>
      <c r="C64" t="s">
        <v>134</v>
      </c>
      <c r="D64">
        <v>2</v>
      </c>
      <c r="E64" s="31" t="str">
        <f>VLOOKUP(B64,'SEPARADOR US'!A:G,4,FALSE)</f>
        <v>BOTINA</v>
      </c>
      <c r="F64" s="31" t="str">
        <f>VLOOKUP(B64,'SEPARADOR US'!A:G,5,FALSE)</f>
        <v>CHASOY</v>
      </c>
      <c r="G64" s="31" t="str">
        <f>VLOOKUP(B64,'SEPARADOR US'!A:G,6,FALSE)</f>
        <v>IAN</v>
      </c>
      <c r="H64" s="31" t="str">
        <f>VLOOKUP(B64,'SEPARADOR US'!A:G,7,FALSE)</f>
        <v>ALEXANDER</v>
      </c>
      <c r="I64" s="31">
        <f>VLOOKUP(B64,DATOS!D:I,3,FALSE)</f>
        <v>8</v>
      </c>
      <c r="J64" s="31">
        <f>VLOOKUP(B64,DATOS!D:I,4,FALSE)</f>
        <v>2</v>
      </c>
      <c r="K64" s="31" t="str">
        <f>VLOOKUP(B64,DATOS!D:I,6,FALSE)</f>
        <v>M</v>
      </c>
      <c r="L64">
        <v>86</v>
      </c>
      <c r="M64">
        <f>VLOOKUP(B64,DATOS!D:K,8,FALSE)</f>
        <v>219</v>
      </c>
      <c r="N64" t="s">
        <v>140</v>
      </c>
      <c r="O64">
        <f>VLOOKUP(B64,AT!E:E,1,FALSE)</f>
        <v>1124317102</v>
      </c>
    </row>
    <row r="65" spans="1:15">
      <c r="A65" t="str">
        <f>VLOOKUP(B65,'SEPARADOR US'!A:G,2,FALSE)</f>
        <v>CC</v>
      </c>
      <c r="B65">
        <v>27470289</v>
      </c>
      <c r="C65" t="s">
        <v>134</v>
      </c>
      <c r="D65">
        <v>2</v>
      </c>
      <c r="E65" s="31" t="str">
        <f>VLOOKUP(B65,'SEPARADOR US'!A:G,4,FALSE)</f>
        <v>BOTINA</v>
      </c>
      <c r="F65" s="31" t="str">
        <f>VLOOKUP(B65,'SEPARADOR US'!A:G,5,FALSE)</f>
        <v>GARCIA</v>
      </c>
      <c r="G65" s="31" t="str">
        <f>VLOOKUP(B65,'SEPARADOR US'!A:G,6,FALSE)</f>
        <v>MARIA</v>
      </c>
      <c r="H65" s="31">
        <f>VLOOKUP(B65,'SEPARADOR US'!A:G,7,FALSE)</f>
        <v>0</v>
      </c>
      <c r="I65" s="31">
        <f>VLOOKUP(B65,DATOS!D:I,3,FALSE)</f>
        <v>54</v>
      </c>
      <c r="J65" s="31">
        <f>VLOOKUP(B65,DATOS!D:I,4,FALSE)</f>
        <v>1</v>
      </c>
      <c r="K65" s="31" t="str">
        <f>VLOOKUP(B65,DATOS!D:I,6,FALSE)</f>
        <v>F</v>
      </c>
      <c r="L65">
        <v>86</v>
      </c>
      <c r="M65">
        <f>VLOOKUP(B65,DATOS!D:K,8,FALSE)</f>
        <v>760</v>
      </c>
      <c r="N65" t="s">
        <v>140</v>
      </c>
      <c r="O65">
        <f>VLOOKUP(B65,AT!E:E,1,FALSE)</f>
        <v>27470289</v>
      </c>
    </row>
    <row r="66" spans="1:15">
      <c r="A66" t="str">
        <f>VLOOKUP(B66,'SEPARADOR US'!A:G,2,FALSE)</f>
        <v>CC</v>
      </c>
      <c r="B66">
        <v>1121508683</v>
      </c>
      <c r="C66" t="s">
        <v>134</v>
      </c>
      <c r="D66">
        <v>2</v>
      </c>
      <c r="E66" s="31" t="str">
        <f>VLOOKUP(B66,'SEPARADOR US'!A:G,4,FALSE)</f>
        <v>BOTINA</v>
      </c>
      <c r="F66" s="31" t="str">
        <f>VLOOKUP(B66,'SEPARADOR US'!A:G,5,FALSE)</f>
        <v>JANSAJOY</v>
      </c>
      <c r="G66" s="31" t="str">
        <f>VLOOKUP(B66,'SEPARADOR US'!A:G,6,FALSE)</f>
        <v>MARIA</v>
      </c>
      <c r="H66" s="31" t="str">
        <f>VLOOKUP(B66,'SEPARADOR US'!A:G,7,FALSE)</f>
        <v>ELIANA</v>
      </c>
      <c r="I66" s="31">
        <f>VLOOKUP(B66,DATOS!D:I,3,FALSE)</f>
        <v>26</v>
      </c>
      <c r="J66" s="31">
        <f>VLOOKUP(B66,DATOS!D:I,4,FALSE)</f>
        <v>1</v>
      </c>
      <c r="K66" s="31" t="str">
        <f>VLOOKUP(B66,DATOS!D:I,6,FALSE)</f>
        <v>F</v>
      </c>
      <c r="L66">
        <v>86</v>
      </c>
      <c r="M66">
        <f>VLOOKUP(B66,DATOS!D:K,8,FALSE)</f>
        <v>760</v>
      </c>
      <c r="N66" t="s">
        <v>140</v>
      </c>
      <c r="O66">
        <f>VLOOKUP(B66,AT!E:E,1,FALSE)</f>
        <v>1121508683</v>
      </c>
    </row>
    <row r="67" spans="1:15">
      <c r="A67" t="str">
        <f>VLOOKUP(B67,'SEPARADOR US'!A:G,2,FALSE)</f>
        <v>CC</v>
      </c>
      <c r="B67">
        <v>1130144409</v>
      </c>
      <c r="C67" t="s">
        <v>134</v>
      </c>
      <c r="D67">
        <v>2</v>
      </c>
      <c r="E67" s="31" t="str">
        <f>VLOOKUP(B67,'SEPARADOR US'!A:G,4,FALSE)</f>
        <v>BRAVO</v>
      </c>
      <c r="F67" s="31" t="str">
        <f>VLOOKUP(B67,'SEPARADOR US'!A:G,5,FALSE)</f>
        <v>ORTIZ</v>
      </c>
      <c r="G67" s="31" t="str">
        <f>VLOOKUP(B67,'SEPARADOR US'!A:G,6,FALSE)</f>
        <v>JAIDER</v>
      </c>
      <c r="H67" s="31" t="str">
        <f>VLOOKUP(B67,'SEPARADOR US'!A:G,7,FALSE)</f>
        <v>ESTEBAN</v>
      </c>
      <c r="I67" s="31">
        <f>VLOOKUP(B67,DATOS!D:I,3,FALSE)</f>
        <v>19</v>
      </c>
      <c r="J67" s="31">
        <f>VLOOKUP(B67,DATOS!D:I,4,FALSE)</f>
        <v>1</v>
      </c>
      <c r="K67" s="31" t="str">
        <f>VLOOKUP(B67,DATOS!D:I,6,FALSE)</f>
        <v>M</v>
      </c>
      <c r="L67">
        <v>86</v>
      </c>
      <c r="M67">
        <f>VLOOKUP(B67,DATOS!D:K,8,FALSE)</f>
        <v>320</v>
      </c>
      <c r="N67" t="s">
        <v>140</v>
      </c>
      <c r="O67">
        <f>VLOOKUP(B67,AT!E:E,1,FALSE)</f>
        <v>1130144409</v>
      </c>
    </row>
    <row r="68" spans="1:15">
      <c r="A68" t="str">
        <f>VLOOKUP(B68,'SEPARADOR US'!A:G,2,FALSE)</f>
        <v>CC</v>
      </c>
      <c r="B68">
        <v>30701353</v>
      </c>
      <c r="C68" t="s">
        <v>134</v>
      </c>
      <c r="D68">
        <v>2</v>
      </c>
      <c r="E68" s="31" t="str">
        <f>VLOOKUP(B68,'SEPARADOR US'!A:G,4,FALSE)</f>
        <v>BUESAQUILLO</v>
      </c>
      <c r="F68" s="31">
        <f>VLOOKUP(B68,'SEPARADOR US'!A:G,5,FALSE)</f>
        <v>0</v>
      </c>
      <c r="G68" s="31" t="str">
        <f>VLOOKUP(B68,'SEPARADOR US'!A:G,6,FALSE)</f>
        <v>CLARA</v>
      </c>
      <c r="H68" s="31">
        <f>VLOOKUP(B68,'SEPARADOR US'!A:G,7,FALSE)</f>
        <v>0</v>
      </c>
      <c r="I68" s="31">
        <f>VLOOKUP(B68,DATOS!D:I,3,FALSE)</f>
        <v>72</v>
      </c>
      <c r="J68" s="31">
        <f>VLOOKUP(B68,DATOS!D:I,4,FALSE)</f>
        <v>1</v>
      </c>
      <c r="K68" s="31" t="str">
        <f>VLOOKUP(B68,DATOS!D:I,6,FALSE)</f>
        <v>F</v>
      </c>
      <c r="L68">
        <v>86</v>
      </c>
      <c r="M68">
        <f>VLOOKUP(B68,DATOS!D:K,8,FALSE)</f>
        <v>219</v>
      </c>
      <c r="N68" t="s">
        <v>140</v>
      </c>
      <c r="O68">
        <f>VLOOKUP(B68,AT!E:E,1,FALSE)</f>
        <v>30701353</v>
      </c>
    </row>
    <row r="69" spans="1:15">
      <c r="A69" t="str">
        <f>VLOOKUP(B69,'SEPARADOR US'!A:G,2,FALSE)</f>
        <v>RC</v>
      </c>
      <c r="B69">
        <v>1120219131</v>
      </c>
      <c r="C69" t="s">
        <v>134</v>
      </c>
      <c r="D69">
        <v>2</v>
      </c>
      <c r="E69" s="31" t="str">
        <f>VLOOKUP(B69,'SEPARADOR US'!A:G,4,FALSE)</f>
        <v>BUESAQUILLO</v>
      </c>
      <c r="F69" s="31" t="str">
        <f>VLOOKUP(B69,'SEPARADOR US'!A:G,5,FALSE)</f>
        <v>MAVISOY</v>
      </c>
      <c r="G69" s="31" t="str">
        <f>VLOOKUP(B69,'SEPARADOR US'!A:G,6,FALSE)</f>
        <v>LEYDER</v>
      </c>
      <c r="H69" s="31" t="str">
        <f>VLOOKUP(B69,'SEPARADOR US'!A:G,7,FALSE)</f>
        <v>STIVEN</v>
      </c>
      <c r="I69" s="31">
        <f>VLOOKUP(B69,DATOS!D:I,3,FALSE)</f>
        <v>6</v>
      </c>
      <c r="J69" s="31">
        <f>VLOOKUP(B69,DATOS!D:I,4,FALSE)</f>
        <v>2</v>
      </c>
      <c r="K69" s="31" t="str">
        <f>VLOOKUP(B69,DATOS!D:I,6,FALSE)</f>
        <v>M</v>
      </c>
      <c r="L69">
        <v>86</v>
      </c>
      <c r="M69">
        <f>VLOOKUP(B69,DATOS!D:K,8,FALSE)</f>
        <v>755</v>
      </c>
      <c r="N69" t="s">
        <v>140</v>
      </c>
      <c r="O69">
        <f>VLOOKUP(B69,AT!E:E,1,FALSE)</f>
        <v>1120219131</v>
      </c>
    </row>
    <row r="70" spans="1:15">
      <c r="A70" t="str">
        <f>VLOOKUP(B70,'SEPARADOR US'!A:G,2,FALSE)</f>
        <v>CC</v>
      </c>
      <c r="B70">
        <v>41104711</v>
      </c>
      <c r="C70" t="s">
        <v>134</v>
      </c>
      <c r="D70">
        <v>2</v>
      </c>
      <c r="E70" s="31" t="str">
        <f>VLOOKUP(B70,'SEPARADOR US'!A:G,4,FALSE)</f>
        <v>BURBANO</v>
      </c>
      <c r="F70" s="31">
        <f>VLOOKUP(B70,'SEPARADOR US'!A:G,5,FALSE)</f>
        <v>0</v>
      </c>
      <c r="G70" s="31" t="str">
        <f>VLOOKUP(B70,'SEPARADOR US'!A:G,6,FALSE)</f>
        <v>AMPARO</v>
      </c>
      <c r="H70" s="31" t="str">
        <f>VLOOKUP(B70,'SEPARADOR US'!A:G,7,FALSE)</f>
        <v>DEL SOCORRO</v>
      </c>
      <c r="I70" s="31">
        <f>VLOOKUP(B70,DATOS!D:I,3,FALSE)</f>
        <v>72</v>
      </c>
      <c r="J70" s="31">
        <f>VLOOKUP(B70,DATOS!D:I,4,FALSE)</f>
        <v>1</v>
      </c>
      <c r="K70" s="31" t="str">
        <f>VLOOKUP(B70,DATOS!D:I,6,FALSE)</f>
        <v>F</v>
      </c>
      <c r="L70">
        <v>86</v>
      </c>
      <c r="M70">
        <f>VLOOKUP(B70,DATOS!D:K,8,FALSE)</f>
        <v>569</v>
      </c>
      <c r="N70" t="s">
        <v>140</v>
      </c>
      <c r="O70">
        <f>VLOOKUP(B70,AT!E:E,1,FALSE)</f>
        <v>41104711</v>
      </c>
    </row>
    <row r="71" spans="1:15">
      <c r="A71" t="str">
        <f>VLOOKUP(B71,'SEPARADOR US'!A:G,2,FALSE)</f>
        <v>TI</v>
      </c>
      <c r="B71">
        <v>1125183631</v>
      </c>
      <c r="C71" t="s">
        <v>134</v>
      </c>
      <c r="D71">
        <v>2</v>
      </c>
      <c r="E71" s="31" t="str">
        <f>VLOOKUP(B71,'SEPARADOR US'!A:G,4,FALSE)</f>
        <v>BURBANO</v>
      </c>
      <c r="F71" s="31" t="str">
        <f>VLOOKUP(B71,'SEPARADOR US'!A:G,5,FALSE)</f>
        <v>BECERRA</v>
      </c>
      <c r="G71" s="31" t="str">
        <f>VLOOKUP(B71,'SEPARADOR US'!A:G,6,FALSE)</f>
        <v>ANDERSON</v>
      </c>
      <c r="H71" s="31" t="str">
        <f>VLOOKUP(B71,'SEPARADOR US'!A:G,7,FALSE)</f>
        <v>STIVEN</v>
      </c>
      <c r="I71" s="31">
        <f>VLOOKUP(B71,DATOS!D:I,3,FALSE)</f>
        <v>11</v>
      </c>
      <c r="J71" s="31">
        <f>VLOOKUP(B71,DATOS!D:I,4,FALSE)</f>
        <v>1</v>
      </c>
      <c r="K71" s="31" t="str">
        <f>VLOOKUP(B71,DATOS!D:I,6,FALSE)</f>
        <v>M</v>
      </c>
      <c r="L71">
        <v>86</v>
      </c>
      <c r="M71">
        <f>VLOOKUP(B71,DATOS!D:K,8,FALSE)</f>
        <v>571</v>
      </c>
      <c r="N71" t="s">
        <v>140</v>
      </c>
      <c r="O71">
        <f>VLOOKUP(B71,AT!E:E,1,FALSE)</f>
        <v>1125183631</v>
      </c>
    </row>
    <row r="72" spans="1:15">
      <c r="A72" t="str">
        <f>VLOOKUP(B72,'SEPARADOR US'!A:G,2,FALSE)</f>
        <v>CC</v>
      </c>
      <c r="B72">
        <v>12999268</v>
      </c>
      <c r="C72" t="s">
        <v>134</v>
      </c>
      <c r="D72">
        <v>2</v>
      </c>
      <c r="E72" s="31" t="str">
        <f>VLOOKUP(B72,'SEPARADOR US'!A:G,4,FALSE)</f>
        <v>BURBANO</v>
      </c>
      <c r="F72" s="31" t="str">
        <f>VLOOKUP(B72,'SEPARADOR US'!A:G,5,FALSE)</f>
        <v>MARCILLO</v>
      </c>
      <c r="G72" s="31" t="str">
        <f>VLOOKUP(B72,'SEPARADOR US'!A:G,6,FALSE)</f>
        <v>OSVALDO</v>
      </c>
      <c r="H72" s="31" t="str">
        <f>VLOOKUP(B72,'SEPARADOR US'!A:G,7,FALSE)</f>
        <v>BURBANO</v>
      </c>
      <c r="I72" s="31">
        <f>VLOOKUP(B72,DATOS!D:I,3,FALSE)</f>
        <v>53</v>
      </c>
      <c r="J72" s="31">
        <f>VLOOKUP(B72,DATOS!D:I,4,FALSE)</f>
        <v>1</v>
      </c>
      <c r="K72" s="31" t="str">
        <f>VLOOKUP(B72,DATOS!D:I,6,FALSE)</f>
        <v>M</v>
      </c>
      <c r="L72">
        <v>86</v>
      </c>
      <c r="M72">
        <f>VLOOKUP(B72,DATOS!D:K,8,FALSE)</f>
        <v>885</v>
      </c>
      <c r="N72" t="s">
        <v>140</v>
      </c>
      <c r="O72">
        <f>VLOOKUP(B72,AT!E:E,1,FALSE)</f>
        <v>12999268</v>
      </c>
    </row>
    <row r="73" spans="1:15">
      <c r="A73" t="str">
        <f>VLOOKUP(B73,'SEPARADOR US'!A:G,2,FALSE)</f>
        <v>CC</v>
      </c>
      <c r="B73">
        <v>39842240</v>
      </c>
      <c r="C73" t="s">
        <v>134</v>
      </c>
      <c r="D73">
        <v>2</v>
      </c>
      <c r="E73" s="31" t="str">
        <f>VLOOKUP(B73,'SEPARADOR US'!A:G,4,FALSE)</f>
        <v>BURGOS</v>
      </c>
      <c r="F73" s="31" t="str">
        <f>VLOOKUP(B73,'SEPARADOR US'!A:G,5,FALSE)</f>
        <v>IPIA</v>
      </c>
      <c r="G73" s="31" t="str">
        <f>VLOOKUP(B73,'SEPARADOR US'!A:G,6,FALSE)</f>
        <v>AURA</v>
      </c>
      <c r="H73" s="31" t="str">
        <f>VLOOKUP(B73,'SEPARADOR US'!A:G,7,FALSE)</f>
        <v>LENOR</v>
      </c>
      <c r="I73" s="31">
        <f>VLOOKUP(B73,DATOS!D:I,3,FALSE)</f>
        <v>39</v>
      </c>
      <c r="J73" s="31">
        <f>VLOOKUP(B73,DATOS!D:I,4,FALSE)</f>
        <v>1</v>
      </c>
      <c r="K73" s="31" t="str">
        <f>VLOOKUP(B73,DATOS!D:I,6,FALSE)</f>
        <v>F</v>
      </c>
      <c r="L73">
        <v>86</v>
      </c>
      <c r="M73">
        <f>VLOOKUP(B73,DATOS!D:K,8,FALSE)</f>
        <v>568</v>
      </c>
      <c r="N73" t="s">
        <v>140</v>
      </c>
      <c r="O73">
        <f>VLOOKUP(B73,AT!E:E,1,FALSE)</f>
        <v>39842240</v>
      </c>
    </row>
    <row r="74" spans="1:15">
      <c r="A74" t="str">
        <f>VLOOKUP(B74,'SEPARADOR US'!A:G,2,FALSE)</f>
        <v>CC</v>
      </c>
      <c r="B74">
        <v>41170934</v>
      </c>
      <c r="C74" t="s">
        <v>134</v>
      </c>
      <c r="D74">
        <v>2</v>
      </c>
      <c r="E74" s="31" t="str">
        <f>VLOOKUP(B74,'SEPARADOR US'!A:G,4,FALSE)</f>
        <v>CABEZAS</v>
      </c>
      <c r="F74" s="31" t="str">
        <f>VLOOKUP(B74,'SEPARADOR US'!A:G,5,FALSE)</f>
        <v>QUIÑONEZ</v>
      </c>
      <c r="G74" s="31" t="str">
        <f>VLOOKUP(B74,'SEPARADOR US'!A:G,6,FALSE)</f>
        <v>MARIA</v>
      </c>
      <c r="H74" s="31" t="str">
        <f>VLOOKUP(B74,'SEPARADOR US'!A:G,7,FALSE)</f>
        <v>NICAURIS</v>
      </c>
      <c r="I74" s="31">
        <f>VLOOKUP(B74,DATOS!D:I,3,FALSE)</f>
        <v>58</v>
      </c>
      <c r="J74" s="31">
        <f>VLOOKUP(B74,DATOS!D:I,4,FALSE)</f>
        <v>1</v>
      </c>
      <c r="K74" s="31" t="str">
        <f>VLOOKUP(B74,DATOS!D:I,6,FALSE)</f>
        <v>F</v>
      </c>
      <c r="L74">
        <v>86</v>
      </c>
      <c r="M74" t="str">
        <f>VLOOKUP(B74,DATOS!D:K,8,FALSE)</f>
        <v>001</v>
      </c>
      <c r="N74" t="s">
        <v>140</v>
      </c>
      <c r="O74">
        <f>VLOOKUP(B74,AT!E:E,1,FALSE)</f>
        <v>41170934</v>
      </c>
    </row>
    <row r="75" spans="1:15">
      <c r="A75" t="str">
        <f>VLOOKUP(B75,'SEPARADOR US'!A:G,2,FALSE)</f>
        <v>CC</v>
      </c>
      <c r="B75">
        <v>97450034</v>
      </c>
      <c r="C75" t="s">
        <v>134</v>
      </c>
      <c r="D75">
        <v>2</v>
      </c>
      <c r="E75" s="31" t="str">
        <f>VLOOKUP(B75,'SEPARADOR US'!A:G,4,FALSE)</f>
        <v>CABEZAS</v>
      </c>
      <c r="F75" s="31" t="str">
        <f>VLOOKUP(B75,'SEPARADOR US'!A:G,5,FALSE)</f>
        <v>RODRIGUEZ</v>
      </c>
      <c r="G75" s="31" t="str">
        <f>VLOOKUP(B75,'SEPARADOR US'!A:G,6,FALSE)</f>
        <v>JOSE</v>
      </c>
      <c r="H75" s="31" t="str">
        <f>VLOOKUP(B75,'SEPARADOR US'!A:G,7,FALSE)</f>
        <v>OVIDIO</v>
      </c>
      <c r="I75" s="31">
        <f>VLOOKUP(B75,DATOS!D:I,3,FALSE)</f>
        <v>60</v>
      </c>
      <c r="J75" s="31">
        <f>VLOOKUP(B75,DATOS!D:I,4,FALSE)</f>
        <v>1</v>
      </c>
      <c r="K75" s="31" t="str">
        <f>VLOOKUP(B75,DATOS!D:I,6,FALSE)</f>
        <v>M</v>
      </c>
      <c r="L75">
        <v>86</v>
      </c>
      <c r="M75">
        <f>VLOOKUP(B75,DATOS!D:K,8,FALSE)</f>
        <v>569</v>
      </c>
      <c r="N75" t="s">
        <v>140</v>
      </c>
      <c r="O75">
        <f>VLOOKUP(B75,AT!E:E,1,FALSE)</f>
        <v>97450034</v>
      </c>
    </row>
    <row r="76" spans="1:15">
      <c r="A76" t="str">
        <f>VLOOKUP(B76,'SEPARADOR US'!A:G,2,FALSE)</f>
        <v>CC</v>
      </c>
      <c r="B76">
        <v>69009332</v>
      </c>
      <c r="C76" t="s">
        <v>134</v>
      </c>
      <c r="D76">
        <v>2</v>
      </c>
      <c r="E76" s="31" t="str">
        <f>VLOOKUP(B76,'SEPARADOR US'!A:G,4,FALSE)</f>
        <v>CABRERA</v>
      </c>
      <c r="F76" s="31" t="str">
        <f>VLOOKUP(B76,'SEPARADOR US'!A:G,5,FALSE)</f>
        <v>CASTAÑO</v>
      </c>
      <c r="G76" s="31" t="str">
        <f>VLOOKUP(B76,'SEPARADOR US'!A:G,6,FALSE)</f>
        <v>CENAIDA</v>
      </c>
      <c r="H76" s="31">
        <f>VLOOKUP(B76,'SEPARADOR US'!A:G,7,FALSE)</f>
        <v>0</v>
      </c>
      <c r="I76" s="31">
        <f>VLOOKUP(B76,DATOS!D:I,3,FALSE)</f>
        <v>41</v>
      </c>
      <c r="J76" s="31">
        <f>VLOOKUP(B76,DATOS!D:I,4,FALSE)</f>
        <v>1</v>
      </c>
      <c r="K76" s="31" t="str">
        <f>VLOOKUP(B76,DATOS!D:I,6,FALSE)</f>
        <v>F</v>
      </c>
      <c r="L76">
        <v>86</v>
      </c>
      <c r="M76" t="str">
        <f>VLOOKUP(B76,DATOS!D:K,8,FALSE)</f>
        <v>001</v>
      </c>
      <c r="N76" t="s">
        <v>140</v>
      </c>
      <c r="O76">
        <f>VLOOKUP(B76,AT!E:E,1,FALSE)</f>
        <v>69009332</v>
      </c>
    </row>
    <row r="77" spans="1:15">
      <c r="A77" t="str">
        <f>VLOOKUP(B77,'SEPARADOR US'!A:G,2,FALSE)</f>
        <v>CC</v>
      </c>
      <c r="B77">
        <v>69035003</v>
      </c>
      <c r="C77" t="s">
        <v>134</v>
      </c>
      <c r="D77">
        <v>2</v>
      </c>
      <c r="E77" s="31" t="str">
        <f>VLOOKUP(B77,'SEPARADOR US'!A:G,4,FALSE)</f>
        <v>CABRERA</v>
      </c>
      <c r="F77" s="31" t="str">
        <f>VLOOKUP(B77,'SEPARADOR US'!A:G,5,FALSE)</f>
        <v>LUZ</v>
      </c>
      <c r="G77" s="31" t="str">
        <f>VLOOKUP(B77,'SEPARADOR US'!A:G,6,FALSE)</f>
        <v>CLEMENCIA</v>
      </c>
      <c r="H77" s="31">
        <f>VLOOKUP(B77,'SEPARADOR US'!A:G,7,FALSE)</f>
        <v>0</v>
      </c>
      <c r="I77" s="31">
        <f>VLOOKUP(B77,DATOS!D:I,3,FALSE)</f>
        <v>66</v>
      </c>
      <c r="J77" s="31">
        <f>VLOOKUP(B77,DATOS!D:I,4,FALSE)</f>
        <v>1</v>
      </c>
      <c r="K77" s="31" t="str">
        <f>VLOOKUP(B77,DATOS!D:I,6,FALSE)</f>
        <v>F</v>
      </c>
      <c r="L77">
        <v>86</v>
      </c>
      <c r="M77">
        <f>VLOOKUP(B77,DATOS!D:K,8,FALSE)</f>
        <v>569</v>
      </c>
      <c r="N77" t="s">
        <v>140</v>
      </c>
      <c r="O77">
        <f>VLOOKUP(B77,AT!E:E,1,FALSE)</f>
        <v>69035003</v>
      </c>
    </row>
    <row r="78" spans="1:15">
      <c r="A78" t="str">
        <f>VLOOKUP(B78,'SEPARADOR US'!A:G,2,FALSE)</f>
        <v>CC</v>
      </c>
      <c r="B78">
        <v>17693085</v>
      </c>
      <c r="C78" t="s">
        <v>134</v>
      </c>
      <c r="D78">
        <v>2</v>
      </c>
      <c r="E78" s="31" t="str">
        <f>VLOOKUP(B78,'SEPARADOR US'!A:G,4,FALSE)</f>
        <v>CACERES</v>
      </c>
      <c r="F78" s="31" t="str">
        <f>VLOOKUP(B78,'SEPARADOR US'!A:G,5,FALSE)</f>
        <v>PRIETO</v>
      </c>
      <c r="G78" s="31" t="str">
        <f>VLOOKUP(B78,'SEPARADOR US'!A:G,6,FALSE)</f>
        <v>ALEXANDER</v>
      </c>
      <c r="H78" s="31">
        <f>VLOOKUP(B78,'SEPARADOR US'!A:G,7,FALSE)</f>
        <v>0</v>
      </c>
      <c r="I78" s="31">
        <f>VLOOKUP(B78,DATOS!D:I,3,FALSE)</f>
        <v>65</v>
      </c>
      <c r="J78" s="31">
        <f>VLOOKUP(B78,DATOS!D:I,4,FALSE)</f>
        <v>1</v>
      </c>
      <c r="K78" s="31" t="str">
        <f>VLOOKUP(B78,DATOS!D:I,6,FALSE)</f>
        <v>M</v>
      </c>
      <c r="L78">
        <v>86</v>
      </c>
      <c r="M78">
        <f>VLOOKUP(B78,DATOS!D:K,8,FALSE)</f>
        <v>571</v>
      </c>
      <c r="N78" t="s">
        <v>140</v>
      </c>
      <c r="O78">
        <f>VLOOKUP(B78,AT!E:E,1,FALSE)</f>
        <v>17693085</v>
      </c>
    </row>
    <row r="79" spans="1:15">
      <c r="A79" t="str">
        <f>VLOOKUP(B79,'SEPARADOR US'!A:G,2,FALSE)</f>
        <v>RC</v>
      </c>
      <c r="B79">
        <v>1030084316</v>
      </c>
      <c r="C79" t="s">
        <v>134</v>
      </c>
      <c r="D79">
        <v>2</v>
      </c>
      <c r="E79" s="31" t="str">
        <f>VLOOKUP(B79,'SEPARADOR US'!A:G,4,FALSE)</f>
        <v>CAEZ</v>
      </c>
      <c r="F79" s="31" t="str">
        <f>VLOOKUP(B79,'SEPARADOR US'!A:G,5,FALSE)</f>
        <v>TAIMAL</v>
      </c>
      <c r="G79" s="31" t="str">
        <f>VLOOKUP(B79,'SEPARADOR US'!A:G,6,FALSE)</f>
        <v>ETHAN</v>
      </c>
      <c r="H79" s="31" t="str">
        <f>VLOOKUP(B79,'SEPARADOR US'!A:G,7,FALSE)</f>
        <v>GAEL</v>
      </c>
      <c r="I79" s="31">
        <f>VLOOKUP(B79,DATOS!D:I,3,FALSE)</f>
        <v>3</v>
      </c>
      <c r="J79" s="31">
        <f>VLOOKUP(B79,DATOS!D:I,4,FALSE)</f>
        <v>2</v>
      </c>
      <c r="K79" s="31" t="str">
        <f>VLOOKUP(B79,DATOS!D:I,6,FALSE)</f>
        <v>M</v>
      </c>
      <c r="L79">
        <v>86</v>
      </c>
      <c r="M79">
        <f>VLOOKUP(B79,DATOS!D:K,8,FALSE)</f>
        <v>865</v>
      </c>
      <c r="N79" t="s">
        <v>140</v>
      </c>
      <c r="O79">
        <f>VLOOKUP(B79,AT!E:E,1,FALSE)</f>
        <v>1030084316</v>
      </c>
    </row>
    <row r="80" spans="1:15">
      <c r="A80" t="str">
        <f>VLOOKUP(B80,'SEPARADOR US'!A:G,2,FALSE)</f>
        <v>CC</v>
      </c>
      <c r="B80">
        <v>27354215</v>
      </c>
      <c r="C80" t="s">
        <v>134</v>
      </c>
      <c r="D80">
        <v>2</v>
      </c>
      <c r="E80" s="31" t="str">
        <f>VLOOKUP(B80,'SEPARADOR US'!A:G,4,FALSE)</f>
        <v>CAICEDO</v>
      </c>
      <c r="F80" s="31" t="str">
        <f>VLOOKUP(B80,'SEPARADOR US'!A:G,5,FALSE)</f>
        <v>PANTOJA</v>
      </c>
      <c r="G80" s="31" t="str">
        <f>VLOOKUP(B80,'SEPARADOR US'!A:G,6,FALSE)</f>
        <v>TRINIDAD</v>
      </c>
      <c r="H80" s="31" t="str">
        <f>VLOOKUP(B80,'SEPARADOR US'!A:G,7,FALSE)</f>
        <v>DEL ROSARIO</v>
      </c>
      <c r="I80" s="31">
        <f>VLOOKUP(B80,DATOS!D:I,3,FALSE)</f>
        <v>70</v>
      </c>
      <c r="J80" s="31">
        <f>VLOOKUP(B80,DATOS!D:I,4,FALSE)</f>
        <v>1</v>
      </c>
      <c r="K80" s="31" t="str">
        <f>VLOOKUP(B80,DATOS!D:I,6,FALSE)</f>
        <v>F</v>
      </c>
      <c r="L80">
        <v>86</v>
      </c>
      <c r="M80" t="str">
        <f>VLOOKUP(B80,DATOS!D:K,8,FALSE)</f>
        <v>001</v>
      </c>
      <c r="N80" t="s">
        <v>140</v>
      </c>
      <c r="O80">
        <f>VLOOKUP(B80,AT!E:E,1,FALSE)</f>
        <v>27354215</v>
      </c>
    </row>
    <row r="81" spans="1:15">
      <c r="A81" t="str">
        <f>VLOOKUP(B81,'SEPARADOR US'!A:G,2,FALSE)</f>
        <v>CC</v>
      </c>
      <c r="B81">
        <v>41117809</v>
      </c>
      <c r="C81" t="s">
        <v>134</v>
      </c>
      <c r="D81">
        <v>2</v>
      </c>
      <c r="E81" s="31" t="str">
        <f>VLOOKUP(B81,'SEPARADOR US'!A:G,4,FALSE)</f>
        <v>CAICEDO</v>
      </c>
      <c r="F81" s="31" t="str">
        <f>VLOOKUP(B81,'SEPARADOR US'!A:G,5,FALSE)</f>
        <v>DIAZ</v>
      </c>
      <c r="G81" s="31" t="str">
        <f>VLOOKUP(B81,'SEPARADOR US'!A:G,6,FALSE)</f>
        <v>FAVIOLA</v>
      </c>
      <c r="H81" s="31">
        <f>VLOOKUP(B81,'SEPARADOR US'!A:G,7,FALSE)</f>
        <v>0</v>
      </c>
      <c r="I81" s="31">
        <f>VLOOKUP(B81,DATOS!D:I,3,FALSE)</f>
        <v>48</v>
      </c>
      <c r="J81" s="31">
        <f>VLOOKUP(B81,DATOS!D:I,4,FALSE)</f>
        <v>1</v>
      </c>
      <c r="K81" s="31" t="str">
        <f>VLOOKUP(B81,DATOS!D:I,6,FALSE)</f>
        <v>F</v>
      </c>
      <c r="L81">
        <v>86</v>
      </c>
      <c r="M81">
        <f>VLOOKUP(B81,DATOS!D:K,8,FALSE)</f>
        <v>865</v>
      </c>
      <c r="N81" t="s">
        <v>140</v>
      </c>
      <c r="O81">
        <f>VLOOKUP(B81,AT!E:E,1,FALSE)</f>
        <v>41117809</v>
      </c>
    </row>
    <row r="82" spans="1:15">
      <c r="A82" t="str">
        <f>VLOOKUP(B82,'SEPARADOR US'!A:G,2,FALSE)</f>
        <v>CC</v>
      </c>
      <c r="B82">
        <v>15570943</v>
      </c>
      <c r="C82" t="s">
        <v>134</v>
      </c>
      <c r="D82">
        <v>2</v>
      </c>
      <c r="E82" s="31" t="str">
        <f>VLOOKUP(B82,'SEPARADOR US'!A:G,4,FALSE)</f>
        <v>CAICEDO</v>
      </c>
      <c r="F82" s="31" t="str">
        <f>VLOOKUP(B82,'SEPARADOR US'!A:G,5,FALSE)</f>
        <v>JOSE</v>
      </c>
      <c r="G82" s="31" t="str">
        <f>VLOOKUP(B82,'SEPARADOR US'!A:G,6,FALSE)</f>
        <v>FELIX</v>
      </c>
      <c r="H82" s="31">
        <f>VLOOKUP(B82,'SEPARADOR US'!A:G,7,FALSE)</f>
        <v>0</v>
      </c>
      <c r="I82" s="31">
        <f>VLOOKUP(B82,DATOS!D:I,3,FALSE)</f>
        <v>61</v>
      </c>
      <c r="J82" s="31">
        <f>VLOOKUP(B82,DATOS!D:I,4,FALSE)</f>
        <v>1</v>
      </c>
      <c r="K82" s="31" t="str">
        <f>VLOOKUP(B82,DATOS!D:I,6,FALSE)</f>
        <v>M</v>
      </c>
      <c r="L82">
        <v>86</v>
      </c>
      <c r="M82">
        <f>VLOOKUP(B82,DATOS!D:K,8,FALSE)</f>
        <v>569</v>
      </c>
      <c r="N82" t="s">
        <v>140</v>
      </c>
      <c r="O82">
        <f>VLOOKUP(B82,AT!E:E,1,FALSE)</f>
        <v>15570943</v>
      </c>
    </row>
    <row r="83" spans="1:15">
      <c r="A83" t="str">
        <f>VLOOKUP(B83,'SEPARADOR US'!A:G,2,FALSE)</f>
        <v>CC</v>
      </c>
      <c r="B83">
        <v>27525914</v>
      </c>
      <c r="C83" t="s">
        <v>134</v>
      </c>
      <c r="D83">
        <v>2</v>
      </c>
      <c r="E83" s="31" t="str">
        <f>VLOOKUP(B83,'SEPARADOR US'!A:G,4,FALSE)</f>
        <v>CAICEDO</v>
      </c>
      <c r="F83" s="31" t="str">
        <f>VLOOKUP(B83,'SEPARADOR US'!A:G,5,FALSE)</f>
        <v>VENICIA</v>
      </c>
      <c r="G83" s="31" t="str">
        <f>VLOOKUP(B83,'SEPARADOR US'!A:G,6,FALSE)</f>
        <v>CAROLINA</v>
      </c>
      <c r="H83" s="31">
        <f>VLOOKUP(B83,'SEPARADOR US'!A:G,7,FALSE)</f>
        <v>0</v>
      </c>
      <c r="I83" s="31">
        <f>VLOOKUP(B83,DATOS!D:I,3,FALSE)</f>
        <v>61</v>
      </c>
      <c r="J83" s="31">
        <f>VLOOKUP(B83,DATOS!D:I,4,FALSE)</f>
        <v>1</v>
      </c>
      <c r="K83" s="31" t="str">
        <f>VLOOKUP(B83,DATOS!D:I,6,FALSE)</f>
        <v>F</v>
      </c>
      <c r="L83">
        <v>86</v>
      </c>
      <c r="M83">
        <f>VLOOKUP(B83,DATOS!D:K,8,FALSE)</f>
        <v>320</v>
      </c>
      <c r="N83" t="s">
        <v>140</v>
      </c>
      <c r="O83">
        <f>VLOOKUP(B83,AT!E:E,1,FALSE)</f>
        <v>27525914</v>
      </c>
    </row>
    <row r="84" spans="1:15">
      <c r="A84" t="str">
        <f>VLOOKUP(B84,'SEPARADOR US'!A:G,2,FALSE)</f>
        <v>CC</v>
      </c>
      <c r="B84">
        <v>26571700</v>
      </c>
      <c r="C84" t="s">
        <v>134</v>
      </c>
      <c r="D84">
        <v>2</v>
      </c>
      <c r="E84" s="31" t="str">
        <f>VLOOKUP(B84,'SEPARADOR US'!A:G,4,FALSE)</f>
        <v>CALDERON</v>
      </c>
      <c r="F84" s="31" t="str">
        <f>VLOOKUP(B84,'SEPARADOR US'!A:G,5,FALSE)</f>
        <v>ORTIZ</v>
      </c>
      <c r="G84" s="31" t="str">
        <f>VLOOKUP(B84,'SEPARADOR US'!A:G,6,FALSE)</f>
        <v>GENOVA</v>
      </c>
      <c r="H84" s="31">
        <f>VLOOKUP(B84,'SEPARADOR US'!A:G,7,FALSE)</f>
        <v>0</v>
      </c>
      <c r="I84" s="31">
        <f>VLOOKUP(B84,DATOS!D:I,3,FALSE)</f>
        <v>53</v>
      </c>
      <c r="J84" s="31">
        <f>VLOOKUP(B84,DATOS!D:I,4,FALSE)</f>
        <v>1</v>
      </c>
      <c r="K84" s="31" t="str">
        <f>VLOOKUP(B84,DATOS!D:I,6,FALSE)</f>
        <v>F</v>
      </c>
      <c r="L84">
        <v>86</v>
      </c>
      <c r="M84">
        <f>VLOOKUP(B84,DATOS!D:K,8,FALSE)</f>
        <v>885</v>
      </c>
      <c r="N84" t="s">
        <v>140</v>
      </c>
      <c r="O84">
        <f>VLOOKUP(B84,AT!E:E,1,FALSE)</f>
        <v>26571700</v>
      </c>
    </row>
    <row r="85" spans="1:15">
      <c r="A85" t="str">
        <f>VLOOKUP(B85,'SEPARADOR US'!A:G,2,FALSE)</f>
        <v>CC</v>
      </c>
      <c r="B85">
        <v>27472433</v>
      </c>
      <c r="C85" t="s">
        <v>134</v>
      </c>
      <c r="D85">
        <v>2</v>
      </c>
      <c r="E85" s="31" t="str">
        <f>VLOOKUP(B85,'SEPARADOR US'!A:G,4,FALSE)</f>
        <v>CAMPAÑA</v>
      </c>
      <c r="F85" s="31" t="str">
        <f>VLOOKUP(B85,'SEPARADOR US'!A:G,5,FALSE)</f>
        <v>BURBANO</v>
      </c>
      <c r="G85" s="31" t="str">
        <f>VLOOKUP(B85,'SEPARADOR US'!A:G,6,FALSE)</f>
        <v>MARIA</v>
      </c>
      <c r="H85" s="31" t="str">
        <f>VLOOKUP(B85,'SEPARADOR US'!A:G,7,FALSE)</f>
        <v>PASTORA</v>
      </c>
      <c r="I85" s="31">
        <f>VLOOKUP(B85,DATOS!D:I,3,FALSE)</f>
        <v>70</v>
      </c>
      <c r="J85" s="31">
        <f>VLOOKUP(B85,DATOS!D:I,4,FALSE)</f>
        <v>1</v>
      </c>
      <c r="K85" s="31" t="str">
        <f>VLOOKUP(B85,DATOS!D:I,6,FALSE)</f>
        <v>F</v>
      </c>
      <c r="L85">
        <v>86</v>
      </c>
      <c r="M85">
        <f>VLOOKUP(B85,DATOS!D:K,8,FALSE)</f>
        <v>749</v>
      </c>
      <c r="N85" t="s">
        <v>140</v>
      </c>
      <c r="O85">
        <f>VLOOKUP(B85,AT!E:E,1,FALSE)</f>
        <v>27472433</v>
      </c>
    </row>
    <row r="86" spans="1:15">
      <c r="A86" t="str">
        <f>VLOOKUP(B86,'SEPARADOR US'!A:G,2,FALSE)</f>
        <v>CC</v>
      </c>
      <c r="B86">
        <v>1062278511</v>
      </c>
      <c r="C86" t="s">
        <v>134</v>
      </c>
      <c r="D86">
        <v>2</v>
      </c>
      <c r="E86" s="31" t="str">
        <f>VLOOKUP(B86,'SEPARADOR US'!A:G,4,FALSE)</f>
        <v>CAMPO</v>
      </c>
      <c r="F86" s="31" t="str">
        <f>VLOOKUP(B86,'SEPARADOR US'!A:G,5,FALSE)</f>
        <v>LARGO</v>
      </c>
      <c r="G86" s="31" t="str">
        <f>VLOOKUP(B86,'SEPARADOR US'!A:G,6,FALSE)</f>
        <v>YORMARI</v>
      </c>
      <c r="H86" s="31">
        <f>VLOOKUP(B86,'SEPARADOR US'!A:G,7,FALSE)</f>
        <v>0</v>
      </c>
      <c r="I86" s="31">
        <f>VLOOKUP(B86,DATOS!D:I,3,FALSE)</f>
        <v>20</v>
      </c>
      <c r="J86" s="31">
        <f>VLOOKUP(B86,DATOS!D:I,4,FALSE)</f>
        <v>1</v>
      </c>
      <c r="K86" s="31" t="str">
        <f>VLOOKUP(B86,DATOS!D:I,6,FALSE)</f>
        <v>F</v>
      </c>
      <c r="L86">
        <v>86</v>
      </c>
      <c r="M86">
        <f>VLOOKUP(B86,DATOS!D:K,8,FALSE)</f>
        <v>320</v>
      </c>
      <c r="N86" t="s">
        <v>140</v>
      </c>
      <c r="O86">
        <f>VLOOKUP(B86,AT!E:E,1,FALSE)</f>
        <v>1062278511</v>
      </c>
    </row>
    <row r="87" spans="1:15">
      <c r="A87" t="str">
        <f>VLOOKUP(B87,'SEPARADOR US'!A:G,2,FALSE)</f>
        <v>CC</v>
      </c>
      <c r="B87">
        <v>26388324</v>
      </c>
      <c r="C87" t="s">
        <v>134</v>
      </c>
      <c r="D87">
        <v>2</v>
      </c>
      <c r="E87" s="31" t="str">
        <f>VLOOKUP(B87,'SEPARADOR US'!A:G,4,FALSE)</f>
        <v>CANO</v>
      </c>
      <c r="F87" s="31">
        <f>VLOOKUP(B87,'SEPARADOR US'!A:G,5,FALSE)</f>
        <v>0</v>
      </c>
      <c r="G87" s="31" t="str">
        <f>VLOOKUP(B87,'SEPARADOR US'!A:G,6,FALSE)</f>
        <v>CENELIA</v>
      </c>
      <c r="H87" s="31">
        <f>VLOOKUP(B87,'SEPARADOR US'!A:G,7,FALSE)</f>
        <v>0</v>
      </c>
      <c r="I87" s="31">
        <f>VLOOKUP(B87,DATOS!D:I,3,FALSE)</f>
        <v>63</v>
      </c>
      <c r="J87" s="31">
        <f>VLOOKUP(B87,DATOS!D:I,4,FALSE)</f>
        <v>1</v>
      </c>
      <c r="K87" s="31" t="str">
        <f>VLOOKUP(B87,DATOS!D:I,6,FALSE)</f>
        <v>F</v>
      </c>
      <c r="L87">
        <v>86</v>
      </c>
      <c r="M87">
        <f>VLOOKUP(B87,DATOS!D:K,8,FALSE)</f>
        <v>865</v>
      </c>
      <c r="N87" t="s">
        <v>140</v>
      </c>
      <c r="O87">
        <f>VLOOKUP(B87,AT!E:E,1,FALSE)</f>
        <v>26388324</v>
      </c>
    </row>
    <row r="88" spans="1:15">
      <c r="A88" t="str">
        <f>VLOOKUP(B88,'SEPARADOR US'!A:G,2,FALSE)</f>
        <v>CC</v>
      </c>
      <c r="B88">
        <v>41107821</v>
      </c>
      <c r="C88" t="s">
        <v>134</v>
      </c>
      <c r="D88">
        <v>2</v>
      </c>
      <c r="E88" s="31" t="str">
        <f>VLOOKUP(B88,'SEPARADOR US'!A:G,4,FALSE)</f>
        <v>CANTICUS</v>
      </c>
      <c r="F88" s="31" t="str">
        <f>VLOOKUP(B88,'SEPARADOR US'!A:G,5,FALSE)</f>
        <v>CARMEN</v>
      </c>
      <c r="G88" s="31" t="str">
        <f>VLOOKUP(B88,'SEPARADOR US'!A:G,6,FALSE)</f>
        <v>YULIANA</v>
      </c>
      <c r="H88" s="31">
        <f>VLOOKUP(B88,'SEPARADOR US'!A:G,7,FALSE)</f>
        <v>0</v>
      </c>
      <c r="I88" s="31">
        <f>VLOOKUP(B88,DATOS!D:I,3,FALSE)</f>
        <v>50</v>
      </c>
      <c r="J88" s="31">
        <f>VLOOKUP(B88,DATOS!D:I,4,FALSE)</f>
        <v>1</v>
      </c>
      <c r="K88" s="31" t="str">
        <f>VLOOKUP(B88,DATOS!D:I,6,FALSE)</f>
        <v>F</v>
      </c>
      <c r="L88">
        <v>86</v>
      </c>
      <c r="M88">
        <f>VLOOKUP(B88,DATOS!D:K,8,FALSE)</f>
        <v>320</v>
      </c>
      <c r="N88" t="s">
        <v>140</v>
      </c>
      <c r="O88">
        <f>VLOOKUP(B88,AT!E:E,1,FALSE)</f>
        <v>41107821</v>
      </c>
    </row>
    <row r="89" spans="1:15">
      <c r="A89" t="str">
        <f>VLOOKUP(B89,'SEPARADOR US'!A:G,2,FALSE)</f>
        <v>CC</v>
      </c>
      <c r="B89">
        <v>1120218263</v>
      </c>
      <c r="C89" t="s">
        <v>134</v>
      </c>
      <c r="D89">
        <v>2</v>
      </c>
      <c r="E89" s="31" t="str">
        <f>VLOOKUP(B89,'SEPARADOR US'!A:G,4,FALSE)</f>
        <v>CANTICUZ</v>
      </c>
      <c r="F89" s="31" t="str">
        <f>VLOOKUP(B89,'SEPARADOR US'!A:G,5,FALSE)</f>
        <v>YORLEN</v>
      </c>
      <c r="G89" s="31" t="str">
        <f>VLOOKUP(B89,'SEPARADOR US'!A:G,6,FALSE)</f>
        <v>YINETH</v>
      </c>
      <c r="H89" s="31">
        <f>VLOOKUP(B89,'SEPARADOR US'!A:G,7,FALSE)</f>
        <v>0</v>
      </c>
      <c r="I89" s="31">
        <f>VLOOKUP(B89,DATOS!D:I,3,FALSE)</f>
        <v>27</v>
      </c>
      <c r="J89" s="31">
        <f>VLOOKUP(B89,DATOS!D:I,4,FALSE)</f>
        <v>1</v>
      </c>
      <c r="K89" s="31" t="str">
        <f>VLOOKUP(B89,DATOS!D:I,6,FALSE)</f>
        <v>F</v>
      </c>
      <c r="L89">
        <v>86</v>
      </c>
      <c r="M89">
        <f>VLOOKUP(B89,DATOS!D:K,8,FALSE)</f>
        <v>320</v>
      </c>
      <c r="N89" t="s">
        <v>140</v>
      </c>
      <c r="O89">
        <f>VLOOKUP(B89,AT!E:E,1,FALSE)</f>
        <v>1120218263</v>
      </c>
    </row>
    <row r="90" spans="1:15">
      <c r="A90" t="str">
        <f>VLOOKUP(B90,'SEPARADOR US'!A:G,2,FALSE)</f>
        <v>CC</v>
      </c>
      <c r="B90">
        <v>5204154</v>
      </c>
      <c r="C90" t="s">
        <v>134</v>
      </c>
      <c r="D90">
        <v>2</v>
      </c>
      <c r="E90" s="31" t="str">
        <f>VLOOKUP(B90,'SEPARADOR US'!A:G,4,FALSE)</f>
        <v>CAÑAR</v>
      </c>
      <c r="F90" s="31" t="str">
        <f>VLOOKUP(B90,'SEPARADOR US'!A:G,5,FALSE)</f>
        <v>BURBANO</v>
      </c>
      <c r="G90" s="31" t="str">
        <f>VLOOKUP(B90,'SEPARADOR US'!A:G,6,FALSE)</f>
        <v>JOSE</v>
      </c>
      <c r="H90" s="31" t="str">
        <f>VLOOKUP(B90,'SEPARADOR US'!A:G,7,FALSE)</f>
        <v>ALBENIZ</v>
      </c>
      <c r="I90" s="31">
        <f>VLOOKUP(B90,DATOS!D:I,3,FALSE)</f>
        <v>46</v>
      </c>
      <c r="J90" s="31">
        <f>VLOOKUP(B90,DATOS!D:I,4,FALSE)</f>
        <v>1</v>
      </c>
      <c r="K90" s="31" t="str">
        <f>VLOOKUP(B90,DATOS!D:I,6,FALSE)</f>
        <v>M</v>
      </c>
      <c r="L90">
        <v>86</v>
      </c>
      <c r="M90">
        <f>VLOOKUP(B90,DATOS!D:K,8,FALSE)</f>
        <v>568</v>
      </c>
      <c r="N90" t="s">
        <v>140</v>
      </c>
      <c r="O90">
        <f>VLOOKUP(B90,AT!E:E,1,FALSE)</f>
        <v>5204154</v>
      </c>
    </row>
    <row r="91" spans="1:15">
      <c r="A91" t="str">
        <f>VLOOKUP(B91,'SEPARADOR US'!A:G,2,FALSE)</f>
        <v>CC</v>
      </c>
      <c r="B91">
        <v>41180241</v>
      </c>
      <c r="C91" t="s">
        <v>134</v>
      </c>
      <c r="D91">
        <v>2</v>
      </c>
      <c r="E91" s="31" t="str">
        <f>VLOOKUP(B91,'SEPARADOR US'!A:G,4,FALSE)</f>
        <v>CAÑON</v>
      </c>
      <c r="F91" s="31" t="str">
        <f>VLOOKUP(B91,'SEPARADOR US'!A:G,5,FALSE)</f>
        <v>DE MARTINEZ</v>
      </c>
      <c r="G91" s="31" t="str">
        <f>VLOOKUP(B91,'SEPARADOR US'!A:G,6,FALSE)</f>
        <v>ANA</v>
      </c>
      <c r="H91" s="31" t="str">
        <f>VLOOKUP(B91,'SEPARADOR US'!A:G,7,FALSE)</f>
        <v>MARIA</v>
      </c>
      <c r="I91" s="31">
        <f>VLOOKUP(B91,DATOS!D:I,3,FALSE)</f>
        <v>68</v>
      </c>
      <c r="J91" s="31">
        <f>VLOOKUP(B91,DATOS!D:I,4,FALSE)</f>
        <v>1</v>
      </c>
      <c r="K91" s="31" t="str">
        <f>VLOOKUP(B91,DATOS!D:I,6,FALSE)</f>
        <v>F</v>
      </c>
      <c r="L91">
        <v>86</v>
      </c>
      <c r="M91">
        <f>VLOOKUP(B91,DATOS!D:K,8,FALSE)</f>
        <v>219</v>
      </c>
      <c r="N91" t="s">
        <v>140</v>
      </c>
      <c r="O91">
        <f>VLOOKUP(B91,AT!E:E,1,FALSE)</f>
        <v>41180241</v>
      </c>
    </row>
    <row r="92" spans="1:15">
      <c r="A92" t="str">
        <f>VLOOKUP(B92,'SEPARADOR US'!A:G,2,FALSE)</f>
        <v>CC</v>
      </c>
      <c r="B92">
        <v>18108160</v>
      </c>
      <c r="C92" t="s">
        <v>134</v>
      </c>
      <c r="D92">
        <v>2</v>
      </c>
      <c r="E92" s="31" t="str">
        <f>VLOOKUP(B92,'SEPARADOR US'!A:G,4,FALSE)</f>
        <v>CARDOSO</v>
      </c>
      <c r="F92" s="31" t="str">
        <f>VLOOKUP(B92,'SEPARADOR US'!A:G,5,FALSE)</f>
        <v>ORTIZ</v>
      </c>
      <c r="G92" s="31" t="str">
        <f>VLOOKUP(B92,'SEPARADOR US'!A:G,6,FALSE)</f>
        <v>JESUS</v>
      </c>
      <c r="H92" s="31">
        <f>VLOOKUP(B92,'SEPARADOR US'!A:G,7,FALSE)</f>
        <v>0</v>
      </c>
      <c r="I92" s="31">
        <f>VLOOKUP(B92,DATOS!D:I,3,FALSE)</f>
        <v>67</v>
      </c>
      <c r="J92" s="31">
        <f>VLOOKUP(B92,DATOS!D:I,4,FALSE)</f>
        <v>1</v>
      </c>
      <c r="K92" s="31" t="str">
        <f>VLOOKUP(B92,DATOS!D:I,6,FALSE)</f>
        <v>M</v>
      </c>
      <c r="L92">
        <v>86</v>
      </c>
      <c r="M92">
        <f>VLOOKUP(B92,DATOS!D:K,8,FALSE)</f>
        <v>569</v>
      </c>
      <c r="N92" t="s">
        <v>140</v>
      </c>
      <c r="O92">
        <f>VLOOKUP(B92,AT!E:E,1,FALSE)</f>
        <v>18108160</v>
      </c>
    </row>
    <row r="93" spans="1:15">
      <c r="A93" t="str">
        <f>VLOOKUP(B93,'SEPARADOR US'!A:G,2,FALSE)</f>
        <v>CC</v>
      </c>
      <c r="B93">
        <v>27433290</v>
      </c>
      <c r="C93" t="s">
        <v>134</v>
      </c>
      <c r="D93">
        <v>2</v>
      </c>
      <c r="E93" s="31" t="str">
        <f>VLOOKUP(B93,'SEPARADOR US'!A:G,4,FALSE)</f>
        <v>CARLOSAMA</v>
      </c>
      <c r="F93" s="31" t="str">
        <f>VLOOKUP(B93,'SEPARADOR US'!A:G,5,FALSE)</f>
        <v>MARIELA</v>
      </c>
      <c r="G93" s="31" t="str">
        <f>VLOOKUP(B93,'SEPARADOR US'!A:G,6,FALSE)</f>
        <v>CARMEN</v>
      </c>
      <c r="H93" s="31">
        <f>VLOOKUP(B93,'SEPARADOR US'!A:G,7,FALSE)</f>
        <v>0</v>
      </c>
      <c r="I93" s="31">
        <f>VLOOKUP(B93,DATOS!D:I,3,FALSE)</f>
        <v>57</v>
      </c>
      <c r="J93" s="31">
        <f>VLOOKUP(B93,DATOS!D:I,4,FALSE)</f>
        <v>1</v>
      </c>
      <c r="K93" s="31" t="str">
        <f>VLOOKUP(B93,DATOS!D:I,6,FALSE)</f>
        <v>F</v>
      </c>
      <c r="L93">
        <v>86</v>
      </c>
      <c r="M93">
        <f>VLOOKUP(B93,DATOS!D:K,8,FALSE)</f>
        <v>320</v>
      </c>
      <c r="N93" t="s">
        <v>140</v>
      </c>
      <c r="O93">
        <f>VLOOKUP(B93,AT!E:E,1,FALSE)</f>
        <v>27433290</v>
      </c>
    </row>
    <row r="94" spans="1:15">
      <c r="A94" t="str">
        <f>VLOOKUP(B94,'SEPARADOR US'!A:G,2,FALSE)</f>
        <v>CC</v>
      </c>
      <c r="B94">
        <v>30741204</v>
      </c>
      <c r="C94" t="s">
        <v>134</v>
      </c>
      <c r="D94">
        <v>2</v>
      </c>
      <c r="E94" s="31" t="str">
        <f>VLOOKUP(B94,'SEPARADOR US'!A:G,4,FALSE)</f>
        <v>CARMENZA</v>
      </c>
      <c r="F94" s="31" t="str">
        <f>VLOOKUP(B94,'SEPARADOR US'!A:G,5,FALSE)</f>
        <v>ERAZO</v>
      </c>
      <c r="G94" s="31" t="str">
        <f>VLOOKUP(B94,'SEPARADOR US'!A:G,6,FALSE)</f>
        <v>MARTHA</v>
      </c>
      <c r="H94" s="31">
        <f>VLOOKUP(B94,'SEPARADOR US'!A:G,7,FALSE)</f>
        <v>0</v>
      </c>
      <c r="I94" s="31">
        <f>VLOOKUP(B94,DATOS!D:I,3,FALSE)</f>
        <v>55</v>
      </c>
      <c r="J94" s="31">
        <f>VLOOKUP(B94,DATOS!D:I,4,FALSE)</f>
        <v>1</v>
      </c>
      <c r="K94" s="31" t="str">
        <f>VLOOKUP(B94,DATOS!D:I,6,FALSE)</f>
        <v>F</v>
      </c>
      <c r="L94">
        <v>86</v>
      </c>
      <c r="M94">
        <f>VLOOKUP(B94,DATOS!D:K,8,FALSE)</f>
        <v>320</v>
      </c>
      <c r="N94" t="s">
        <v>140</v>
      </c>
      <c r="O94">
        <f>VLOOKUP(B94,AT!E:E,1,FALSE)</f>
        <v>30741204</v>
      </c>
    </row>
    <row r="95" spans="1:15">
      <c r="A95" t="str">
        <f>VLOOKUP(B95,'SEPARADOR US'!A:G,2,FALSE)</f>
        <v>RC</v>
      </c>
      <c r="B95">
        <v>1124869366</v>
      </c>
      <c r="C95" t="s">
        <v>134</v>
      </c>
      <c r="D95">
        <v>2</v>
      </c>
      <c r="E95" s="31" t="str">
        <f>VLOOKUP(B95,'SEPARADOR US'!A:G,4,FALSE)</f>
        <v>CARRERA</v>
      </c>
      <c r="F95" s="31" t="str">
        <f>VLOOKUP(B95,'SEPARADOR US'!A:G,5,FALSE)</f>
        <v>VALENCIA</v>
      </c>
      <c r="G95" s="31" t="str">
        <f>VLOOKUP(B95,'SEPARADOR US'!A:G,6,FALSE)</f>
        <v>LIAM</v>
      </c>
      <c r="H95" s="31" t="str">
        <f>VLOOKUP(B95,'SEPARADOR US'!A:G,7,FALSE)</f>
        <v>SAMUEL</v>
      </c>
      <c r="I95" s="31">
        <f>VLOOKUP(B95,DATOS!D:I,3,FALSE)</f>
        <v>3</v>
      </c>
      <c r="J95" s="31">
        <f>VLOOKUP(B95,DATOS!D:I,4,FALSE)</f>
        <v>1</v>
      </c>
      <c r="K95" s="31" t="str">
        <f>VLOOKUP(B95,DATOS!D:I,6,FALSE)</f>
        <v>M</v>
      </c>
      <c r="L95">
        <v>86</v>
      </c>
      <c r="M95" t="str">
        <f>VLOOKUP(B95,DATOS!D:K,8,FALSE)</f>
        <v>001</v>
      </c>
      <c r="N95" t="s">
        <v>140</v>
      </c>
      <c r="O95">
        <f>VLOOKUP(B95,AT!E:E,1,FALSE)</f>
        <v>1124869366</v>
      </c>
    </row>
    <row r="96" spans="1:15">
      <c r="A96" t="str">
        <f>VLOOKUP(B96,'SEPARADOR US'!A:G,2,FALSE)</f>
        <v>TI</v>
      </c>
      <c r="B96">
        <v>1125184449</v>
      </c>
      <c r="C96" t="s">
        <v>134</v>
      </c>
      <c r="D96">
        <v>2</v>
      </c>
      <c r="E96" s="31" t="str">
        <f>VLOOKUP(B96,'SEPARADOR US'!A:G,4,FALSE)</f>
        <v>CARVAJAL</v>
      </c>
      <c r="F96" s="31" t="str">
        <f>VLOOKUP(B96,'SEPARADOR US'!A:G,5,FALSE)</f>
        <v>GALINDO</v>
      </c>
      <c r="G96" s="31" t="str">
        <f>VLOOKUP(B96,'SEPARADOR US'!A:G,6,FALSE)</f>
        <v>SAMILYTH</v>
      </c>
      <c r="H96" s="31" t="str">
        <f>VLOOKUP(B96,'SEPARADOR US'!A:G,7,FALSE)</f>
        <v>VALENTINA</v>
      </c>
      <c r="I96" s="31">
        <f>VLOOKUP(B96,DATOS!D:I,3,FALSE)</f>
        <v>9</v>
      </c>
      <c r="J96" s="31">
        <f>VLOOKUP(B96,DATOS!D:I,4,FALSE)</f>
        <v>1</v>
      </c>
      <c r="K96" s="31" t="str">
        <f>VLOOKUP(B96,DATOS!D:I,6,FALSE)</f>
        <v>F</v>
      </c>
      <c r="L96">
        <v>86</v>
      </c>
      <c r="M96">
        <f>VLOOKUP(B96,DATOS!D:K,8,FALSE)</f>
        <v>571</v>
      </c>
      <c r="N96" t="s">
        <v>140</v>
      </c>
      <c r="O96">
        <f>VLOOKUP(B96,AT!E:E,1,FALSE)</f>
        <v>1125184449</v>
      </c>
    </row>
    <row r="97" spans="1:15">
      <c r="A97" t="str">
        <f>VLOOKUP(B97,'SEPARADOR US'!A:G,2,FALSE)</f>
        <v>TI</v>
      </c>
      <c r="B97">
        <v>1077228013</v>
      </c>
      <c r="C97" t="s">
        <v>134</v>
      </c>
      <c r="D97">
        <v>2</v>
      </c>
      <c r="E97" s="31" t="str">
        <f>VLOOKUP(B97,'SEPARADOR US'!A:G,4,FALSE)</f>
        <v>CARVAJAL</v>
      </c>
      <c r="F97" s="31" t="str">
        <f>VLOOKUP(B97,'SEPARADOR US'!A:G,5,FALSE)</f>
        <v>JHOFRAN</v>
      </c>
      <c r="G97" s="31" t="str">
        <f>VLOOKUP(B97,'SEPARADOR US'!A:G,6,FALSE)</f>
        <v>STIVEN</v>
      </c>
      <c r="H97" s="31">
        <f>VLOOKUP(B97,'SEPARADOR US'!A:G,7,FALSE)</f>
        <v>0</v>
      </c>
      <c r="I97" s="31">
        <f>VLOOKUP(B97,DATOS!D:I,3,FALSE)</f>
        <v>17</v>
      </c>
      <c r="J97" s="31">
        <f>VLOOKUP(B97,DATOS!D:I,4,FALSE)</f>
        <v>1</v>
      </c>
      <c r="K97" s="31" t="str">
        <f>VLOOKUP(B97,DATOS!D:I,6,FALSE)</f>
        <v>M</v>
      </c>
      <c r="L97">
        <v>86</v>
      </c>
      <c r="M97">
        <f>VLOOKUP(B97,DATOS!D:K,8,FALSE)</f>
        <v>320</v>
      </c>
      <c r="N97" t="s">
        <v>140</v>
      </c>
      <c r="O97">
        <f>VLOOKUP(B97,AT!E:E,1,FALSE)</f>
        <v>1077228013</v>
      </c>
    </row>
    <row r="98" spans="1:15">
      <c r="A98" t="str">
        <f>VLOOKUP(B98,'SEPARADOR US'!A:G,2,FALSE)</f>
        <v>CC</v>
      </c>
      <c r="B98">
        <v>18101500</v>
      </c>
      <c r="C98" t="s">
        <v>134</v>
      </c>
      <c r="D98">
        <v>2</v>
      </c>
      <c r="E98" s="31" t="str">
        <f>VLOOKUP(B98,'SEPARADOR US'!A:G,4,FALSE)</f>
        <v>CARVAJAL</v>
      </c>
      <c r="F98" s="31" t="str">
        <f>VLOOKUP(B98,'SEPARADOR US'!A:G,5,FALSE)</f>
        <v>NASTACUAS</v>
      </c>
      <c r="G98" s="31" t="str">
        <f>VLOOKUP(B98,'SEPARADOR US'!A:G,6,FALSE)</f>
        <v>PEREGRINO</v>
      </c>
      <c r="H98" s="31">
        <f>VLOOKUP(B98,'SEPARADOR US'!A:G,7,FALSE)</f>
        <v>0</v>
      </c>
      <c r="I98" s="31">
        <f>VLOOKUP(B98,DATOS!D:I,3,FALSE)</f>
        <v>62</v>
      </c>
      <c r="J98" s="31">
        <f>VLOOKUP(B98,DATOS!D:I,4,FALSE)</f>
        <v>1</v>
      </c>
      <c r="K98" s="31" t="str">
        <f>VLOOKUP(B98,DATOS!D:I,6,FALSE)</f>
        <v>M</v>
      </c>
      <c r="L98">
        <v>86</v>
      </c>
      <c r="M98" t="str">
        <f>VLOOKUP(B98,DATOS!D:K,8,FALSE)</f>
        <v>001</v>
      </c>
      <c r="N98" t="s">
        <v>140</v>
      </c>
      <c r="O98">
        <f>VLOOKUP(B98,AT!E:E,1,FALSE)</f>
        <v>18101500</v>
      </c>
    </row>
    <row r="99" spans="1:15">
      <c r="A99" t="str">
        <f>VLOOKUP(B99,'SEPARADOR US'!A:G,2,FALSE)</f>
        <v>CC</v>
      </c>
      <c r="B99">
        <v>69010741</v>
      </c>
      <c r="C99" t="s">
        <v>134</v>
      </c>
      <c r="D99">
        <v>2</v>
      </c>
      <c r="E99" s="31" t="str">
        <f>VLOOKUP(B99,'SEPARADOR US'!A:G,4,FALSE)</f>
        <v>CARVAJAL</v>
      </c>
      <c r="F99" s="31" t="str">
        <f>VLOOKUP(B99,'SEPARADOR US'!A:G,5,FALSE)</f>
        <v>NASTACUAZ</v>
      </c>
      <c r="G99" s="31" t="str">
        <f>VLOOKUP(B99,'SEPARADOR US'!A:G,6,FALSE)</f>
        <v>CARMEN</v>
      </c>
      <c r="H99" s="31" t="str">
        <f>VLOOKUP(B99,'SEPARADOR US'!A:G,7,FALSE)</f>
        <v>HERMENCIA</v>
      </c>
      <c r="I99" s="31">
        <f>VLOOKUP(B99,DATOS!D:I,3,FALSE)</f>
        <v>50</v>
      </c>
      <c r="J99" s="31">
        <f>VLOOKUP(B99,DATOS!D:I,4,FALSE)</f>
        <v>1</v>
      </c>
      <c r="K99" s="31" t="str">
        <f>VLOOKUP(B99,DATOS!D:I,6,FALSE)</f>
        <v>F</v>
      </c>
      <c r="L99">
        <v>86</v>
      </c>
      <c r="M99">
        <f>VLOOKUP(B99,DATOS!D:K,8,FALSE)</f>
        <v>571</v>
      </c>
      <c r="N99" t="s">
        <v>140</v>
      </c>
      <c r="O99">
        <f>VLOOKUP(B99,AT!E:E,1,FALSE)</f>
        <v>69010741</v>
      </c>
    </row>
    <row r="100" spans="1:15">
      <c r="A100" t="str">
        <f>VLOOKUP(B100,'SEPARADOR US'!A:G,2,FALSE)</f>
        <v>CC</v>
      </c>
      <c r="B100">
        <v>34671132</v>
      </c>
      <c r="C100" t="s">
        <v>134</v>
      </c>
      <c r="D100">
        <v>2</v>
      </c>
      <c r="E100" s="31" t="str">
        <f>VLOOKUP(B100,'SEPARADOR US'!A:G,4,FALSE)</f>
        <v>CARVAJAL</v>
      </c>
      <c r="F100" s="31" t="str">
        <f>VLOOKUP(B100,'SEPARADOR US'!A:G,5,FALSE)</f>
        <v>PAPAMIJA</v>
      </c>
      <c r="G100" s="31" t="str">
        <f>VLOOKUP(B100,'SEPARADOR US'!A:G,6,FALSE)</f>
        <v>RUBIELA</v>
      </c>
      <c r="H100" s="31">
        <f>VLOOKUP(B100,'SEPARADOR US'!A:G,7,FALSE)</f>
        <v>0</v>
      </c>
      <c r="I100" s="31">
        <f>VLOOKUP(B100,DATOS!D:I,3,FALSE)</f>
        <v>55</v>
      </c>
      <c r="J100" s="31">
        <f>VLOOKUP(B100,DATOS!D:I,4,FALSE)</f>
        <v>1</v>
      </c>
      <c r="K100" s="31" t="str">
        <f>VLOOKUP(B100,DATOS!D:I,6,FALSE)</f>
        <v>F</v>
      </c>
      <c r="L100">
        <v>86</v>
      </c>
      <c r="M100">
        <f>VLOOKUP(B100,DATOS!D:K,8,FALSE)</f>
        <v>320</v>
      </c>
      <c r="N100" t="s">
        <v>140</v>
      </c>
      <c r="O100">
        <f>VLOOKUP(B100,AT!E:E,1,FALSE)</f>
        <v>34671132</v>
      </c>
    </row>
    <row r="101" spans="1:15">
      <c r="A101" t="str">
        <f>VLOOKUP(B101,'SEPARADOR US'!A:G,2,FALSE)</f>
        <v>TI</v>
      </c>
      <c r="B101">
        <v>1120069478</v>
      </c>
      <c r="C101" t="s">
        <v>134</v>
      </c>
      <c r="D101">
        <v>2</v>
      </c>
      <c r="E101" s="31" t="str">
        <f>VLOOKUP(B101,'SEPARADOR US'!A:G,4,FALSE)</f>
        <v>CASTILLO</v>
      </c>
      <c r="F101" s="31" t="str">
        <f>VLOOKUP(B101,'SEPARADOR US'!A:G,5,FALSE)</f>
        <v>ARTEAGA</v>
      </c>
      <c r="G101" s="31" t="str">
        <f>VLOOKUP(B101,'SEPARADOR US'!A:G,6,FALSE)</f>
        <v>YURANI</v>
      </c>
      <c r="H101" s="31" t="str">
        <f>VLOOKUP(B101,'SEPARADOR US'!A:G,7,FALSE)</f>
        <v>VANESA</v>
      </c>
      <c r="I101" s="31">
        <f>VLOOKUP(B101,DATOS!D:I,3,FALSE)</f>
        <v>12</v>
      </c>
      <c r="J101" s="31">
        <f>VLOOKUP(B101,DATOS!D:I,4,FALSE)</f>
        <v>1</v>
      </c>
      <c r="K101" s="31" t="str">
        <f>VLOOKUP(B101,DATOS!D:I,6,FALSE)</f>
        <v>F</v>
      </c>
      <c r="L101">
        <v>86</v>
      </c>
      <c r="M101" t="str">
        <f>VLOOKUP(B101,DATOS!D:K,8,FALSE)</f>
        <v>001</v>
      </c>
      <c r="N101" t="s">
        <v>140</v>
      </c>
      <c r="O101">
        <f>VLOOKUP(B101,AT!E:E,1,FALSE)</f>
        <v>1120069478</v>
      </c>
    </row>
    <row r="102" spans="1:15" hidden="1">
      <c r="A102" t="str">
        <f>VLOOKUP(B102,'SEPARADOR US'!A:G,2,FALSE)</f>
        <v>TI</v>
      </c>
      <c r="B102">
        <v>1120069479</v>
      </c>
      <c r="C102" t="s">
        <v>134</v>
      </c>
      <c r="D102">
        <v>2</v>
      </c>
      <c r="E102" s="31" t="str">
        <f>VLOOKUP(B102,'SEPARADOR US'!A:G,4,FALSE)</f>
        <v>CASTILLO</v>
      </c>
      <c r="F102" s="31" t="str">
        <f>VLOOKUP(B102,'SEPARADOR US'!A:G,5,FALSE)</f>
        <v>ARTEAGA</v>
      </c>
      <c r="G102" s="31" t="str">
        <f>VLOOKUP(B102,'SEPARADOR US'!A:G,6,FALSE)</f>
        <v>YURANI</v>
      </c>
      <c r="H102" s="31" t="str">
        <f>VLOOKUP(B102,'SEPARADOR US'!A:G,7,FALSE)</f>
        <v>VANESA</v>
      </c>
      <c r="I102" s="31">
        <f>VLOOKUP(B102,DATOS!D:I,3,FALSE)</f>
        <v>13</v>
      </c>
      <c r="J102" s="31">
        <f>VLOOKUP(B102,DATOS!D:I,4,FALSE)</f>
        <v>1</v>
      </c>
      <c r="K102" s="31" t="str">
        <f>VLOOKUP(B102,DATOS!D:I,6,FALSE)</f>
        <v>F</v>
      </c>
      <c r="L102">
        <v>86</v>
      </c>
      <c r="M102" t="str">
        <f>VLOOKUP(B102,DATOS!D:K,8,FALSE)</f>
        <v>001</v>
      </c>
      <c r="N102" t="s">
        <v>140</v>
      </c>
      <c r="O102" t="e">
        <f>VLOOKUP(B102,AT!E:E,1,FALSE)</f>
        <v>#N/A</v>
      </c>
    </row>
    <row r="103" spans="1:15">
      <c r="A103" t="str">
        <f>VLOOKUP(B103,'SEPARADOR US'!A:G,2,FALSE)</f>
        <v>CC</v>
      </c>
      <c r="B103">
        <v>1007430023</v>
      </c>
      <c r="C103" t="s">
        <v>134</v>
      </c>
      <c r="D103">
        <v>2</v>
      </c>
      <c r="E103" s="31" t="str">
        <f>VLOOKUP(B103,'SEPARADOR US'!A:G,4,FALSE)</f>
        <v>CASTILLO</v>
      </c>
      <c r="F103" s="31" t="str">
        <f>VLOOKUP(B103,'SEPARADOR US'!A:G,5,FALSE)</f>
        <v>BENAVIDES</v>
      </c>
      <c r="G103" s="31" t="str">
        <f>VLOOKUP(B103,'SEPARADOR US'!A:G,6,FALSE)</f>
        <v>SLENDY</v>
      </c>
      <c r="H103" s="31" t="str">
        <f>VLOOKUP(B103,'SEPARADOR US'!A:G,7,FALSE)</f>
        <v>KATHERINE</v>
      </c>
      <c r="I103" s="31">
        <f>VLOOKUP(B103,DATOS!D:I,3,FALSE)</f>
        <v>24</v>
      </c>
      <c r="J103" s="31">
        <f>VLOOKUP(B103,DATOS!D:I,4,FALSE)</f>
        <v>1</v>
      </c>
      <c r="K103" s="31" t="str">
        <f>VLOOKUP(B103,DATOS!D:I,6,FALSE)</f>
        <v xml:space="preserve">F </v>
      </c>
      <c r="L103">
        <v>86</v>
      </c>
      <c r="M103">
        <f>VLOOKUP(B103,DATOS!D:K,8,FALSE)</f>
        <v>885</v>
      </c>
      <c r="N103" t="s">
        <v>140</v>
      </c>
      <c r="O103">
        <f>VLOOKUP(B103,AT!E:E,1,FALSE)</f>
        <v>1007430023</v>
      </c>
    </row>
    <row r="104" spans="1:15">
      <c r="A104" t="str">
        <f>VLOOKUP(B104,'SEPARADOR US'!A:G,2,FALSE)</f>
        <v>CC</v>
      </c>
      <c r="B104">
        <v>41180228</v>
      </c>
      <c r="C104" t="s">
        <v>134</v>
      </c>
      <c r="D104">
        <v>2</v>
      </c>
      <c r="E104" s="31" t="str">
        <f>VLOOKUP(B104,'SEPARADOR US'!A:G,4,FALSE)</f>
        <v>CASTILLO</v>
      </c>
      <c r="F104" s="31" t="str">
        <f>VLOOKUP(B104,'SEPARADOR US'!A:G,5,FALSE)</f>
        <v>CARMEN</v>
      </c>
      <c r="G104" s="31" t="str">
        <f>VLOOKUP(B104,'SEPARADOR US'!A:G,6,FALSE)</f>
        <v>ALICIA</v>
      </c>
      <c r="H104" s="31">
        <f>VLOOKUP(B104,'SEPARADOR US'!A:G,7,FALSE)</f>
        <v>0</v>
      </c>
      <c r="I104" s="31">
        <f>VLOOKUP(B104,DATOS!D:I,3,FALSE)</f>
        <v>63</v>
      </c>
      <c r="J104" s="31">
        <f>VLOOKUP(B104,DATOS!D:I,4,FALSE)</f>
        <v>1</v>
      </c>
      <c r="K104" s="31" t="str">
        <f>VLOOKUP(B104,DATOS!D:I,6,FALSE)</f>
        <v>F</v>
      </c>
      <c r="L104">
        <v>86</v>
      </c>
      <c r="M104">
        <f>VLOOKUP(B104,DATOS!D:K,8,FALSE)</f>
        <v>749</v>
      </c>
      <c r="N104" t="s">
        <v>140</v>
      </c>
      <c r="O104">
        <f>VLOOKUP(B104,AT!E:E,1,FALSE)</f>
        <v>41180228</v>
      </c>
    </row>
    <row r="105" spans="1:15">
      <c r="A105" t="str">
        <f>VLOOKUP(B105,'SEPARADOR US'!A:G,2,FALSE)</f>
        <v>CC</v>
      </c>
      <c r="B105">
        <v>1006908493</v>
      </c>
      <c r="C105" t="s">
        <v>134</v>
      </c>
      <c r="D105">
        <v>2</v>
      </c>
      <c r="E105" s="31" t="str">
        <f>VLOOKUP(B105,'SEPARADOR US'!A:G,4,FALSE)</f>
        <v>CASTILLO</v>
      </c>
      <c r="F105" s="31" t="str">
        <f>VLOOKUP(B105,'SEPARADOR US'!A:G,5,FALSE)</f>
        <v>GOMEZ</v>
      </c>
      <c r="G105" s="31" t="str">
        <f>VLOOKUP(B105,'SEPARADOR US'!A:G,6,FALSE)</f>
        <v>ALEYDA</v>
      </c>
      <c r="H105" s="31" t="str">
        <f>VLOOKUP(B105,'SEPARADOR US'!A:G,7,FALSE)</f>
        <v>CAROLINBA</v>
      </c>
      <c r="I105" s="31">
        <f>VLOOKUP(B105,DATOS!D:I,3,FALSE)</f>
        <v>25</v>
      </c>
      <c r="J105" s="31">
        <f>VLOOKUP(B105,DATOS!D:I,4,FALSE)</f>
        <v>1</v>
      </c>
      <c r="K105" s="31" t="str">
        <f>VLOOKUP(B105,DATOS!D:I,6,FALSE)</f>
        <v>F</v>
      </c>
      <c r="L105">
        <v>86</v>
      </c>
      <c r="M105">
        <f>VLOOKUP(B105,DATOS!D:K,8,FALSE)</f>
        <v>219</v>
      </c>
      <c r="N105" t="s">
        <v>140</v>
      </c>
      <c r="O105">
        <f>VLOOKUP(B105,AT!E:E,1,FALSE)</f>
        <v>1006908493</v>
      </c>
    </row>
    <row r="106" spans="1:15">
      <c r="A106" t="str">
        <f>VLOOKUP(B106,'SEPARADOR US'!A:G,2,FALSE)</f>
        <v>CC</v>
      </c>
      <c r="B106">
        <v>1830476</v>
      </c>
      <c r="C106" t="s">
        <v>134</v>
      </c>
      <c r="D106">
        <v>2</v>
      </c>
      <c r="E106" s="31" t="str">
        <f>VLOOKUP(B106,'SEPARADOR US'!A:G,4,FALSE)</f>
        <v>CASTRO</v>
      </c>
      <c r="F106" s="31" t="str">
        <f>VLOOKUP(B106,'SEPARADOR US'!A:G,5,FALSE)</f>
        <v>ANGULO</v>
      </c>
      <c r="G106" s="31" t="str">
        <f>VLOOKUP(B106,'SEPARADOR US'!A:G,6,FALSE)</f>
        <v>JOSE</v>
      </c>
      <c r="H106" s="31" t="str">
        <f>VLOOKUP(B106,'SEPARADOR US'!A:G,7,FALSE)</f>
        <v>MEDARDO</v>
      </c>
      <c r="I106" s="31">
        <f>VLOOKUP(B106,DATOS!D:I,3,FALSE)</f>
        <v>82</v>
      </c>
      <c r="J106" s="31">
        <f>VLOOKUP(B106,DATOS!D:I,4,FALSE)</f>
        <v>1</v>
      </c>
      <c r="K106" s="31" t="str">
        <f>VLOOKUP(B106,DATOS!D:I,6,FALSE)</f>
        <v>M</v>
      </c>
      <c r="L106">
        <v>86</v>
      </c>
      <c r="M106">
        <f>VLOOKUP(B106,DATOS!D:K,8,FALSE)</f>
        <v>571</v>
      </c>
      <c r="N106" t="s">
        <v>140</v>
      </c>
      <c r="O106">
        <f>VLOOKUP(B106,AT!E:E,1,FALSE)</f>
        <v>1830476</v>
      </c>
    </row>
    <row r="107" spans="1:15">
      <c r="A107" t="str">
        <f>VLOOKUP(B107,'SEPARADOR US'!A:G,2,FALSE)</f>
        <v>RC</v>
      </c>
      <c r="B107">
        <v>1030084006</v>
      </c>
      <c r="C107" t="s">
        <v>134</v>
      </c>
      <c r="D107">
        <v>2</v>
      </c>
      <c r="E107" s="31" t="str">
        <f>VLOOKUP(B107,'SEPARADOR US'!A:G,4,FALSE)</f>
        <v>CASTRO</v>
      </c>
      <c r="F107" s="31" t="str">
        <f>VLOOKUP(B107,'SEPARADOR US'!A:G,5,FALSE)</f>
        <v>GOMEZ</v>
      </c>
      <c r="G107" s="31" t="str">
        <f>VLOOKUP(B107,'SEPARADOR US'!A:G,6,FALSE)</f>
        <v>ADILYN</v>
      </c>
      <c r="H107" s="31" t="str">
        <f>VLOOKUP(B107,'SEPARADOR US'!A:G,7,FALSE)</f>
        <v>ZAMARA</v>
      </c>
      <c r="I107" s="31">
        <f>VLOOKUP(B107,DATOS!D:I,3,FALSE)</f>
        <v>1</v>
      </c>
      <c r="J107" s="31">
        <f>VLOOKUP(B107,DATOS!D:I,4,FALSE)</f>
        <v>1</v>
      </c>
      <c r="K107" s="31" t="str">
        <f>VLOOKUP(B107,DATOS!D:I,6,FALSE)</f>
        <v>F</v>
      </c>
      <c r="L107">
        <v>86</v>
      </c>
      <c r="M107" t="str">
        <f>VLOOKUP(B107,DATOS!D:K,8,FALSE)</f>
        <v>001</v>
      </c>
      <c r="N107" t="s">
        <v>140</v>
      </c>
      <c r="O107">
        <f>VLOOKUP(B107,AT!E:E,1,FALSE)</f>
        <v>1030084006</v>
      </c>
    </row>
    <row r="108" spans="1:15">
      <c r="A108" t="str">
        <f>VLOOKUP(B108,'SEPARADOR US'!A:G,2,FALSE)</f>
        <v>CC</v>
      </c>
      <c r="B108">
        <v>1007069306</v>
      </c>
      <c r="C108" t="s">
        <v>134</v>
      </c>
      <c r="D108">
        <v>2</v>
      </c>
      <c r="E108" s="31" t="str">
        <f>VLOOKUP(B108,'SEPARADOR US'!A:G,4,FALSE)</f>
        <v>CASTRO</v>
      </c>
      <c r="F108" s="31" t="str">
        <f>VLOOKUP(B108,'SEPARADOR US'!A:G,5,FALSE)</f>
        <v>MORENO</v>
      </c>
      <c r="G108" s="31" t="str">
        <f>VLOOKUP(B108,'SEPARADOR US'!A:G,6,FALSE)</f>
        <v>SANDRA</v>
      </c>
      <c r="H108" s="31" t="str">
        <f>VLOOKUP(B108,'SEPARADOR US'!A:G,7,FALSE)</f>
        <v>PATRICIA</v>
      </c>
      <c r="I108" s="31">
        <f>VLOOKUP(B108,DATOS!D:I,3,FALSE)</f>
        <v>36</v>
      </c>
      <c r="J108" s="31">
        <f>VLOOKUP(B108,DATOS!D:I,4,FALSE)</f>
        <v>1</v>
      </c>
      <c r="K108" s="31" t="str">
        <f>VLOOKUP(B108,DATOS!D:I,6,FALSE)</f>
        <v>F</v>
      </c>
      <c r="L108">
        <v>86</v>
      </c>
      <c r="M108">
        <f>VLOOKUP(B108,DATOS!D:K,8,FALSE)</f>
        <v>571</v>
      </c>
      <c r="N108" t="s">
        <v>140</v>
      </c>
      <c r="O108">
        <f>VLOOKUP(B108,AT!E:E,1,FALSE)</f>
        <v>1007069306</v>
      </c>
    </row>
    <row r="109" spans="1:15">
      <c r="A109" t="str">
        <f>VLOOKUP(B109,'SEPARADOR US'!A:G,2,FALSE)</f>
        <v>RC</v>
      </c>
      <c r="B109">
        <v>1125186438</v>
      </c>
      <c r="C109" t="s">
        <v>134</v>
      </c>
      <c r="D109">
        <v>2</v>
      </c>
      <c r="E109" s="31" t="str">
        <f>VLOOKUP(B109,'SEPARADOR US'!A:G,4,FALSE)</f>
        <v>CAVICHE</v>
      </c>
      <c r="F109" s="31" t="str">
        <f>VLOOKUP(B109,'SEPARADOR US'!A:G,5,FALSE)</f>
        <v>VELASQUE</v>
      </c>
      <c r="G109" s="31" t="str">
        <f>VLOOKUP(B109,'SEPARADOR US'!A:G,6,FALSE)</f>
        <v>ALANA</v>
      </c>
      <c r="H109" s="31" t="str">
        <f>VLOOKUP(B109,'SEPARADOR US'!A:G,7,FALSE)</f>
        <v>MARIE</v>
      </c>
      <c r="I109" s="31">
        <f>VLOOKUP(B109,DATOS!D:I,3,FALSE)</f>
        <v>1</v>
      </c>
      <c r="J109" s="31">
        <f>VLOOKUP(B109,DATOS!D:I,4,FALSE)</f>
        <v>1</v>
      </c>
      <c r="K109" s="31" t="str">
        <f>VLOOKUP(B109,DATOS!D:I,6,FALSE)</f>
        <v>F</v>
      </c>
      <c r="L109">
        <v>86</v>
      </c>
      <c r="M109">
        <f>VLOOKUP(B109,DATOS!D:K,8,FALSE)</f>
        <v>571</v>
      </c>
      <c r="N109" t="s">
        <v>140</v>
      </c>
      <c r="O109">
        <f>VLOOKUP(B109,AT!E:E,1,FALSE)</f>
        <v>1125186438</v>
      </c>
    </row>
    <row r="110" spans="1:15">
      <c r="A110" t="str">
        <f>VLOOKUP(B110,'SEPARADOR US'!A:G,2,FALSE)</f>
        <v>CC</v>
      </c>
      <c r="B110">
        <v>1059842493</v>
      </c>
      <c r="C110" t="s">
        <v>134</v>
      </c>
      <c r="D110">
        <v>2</v>
      </c>
      <c r="E110" s="31" t="str">
        <f>VLOOKUP(B110,'SEPARADOR US'!A:G,4,FALSE)</f>
        <v>CAYAPU</v>
      </c>
      <c r="F110" s="31" t="str">
        <f>VLOOKUP(B110,'SEPARADOR US'!A:G,5,FALSE)</f>
        <v>MARIA</v>
      </c>
      <c r="G110" s="31" t="str">
        <f>VLOOKUP(B110,'SEPARADOR US'!A:G,6,FALSE)</f>
        <v>VIVIANA</v>
      </c>
      <c r="H110" s="31">
        <f>VLOOKUP(B110,'SEPARADOR US'!A:G,7,FALSE)</f>
        <v>0</v>
      </c>
      <c r="I110" s="31">
        <f>VLOOKUP(B110,DATOS!D:I,3,FALSE)</f>
        <v>34</v>
      </c>
      <c r="J110" s="31">
        <f>VLOOKUP(B110,DATOS!D:I,4,FALSE)</f>
        <v>1</v>
      </c>
      <c r="K110" s="31" t="str">
        <f>VLOOKUP(B110,DATOS!D:I,6,FALSE)</f>
        <v>F</v>
      </c>
      <c r="L110">
        <v>86</v>
      </c>
      <c r="M110">
        <f>VLOOKUP(B110,DATOS!D:K,8,FALSE)</f>
        <v>320</v>
      </c>
      <c r="N110" t="s">
        <v>140</v>
      </c>
      <c r="O110">
        <f>VLOOKUP(B110,AT!E:E,1,FALSE)</f>
        <v>1059842493</v>
      </c>
    </row>
    <row r="111" spans="1:15">
      <c r="A111" t="str">
        <f>VLOOKUP(B111,'SEPARADOR US'!A:G,2,FALSE)</f>
        <v>RC</v>
      </c>
      <c r="B111">
        <v>1125185326</v>
      </c>
      <c r="C111" t="s">
        <v>134</v>
      </c>
      <c r="D111">
        <v>2</v>
      </c>
      <c r="E111" s="31" t="str">
        <f>VLOOKUP(B111,'SEPARADOR US'!A:G,4,FALSE)</f>
        <v>CEBALLOS</v>
      </c>
      <c r="F111" s="31" t="str">
        <f>VLOOKUP(B111,'SEPARADOR US'!A:G,5,FALSE)</f>
        <v>CHAMORRO</v>
      </c>
      <c r="G111" s="31" t="str">
        <f>VLOOKUP(B111,'SEPARADOR US'!A:G,6,FALSE)</f>
        <v>JEISON</v>
      </c>
      <c r="H111" s="31" t="str">
        <f>VLOOKUP(B111,'SEPARADOR US'!A:G,7,FALSE)</f>
        <v>SANTIAGO</v>
      </c>
      <c r="I111" s="31">
        <f>VLOOKUP(B111,DATOS!D:I,3,FALSE)</f>
        <v>7</v>
      </c>
      <c r="J111" s="31">
        <f>VLOOKUP(B111,DATOS!D:I,4,FALSE)</f>
        <v>1</v>
      </c>
      <c r="K111" s="31" t="str">
        <f>VLOOKUP(B111,DATOS!D:I,6,FALSE)</f>
        <v>M</v>
      </c>
      <c r="L111">
        <v>86</v>
      </c>
      <c r="M111" t="str">
        <f>VLOOKUP(B111,DATOS!D:K,8,FALSE)</f>
        <v>001</v>
      </c>
      <c r="N111" t="s">
        <v>140</v>
      </c>
      <c r="O111">
        <f>VLOOKUP(B111,AT!E:E,1,FALSE)</f>
        <v>1125185326</v>
      </c>
    </row>
    <row r="112" spans="1:15">
      <c r="A112" t="str">
        <f>VLOOKUP(B112,'SEPARADOR US'!A:G,2,FALSE)</f>
        <v>RC</v>
      </c>
      <c r="B112">
        <v>1125185327</v>
      </c>
      <c r="C112" t="s">
        <v>134</v>
      </c>
      <c r="D112">
        <v>2</v>
      </c>
      <c r="E112" s="31" t="str">
        <f>VLOOKUP(B112,'SEPARADOR US'!A:G,4,FALSE)</f>
        <v>CEBALLOS</v>
      </c>
      <c r="F112" s="31" t="str">
        <f>VLOOKUP(B112,'SEPARADOR US'!A:G,5,FALSE)</f>
        <v>CHAMORRO</v>
      </c>
      <c r="G112" s="31" t="str">
        <f>VLOOKUP(B112,'SEPARADOR US'!A:G,6,FALSE)</f>
        <v>JEISON</v>
      </c>
      <c r="H112" s="31" t="str">
        <f>VLOOKUP(B112,'SEPARADOR US'!A:G,7,FALSE)</f>
        <v>SANTIAGO</v>
      </c>
      <c r="I112" s="31">
        <f>VLOOKUP(B112,DATOS!D:I,3,FALSE)</f>
        <v>7</v>
      </c>
      <c r="J112" s="31">
        <f>VLOOKUP(B112,DATOS!D:I,4,FALSE)</f>
        <v>1</v>
      </c>
      <c r="K112" s="31" t="str">
        <f>VLOOKUP(B112,DATOS!D:I,6,FALSE)</f>
        <v>M</v>
      </c>
      <c r="L112">
        <v>86</v>
      </c>
      <c r="M112" t="str">
        <f>VLOOKUP(B112,DATOS!D:K,8,FALSE)</f>
        <v>001</v>
      </c>
      <c r="N112" t="s">
        <v>140</v>
      </c>
      <c r="O112">
        <f>VLOOKUP(B112,AT!E:E,1,FALSE)</f>
        <v>1125185327</v>
      </c>
    </row>
    <row r="113" spans="1:15">
      <c r="A113" t="str">
        <f>VLOOKUP(B113,'SEPARADOR US'!A:G,2,FALSE)</f>
        <v>CC</v>
      </c>
      <c r="B113">
        <v>1124866592</v>
      </c>
      <c r="C113" t="s">
        <v>134</v>
      </c>
      <c r="D113">
        <v>2</v>
      </c>
      <c r="E113" s="31" t="str">
        <f>VLOOKUP(B113,'SEPARADOR US'!A:G,4,FALSE)</f>
        <v>CEBALLOS</v>
      </c>
      <c r="F113" s="31" t="str">
        <f>VLOOKUP(B113,'SEPARADOR US'!A:G,5,FALSE)</f>
        <v>JOJOA</v>
      </c>
      <c r="G113" s="31" t="str">
        <f>VLOOKUP(B113,'SEPARADOR US'!A:G,6,FALSE)</f>
        <v>YENNY</v>
      </c>
      <c r="H113" s="31" t="str">
        <f>VLOOKUP(B113,'SEPARADOR US'!A:G,7,FALSE)</f>
        <v>ELIZABETH</v>
      </c>
      <c r="I113" s="31">
        <f>VLOOKUP(B113,DATOS!D:I,3,FALSE)</f>
        <v>25</v>
      </c>
      <c r="J113" s="31">
        <f>VLOOKUP(B113,DATOS!D:I,4,FALSE)</f>
        <v>1</v>
      </c>
      <c r="K113" s="31" t="str">
        <f>VLOOKUP(B113,DATOS!D:I,6,FALSE)</f>
        <v>F</v>
      </c>
      <c r="L113">
        <v>86</v>
      </c>
      <c r="M113" t="str">
        <f>VLOOKUP(B113,DATOS!D:K,8,FALSE)</f>
        <v>001</v>
      </c>
      <c r="N113" t="s">
        <v>140</v>
      </c>
      <c r="O113">
        <f>VLOOKUP(B113,AT!E:E,1,FALSE)</f>
        <v>1124866592</v>
      </c>
    </row>
    <row r="114" spans="1:15">
      <c r="A114" t="str">
        <f>VLOOKUP(B114,'SEPARADOR US'!A:G,2,FALSE)</f>
        <v>CC</v>
      </c>
      <c r="B114">
        <v>41115204</v>
      </c>
      <c r="C114" t="s">
        <v>134</v>
      </c>
      <c r="D114">
        <v>2</v>
      </c>
      <c r="E114" s="31" t="str">
        <f>VLOOKUP(B114,'SEPARADOR US'!A:G,4,FALSE)</f>
        <v>CEBALOS</v>
      </c>
      <c r="F114" s="31" t="str">
        <f>VLOOKUP(B114,'SEPARADOR US'!A:G,5,FALSE)</f>
        <v>ARIAS</v>
      </c>
      <c r="G114" s="31" t="str">
        <f>VLOOKUP(B114,'SEPARADOR US'!A:G,6,FALSE)</f>
        <v>FLORENCIA</v>
      </c>
      <c r="H114" s="31">
        <f>VLOOKUP(B114,'SEPARADOR US'!A:G,7,FALSE)</f>
        <v>0</v>
      </c>
      <c r="I114" s="31">
        <f>VLOOKUP(B114,DATOS!D:I,3,FALSE)</f>
        <v>71</v>
      </c>
      <c r="J114" s="31">
        <f>VLOOKUP(B114,DATOS!D:I,4,FALSE)</f>
        <v>1</v>
      </c>
      <c r="K114" s="31" t="str">
        <f>VLOOKUP(B114,DATOS!D:I,6,FALSE)</f>
        <v>F</v>
      </c>
      <c r="L114">
        <v>86</v>
      </c>
      <c r="M114">
        <f>VLOOKUP(B114,DATOS!D:K,8,FALSE)</f>
        <v>865</v>
      </c>
      <c r="N114" t="s">
        <v>140</v>
      </c>
      <c r="O114">
        <f>VLOOKUP(B114,AT!E:E,1,FALSE)</f>
        <v>41115204</v>
      </c>
    </row>
    <row r="115" spans="1:15">
      <c r="A115" t="str">
        <f>VLOOKUP(B115,'SEPARADOR US'!A:G,2,FALSE)</f>
        <v>CC</v>
      </c>
      <c r="B115">
        <v>27431383</v>
      </c>
      <c r="C115" t="s">
        <v>134</v>
      </c>
      <c r="D115">
        <v>2</v>
      </c>
      <c r="E115" s="31" t="str">
        <f>VLOOKUP(B115,'SEPARADOR US'!A:G,4,FALSE)</f>
        <v>CELIS</v>
      </c>
      <c r="F115" s="31" t="str">
        <f>VLOOKUP(B115,'SEPARADOR US'!A:G,5,FALSE)</f>
        <v>DE CAICEDO</v>
      </c>
      <c r="G115" s="31" t="str">
        <f>VLOOKUP(B115,'SEPARADOR US'!A:G,6,FALSE)</f>
        <v>ROSARIO</v>
      </c>
      <c r="H115" s="31" t="str">
        <f>VLOOKUP(B115,'SEPARADOR US'!A:G,7,FALSE)</f>
        <v>EMPERATRIZ</v>
      </c>
      <c r="I115" s="31">
        <f>VLOOKUP(B115,DATOS!D:I,3,FALSE)</f>
        <v>73</v>
      </c>
      <c r="J115" s="31">
        <f>VLOOKUP(B115,DATOS!D:I,4,FALSE)</f>
        <v>1</v>
      </c>
      <c r="K115" s="31" t="str">
        <f>VLOOKUP(B115,DATOS!D:I,6,FALSE)</f>
        <v>F</v>
      </c>
      <c r="L115">
        <v>86</v>
      </c>
      <c r="M115" t="str">
        <f>VLOOKUP(B115,DATOS!D:K,8,FALSE)</f>
        <v>001</v>
      </c>
      <c r="N115" t="s">
        <v>140</v>
      </c>
      <c r="O115">
        <f>VLOOKUP(B115,AT!E:E,1,FALSE)</f>
        <v>27431383</v>
      </c>
    </row>
    <row r="116" spans="1:15">
      <c r="A116" t="str">
        <f>VLOOKUP(B116,'SEPARADOR US'!A:G,2,FALSE)</f>
        <v>CC</v>
      </c>
      <c r="B116">
        <v>14080816</v>
      </c>
      <c r="C116" t="s">
        <v>134</v>
      </c>
      <c r="D116">
        <v>2</v>
      </c>
      <c r="E116" s="31" t="str">
        <f>VLOOKUP(B116,'SEPARADOR US'!A:G,4,FALSE)</f>
        <v>CERON</v>
      </c>
      <c r="F116" s="31" t="str">
        <f>VLOOKUP(B116,'SEPARADOR US'!A:G,5,FALSE)</f>
        <v>GARCES</v>
      </c>
      <c r="G116" s="31" t="str">
        <f>VLOOKUP(B116,'SEPARADOR US'!A:G,6,FALSE)</f>
        <v>BERNARDO</v>
      </c>
      <c r="H116" s="31">
        <f>VLOOKUP(B116,'SEPARADOR US'!A:G,7,FALSE)</f>
        <v>0</v>
      </c>
      <c r="I116" s="31">
        <f>VLOOKUP(B116,DATOS!D:I,3,FALSE)</f>
        <v>72</v>
      </c>
      <c r="J116" s="31">
        <f>VLOOKUP(B116,DATOS!D:I,4,FALSE)</f>
        <v>1</v>
      </c>
      <c r="K116" s="31" t="str">
        <f>VLOOKUP(B116,DATOS!D:I,6,FALSE)</f>
        <v>M</v>
      </c>
      <c r="L116">
        <v>86</v>
      </c>
      <c r="M116">
        <f>VLOOKUP(B116,DATOS!D:K,8,FALSE)</f>
        <v>885</v>
      </c>
      <c r="N116" t="s">
        <v>140</v>
      </c>
      <c r="O116">
        <f>VLOOKUP(B116,AT!E:E,1,FALSE)</f>
        <v>14080816</v>
      </c>
    </row>
    <row r="117" spans="1:15">
      <c r="A117" t="str">
        <f>VLOOKUP(B117,'SEPARADOR US'!A:G,2,FALSE)</f>
        <v>TI</v>
      </c>
      <c r="B117">
        <v>1124852050</v>
      </c>
      <c r="C117" t="s">
        <v>134</v>
      </c>
      <c r="D117">
        <v>2</v>
      </c>
      <c r="E117" s="31" t="str">
        <f>VLOOKUP(B117,'SEPARADOR US'!A:G,4,FALSE)</f>
        <v>CERON</v>
      </c>
      <c r="F117" s="31" t="str">
        <f>VLOOKUP(B117,'SEPARADOR US'!A:G,5,FALSE)</f>
        <v>ONOFRE</v>
      </c>
      <c r="G117" s="31" t="str">
        <f>VLOOKUP(B117,'SEPARADOR US'!A:G,6,FALSE)</f>
        <v>JHARY</v>
      </c>
      <c r="H117" s="31" t="str">
        <f>VLOOKUP(B117,'SEPARADOR US'!A:G,7,FALSE)</f>
        <v>TATIANA</v>
      </c>
      <c r="I117" s="31">
        <f>VLOOKUP(B117,DATOS!D:I,3,FALSE)</f>
        <v>17</v>
      </c>
      <c r="J117" s="31">
        <f>VLOOKUP(B117,DATOS!D:I,4,FALSE)</f>
        <v>1</v>
      </c>
      <c r="K117" s="31" t="str">
        <f>VLOOKUP(B117,DATOS!D:I,6,FALSE)</f>
        <v>F</v>
      </c>
      <c r="L117">
        <v>86</v>
      </c>
      <c r="M117">
        <f>VLOOKUP(B117,DATOS!D:K,8,FALSE)</f>
        <v>885</v>
      </c>
      <c r="N117" t="s">
        <v>140</v>
      </c>
      <c r="O117">
        <f>VLOOKUP(B117,AT!E:E,1,FALSE)</f>
        <v>1124852050</v>
      </c>
    </row>
    <row r="118" spans="1:15">
      <c r="A118" t="str">
        <f>VLOOKUP(B118,'SEPARADOR US'!A:G,2,FALSE)</f>
        <v>CC</v>
      </c>
      <c r="B118">
        <v>41182024</v>
      </c>
      <c r="C118" t="s">
        <v>134</v>
      </c>
      <c r="D118">
        <v>2</v>
      </c>
      <c r="E118" s="31" t="str">
        <f>VLOOKUP(B118,'SEPARADOR US'!A:G,4,FALSE)</f>
        <v>CERON</v>
      </c>
      <c r="F118" s="31" t="str">
        <f>VLOOKUP(B118,'SEPARADOR US'!A:G,5,FALSE)</f>
        <v>ZAMBRANO</v>
      </c>
      <c r="G118" s="31" t="str">
        <f>VLOOKUP(B118,'SEPARADOR US'!A:G,6,FALSE)</f>
        <v>MARY</v>
      </c>
      <c r="H118" s="31" t="str">
        <f>VLOOKUP(B118,'SEPARADOR US'!A:G,7,FALSE)</f>
        <v>AMPARO</v>
      </c>
      <c r="I118" s="31">
        <f>VLOOKUP(B118,DATOS!D:I,3,FALSE)</f>
        <v>49</v>
      </c>
      <c r="J118" s="31">
        <f>VLOOKUP(B118,DATOS!D:I,4,FALSE)</f>
        <v>1</v>
      </c>
      <c r="K118" s="31" t="str">
        <f>VLOOKUP(B118,DATOS!D:I,6,FALSE)</f>
        <v>F</v>
      </c>
      <c r="L118">
        <v>86</v>
      </c>
      <c r="M118">
        <f>VLOOKUP(B118,DATOS!D:K,8,FALSE)</f>
        <v>749</v>
      </c>
      <c r="N118" t="s">
        <v>140</v>
      </c>
      <c r="O118">
        <f>VLOOKUP(B118,AT!E:E,1,FALSE)</f>
        <v>41182024</v>
      </c>
    </row>
    <row r="119" spans="1:15">
      <c r="A119" t="str">
        <f>VLOOKUP(B119,'SEPARADOR US'!A:G,2,FALSE)</f>
        <v>RC</v>
      </c>
      <c r="B119">
        <v>1140015668</v>
      </c>
      <c r="C119" t="s">
        <v>134</v>
      </c>
      <c r="D119">
        <v>2</v>
      </c>
      <c r="E119" s="31" t="str">
        <f>VLOOKUP(B119,'SEPARADOR US'!A:G,4,FALSE)</f>
        <v>CHAGUESA</v>
      </c>
      <c r="F119" s="31" t="str">
        <f>VLOOKUP(B119,'SEPARADOR US'!A:G,5,FALSE)</f>
        <v>MISNAZA</v>
      </c>
      <c r="G119" s="31" t="str">
        <f>VLOOKUP(B119,'SEPARADOR US'!A:G,6,FALSE)</f>
        <v>HEIDY</v>
      </c>
      <c r="H119" s="31" t="str">
        <f>VLOOKUP(B119,'SEPARADOR US'!A:G,7,FALSE)</f>
        <v>ALEXANDRA</v>
      </c>
      <c r="I119" s="31">
        <f>VLOOKUP(B119,DATOS!D:I,3,FALSE)</f>
        <v>7</v>
      </c>
      <c r="J119" s="31">
        <f>VLOOKUP(B119,DATOS!D:I,4,FALSE)</f>
        <v>1</v>
      </c>
      <c r="K119" s="31" t="str">
        <f>VLOOKUP(B119,DATOS!D:I,6,FALSE)</f>
        <v>F</v>
      </c>
      <c r="L119">
        <v>86</v>
      </c>
      <c r="M119">
        <f>VLOOKUP(B119,DATOS!D:K,8,FALSE)</f>
        <v>865</v>
      </c>
      <c r="N119" t="s">
        <v>140</v>
      </c>
      <c r="O119">
        <f>VLOOKUP(B119,AT!E:E,1,FALSE)</f>
        <v>1140015668</v>
      </c>
    </row>
    <row r="120" spans="1:15">
      <c r="A120" t="str">
        <f>VLOOKUP(B120,'SEPARADOR US'!A:G,2,FALSE)</f>
        <v>TI</v>
      </c>
      <c r="B120">
        <v>1124314172</v>
      </c>
      <c r="C120" t="s">
        <v>134</v>
      </c>
      <c r="D120">
        <v>2</v>
      </c>
      <c r="E120" s="31" t="str">
        <f>VLOOKUP(B120,'SEPARADOR US'!A:G,4,FALSE)</f>
        <v>CHAGUEZA</v>
      </c>
      <c r="F120" s="31" t="str">
        <f>VLOOKUP(B120,'SEPARADOR US'!A:G,5,FALSE)</f>
        <v>AGREDA</v>
      </c>
      <c r="G120" s="31" t="str">
        <f>VLOOKUP(B120,'SEPARADOR US'!A:G,6,FALSE)</f>
        <v>LISBETH</v>
      </c>
      <c r="H120" s="31" t="str">
        <f>VLOOKUP(B120,'SEPARADOR US'!A:G,7,FALSE)</f>
        <v>DAYANA</v>
      </c>
      <c r="I120" s="31">
        <f>VLOOKUP(B120,DATOS!D:I,3,FALSE)</f>
        <v>15</v>
      </c>
      <c r="J120" s="31">
        <f>VLOOKUP(B120,DATOS!D:I,4,FALSE)</f>
        <v>1</v>
      </c>
      <c r="K120" s="31" t="str">
        <f>VLOOKUP(B120,DATOS!D:I,6,FALSE)</f>
        <v>F</v>
      </c>
      <c r="L120">
        <v>86</v>
      </c>
      <c r="M120">
        <f>VLOOKUP(B120,DATOS!D:K,8,FALSE)</f>
        <v>760</v>
      </c>
      <c r="N120" t="s">
        <v>140</v>
      </c>
      <c r="O120">
        <f>VLOOKUP(B120,AT!E:E,1,FALSE)</f>
        <v>1124314172</v>
      </c>
    </row>
    <row r="121" spans="1:15" hidden="1">
      <c r="A121" t="str">
        <f>VLOOKUP(B121,'SEPARADOR US'!A:G,2,FALSE)</f>
        <v>CC</v>
      </c>
      <c r="B121">
        <v>1124315596</v>
      </c>
      <c r="C121" t="s">
        <v>134</v>
      </c>
      <c r="D121">
        <v>2</v>
      </c>
      <c r="E121" s="31" t="str">
        <f>VLOOKUP(B121,'SEPARADOR US'!A:G,4,FALSE)</f>
        <v>CHAMORRO</v>
      </c>
      <c r="F121" s="31" t="str">
        <f>VLOOKUP(B121,'SEPARADOR US'!A:G,5,FALSE)</f>
        <v>ANACONA</v>
      </c>
      <c r="G121" s="31" t="str">
        <f>VLOOKUP(B121,'SEPARADOR US'!A:G,6,FALSE)</f>
        <v>YESICA</v>
      </c>
      <c r="H121" s="31" t="str">
        <f>VLOOKUP(B121,'SEPARADOR US'!A:G,7,FALSE)</f>
        <v>EDISABETH</v>
      </c>
      <c r="I121" s="31">
        <f>VLOOKUP(B121,DATOS!D:I,3,FALSE)</f>
        <v>29</v>
      </c>
      <c r="J121" s="31">
        <f>VLOOKUP(B121,DATOS!D:I,4,FALSE)</f>
        <v>1</v>
      </c>
      <c r="K121" s="31" t="str">
        <f>VLOOKUP(B121,DATOS!D:I,6,FALSE)</f>
        <v>F</v>
      </c>
      <c r="L121">
        <v>86</v>
      </c>
      <c r="M121">
        <f>VLOOKUP(B121,DATOS!D:K,8,FALSE)</f>
        <v>219</v>
      </c>
      <c r="N121" t="s">
        <v>140</v>
      </c>
      <c r="O121" t="e">
        <f>VLOOKUP(B121,AT!E:E,1,FALSE)</f>
        <v>#N/A</v>
      </c>
    </row>
    <row r="122" spans="1:15">
      <c r="A122" t="str">
        <f>VLOOKUP(B122,'SEPARADOR US'!A:G,2,FALSE)</f>
        <v>CC</v>
      </c>
      <c r="B122">
        <v>39840764</v>
      </c>
      <c r="C122" t="s">
        <v>134</v>
      </c>
      <c r="D122">
        <v>2</v>
      </c>
      <c r="E122" s="31" t="str">
        <f>VLOOKUP(B122,'SEPARADOR US'!A:G,4,FALSE)</f>
        <v>CHAMORRO</v>
      </c>
      <c r="F122" s="31" t="str">
        <f>VLOOKUP(B122,'SEPARADOR US'!A:G,5,FALSE)</f>
        <v>GALVIZ</v>
      </c>
      <c r="G122" s="31" t="str">
        <f>VLOOKUP(B122,'SEPARADOR US'!A:G,6,FALSE)</f>
        <v>FLOR</v>
      </c>
      <c r="H122" s="31" t="str">
        <f>VLOOKUP(B122,'SEPARADOR US'!A:G,7,FALSE)</f>
        <v>MARIELA</v>
      </c>
      <c r="I122" s="31">
        <f>VLOOKUP(B122,DATOS!D:I,3,FALSE)</f>
        <v>62</v>
      </c>
      <c r="J122" s="31">
        <f>VLOOKUP(B122,DATOS!D:I,4,FALSE)</f>
        <v>1</v>
      </c>
      <c r="K122" s="31" t="str">
        <f>VLOOKUP(B122,DATOS!D:I,6,FALSE)</f>
        <v>F</v>
      </c>
      <c r="L122">
        <v>86</v>
      </c>
      <c r="M122">
        <f>VLOOKUP(B122,DATOS!D:K,8,FALSE)</f>
        <v>569</v>
      </c>
      <c r="N122" t="s">
        <v>140</v>
      </c>
      <c r="O122">
        <f>VLOOKUP(B122,AT!E:E,1,FALSE)</f>
        <v>39840764</v>
      </c>
    </row>
    <row r="123" spans="1:15">
      <c r="A123" t="str">
        <f>VLOOKUP(B123,'SEPARADOR US'!A:G,2,FALSE)</f>
        <v>CC</v>
      </c>
      <c r="B123">
        <v>27470314</v>
      </c>
      <c r="C123" t="s">
        <v>134</v>
      </c>
      <c r="D123">
        <v>2</v>
      </c>
      <c r="E123" s="31" t="str">
        <f>VLOOKUP(B123,'SEPARADOR US'!A:G,4,FALSE)</f>
        <v>CHASOY</v>
      </c>
      <c r="F123" s="31" t="str">
        <f>VLOOKUP(B123,'SEPARADOR US'!A:G,5,FALSE)</f>
        <v>CHASOY</v>
      </c>
      <c r="G123" s="31" t="str">
        <f>VLOOKUP(B123,'SEPARADOR US'!A:G,6,FALSE)</f>
        <v>MARIA</v>
      </c>
      <c r="H123" s="31" t="str">
        <f>VLOOKUP(B123,'SEPARADOR US'!A:G,7,FALSE)</f>
        <v>ESPERANZA</v>
      </c>
      <c r="I123" s="31">
        <f>VLOOKUP(B123,DATOS!D:I,3,FALSE)</f>
        <v>50</v>
      </c>
      <c r="J123" s="31">
        <f>VLOOKUP(B123,DATOS!D:I,4,FALSE)</f>
        <v>1</v>
      </c>
      <c r="K123" s="31" t="str">
        <f>VLOOKUP(B123,DATOS!D:I,6,FALSE)</f>
        <v>F</v>
      </c>
      <c r="L123">
        <v>86</v>
      </c>
      <c r="M123">
        <f>VLOOKUP(B123,DATOS!D:K,8,FALSE)</f>
        <v>760</v>
      </c>
      <c r="N123" t="s">
        <v>140</v>
      </c>
      <c r="O123">
        <f>VLOOKUP(B123,AT!E:E,1,FALSE)</f>
        <v>27470314</v>
      </c>
    </row>
    <row r="124" spans="1:15">
      <c r="A124" t="str">
        <f>VLOOKUP(B124,'SEPARADOR US'!A:G,2,FALSE)</f>
        <v>CC</v>
      </c>
      <c r="B124">
        <v>27473280</v>
      </c>
      <c r="C124" t="s">
        <v>134</v>
      </c>
      <c r="D124">
        <v>2</v>
      </c>
      <c r="E124" s="31" t="str">
        <f>VLOOKUP(B124,'SEPARADOR US'!A:G,4,FALSE)</f>
        <v>CHASOY</v>
      </c>
      <c r="F124" s="31" t="str">
        <f>VLOOKUP(B124,'SEPARADOR US'!A:G,5,FALSE)</f>
        <v>CHASOY</v>
      </c>
      <c r="G124" s="31" t="str">
        <f>VLOOKUP(B124,'SEPARADOR US'!A:G,6,FALSE)</f>
        <v>SANDRA</v>
      </c>
      <c r="H124" s="31" t="str">
        <f>VLOOKUP(B124,'SEPARADOR US'!A:G,7,FALSE)</f>
        <v>ISABEL</v>
      </c>
      <c r="I124" s="31">
        <f>VLOOKUP(B124,DATOS!D:I,3,FALSE)</f>
        <v>40</v>
      </c>
      <c r="J124" s="31">
        <f>VLOOKUP(B124,DATOS!D:I,4,FALSE)</f>
        <v>1</v>
      </c>
      <c r="K124" s="31" t="str">
        <f>VLOOKUP(B124,DATOS!D:I,6,FALSE)</f>
        <v>F</v>
      </c>
      <c r="L124">
        <v>86</v>
      </c>
      <c r="M124">
        <f>VLOOKUP(B124,DATOS!D:K,8,FALSE)</f>
        <v>219</v>
      </c>
      <c r="N124" t="s">
        <v>140</v>
      </c>
      <c r="O124">
        <f>VLOOKUP(B124,AT!E:E,1,FALSE)</f>
        <v>27473280</v>
      </c>
    </row>
    <row r="125" spans="1:15">
      <c r="A125" t="str">
        <f>VLOOKUP(B125,'SEPARADOR US'!A:G,2,FALSE)</f>
        <v>CC</v>
      </c>
      <c r="B125">
        <v>27469622</v>
      </c>
      <c r="C125" t="s">
        <v>134</v>
      </c>
      <c r="D125">
        <v>2</v>
      </c>
      <c r="E125" s="31" t="str">
        <f>VLOOKUP(B125,'SEPARADOR US'!A:G,4,FALSE)</f>
        <v>CHASOY</v>
      </c>
      <c r="F125" s="31" t="str">
        <f>VLOOKUP(B125,'SEPARADOR US'!A:G,5,FALSE)</f>
        <v>DE NAVARRO</v>
      </c>
      <c r="G125" s="31" t="str">
        <f>VLOOKUP(B125,'SEPARADOR US'!A:G,6,FALSE)</f>
        <v>ALBINA</v>
      </c>
      <c r="H125" s="31">
        <f>VLOOKUP(B125,'SEPARADOR US'!A:G,7,FALSE)</f>
        <v>0</v>
      </c>
      <c r="I125" s="31">
        <f>VLOOKUP(B125,DATOS!D:I,3,FALSE)</f>
        <v>77</v>
      </c>
      <c r="J125" s="31">
        <f>VLOOKUP(B125,DATOS!D:I,4,FALSE)</f>
        <v>1</v>
      </c>
      <c r="K125" s="31" t="str">
        <f>VLOOKUP(B125,DATOS!D:I,6,FALSE)</f>
        <v>F</v>
      </c>
      <c r="L125">
        <v>86</v>
      </c>
      <c r="M125">
        <f>VLOOKUP(B125,DATOS!D:K,8,FALSE)</f>
        <v>760</v>
      </c>
      <c r="N125" t="s">
        <v>140</v>
      </c>
      <c r="O125">
        <f>VLOOKUP(B125,AT!E:E,1,FALSE)</f>
        <v>27469622</v>
      </c>
    </row>
    <row r="126" spans="1:15">
      <c r="A126" t="str">
        <f>VLOOKUP(B126,'SEPARADOR US'!A:G,2,FALSE)</f>
        <v>CC</v>
      </c>
      <c r="B126">
        <v>18112051</v>
      </c>
      <c r="C126" t="s">
        <v>134</v>
      </c>
      <c r="D126">
        <v>2</v>
      </c>
      <c r="E126" s="31" t="str">
        <f>VLOOKUP(B126,'SEPARADOR US'!A:G,4,FALSE)</f>
        <v>CHASOY</v>
      </c>
      <c r="F126" s="31" t="str">
        <f>VLOOKUP(B126,'SEPARADOR US'!A:G,5,FALSE)</f>
        <v>TANDIOY</v>
      </c>
      <c r="G126" s="31" t="str">
        <f>VLOOKUP(B126,'SEPARADOR US'!A:G,6,FALSE)</f>
        <v>FLORENTINO</v>
      </c>
      <c r="H126" s="31">
        <f>VLOOKUP(B126,'SEPARADOR US'!A:G,7,FALSE)</f>
        <v>0</v>
      </c>
      <c r="I126" s="31">
        <f>VLOOKUP(B126,DATOS!D:I,3,FALSE)</f>
        <v>64</v>
      </c>
      <c r="J126" s="31">
        <f>VLOOKUP(B126,DATOS!D:I,4,FALSE)</f>
        <v>1</v>
      </c>
      <c r="K126" s="31" t="str">
        <f>VLOOKUP(B126,DATOS!D:I,6,FALSE)</f>
        <v>M</v>
      </c>
      <c r="L126">
        <v>86</v>
      </c>
      <c r="M126">
        <f>VLOOKUP(B126,DATOS!D:K,8,FALSE)</f>
        <v>760</v>
      </c>
      <c r="N126" t="s">
        <v>140</v>
      </c>
      <c r="O126">
        <f>VLOOKUP(B126,AT!E:E,1,FALSE)</f>
        <v>18112051</v>
      </c>
    </row>
    <row r="127" spans="1:15">
      <c r="A127" t="str">
        <f>VLOOKUP(B127,'SEPARADOR US'!A:G,2,FALSE)</f>
        <v>CC</v>
      </c>
      <c r="B127">
        <v>27353781</v>
      </c>
      <c r="C127" t="s">
        <v>134</v>
      </c>
      <c r="D127">
        <v>2</v>
      </c>
      <c r="E127" s="31" t="str">
        <f>VLOOKUP(B127,'SEPARADOR US'!A:G,4,FALSE)</f>
        <v>CHASOY</v>
      </c>
      <c r="F127" s="31">
        <f>VLOOKUP(B127,'SEPARADOR US'!A:G,5,FALSE)</f>
        <v>0</v>
      </c>
      <c r="G127" s="31" t="str">
        <f>VLOOKUP(B127,'SEPARADOR US'!A:G,6,FALSE)</f>
        <v>TEODORA</v>
      </c>
      <c r="H127" s="31">
        <f>VLOOKUP(B127,'SEPARADOR US'!A:G,7,FALSE)</f>
        <v>0</v>
      </c>
      <c r="I127" s="31">
        <f>VLOOKUP(B127,DATOS!D:I,3,FALSE)</f>
        <v>70</v>
      </c>
      <c r="J127" s="31">
        <f>VLOOKUP(B127,DATOS!D:I,4,FALSE)</f>
        <v>1</v>
      </c>
      <c r="K127" s="31" t="str">
        <f>VLOOKUP(B127,DATOS!D:I,6,FALSE)</f>
        <v>F</v>
      </c>
      <c r="L127">
        <v>86</v>
      </c>
      <c r="M127">
        <f>VLOOKUP(B127,DATOS!D:K,8,FALSE)</f>
        <v>320</v>
      </c>
      <c r="N127" t="s">
        <v>140</v>
      </c>
      <c r="O127">
        <f>VLOOKUP(B127,AT!E:E,1,FALSE)</f>
        <v>27353781</v>
      </c>
    </row>
    <row r="128" spans="1:15">
      <c r="A128" t="str">
        <f>VLOOKUP(B128,'SEPARADOR US'!A:G,2,FALSE)</f>
        <v>CC</v>
      </c>
      <c r="B128">
        <v>27475603</v>
      </c>
      <c r="C128" t="s">
        <v>134</v>
      </c>
      <c r="D128">
        <v>2</v>
      </c>
      <c r="E128" s="31" t="str">
        <f>VLOOKUP(B128,'SEPARADOR US'!A:G,4,FALSE)</f>
        <v>CHAVES</v>
      </c>
      <c r="F128" s="31" t="str">
        <f>VLOOKUP(B128,'SEPARADOR US'!A:G,5,FALSE)</f>
        <v>DE VALLEJO</v>
      </c>
      <c r="G128" s="31" t="str">
        <f>VLOOKUP(B128,'SEPARADOR US'!A:G,6,FALSE)</f>
        <v>MARIA</v>
      </c>
      <c r="H128" s="31" t="str">
        <f>VLOOKUP(B128,'SEPARADOR US'!A:G,7,FALSE)</f>
        <v>PEREGRINA</v>
      </c>
      <c r="I128" s="31">
        <f>VLOOKUP(B128,DATOS!D:I,3,FALSE)</f>
        <v>89</v>
      </c>
      <c r="J128" s="31">
        <f>VLOOKUP(B128,DATOS!D:I,4,FALSE)</f>
        <v>1</v>
      </c>
      <c r="K128" s="31" t="str">
        <f>VLOOKUP(B128,DATOS!D:I,6,FALSE)</f>
        <v>F</v>
      </c>
      <c r="L128">
        <v>86</v>
      </c>
      <c r="M128">
        <f>VLOOKUP(B128,DATOS!D:K,8,FALSE)</f>
        <v>749</v>
      </c>
      <c r="N128" t="s">
        <v>140</v>
      </c>
      <c r="O128">
        <f>VLOOKUP(B128,AT!E:E,1,FALSE)</f>
        <v>27475603</v>
      </c>
    </row>
    <row r="129" spans="1:15">
      <c r="A129" t="str">
        <f>VLOOKUP(B129,'SEPARADOR US'!A:G,2,FALSE)</f>
        <v>CC</v>
      </c>
      <c r="B129">
        <v>41108133</v>
      </c>
      <c r="C129" t="s">
        <v>134</v>
      </c>
      <c r="D129">
        <v>2</v>
      </c>
      <c r="E129" s="31" t="str">
        <f>VLOOKUP(B129,'SEPARADOR US'!A:G,4,FALSE)</f>
        <v>CHICANGANA</v>
      </c>
      <c r="F129" s="31">
        <f>VLOOKUP(B129,'SEPARADOR US'!A:G,5,FALSE)</f>
        <v>0</v>
      </c>
      <c r="G129" s="31" t="str">
        <f>VLOOKUP(B129,'SEPARADOR US'!A:G,6,FALSE)</f>
        <v>NORALVA</v>
      </c>
      <c r="H129" s="31">
        <f>VLOOKUP(B129,'SEPARADOR US'!A:G,7,FALSE)</f>
        <v>0</v>
      </c>
      <c r="I129" s="31">
        <f>VLOOKUP(B129,DATOS!D:I,3,FALSE)</f>
        <v>34</v>
      </c>
      <c r="J129" s="31">
        <f>VLOOKUP(B129,DATOS!D:I,4,FALSE)</f>
        <v>1</v>
      </c>
      <c r="K129" s="31" t="str">
        <f>VLOOKUP(B129,DATOS!D:I,6,FALSE)</f>
        <v>F</v>
      </c>
      <c r="L129">
        <v>86</v>
      </c>
      <c r="M129">
        <f>VLOOKUP(B129,DATOS!D:K,8,FALSE)</f>
        <v>320</v>
      </c>
      <c r="N129" t="s">
        <v>140</v>
      </c>
      <c r="O129">
        <f>VLOOKUP(B129,AT!E:E,1,FALSE)</f>
        <v>41108133</v>
      </c>
    </row>
    <row r="130" spans="1:15">
      <c r="A130" t="str">
        <f>VLOOKUP(B130,'SEPARADOR US'!A:G,2,FALSE)</f>
        <v>CC</v>
      </c>
      <c r="B130">
        <v>1120216338</v>
      </c>
      <c r="C130" t="s">
        <v>134</v>
      </c>
      <c r="D130">
        <v>2</v>
      </c>
      <c r="E130" s="31" t="str">
        <f>VLOOKUP(B130,'SEPARADOR US'!A:G,4,FALSE)</f>
        <v>CHICUNQUE</v>
      </c>
      <c r="F130" s="31" t="str">
        <f>VLOOKUP(B130,'SEPARADOR US'!A:G,5,FALSE)</f>
        <v>CLAUDIA</v>
      </c>
      <c r="G130" s="31" t="str">
        <f>VLOOKUP(B130,'SEPARADOR US'!A:G,6,FALSE)</f>
        <v>EDILMA</v>
      </c>
      <c r="H130" s="31">
        <f>VLOOKUP(B130,'SEPARADOR US'!A:G,7,FALSE)</f>
        <v>0</v>
      </c>
      <c r="I130" s="31">
        <f>VLOOKUP(B130,DATOS!D:I,3,FALSE)</f>
        <v>38</v>
      </c>
      <c r="J130" s="31">
        <f>VLOOKUP(B130,DATOS!D:I,4,FALSE)</f>
        <v>1</v>
      </c>
      <c r="K130" s="31" t="str">
        <f>VLOOKUP(B130,DATOS!D:I,6,FALSE)</f>
        <v>F</v>
      </c>
      <c r="L130">
        <v>86</v>
      </c>
      <c r="M130">
        <f>VLOOKUP(B130,DATOS!D:K,8,FALSE)</f>
        <v>755</v>
      </c>
      <c r="N130" t="s">
        <v>140</v>
      </c>
      <c r="O130">
        <f>VLOOKUP(B130,AT!E:E,1,FALSE)</f>
        <v>1120216338</v>
      </c>
    </row>
    <row r="131" spans="1:15">
      <c r="A131" t="str">
        <f>VLOOKUP(B131,'SEPARADOR US'!A:G,2,FALSE)</f>
        <v>CC</v>
      </c>
      <c r="B131">
        <v>27355882</v>
      </c>
      <c r="C131" t="s">
        <v>134</v>
      </c>
      <c r="D131">
        <v>2</v>
      </c>
      <c r="E131" s="31" t="str">
        <f>VLOOKUP(B131,'SEPARADOR US'!A:G,4,FALSE)</f>
        <v>CHICUNQUE</v>
      </c>
      <c r="F131" s="31" t="str">
        <f>VLOOKUP(B131,'SEPARADOR US'!A:G,5,FALSE)</f>
        <v>AHIDA</v>
      </c>
      <c r="G131" s="31" t="str">
        <f>VLOOKUP(B131,'SEPARADOR US'!A:G,6,FALSE)</f>
        <v>NELY</v>
      </c>
      <c r="H131" s="31">
        <f>VLOOKUP(B131,'SEPARADOR US'!A:G,7,FALSE)</f>
        <v>0</v>
      </c>
      <c r="I131" s="31">
        <f>VLOOKUP(B131,DATOS!D:I,3,FALSE)</f>
        <v>61</v>
      </c>
      <c r="J131" s="31">
        <f>VLOOKUP(B131,DATOS!D:I,4,FALSE)</f>
        <v>1</v>
      </c>
      <c r="K131" s="31" t="str">
        <f>VLOOKUP(B131,DATOS!D:I,6,FALSE)</f>
        <v>F</v>
      </c>
      <c r="L131">
        <v>86</v>
      </c>
      <c r="M131" t="str">
        <f>VLOOKUP(B131,DATOS!D:K,8,FALSE)</f>
        <v>001</v>
      </c>
      <c r="N131" t="s">
        <v>140</v>
      </c>
      <c r="O131">
        <f>VLOOKUP(B131,AT!E:E,1,FALSE)</f>
        <v>27355882</v>
      </c>
    </row>
    <row r="132" spans="1:15">
      <c r="A132" t="str">
        <f>VLOOKUP(B132,'SEPARADOR US'!A:G,2,FALSE)</f>
        <v>CC</v>
      </c>
      <c r="B132">
        <v>97472191</v>
      </c>
      <c r="C132" t="s">
        <v>134</v>
      </c>
      <c r="D132">
        <v>2</v>
      </c>
      <c r="E132" s="31" t="str">
        <f>VLOOKUP(B132,'SEPARADOR US'!A:G,4,FALSE)</f>
        <v>CHICUNQUE</v>
      </c>
      <c r="F132" s="31" t="str">
        <f>VLOOKUP(B132,'SEPARADOR US'!A:G,5,FALSE)</f>
        <v>DEJOY</v>
      </c>
      <c r="G132" s="31" t="str">
        <f>VLOOKUP(B132,'SEPARADOR US'!A:G,6,FALSE)</f>
        <v>ELYFONZO</v>
      </c>
      <c r="H132" s="31">
        <f>VLOOKUP(B132,'SEPARADOR US'!A:G,7,FALSE)</f>
        <v>0</v>
      </c>
      <c r="I132" s="31">
        <f>VLOOKUP(B132,DATOS!D:I,3,FALSE)</f>
        <v>45</v>
      </c>
      <c r="J132" s="31">
        <f>VLOOKUP(B132,DATOS!D:I,4,FALSE)</f>
        <v>1</v>
      </c>
      <c r="K132" s="31" t="str">
        <f>VLOOKUP(B132,DATOS!D:I,6,FALSE)</f>
        <v>M</v>
      </c>
      <c r="L132">
        <v>86</v>
      </c>
      <c r="M132">
        <f>VLOOKUP(B132,DATOS!D:K,8,FALSE)</f>
        <v>755</v>
      </c>
      <c r="N132" t="s">
        <v>140</v>
      </c>
      <c r="O132">
        <f>VLOOKUP(B132,AT!E:E,1,FALSE)</f>
        <v>97472191</v>
      </c>
    </row>
    <row r="133" spans="1:15">
      <c r="A133" t="str">
        <f>VLOOKUP(B133,'SEPARADOR US'!A:G,2,FALSE)</f>
        <v>CC</v>
      </c>
      <c r="B133">
        <v>1122786588</v>
      </c>
      <c r="C133" t="s">
        <v>134</v>
      </c>
      <c r="D133">
        <v>2</v>
      </c>
      <c r="E133" s="31" t="str">
        <f>VLOOKUP(B133,'SEPARADOR US'!A:G,4,FALSE)</f>
        <v>CHICUNQUE</v>
      </c>
      <c r="F133" s="31" t="str">
        <f>VLOOKUP(B133,'SEPARADOR US'!A:G,5,FALSE)</f>
        <v>JAMIOY</v>
      </c>
      <c r="G133" s="31" t="str">
        <f>VLOOKUP(B133,'SEPARADOR US'!A:G,6,FALSE)</f>
        <v>RODRIGO</v>
      </c>
      <c r="H133" s="31" t="str">
        <f>VLOOKUP(B133,'SEPARADOR US'!A:G,7,FALSE)</f>
        <v>ESTEBAN</v>
      </c>
      <c r="I133" s="31">
        <f>VLOOKUP(B133,DATOS!D:I,3,FALSE)</f>
        <v>25</v>
      </c>
      <c r="J133" s="31">
        <f>VLOOKUP(B133,DATOS!D:I,4,FALSE)</f>
        <v>1</v>
      </c>
      <c r="K133" s="31" t="str">
        <f>VLOOKUP(B133,DATOS!D:I,6,FALSE)</f>
        <v>M</v>
      </c>
      <c r="L133">
        <v>86</v>
      </c>
      <c r="M133">
        <f>VLOOKUP(B133,DATOS!D:K,8,FALSE)</f>
        <v>749</v>
      </c>
      <c r="N133" t="s">
        <v>140</v>
      </c>
      <c r="O133">
        <f>VLOOKUP(B133,AT!E:E,1,FALSE)</f>
        <v>1122786588</v>
      </c>
    </row>
    <row r="134" spans="1:15">
      <c r="A134" t="str">
        <f>VLOOKUP(B134,'SEPARADOR US'!A:G,2,FALSE)</f>
        <v>CC</v>
      </c>
      <c r="B134">
        <v>5297340</v>
      </c>
      <c r="C134" t="s">
        <v>134</v>
      </c>
      <c r="D134">
        <v>2</v>
      </c>
      <c r="E134" s="31" t="str">
        <f>VLOOKUP(B134,'SEPARADOR US'!A:G,4,FALSE)</f>
        <v>CHICUNQUE</v>
      </c>
      <c r="F134" s="31" t="str">
        <f>VLOOKUP(B134,'SEPARADOR US'!A:G,5,FALSE)</f>
        <v>JUAN</v>
      </c>
      <c r="G134" s="31" t="str">
        <f>VLOOKUP(B134,'SEPARADOR US'!A:G,6,FALSE)</f>
        <v>PEDRO</v>
      </c>
      <c r="H134" s="31">
        <f>VLOOKUP(B134,'SEPARADOR US'!A:G,7,FALSE)</f>
        <v>0</v>
      </c>
      <c r="I134" s="31">
        <f>VLOOKUP(B134,DATOS!D:I,3,FALSE)</f>
        <v>79</v>
      </c>
      <c r="J134" s="31">
        <f>VLOOKUP(B134,DATOS!D:I,4,FALSE)</f>
        <v>1</v>
      </c>
      <c r="K134" s="31" t="str">
        <f>VLOOKUP(B134,DATOS!D:I,6,FALSE)</f>
        <v>M</v>
      </c>
      <c r="L134">
        <v>86</v>
      </c>
      <c r="M134">
        <f>VLOOKUP(B134,DATOS!D:K,8,FALSE)</f>
        <v>755</v>
      </c>
      <c r="N134" t="s">
        <v>140</v>
      </c>
      <c r="O134">
        <f>VLOOKUP(B134,AT!E:E,1,FALSE)</f>
        <v>5297340</v>
      </c>
    </row>
    <row r="135" spans="1:15">
      <c r="A135" t="str">
        <f>VLOOKUP(B135,'SEPARADOR US'!A:G,2,FALSE)</f>
        <v>TI</v>
      </c>
      <c r="B135">
        <v>1030081703</v>
      </c>
      <c r="C135" t="s">
        <v>134</v>
      </c>
      <c r="D135">
        <v>2</v>
      </c>
      <c r="E135" s="31" t="str">
        <f>VLOOKUP(B135,'SEPARADOR US'!A:G,4,FALSE)</f>
        <v>CHINDOY</v>
      </c>
      <c r="F135" s="31" t="str">
        <f>VLOOKUP(B135,'SEPARADOR US'!A:G,5,FALSE)</f>
        <v>HOYOS</v>
      </c>
      <c r="G135" s="31" t="str">
        <f>VLOOKUP(B135,'SEPARADOR US'!A:G,6,FALSE)</f>
        <v>JHOAN</v>
      </c>
      <c r="H135" s="31" t="str">
        <f>VLOOKUP(B135,'SEPARADOR US'!A:G,7,FALSE)</f>
        <v>SEBASTIAN</v>
      </c>
      <c r="I135" s="31">
        <f>VLOOKUP(B135,DATOS!D:I,3,FALSE)</f>
        <v>12</v>
      </c>
      <c r="J135" s="31">
        <f>VLOOKUP(B135,DATOS!D:I,4,FALSE)</f>
        <v>1</v>
      </c>
      <c r="K135" s="31" t="str">
        <f>VLOOKUP(B135,DATOS!D:I,6,FALSE)</f>
        <v>M</v>
      </c>
      <c r="L135">
        <v>86</v>
      </c>
      <c r="M135" t="str">
        <f>VLOOKUP(B135,DATOS!D:K,8,FALSE)</f>
        <v>001</v>
      </c>
      <c r="N135" t="s">
        <v>140</v>
      </c>
      <c r="O135">
        <f>VLOOKUP(B135,AT!E:E,1,FALSE)</f>
        <v>1030081703</v>
      </c>
    </row>
    <row r="136" spans="1:15">
      <c r="A136" t="str">
        <f>VLOOKUP(B136,'SEPARADOR US'!A:G,2,FALSE)</f>
        <v>CC</v>
      </c>
      <c r="B136">
        <v>1124858715</v>
      </c>
      <c r="C136" t="s">
        <v>134</v>
      </c>
      <c r="D136">
        <v>2</v>
      </c>
      <c r="E136" s="31" t="str">
        <f>VLOOKUP(B136,'SEPARADOR US'!A:G,4,FALSE)</f>
        <v>CHINDOY</v>
      </c>
      <c r="F136" s="31" t="str">
        <f>VLOOKUP(B136,'SEPARADOR US'!A:G,5,FALSE)</f>
        <v>CHILITO</v>
      </c>
      <c r="G136" s="31" t="str">
        <f>VLOOKUP(B136,'SEPARADOR US'!A:G,6,FALSE)</f>
        <v>JHONY</v>
      </c>
      <c r="H136" s="31" t="str">
        <f>VLOOKUP(B136,'SEPARADOR US'!A:G,7,FALSE)</f>
        <v>WILFER</v>
      </c>
      <c r="I136" s="31">
        <f>VLOOKUP(B136,DATOS!D:I,3,FALSE)</f>
        <v>30</v>
      </c>
      <c r="J136" s="31">
        <f>VLOOKUP(B136,DATOS!D:I,4,FALSE)</f>
        <v>1</v>
      </c>
      <c r="K136" s="31" t="str">
        <f>VLOOKUP(B136,DATOS!D:I,6,FALSE)</f>
        <v>M</v>
      </c>
      <c r="L136">
        <v>86</v>
      </c>
      <c r="M136" t="str">
        <f>VLOOKUP(B136,DATOS!D:K,8,FALSE)</f>
        <v>001</v>
      </c>
      <c r="N136" t="s">
        <v>140</v>
      </c>
      <c r="O136">
        <f>VLOOKUP(B136,AT!E:E,1,FALSE)</f>
        <v>1124858715</v>
      </c>
    </row>
    <row r="137" spans="1:15">
      <c r="A137" t="str">
        <f>VLOOKUP(B137,'SEPARADOR US'!A:G,2,FALSE)</f>
        <v>CC</v>
      </c>
      <c r="B137">
        <v>41180164</v>
      </c>
      <c r="C137" t="s">
        <v>134</v>
      </c>
      <c r="D137">
        <v>2</v>
      </c>
      <c r="E137" s="31" t="str">
        <f>VLOOKUP(B137,'SEPARADOR US'!A:G,4,FALSE)</f>
        <v>CHINDOY</v>
      </c>
      <c r="F137" s="31" t="str">
        <f>VLOOKUP(B137,'SEPARADOR US'!A:G,5,FALSE)</f>
        <v>CHINDOY</v>
      </c>
      <c r="G137" s="31" t="str">
        <f>VLOOKUP(B137,'SEPARADOR US'!A:G,6,FALSE)</f>
        <v>MARGARITA</v>
      </c>
      <c r="H137" s="31">
        <f>VLOOKUP(B137,'SEPARADOR US'!A:G,7,FALSE)</f>
        <v>0</v>
      </c>
      <c r="I137" s="31">
        <f>VLOOKUP(B137,DATOS!D:I,3,FALSE)</f>
        <v>67</v>
      </c>
      <c r="J137" s="31">
        <f>VLOOKUP(B137,DATOS!D:I,4,FALSE)</f>
        <v>1</v>
      </c>
      <c r="K137" s="31" t="str">
        <f>VLOOKUP(B137,DATOS!D:I,6,FALSE)</f>
        <v>F</v>
      </c>
      <c r="L137">
        <v>86</v>
      </c>
      <c r="M137">
        <f>VLOOKUP(B137,DATOS!D:K,8,FALSE)</f>
        <v>749</v>
      </c>
      <c r="N137" t="s">
        <v>140</v>
      </c>
      <c r="O137">
        <f>VLOOKUP(B137,AT!E:E,1,FALSE)</f>
        <v>41180164</v>
      </c>
    </row>
    <row r="138" spans="1:15">
      <c r="A138" t="str">
        <f>VLOOKUP(B138,'SEPARADOR US'!A:G,2,FALSE)</f>
        <v>CC</v>
      </c>
      <c r="B138">
        <v>27190650</v>
      </c>
      <c r="C138" t="s">
        <v>134</v>
      </c>
      <c r="D138">
        <v>2</v>
      </c>
      <c r="E138" s="31" t="str">
        <f>VLOOKUP(B138,'SEPARADOR US'!A:G,4,FALSE)</f>
        <v>CHINDOY</v>
      </c>
      <c r="F138" s="31" t="str">
        <f>VLOOKUP(B138,'SEPARADOR US'!A:G,5,FALSE)</f>
        <v>CHINDOY</v>
      </c>
      <c r="G138" s="31" t="str">
        <f>VLOOKUP(B138,'SEPARADOR US'!A:G,6,FALSE)</f>
        <v>MARIA</v>
      </c>
      <c r="H138" s="31" t="str">
        <f>VLOOKUP(B138,'SEPARADOR US'!A:G,7,FALSE)</f>
        <v>JULIA</v>
      </c>
      <c r="I138" s="31">
        <f>VLOOKUP(B138,DATOS!D:I,3,FALSE)</f>
        <v>45</v>
      </c>
      <c r="J138" s="31">
        <f>VLOOKUP(B138,DATOS!D:I,4,FALSE)</f>
        <v>1</v>
      </c>
      <c r="K138" s="31" t="str">
        <f>VLOOKUP(B138,DATOS!D:I,6,FALSE)</f>
        <v>F</v>
      </c>
      <c r="L138">
        <v>86</v>
      </c>
      <c r="M138">
        <f>VLOOKUP(B138,DATOS!D:K,8,FALSE)</f>
        <v>760</v>
      </c>
      <c r="N138" t="s">
        <v>140</v>
      </c>
      <c r="O138">
        <f>VLOOKUP(B138,AT!E:E,1,FALSE)</f>
        <v>27190650</v>
      </c>
    </row>
    <row r="139" spans="1:15">
      <c r="A139" t="str">
        <f>VLOOKUP(B139,'SEPARADOR US'!A:G,2,FALSE)</f>
        <v>TI</v>
      </c>
      <c r="B139">
        <v>1030082559</v>
      </c>
      <c r="C139" t="s">
        <v>134</v>
      </c>
      <c r="D139">
        <v>2</v>
      </c>
      <c r="E139" s="31" t="str">
        <f>VLOOKUP(B139,'SEPARADOR US'!A:G,4,FALSE)</f>
        <v>CHINDOY</v>
      </c>
      <c r="F139" s="31" t="str">
        <f>VLOOKUP(B139,'SEPARADOR US'!A:G,5,FALSE)</f>
        <v>GUEVARA</v>
      </c>
      <c r="G139" s="31" t="str">
        <f>VLOOKUP(B139,'SEPARADOR US'!A:G,6,FALSE)</f>
        <v>DAYNER</v>
      </c>
      <c r="H139" s="31" t="str">
        <f>VLOOKUP(B139,'SEPARADOR US'!A:G,7,FALSE)</f>
        <v>ALEXANDER</v>
      </c>
      <c r="I139" s="31">
        <f>VLOOKUP(B139,DATOS!D:I,3,FALSE)</f>
        <v>9</v>
      </c>
      <c r="J139" s="31">
        <f>VLOOKUP(B139,DATOS!D:I,4,FALSE)</f>
        <v>1</v>
      </c>
      <c r="K139" s="31" t="str">
        <f>VLOOKUP(B139,DATOS!D:I,6,FALSE)</f>
        <v>M</v>
      </c>
      <c r="L139">
        <v>86</v>
      </c>
      <c r="M139">
        <f>VLOOKUP(B139,DATOS!D:K,8,FALSE)</f>
        <v>749</v>
      </c>
      <c r="N139" t="s">
        <v>140</v>
      </c>
      <c r="O139">
        <f>VLOOKUP(B139,AT!E:E,1,FALSE)</f>
        <v>1030082559</v>
      </c>
    </row>
    <row r="140" spans="1:15">
      <c r="A140" t="str">
        <f>VLOOKUP(B140,'SEPARADOR US'!A:G,2,FALSE)</f>
        <v>RC</v>
      </c>
      <c r="B140">
        <v>1124870383</v>
      </c>
      <c r="C140" t="s">
        <v>134</v>
      </c>
      <c r="D140">
        <v>2</v>
      </c>
      <c r="E140" s="31" t="str">
        <f>VLOOKUP(B140,'SEPARADOR US'!A:G,4,FALSE)</f>
        <v>CHINDOY</v>
      </c>
      <c r="F140" s="31" t="str">
        <f>VLOOKUP(B140,'SEPARADOR US'!A:G,5,FALSE)</f>
        <v>MARIA</v>
      </c>
      <c r="G140" s="31" t="str">
        <f>VLOOKUP(B140,'SEPARADOR US'!A:G,6,FALSE)</f>
        <v>GUADALUPE</v>
      </c>
      <c r="H140" s="31">
        <f>VLOOKUP(B140,'SEPARADOR US'!A:G,7,FALSE)</f>
        <v>0</v>
      </c>
      <c r="I140" s="31">
        <f>VLOOKUP(B140,DATOS!D:I,3,FALSE)</f>
        <v>1</v>
      </c>
      <c r="J140" s="31">
        <f>VLOOKUP(B140,DATOS!D:I,4,FALSE)</f>
        <v>1</v>
      </c>
      <c r="K140" s="31" t="str">
        <f>VLOOKUP(B140,DATOS!D:I,6,FALSE)</f>
        <v>F</v>
      </c>
      <c r="L140">
        <v>86</v>
      </c>
      <c r="M140" t="str">
        <f>VLOOKUP(B140,DATOS!D:K,8,FALSE)</f>
        <v>001</v>
      </c>
      <c r="N140" t="s">
        <v>140</v>
      </c>
      <c r="O140">
        <f>VLOOKUP(B140,AT!E:E,1,FALSE)</f>
        <v>1124870383</v>
      </c>
    </row>
    <row r="141" spans="1:15">
      <c r="A141" t="str">
        <f>VLOOKUP(B141,'SEPARADOR US'!A:G,2,FALSE)</f>
        <v>CC</v>
      </c>
      <c r="B141">
        <v>42098163</v>
      </c>
      <c r="C141" t="s">
        <v>134</v>
      </c>
      <c r="D141">
        <v>2</v>
      </c>
      <c r="E141" s="31" t="str">
        <f>VLOOKUP(B141,'SEPARADOR US'!A:G,4,FALSE)</f>
        <v>CHIRAN</v>
      </c>
      <c r="F141" s="31" t="str">
        <f>VLOOKUP(B141,'SEPARADOR US'!A:G,5,FALSE)</f>
        <v>CHIRAN</v>
      </c>
      <c r="G141" s="31" t="str">
        <f>VLOOKUP(B141,'SEPARADOR US'!A:G,6,FALSE)</f>
        <v>EDILIA</v>
      </c>
      <c r="H141" s="31" t="str">
        <f>VLOOKUP(B141,'SEPARADOR US'!A:G,7,FALSE)</f>
        <v>ESPERANZA</v>
      </c>
      <c r="I141" s="31">
        <f>VLOOKUP(B141,DATOS!D:I,3,FALSE)</f>
        <v>56</v>
      </c>
      <c r="J141" s="31">
        <f>VLOOKUP(B141,DATOS!D:I,4,FALSE)</f>
        <v>1</v>
      </c>
      <c r="K141" s="31" t="str">
        <f>VLOOKUP(B141,DATOS!D:I,6,FALSE)</f>
        <v>F</v>
      </c>
      <c r="L141">
        <v>86</v>
      </c>
      <c r="M141">
        <f>VLOOKUP(B141,DATOS!D:K,8,FALSE)</f>
        <v>865</v>
      </c>
      <c r="N141" t="s">
        <v>140</v>
      </c>
      <c r="O141">
        <f>VLOOKUP(B141,AT!E:E,1,FALSE)</f>
        <v>42098163</v>
      </c>
    </row>
    <row r="142" spans="1:15">
      <c r="A142" t="str">
        <f>VLOOKUP(B142,'SEPARADOR US'!A:G,2,FALSE)</f>
        <v>RC</v>
      </c>
      <c r="B142">
        <v>1126461138</v>
      </c>
      <c r="C142" t="s">
        <v>134</v>
      </c>
      <c r="D142">
        <v>2</v>
      </c>
      <c r="E142" s="31" t="str">
        <f>VLOOKUP(B142,'SEPARADOR US'!A:G,4,FALSE)</f>
        <v>CHIRAN</v>
      </c>
      <c r="F142" s="31" t="str">
        <f>VLOOKUP(B142,'SEPARADOR US'!A:G,5,FALSE)</f>
        <v>ERAZO</v>
      </c>
      <c r="G142" s="31" t="str">
        <f>VLOOKUP(B142,'SEPARADOR US'!A:G,6,FALSE)</f>
        <v>MARIA</v>
      </c>
      <c r="H142" s="31" t="str">
        <f>VLOOKUP(B142,'SEPARADOR US'!A:G,7,FALSE)</f>
        <v>JOSE</v>
      </c>
      <c r="I142" s="31">
        <f>VLOOKUP(B142,DATOS!D:I,3,FALSE)</f>
        <v>1</v>
      </c>
      <c r="J142" s="31">
        <f>VLOOKUP(B142,DATOS!D:I,4,FALSE)</f>
        <v>1</v>
      </c>
      <c r="K142" s="31" t="str">
        <f>VLOOKUP(B142,DATOS!D:I,6,FALSE)</f>
        <v>F</v>
      </c>
      <c r="L142">
        <v>86</v>
      </c>
      <c r="M142">
        <f>VLOOKUP(B142,DATOS!D:K,8,FALSE)</f>
        <v>865</v>
      </c>
      <c r="N142" t="s">
        <v>140</v>
      </c>
      <c r="O142">
        <f>VLOOKUP(B142,AT!E:E,1,FALSE)</f>
        <v>1126461138</v>
      </c>
    </row>
    <row r="143" spans="1:15">
      <c r="A143" t="str">
        <f>VLOOKUP(B143,'SEPARADOR US'!A:G,2,FALSE)</f>
        <v>CC</v>
      </c>
      <c r="B143">
        <v>39840910</v>
      </c>
      <c r="C143" t="s">
        <v>134</v>
      </c>
      <c r="D143">
        <v>2</v>
      </c>
      <c r="E143" s="31" t="str">
        <f>VLOOKUP(B143,'SEPARADOR US'!A:G,4,FALSE)</f>
        <v>CIFUENTES</v>
      </c>
      <c r="F143" s="31" t="str">
        <f>VLOOKUP(B143,'SEPARADOR US'!A:G,5,FALSE)</f>
        <v>ORDOÑEZ</v>
      </c>
      <c r="G143" s="31" t="str">
        <f>VLOOKUP(B143,'SEPARADOR US'!A:G,6,FALSE)</f>
        <v>ARNUBIA</v>
      </c>
      <c r="H143" s="31">
        <f>VLOOKUP(B143,'SEPARADOR US'!A:G,7,FALSE)</f>
        <v>0</v>
      </c>
      <c r="I143" s="31">
        <f>VLOOKUP(B143,DATOS!D:I,3,FALSE)</f>
        <v>60</v>
      </c>
      <c r="J143" s="31">
        <f>VLOOKUP(B143,DATOS!D:I,4,FALSE)</f>
        <v>1</v>
      </c>
      <c r="K143" s="31" t="str">
        <f>VLOOKUP(B143,DATOS!D:I,6,FALSE)</f>
        <v>F</v>
      </c>
      <c r="L143">
        <v>86</v>
      </c>
      <c r="M143">
        <f>VLOOKUP(B143,DATOS!D:K,8,FALSE)</f>
        <v>569</v>
      </c>
      <c r="N143" t="s">
        <v>140</v>
      </c>
      <c r="O143">
        <f>VLOOKUP(B143,AT!E:E,1,FALSE)</f>
        <v>39840910</v>
      </c>
    </row>
    <row r="144" spans="1:15">
      <c r="A144" t="str">
        <f>VLOOKUP(B144,'SEPARADOR US'!A:G,2,FALSE)</f>
        <v>CC</v>
      </c>
      <c r="B144">
        <v>41106214</v>
      </c>
      <c r="C144" t="s">
        <v>134</v>
      </c>
      <c r="D144">
        <v>2</v>
      </c>
      <c r="E144" s="31" t="str">
        <f>VLOOKUP(B144,'SEPARADOR US'!A:G,4,FALSE)</f>
        <v>CIRO</v>
      </c>
      <c r="F144" s="31" t="str">
        <f>VLOOKUP(B144,'SEPARADOR US'!A:G,5,FALSE)</f>
        <v>CIRO</v>
      </c>
      <c r="G144" s="31" t="str">
        <f>VLOOKUP(B144,'SEPARADOR US'!A:G,6,FALSE)</f>
        <v>CONSUELO</v>
      </c>
      <c r="H144" s="31" t="str">
        <f>VLOOKUP(B144,'SEPARADOR US'!A:G,7,FALSE)</f>
        <v>DEJESUS</v>
      </c>
      <c r="I144" s="31">
        <f>VLOOKUP(B144,DATOS!D:I,3,FALSE)</f>
        <v>65</v>
      </c>
      <c r="J144" s="31">
        <f>VLOOKUP(B144,DATOS!D:I,4,FALSE)</f>
        <v>1</v>
      </c>
      <c r="K144" s="31" t="str">
        <f>VLOOKUP(B144,DATOS!D:I,6,FALSE)</f>
        <v>F</v>
      </c>
      <c r="L144">
        <v>86</v>
      </c>
      <c r="M144">
        <f>VLOOKUP(B144,DATOS!D:K,8,FALSE)</f>
        <v>320</v>
      </c>
      <c r="N144" t="s">
        <v>140</v>
      </c>
      <c r="O144">
        <f>VLOOKUP(B144,AT!E:E,1,FALSE)</f>
        <v>41106214</v>
      </c>
    </row>
    <row r="145" spans="1:15">
      <c r="A145" t="str">
        <f>VLOOKUP(B145,'SEPARADOR US'!A:G,2,FALSE)</f>
        <v>CC</v>
      </c>
      <c r="B145">
        <v>1123322818</v>
      </c>
      <c r="C145" t="s">
        <v>134</v>
      </c>
      <c r="D145">
        <v>2</v>
      </c>
      <c r="E145" s="31" t="str">
        <f>VLOOKUP(B145,'SEPARADOR US'!A:G,4,FALSE)</f>
        <v>CISNEROS</v>
      </c>
      <c r="F145" s="31" t="str">
        <f>VLOOKUP(B145,'SEPARADOR US'!A:G,5,FALSE)</f>
        <v>ZOILA</v>
      </c>
      <c r="G145" s="31" t="str">
        <f>VLOOKUP(B145,'SEPARADOR US'!A:G,6,FALSE)</f>
        <v>MAGALI</v>
      </c>
      <c r="H145" s="31">
        <f>VLOOKUP(B145,'SEPARADOR US'!A:G,7,FALSE)</f>
        <v>0</v>
      </c>
      <c r="I145" s="31">
        <f>VLOOKUP(B145,DATOS!D:I,3,FALSE)</f>
        <v>35</v>
      </c>
      <c r="J145" s="31">
        <f>VLOOKUP(B145,DATOS!D:I,4,FALSE)</f>
        <v>1</v>
      </c>
      <c r="K145" s="31" t="str">
        <f>VLOOKUP(B145,DATOS!D:I,6,FALSE)</f>
        <v>F</v>
      </c>
      <c r="L145">
        <v>86</v>
      </c>
      <c r="M145">
        <f>VLOOKUP(B145,DATOS!D:K,8,FALSE)</f>
        <v>320</v>
      </c>
      <c r="N145" t="s">
        <v>140</v>
      </c>
      <c r="O145">
        <f>VLOOKUP(B145,AT!E:E,1,FALSE)</f>
        <v>1123322818</v>
      </c>
    </row>
    <row r="146" spans="1:15">
      <c r="A146" t="str">
        <f>VLOOKUP(B146,'SEPARADOR US'!A:G,2,FALSE)</f>
        <v>RC</v>
      </c>
      <c r="B146">
        <v>1126461958</v>
      </c>
      <c r="C146" t="s">
        <v>134</v>
      </c>
      <c r="D146">
        <v>2</v>
      </c>
      <c r="E146" s="31" t="str">
        <f>VLOOKUP(B146,'SEPARADOR US'!A:G,4,FALSE)</f>
        <v>CLAROS</v>
      </c>
      <c r="F146" s="31" t="str">
        <f>VLOOKUP(B146,'SEPARADOR US'!A:G,5,FALSE)</f>
        <v>SIERRA</v>
      </c>
      <c r="G146" s="31" t="str">
        <f>VLOOKUP(B146,'SEPARADOR US'!A:G,6,FALSE)</f>
        <v>HEYLEN</v>
      </c>
      <c r="H146" s="31" t="str">
        <f>VLOOKUP(B146,'SEPARADOR US'!A:G,7,FALSE)</f>
        <v>DAIA</v>
      </c>
      <c r="I146" s="31">
        <f>VLOOKUP(B146,DATOS!D:I,3,FALSE)</f>
        <v>6</v>
      </c>
      <c r="J146" s="31">
        <f>VLOOKUP(B146,DATOS!D:I,4,FALSE)</f>
        <v>2</v>
      </c>
      <c r="K146" s="31" t="str">
        <f>VLOOKUP(B146,DATOS!D:I,6,FALSE)</f>
        <v>F</v>
      </c>
      <c r="L146">
        <v>86</v>
      </c>
      <c r="M146">
        <f>VLOOKUP(B146,DATOS!D:K,8,FALSE)</f>
        <v>865</v>
      </c>
      <c r="N146" t="s">
        <v>140</v>
      </c>
      <c r="O146">
        <f>VLOOKUP(B146,AT!E:E,1,FALSE)</f>
        <v>1126461958</v>
      </c>
    </row>
    <row r="147" spans="1:15">
      <c r="A147" t="str">
        <f>VLOOKUP(B147,'SEPARADOR US'!A:G,2,FALSE)</f>
        <v>RC</v>
      </c>
      <c r="B147">
        <v>1123211822</v>
      </c>
      <c r="C147" t="s">
        <v>134</v>
      </c>
      <c r="D147">
        <v>2</v>
      </c>
      <c r="E147" s="31" t="str">
        <f>VLOOKUP(B147,'SEPARADOR US'!A:G,4,FALSE)</f>
        <v>CONDA</v>
      </c>
      <c r="F147" s="31" t="str">
        <f>VLOOKUP(B147,'SEPARADOR US'!A:G,5,FALSE)</f>
        <v>VELASCO</v>
      </c>
      <c r="G147" s="31" t="str">
        <f>VLOOKUP(B147,'SEPARADOR US'!A:G,6,FALSE)</f>
        <v>AHILIN</v>
      </c>
      <c r="H147" s="31" t="str">
        <f>VLOOKUP(B147,'SEPARADOR US'!A:G,7,FALSE)</f>
        <v>GUADALUPE</v>
      </c>
      <c r="I147" s="31">
        <f>VLOOKUP(B147,DATOS!D:I,3,FALSE)</f>
        <v>3</v>
      </c>
      <c r="J147" s="31">
        <f>VLOOKUP(B147,DATOS!D:I,4,FALSE)</f>
        <v>1</v>
      </c>
      <c r="K147" s="31" t="str">
        <f>VLOOKUP(B147,DATOS!D:I,6,FALSE)</f>
        <v>F</v>
      </c>
      <c r="L147">
        <v>86</v>
      </c>
      <c r="M147">
        <f>VLOOKUP(B147,DATOS!D:K,8,FALSE)</f>
        <v>568</v>
      </c>
      <c r="N147" t="s">
        <v>140</v>
      </c>
      <c r="O147">
        <f>VLOOKUP(B147,AT!E:E,1,FALSE)</f>
        <v>1123211822</v>
      </c>
    </row>
    <row r="148" spans="1:15">
      <c r="A148" t="str">
        <f>VLOOKUP(B148,'SEPARADOR US'!A:G,2,FALSE)</f>
        <v>RC</v>
      </c>
      <c r="B148">
        <v>11277080774</v>
      </c>
      <c r="C148" t="s">
        <v>134</v>
      </c>
      <c r="D148">
        <v>2</v>
      </c>
      <c r="E148" s="31" t="str">
        <f>VLOOKUP(B148,'SEPARADOR US'!A:G,4,FALSE)</f>
        <v>CORAL</v>
      </c>
      <c r="F148" s="31" t="str">
        <f>VLOOKUP(B148,'SEPARADOR US'!A:G,5,FALSE)</f>
        <v>PASU</v>
      </c>
      <c r="G148" s="31" t="str">
        <f>VLOOKUP(B148,'SEPARADOR US'!A:G,6,FALSE)</f>
        <v>ALANN</v>
      </c>
      <c r="H148" s="31" t="str">
        <f>VLOOKUP(B148,'SEPARADOR US'!A:G,7,FALSE)</f>
        <v>SANTIAGO</v>
      </c>
      <c r="I148" s="31">
        <f>VLOOKUP(B148,DATOS!D:I,3,FALSE)</f>
        <v>6</v>
      </c>
      <c r="J148" s="31">
        <f>VLOOKUP(B148,DATOS!D:I,4,FALSE)</f>
        <v>1</v>
      </c>
      <c r="K148" s="31" t="str">
        <f>VLOOKUP(B148,DATOS!D:I,6,FALSE)</f>
        <v>M</v>
      </c>
      <c r="L148">
        <v>86</v>
      </c>
      <c r="M148">
        <f>VLOOKUP(B148,DATOS!D:K,8,FALSE)</f>
        <v>885</v>
      </c>
      <c r="N148" t="s">
        <v>140</v>
      </c>
      <c r="O148">
        <f>VLOOKUP(B148,AT!E:E,1,FALSE)</f>
        <v>11277080774</v>
      </c>
    </row>
    <row r="149" spans="1:15">
      <c r="A149" t="str">
        <f>VLOOKUP(B149,'SEPARADOR US'!A:G,2,FALSE)</f>
        <v>CC</v>
      </c>
      <c r="B149">
        <v>26641443</v>
      </c>
      <c r="C149" t="s">
        <v>134</v>
      </c>
      <c r="D149">
        <v>2</v>
      </c>
      <c r="E149" s="31" t="str">
        <f>VLOOKUP(B149,'SEPARADOR US'!A:G,4,FALSE)</f>
        <v>CORDOBA</v>
      </c>
      <c r="F149" s="31" t="str">
        <f>VLOOKUP(B149,'SEPARADOR US'!A:G,5,FALSE)</f>
        <v>PUERTA</v>
      </c>
      <c r="G149" s="31" t="str">
        <f>VLOOKUP(B149,'SEPARADOR US'!A:G,6,FALSE)</f>
        <v>MARIA</v>
      </c>
      <c r="H149" s="31" t="str">
        <f>VLOOKUP(B149,'SEPARADOR US'!A:G,7,FALSE)</f>
        <v>ARANCIBIA</v>
      </c>
      <c r="I149" s="31">
        <f>VLOOKUP(B149,DATOS!D:I,3,FALSE)</f>
        <v>46</v>
      </c>
      <c r="J149" s="31">
        <f>VLOOKUP(B149,DATOS!D:I,4,FALSE)</f>
        <v>1</v>
      </c>
      <c r="K149" s="31" t="str">
        <f>VLOOKUP(B149,DATOS!D:I,6,FALSE)</f>
        <v>F</v>
      </c>
      <c r="L149">
        <v>86</v>
      </c>
      <c r="M149">
        <f>VLOOKUP(B149,DATOS!D:K,8,FALSE)</f>
        <v>569</v>
      </c>
      <c r="N149" t="s">
        <v>140</v>
      </c>
      <c r="O149">
        <f>VLOOKUP(B149,AT!E:E,1,FALSE)</f>
        <v>26641443</v>
      </c>
    </row>
    <row r="150" spans="1:15">
      <c r="A150" t="str">
        <f>VLOOKUP(B150,'SEPARADOR US'!A:G,2,FALSE)</f>
        <v>CC</v>
      </c>
      <c r="B150">
        <v>27400369</v>
      </c>
      <c r="C150" t="s">
        <v>134</v>
      </c>
      <c r="D150">
        <v>2</v>
      </c>
      <c r="E150" s="31" t="str">
        <f>VLOOKUP(B150,'SEPARADOR US'!A:G,4,FALSE)</f>
        <v>CORDOBA</v>
      </c>
      <c r="F150" s="31" t="str">
        <f>VLOOKUP(B150,'SEPARADOR US'!A:G,5,FALSE)</f>
        <v>ROSERO</v>
      </c>
      <c r="G150" s="31" t="str">
        <f>VLOOKUP(B150,'SEPARADOR US'!A:G,6,FALSE)</f>
        <v>IVANIA</v>
      </c>
      <c r="H150" s="31">
        <f>VLOOKUP(B150,'SEPARADOR US'!A:G,7,FALSE)</f>
        <v>0</v>
      </c>
      <c r="I150" s="31">
        <f>VLOOKUP(B150,DATOS!D:I,3,FALSE)</f>
        <v>54</v>
      </c>
      <c r="J150" s="31">
        <f>VLOOKUP(B150,DATOS!D:I,4,FALSE)</f>
        <v>1</v>
      </c>
      <c r="K150" s="31" t="str">
        <f>VLOOKUP(B150,DATOS!D:I,6,FALSE)</f>
        <v>F</v>
      </c>
      <c r="L150">
        <v>86</v>
      </c>
      <c r="M150">
        <f>VLOOKUP(B150,DATOS!D:K,8,FALSE)</f>
        <v>320</v>
      </c>
      <c r="N150" t="s">
        <v>140</v>
      </c>
      <c r="O150">
        <f>VLOOKUP(B150,AT!E:E,1,FALSE)</f>
        <v>27400369</v>
      </c>
    </row>
    <row r="151" spans="1:15">
      <c r="A151" t="str">
        <f>VLOOKUP(B151,'SEPARADOR US'!A:G,2,FALSE)</f>
        <v>RC</v>
      </c>
      <c r="B151">
        <v>1124868498</v>
      </c>
      <c r="C151" t="s">
        <v>134</v>
      </c>
      <c r="D151">
        <v>2</v>
      </c>
      <c r="E151" s="31" t="str">
        <f>VLOOKUP(B151,'SEPARADOR US'!A:G,4,FALSE)</f>
        <v>CORPUS</v>
      </c>
      <c r="F151" s="31" t="str">
        <f>VLOOKUP(B151,'SEPARADOR US'!A:G,5,FALSE)</f>
        <v>DAVID</v>
      </c>
      <c r="G151" s="31" t="str">
        <f>VLOOKUP(B151,'SEPARADOR US'!A:G,6,FALSE)</f>
        <v>ALEXANDER</v>
      </c>
      <c r="H151" s="31">
        <f>VLOOKUP(B151,'SEPARADOR US'!A:G,7,FALSE)</f>
        <v>0</v>
      </c>
      <c r="I151" s="31">
        <f>VLOOKUP(B151,DATOS!D:I,3,FALSE)</f>
        <v>5</v>
      </c>
      <c r="J151" s="31">
        <f>VLOOKUP(B151,DATOS!D:I,4,FALSE)</f>
        <v>1</v>
      </c>
      <c r="K151" s="31" t="str">
        <f>VLOOKUP(B151,DATOS!D:I,6,FALSE)</f>
        <v>M</v>
      </c>
      <c r="L151">
        <v>86</v>
      </c>
      <c r="M151" t="str">
        <f>VLOOKUP(B151,DATOS!D:K,8,FALSE)</f>
        <v>001</v>
      </c>
      <c r="N151" t="s">
        <v>140</v>
      </c>
      <c r="O151">
        <f>VLOOKUP(B151,AT!E:E,1,FALSE)</f>
        <v>1124868498</v>
      </c>
    </row>
    <row r="152" spans="1:15">
      <c r="A152" t="str">
        <f>VLOOKUP(B152,'SEPARADOR US'!A:G,2,FALSE)</f>
        <v>CC</v>
      </c>
      <c r="B152">
        <v>30066452</v>
      </c>
      <c r="C152" t="s">
        <v>134</v>
      </c>
      <c r="D152">
        <v>2</v>
      </c>
      <c r="E152" s="31" t="str">
        <f>VLOOKUP(B152,'SEPARADOR US'!A:G,4,FALSE)</f>
        <v>CORREA</v>
      </c>
      <c r="F152" s="31" t="str">
        <f>VLOOKUP(B152,'SEPARADOR US'!A:G,5,FALSE)</f>
        <v>SAMBRANO</v>
      </c>
      <c r="G152" s="31" t="str">
        <f>VLOOKUP(B152,'SEPARADOR US'!A:G,6,FALSE)</f>
        <v>NUBIA</v>
      </c>
      <c r="H152" s="31">
        <f>VLOOKUP(B152,'SEPARADOR US'!A:G,7,FALSE)</f>
        <v>0</v>
      </c>
      <c r="I152" s="31">
        <f>VLOOKUP(B152,DATOS!D:I,3,FALSE)</f>
        <v>64</v>
      </c>
      <c r="J152" s="31">
        <f>VLOOKUP(B152,DATOS!D:I,4,FALSE)</f>
        <v>1</v>
      </c>
      <c r="K152" s="31" t="str">
        <f>VLOOKUP(B152,DATOS!D:I,6,FALSE)</f>
        <v>F</v>
      </c>
      <c r="L152">
        <v>86</v>
      </c>
      <c r="M152">
        <f>VLOOKUP(B152,DATOS!D:K,8,FALSE)</f>
        <v>320</v>
      </c>
      <c r="N152" t="s">
        <v>140</v>
      </c>
      <c r="O152">
        <f>VLOOKUP(B152,AT!E:E,1,FALSE)</f>
        <v>30066452</v>
      </c>
    </row>
    <row r="153" spans="1:15">
      <c r="A153" t="str">
        <f>VLOOKUP(B153,'SEPARADOR US'!A:G,2,FALSE)</f>
        <v>CC</v>
      </c>
      <c r="B153">
        <v>15565235</v>
      </c>
      <c r="C153" t="s">
        <v>134</v>
      </c>
      <c r="D153">
        <v>2</v>
      </c>
      <c r="E153" s="31" t="str">
        <f>VLOOKUP(B153,'SEPARADOR US'!A:G,4,FALSE)</f>
        <v>CORTES</v>
      </c>
      <c r="F153" s="31" t="str">
        <f>VLOOKUP(B153,'SEPARADOR US'!A:G,5,FALSE)</f>
        <v>CORTES</v>
      </c>
      <c r="G153" s="31" t="str">
        <f>VLOOKUP(B153,'SEPARADOR US'!A:G,6,FALSE)</f>
        <v>LUIS</v>
      </c>
      <c r="H153" s="31">
        <f>VLOOKUP(B153,'SEPARADOR US'!A:G,7,FALSE)</f>
        <v>0</v>
      </c>
      <c r="I153" s="31">
        <f>VLOOKUP(B153,DATOS!D:I,3,FALSE)</f>
        <v>70</v>
      </c>
      <c r="J153" s="31">
        <f>VLOOKUP(B153,DATOS!D:I,4,FALSE)</f>
        <v>1</v>
      </c>
      <c r="K153" s="31" t="str">
        <f>VLOOKUP(B153,DATOS!D:I,6,FALSE)</f>
        <v>M</v>
      </c>
      <c r="L153">
        <v>86</v>
      </c>
      <c r="M153">
        <f>VLOOKUP(B153,DATOS!D:K,8,FALSE)</f>
        <v>571</v>
      </c>
      <c r="N153" t="s">
        <v>140</v>
      </c>
      <c r="O153">
        <f>VLOOKUP(B153,AT!E:E,1,FALSE)</f>
        <v>15565235</v>
      </c>
    </row>
    <row r="154" spans="1:15">
      <c r="A154" t="str">
        <f>VLOOKUP(B154,'SEPARADOR US'!A:G,2,FALSE)</f>
        <v>CC</v>
      </c>
      <c r="B154">
        <v>13023254</v>
      </c>
      <c r="C154" t="s">
        <v>134</v>
      </c>
      <c r="D154">
        <v>2</v>
      </c>
      <c r="E154" s="31" t="str">
        <f>VLOOKUP(B154,'SEPARADOR US'!A:G,4,FALSE)</f>
        <v>CORTES</v>
      </c>
      <c r="F154" s="31">
        <f>VLOOKUP(B154,'SEPARADOR US'!A:G,5,FALSE)</f>
        <v>0</v>
      </c>
      <c r="G154" s="31" t="str">
        <f>VLOOKUP(B154,'SEPARADOR US'!A:G,6,FALSE)</f>
        <v>DIOGENES</v>
      </c>
      <c r="H154" s="31">
        <f>VLOOKUP(B154,'SEPARADOR US'!A:G,7,FALSE)</f>
        <v>0</v>
      </c>
      <c r="I154" s="31">
        <f>VLOOKUP(B154,DATOS!D:I,3,FALSE)</f>
        <v>73</v>
      </c>
      <c r="J154" s="31">
        <f>VLOOKUP(B154,DATOS!D:I,4,FALSE)</f>
        <v>1</v>
      </c>
      <c r="K154" s="31" t="str">
        <f>VLOOKUP(B154,DATOS!D:I,6,FALSE)</f>
        <v>M</v>
      </c>
      <c r="L154">
        <v>86</v>
      </c>
      <c r="M154">
        <f>VLOOKUP(B154,DATOS!D:K,8,FALSE)</f>
        <v>320</v>
      </c>
      <c r="N154" t="s">
        <v>140</v>
      </c>
      <c r="O154">
        <f>VLOOKUP(B154,AT!E:E,1,FALSE)</f>
        <v>13023254</v>
      </c>
    </row>
    <row r="155" spans="1:15">
      <c r="A155" t="str">
        <f>VLOOKUP(B155,'SEPARADOR US'!A:G,2,FALSE)</f>
        <v>TI</v>
      </c>
      <c r="B155">
        <v>1123307565</v>
      </c>
      <c r="C155" t="s">
        <v>134</v>
      </c>
      <c r="D155">
        <v>2</v>
      </c>
      <c r="E155" s="31" t="str">
        <f>VLOOKUP(B155,'SEPARADOR US'!A:G,4,FALSE)</f>
        <v>CORTES</v>
      </c>
      <c r="F155" s="31" t="str">
        <f>VLOOKUP(B155,'SEPARADOR US'!A:G,5,FALSE)</f>
        <v>ZAMBRANO</v>
      </c>
      <c r="G155" s="31" t="str">
        <f>VLOOKUP(B155,'SEPARADOR US'!A:G,6,FALSE)</f>
        <v>MELANY</v>
      </c>
      <c r="H155" s="31" t="str">
        <f>VLOOKUP(B155,'SEPARADOR US'!A:G,7,FALSE)</f>
        <v>DAIRANY</v>
      </c>
      <c r="I155" s="31">
        <f>VLOOKUP(B155,DATOS!D:I,3,FALSE)</f>
        <v>12</v>
      </c>
      <c r="J155" s="31">
        <f>VLOOKUP(B155,DATOS!D:I,4,FALSE)</f>
        <v>1</v>
      </c>
      <c r="K155" s="31" t="str">
        <f>VLOOKUP(B155,DATOS!D:I,6,FALSE)</f>
        <v>F</v>
      </c>
      <c r="L155">
        <v>86</v>
      </c>
      <c r="M155">
        <f>VLOOKUP(B155,DATOS!D:K,8,FALSE)</f>
        <v>568</v>
      </c>
      <c r="N155" t="s">
        <v>140</v>
      </c>
      <c r="O155">
        <f>VLOOKUP(B155,AT!E:E,1,FALSE)</f>
        <v>1123307565</v>
      </c>
    </row>
    <row r="156" spans="1:15">
      <c r="A156" t="str">
        <f>VLOOKUP(B156,'SEPARADOR US'!A:G,2,FALSE)</f>
        <v>CC</v>
      </c>
      <c r="B156">
        <v>39835295</v>
      </c>
      <c r="C156" t="s">
        <v>134</v>
      </c>
      <c r="D156">
        <v>2</v>
      </c>
      <c r="E156" s="31" t="str">
        <f>VLOOKUP(B156,'SEPARADOR US'!A:G,4,FALSE)</f>
        <v>CORTEZ</v>
      </c>
      <c r="F156" s="31" t="str">
        <f>VLOOKUP(B156,'SEPARADOR US'!A:G,5,FALSE)</f>
        <v>ILES</v>
      </c>
      <c r="G156" s="31" t="str">
        <f>VLOOKUP(B156,'SEPARADOR US'!A:G,6,FALSE)</f>
        <v>ALBA</v>
      </c>
      <c r="H156" s="31" t="str">
        <f>VLOOKUP(B156,'SEPARADOR US'!A:G,7,FALSE)</f>
        <v>RUBIELA</v>
      </c>
      <c r="I156" s="31">
        <f>VLOOKUP(B156,DATOS!D:I,3,FALSE)</f>
        <v>50</v>
      </c>
      <c r="J156" s="31">
        <f>VLOOKUP(B156,DATOS!D:I,4,FALSE)</f>
        <v>1</v>
      </c>
      <c r="K156" s="31" t="str">
        <f>VLOOKUP(B156,DATOS!D:I,6,FALSE)</f>
        <v>F</v>
      </c>
      <c r="L156">
        <v>86</v>
      </c>
      <c r="M156">
        <f>VLOOKUP(B156,DATOS!D:K,8,FALSE)</f>
        <v>571</v>
      </c>
      <c r="N156" t="s">
        <v>140</v>
      </c>
      <c r="O156">
        <f>VLOOKUP(B156,AT!E:E,1,FALSE)</f>
        <v>39835295</v>
      </c>
    </row>
    <row r="157" spans="1:15">
      <c r="A157" t="str">
        <f>VLOOKUP(B157,'SEPARADOR US'!A:G,2,FALSE)</f>
        <v>CC</v>
      </c>
      <c r="B157">
        <v>1126452060</v>
      </c>
      <c r="C157" t="s">
        <v>134</v>
      </c>
      <c r="D157">
        <v>2</v>
      </c>
      <c r="E157" s="31" t="str">
        <f>VLOOKUP(B157,'SEPARADOR US'!A:G,4,FALSE)</f>
        <v>CRIOLLO</v>
      </c>
      <c r="F157" s="31" t="str">
        <f>VLOOKUP(B157,'SEPARADOR US'!A:G,5,FALSE)</f>
        <v>CRIOLLO</v>
      </c>
      <c r="G157" s="31" t="str">
        <f>VLOOKUP(B157,'SEPARADOR US'!A:G,6,FALSE)</f>
        <v>HEIDY</v>
      </c>
      <c r="H157" s="31" t="str">
        <f>VLOOKUP(B157,'SEPARADOR US'!A:G,7,FALSE)</f>
        <v>MARISELA</v>
      </c>
      <c r="I157" s="31">
        <f>VLOOKUP(B157,DATOS!D:I,3,FALSE)</f>
        <v>33</v>
      </c>
      <c r="J157" s="31">
        <f>VLOOKUP(B157,DATOS!D:I,4,FALSE)</f>
        <v>1</v>
      </c>
      <c r="K157" s="31" t="str">
        <f>VLOOKUP(B157,DATOS!D:I,6,FALSE)</f>
        <v>F</v>
      </c>
      <c r="L157">
        <v>86</v>
      </c>
      <c r="M157">
        <f>VLOOKUP(B157,DATOS!D:K,8,FALSE)</f>
        <v>865</v>
      </c>
      <c r="N157" t="s">
        <v>140</v>
      </c>
      <c r="O157">
        <f>VLOOKUP(B157,AT!E:E,1,FALSE)</f>
        <v>1126452060</v>
      </c>
    </row>
    <row r="158" spans="1:15">
      <c r="A158" t="str">
        <f>VLOOKUP(B158,'SEPARADOR US'!A:G,2,FALSE)</f>
        <v>CC</v>
      </c>
      <c r="B158">
        <v>87245217</v>
      </c>
      <c r="C158" t="s">
        <v>134</v>
      </c>
      <c r="D158">
        <v>2</v>
      </c>
      <c r="E158" s="31" t="str">
        <f>VLOOKUP(B158,'SEPARADOR US'!A:G,4,FALSE)</f>
        <v>CRIOLLO</v>
      </c>
      <c r="F158" s="31" t="str">
        <f>VLOOKUP(B158,'SEPARADOR US'!A:G,5,FALSE)</f>
        <v>SIMALES</v>
      </c>
      <c r="G158" s="31" t="str">
        <f>VLOOKUP(B158,'SEPARADOR US'!A:G,6,FALSE)</f>
        <v>SEGUNDO</v>
      </c>
      <c r="H158" s="31" t="str">
        <f>VLOOKUP(B158,'SEPARADOR US'!A:G,7,FALSE)</f>
        <v>LAURENCIO</v>
      </c>
      <c r="I158" s="31">
        <f>VLOOKUP(B158,DATOS!D:I,3,FALSE)</f>
        <v>65</v>
      </c>
      <c r="J158" s="31">
        <f>VLOOKUP(B158,DATOS!D:I,4,FALSE)</f>
        <v>1</v>
      </c>
      <c r="K158" s="31" t="str">
        <f>VLOOKUP(B158,DATOS!D:I,6,FALSE)</f>
        <v>M</v>
      </c>
      <c r="L158">
        <v>86</v>
      </c>
      <c r="M158">
        <f>VLOOKUP(B158,DATOS!D:K,8,FALSE)</f>
        <v>569</v>
      </c>
      <c r="N158" t="s">
        <v>140</v>
      </c>
      <c r="O158">
        <f>VLOOKUP(B158,AT!E:E,1,FALSE)</f>
        <v>87245217</v>
      </c>
    </row>
    <row r="159" spans="1:15">
      <c r="A159" t="str">
        <f>VLOOKUP(B159,'SEPARADOR US'!A:G,2,FALSE)</f>
        <v>CC</v>
      </c>
      <c r="B159">
        <v>41116143</v>
      </c>
      <c r="C159" t="s">
        <v>134</v>
      </c>
      <c r="D159">
        <v>2</v>
      </c>
      <c r="E159" s="31" t="str">
        <f>VLOOKUP(B159,'SEPARADOR US'!A:G,4,FALSE)</f>
        <v>CUACES</v>
      </c>
      <c r="F159" s="31" t="str">
        <f>VLOOKUP(B159,'SEPARADOR US'!A:G,5,FALSE)</f>
        <v>PORTILLA</v>
      </c>
      <c r="G159" s="31" t="str">
        <f>VLOOKUP(B159,'SEPARADOR US'!A:G,6,FALSE)</f>
        <v>JENNY</v>
      </c>
      <c r="H159" s="31" t="str">
        <f>VLOOKUP(B159,'SEPARADOR US'!A:G,7,FALSE)</f>
        <v>CECILIA</v>
      </c>
      <c r="I159" s="31">
        <f>VLOOKUP(B159,DATOS!D:I,3,FALSE)</f>
        <v>52</v>
      </c>
      <c r="J159" s="31">
        <f>VLOOKUP(B159,DATOS!D:I,4,FALSE)</f>
        <v>1</v>
      </c>
      <c r="K159" s="31" t="str">
        <f>VLOOKUP(B159,DATOS!D:I,6,FALSE)</f>
        <v>F</v>
      </c>
      <c r="L159">
        <v>86</v>
      </c>
      <c r="M159">
        <f>VLOOKUP(B159,DATOS!D:K,8,FALSE)</f>
        <v>865</v>
      </c>
      <c r="N159" t="s">
        <v>140</v>
      </c>
      <c r="O159">
        <f>VLOOKUP(B159,AT!E:E,1,FALSE)</f>
        <v>41116143</v>
      </c>
    </row>
    <row r="160" spans="1:15">
      <c r="A160" t="str">
        <f>VLOOKUP(B160,'SEPARADOR US'!A:G,2,FALSE)</f>
        <v>CC</v>
      </c>
      <c r="B160">
        <v>69000005</v>
      </c>
      <c r="C160" t="s">
        <v>134</v>
      </c>
      <c r="D160">
        <v>2</v>
      </c>
      <c r="E160" s="31" t="str">
        <f>VLOOKUP(B160,'SEPARADOR US'!A:G,4,FALSE)</f>
        <v>CUARAN</v>
      </c>
      <c r="F160" s="31" t="str">
        <f>VLOOKUP(B160,'SEPARADOR US'!A:G,5,FALSE)</f>
        <v>DE LOPEZ</v>
      </c>
      <c r="G160" s="31" t="str">
        <f>VLOOKUP(B160,'SEPARADOR US'!A:G,6,FALSE)</f>
        <v>MARIA</v>
      </c>
      <c r="H160" s="31" t="str">
        <f>VLOOKUP(B160,'SEPARADOR US'!A:G,7,FALSE)</f>
        <v>ALBA</v>
      </c>
      <c r="I160" s="31">
        <f>VLOOKUP(B160,DATOS!D:I,3,FALSE)</f>
        <v>74</v>
      </c>
      <c r="J160" s="31">
        <f>VLOOKUP(B160,DATOS!D:I,4,FALSE)</f>
        <v>1</v>
      </c>
      <c r="K160" s="31" t="str">
        <f>VLOOKUP(B160,DATOS!D:I,6,FALSE)</f>
        <v>F</v>
      </c>
      <c r="L160">
        <v>86</v>
      </c>
      <c r="M160">
        <f>VLOOKUP(B160,DATOS!D:K,8,FALSE)</f>
        <v>885</v>
      </c>
      <c r="N160" t="s">
        <v>140</v>
      </c>
      <c r="O160">
        <f>VLOOKUP(B160,AT!E:E,1,FALSE)</f>
        <v>69000005</v>
      </c>
    </row>
    <row r="161" spans="1:15" hidden="1">
      <c r="A161" t="str">
        <f>VLOOKUP(B161,'SEPARADOR US'!A:G,2,FALSE)</f>
        <v>TI</v>
      </c>
      <c r="B161">
        <v>1030082356</v>
      </c>
      <c r="C161" t="s">
        <v>134</v>
      </c>
      <c r="D161">
        <v>2</v>
      </c>
      <c r="E161" s="31" t="str">
        <f>VLOOKUP(B161,'SEPARADOR US'!A:G,4,FALSE)</f>
        <v>CUATIN</v>
      </c>
      <c r="F161" s="31" t="str">
        <f>VLOOKUP(B161,'SEPARADOR US'!A:G,5,FALSE)</f>
        <v>MACIAS</v>
      </c>
      <c r="G161" s="31" t="str">
        <f>VLOOKUP(B161,'SEPARADOR US'!A:G,6,FALSE)</f>
        <v>MARIA</v>
      </c>
      <c r="H161" s="31" t="str">
        <f>VLOOKUP(B161,'SEPARADOR US'!A:G,7,FALSE)</f>
        <v>JOSE</v>
      </c>
      <c r="I161" s="31">
        <f>VLOOKUP(B161,DATOS!D:I,3,FALSE)</f>
        <v>10</v>
      </c>
      <c r="J161" s="31">
        <f>VLOOKUP(B161,DATOS!D:I,4,FALSE)</f>
        <v>1</v>
      </c>
      <c r="K161" s="31" t="str">
        <f>VLOOKUP(B161,DATOS!D:I,6,FALSE)</f>
        <v>F</v>
      </c>
      <c r="L161">
        <v>86</v>
      </c>
      <c r="M161" t="str">
        <f>VLOOKUP(B161,DATOS!D:K,8,FALSE)</f>
        <v>001</v>
      </c>
      <c r="N161" t="s">
        <v>140</v>
      </c>
      <c r="O161" t="e">
        <f>VLOOKUP(B161,AT!E:E,1,FALSE)</f>
        <v>#N/A</v>
      </c>
    </row>
    <row r="162" spans="1:15">
      <c r="A162" t="str">
        <f>VLOOKUP(B162,'SEPARADOR US'!A:G,2,FALSE)</f>
        <v>CC</v>
      </c>
      <c r="B162">
        <v>27470330</v>
      </c>
      <c r="C162" t="s">
        <v>134</v>
      </c>
      <c r="D162">
        <v>2</v>
      </c>
      <c r="E162" s="31" t="str">
        <f>VLOOKUP(B162,'SEPARADOR US'!A:G,4,FALSE)</f>
        <v>CUATINDIOY</v>
      </c>
      <c r="F162" s="31" t="str">
        <f>VLOOKUP(B162,'SEPARADOR US'!A:G,5,FALSE)</f>
        <v>BUESAQUILLO</v>
      </c>
      <c r="G162" s="31" t="str">
        <f>VLOOKUP(B162,'SEPARADOR US'!A:G,6,FALSE)</f>
        <v>JESUSA</v>
      </c>
      <c r="H162" s="31">
        <f>VLOOKUP(B162,'SEPARADOR US'!A:G,7,FALSE)</f>
        <v>0</v>
      </c>
      <c r="I162" s="31">
        <f>VLOOKUP(B162,DATOS!D:I,3,FALSE)</f>
        <v>48</v>
      </c>
      <c r="J162" s="31">
        <f>VLOOKUP(B162,DATOS!D:I,4,FALSE)</f>
        <v>1</v>
      </c>
      <c r="K162" s="31" t="str">
        <f>VLOOKUP(B162,DATOS!D:I,6,FALSE)</f>
        <v>F</v>
      </c>
      <c r="L162">
        <v>86</v>
      </c>
      <c r="M162">
        <f>VLOOKUP(B162,DATOS!D:K,8,FALSE)</f>
        <v>749</v>
      </c>
      <c r="N162" t="s">
        <v>140</v>
      </c>
      <c r="O162">
        <f>VLOOKUP(B162,AT!E:E,1,FALSE)</f>
        <v>27470330</v>
      </c>
    </row>
    <row r="163" spans="1:15">
      <c r="A163" t="str">
        <f>VLOOKUP(B163,'SEPARADOR US'!A:G,2,FALSE)</f>
        <v>RC</v>
      </c>
      <c r="B163">
        <v>1121508955</v>
      </c>
      <c r="C163" t="s">
        <v>134</v>
      </c>
      <c r="D163">
        <v>2</v>
      </c>
      <c r="E163" s="31" t="str">
        <f>VLOOKUP(B163,'SEPARADOR US'!A:G,4,FALSE)</f>
        <v>CUATINDIOY</v>
      </c>
      <c r="F163" s="31" t="str">
        <f>VLOOKUP(B163,'SEPARADOR US'!A:G,5,FALSE)</f>
        <v>DELGADO</v>
      </c>
      <c r="G163" s="31" t="str">
        <f>VLOOKUP(B163,'SEPARADOR US'!A:G,6,FALSE)</f>
        <v>THIAGO</v>
      </c>
      <c r="H163" s="31" t="str">
        <f>VLOOKUP(B163,'SEPARADOR US'!A:G,7,FALSE)</f>
        <v>ANDRES</v>
      </c>
      <c r="I163" s="31">
        <f>VLOOKUP(B163,DATOS!D:I,3,FALSE)</f>
        <v>6</v>
      </c>
      <c r="J163" s="31">
        <f>VLOOKUP(B163,DATOS!D:I,4,FALSE)</f>
        <v>1</v>
      </c>
      <c r="K163" s="31" t="str">
        <f>VLOOKUP(B163,DATOS!D:I,6,FALSE)</f>
        <v>M</v>
      </c>
      <c r="L163">
        <v>86</v>
      </c>
      <c r="M163">
        <f>VLOOKUP(B163,DATOS!D:K,8,FALSE)</f>
        <v>760</v>
      </c>
      <c r="N163" t="s">
        <v>140</v>
      </c>
      <c r="O163">
        <f>VLOOKUP(B163,AT!E:E,1,FALSE)</f>
        <v>1121508955</v>
      </c>
    </row>
    <row r="164" spans="1:15">
      <c r="A164" t="str">
        <f>VLOOKUP(B164,'SEPARADOR US'!A:G,2,FALSE)</f>
        <v>RC</v>
      </c>
      <c r="B164">
        <v>1122787581</v>
      </c>
      <c r="C164" t="s">
        <v>134</v>
      </c>
      <c r="D164">
        <v>2</v>
      </c>
      <c r="E164" s="31" t="str">
        <f>VLOOKUP(B164,'SEPARADOR US'!A:G,4,FALSE)</f>
        <v>CUCHIMBA</v>
      </c>
      <c r="F164" s="31" t="str">
        <f>VLOOKUP(B164,'SEPARADOR US'!A:G,5,FALSE)</f>
        <v>JAMIOY</v>
      </c>
      <c r="G164" s="31" t="str">
        <f>VLOOKUP(B164,'SEPARADOR US'!A:G,6,FALSE)</f>
        <v>ANNY</v>
      </c>
      <c r="H164" s="31" t="str">
        <f>VLOOKUP(B164,'SEPARADOR US'!A:G,7,FALSE)</f>
        <v>DAYANA</v>
      </c>
      <c r="I164" s="31">
        <f>VLOOKUP(B164,DATOS!D:I,3,FALSE)</f>
        <v>1</v>
      </c>
      <c r="J164" s="31">
        <f>VLOOKUP(B164,DATOS!D:I,4,FALSE)</f>
        <v>1</v>
      </c>
      <c r="K164" s="31" t="str">
        <f>VLOOKUP(B164,DATOS!D:I,6,FALSE)</f>
        <v>F</v>
      </c>
      <c r="L164">
        <v>86</v>
      </c>
      <c r="M164">
        <f>VLOOKUP(B164,DATOS!D:K,8,FALSE)</f>
        <v>749</v>
      </c>
      <c r="N164" t="s">
        <v>140</v>
      </c>
      <c r="O164">
        <f>VLOOKUP(B164,AT!E:E,1,FALSE)</f>
        <v>1122787581</v>
      </c>
    </row>
    <row r="165" spans="1:15">
      <c r="A165" t="str">
        <f>VLOOKUP(B165,'SEPARADOR US'!A:G,2,FALSE)</f>
        <v>TI</v>
      </c>
      <c r="B165">
        <v>1124314688</v>
      </c>
      <c r="C165" t="s">
        <v>134</v>
      </c>
      <c r="D165">
        <v>2</v>
      </c>
      <c r="E165" s="31" t="str">
        <f>VLOOKUP(B165,'SEPARADOR US'!A:G,4,FALSE)</f>
        <v>CUELTAN</v>
      </c>
      <c r="F165" s="31" t="str">
        <f>VLOOKUP(B165,'SEPARADOR US'!A:G,5,FALSE)</f>
        <v>JACANAMEJOY</v>
      </c>
      <c r="G165" s="31" t="str">
        <f>VLOOKUP(B165,'SEPARADOR US'!A:G,6,FALSE)</f>
        <v>WALTER</v>
      </c>
      <c r="H165" s="31" t="str">
        <f>VLOOKUP(B165,'SEPARADOR US'!A:G,7,FALSE)</f>
        <v>ALBEIRO</v>
      </c>
      <c r="I165" s="31">
        <f>VLOOKUP(B165,DATOS!D:I,3,FALSE)</f>
        <v>14</v>
      </c>
      <c r="J165" s="31">
        <f>VLOOKUP(B165,DATOS!D:I,4,FALSE)</f>
        <v>1</v>
      </c>
      <c r="K165" s="31" t="str">
        <f>VLOOKUP(B165,DATOS!D:I,6,FALSE)</f>
        <v>M</v>
      </c>
      <c r="L165">
        <v>86</v>
      </c>
      <c r="M165">
        <f>VLOOKUP(B165,DATOS!D:K,8,FALSE)</f>
        <v>749</v>
      </c>
      <c r="N165" t="s">
        <v>140</v>
      </c>
      <c r="O165">
        <f>VLOOKUP(B165,AT!E:E,1,FALSE)</f>
        <v>1124314688</v>
      </c>
    </row>
    <row r="166" spans="1:15">
      <c r="A166" t="str">
        <f>VLOOKUP(B166,'SEPARADOR US'!A:G,2,FALSE)</f>
        <v>CC</v>
      </c>
      <c r="B166">
        <v>1123311495</v>
      </c>
      <c r="C166" t="s">
        <v>134</v>
      </c>
      <c r="D166">
        <v>2</v>
      </c>
      <c r="E166" s="31" t="str">
        <f>VLOOKUP(B166,'SEPARADOR US'!A:G,4,FALSE)</f>
        <v>CUNDA</v>
      </c>
      <c r="F166" s="31" t="str">
        <f>VLOOKUP(B166,'SEPARADOR US'!A:G,5,FALSE)</f>
        <v>ILAMO</v>
      </c>
      <c r="G166" s="31" t="str">
        <f>VLOOKUP(B166,'SEPARADOR US'!A:G,6,FALSE)</f>
        <v>LEIDY</v>
      </c>
      <c r="H166" s="31" t="str">
        <f>VLOOKUP(B166,'SEPARADOR US'!A:G,7,FALSE)</f>
        <v>JAZMIN</v>
      </c>
      <c r="I166" s="31">
        <f>VLOOKUP(B166,DATOS!D:I,3,FALSE)</f>
        <v>29</v>
      </c>
      <c r="J166" s="31">
        <f>VLOOKUP(B166,DATOS!D:I,4,FALSE)</f>
        <v>1</v>
      </c>
      <c r="K166" s="31" t="str">
        <f>VLOOKUP(B166,DATOS!D:I,6,FALSE)</f>
        <v>F</v>
      </c>
      <c r="L166">
        <v>86</v>
      </c>
      <c r="M166">
        <f>VLOOKUP(B166,DATOS!D:K,8,FALSE)</f>
        <v>568</v>
      </c>
      <c r="N166" t="s">
        <v>140</v>
      </c>
      <c r="O166">
        <f>VLOOKUP(B166,AT!E:E,1,FALSE)</f>
        <v>1123311495</v>
      </c>
    </row>
    <row r="167" spans="1:15">
      <c r="A167" t="str">
        <f>VLOOKUP(B167,'SEPARADOR US'!A:G,2,FALSE)</f>
        <v>CC</v>
      </c>
      <c r="B167">
        <v>97425021</v>
      </c>
      <c r="C167" t="s">
        <v>134</v>
      </c>
      <c r="D167">
        <v>2</v>
      </c>
      <c r="E167" s="31" t="str">
        <f>VLOOKUP(B167,'SEPARADOR US'!A:G,4,FALSE)</f>
        <v>DAGUA</v>
      </c>
      <c r="F167" s="31" t="str">
        <f>VLOOKUP(B167,'SEPARADOR US'!A:G,5,FALSE)</f>
        <v>BAICE</v>
      </c>
      <c r="G167" s="31" t="str">
        <f>VLOOKUP(B167,'SEPARADOR US'!A:G,6,FALSE)</f>
        <v>ALONSO</v>
      </c>
      <c r="H167" s="31">
        <f>VLOOKUP(B167,'SEPARADOR US'!A:G,7,FALSE)</f>
        <v>0</v>
      </c>
      <c r="I167" s="31">
        <f>VLOOKUP(B167,DATOS!D:I,3,FALSE)</f>
        <v>65</v>
      </c>
      <c r="J167" s="31">
        <f>VLOOKUP(B167,DATOS!D:I,4,FALSE)</f>
        <v>1</v>
      </c>
      <c r="K167" s="31" t="str">
        <f>VLOOKUP(B167,DATOS!D:I,6,FALSE)</f>
        <v>M</v>
      </c>
      <c r="L167">
        <v>86</v>
      </c>
      <c r="M167">
        <f>VLOOKUP(B167,DATOS!D:K,8,FALSE)</f>
        <v>571</v>
      </c>
      <c r="N167" t="s">
        <v>140</v>
      </c>
      <c r="O167">
        <f>VLOOKUP(B167,AT!E:E,1,FALSE)</f>
        <v>97425021</v>
      </c>
    </row>
    <row r="168" spans="1:15">
      <c r="A168" t="str">
        <f>VLOOKUP(B168,'SEPARADOR US'!A:G,2,FALSE)</f>
        <v>CC</v>
      </c>
      <c r="B168">
        <v>25368075</v>
      </c>
      <c r="C168" t="s">
        <v>134</v>
      </c>
      <c r="D168">
        <v>2</v>
      </c>
      <c r="E168" s="31" t="str">
        <f>VLOOKUP(B168,'SEPARADOR US'!A:G,4,FALSE)</f>
        <v>DAGUA</v>
      </c>
      <c r="F168" s="31" t="str">
        <f>VLOOKUP(B168,'SEPARADOR US'!A:G,5,FALSE)</f>
        <v>CANAS</v>
      </c>
      <c r="G168" s="31" t="str">
        <f>VLOOKUP(B168,'SEPARADOR US'!A:G,6,FALSE)</f>
        <v>ROSALIA</v>
      </c>
      <c r="H168" s="31">
        <f>VLOOKUP(B168,'SEPARADOR US'!A:G,7,FALSE)</f>
        <v>0</v>
      </c>
      <c r="I168" s="31">
        <f>VLOOKUP(B168,DATOS!D:I,3,FALSE)</f>
        <v>75</v>
      </c>
      <c r="J168" s="31">
        <f>VLOOKUP(B168,DATOS!D:I,4,FALSE)</f>
        <v>1</v>
      </c>
      <c r="K168" s="31" t="str">
        <f>VLOOKUP(B168,DATOS!D:I,6,FALSE)</f>
        <v>F</v>
      </c>
      <c r="L168">
        <v>86</v>
      </c>
      <c r="M168">
        <f>VLOOKUP(B168,DATOS!D:K,8,FALSE)</f>
        <v>571</v>
      </c>
      <c r="N168" t="s">
        <v>140</v>
      </c>
      <c r="O168">
        <f>VLOOKUP(B168,AT!E:E,1,FALSE)</f>
        <v>25368075</v>
      </c>
    </row>
    <row r="169" spans="1:15">
      <c r="A169" t="str">
        <f>VLOOKUP(B169,'SEPARADOR US'!A:G,2,FALSE)</f>
        <v>CC</v>
      </c>
      <c r="B169">
        <v>1006955958</v>
      </c>
      <c r="C169" t="s">
        <v>134</v>
      </c>
      <c r="D169">
        <v>2</v>
      </c>
      <c r="E169" s="31" t="str">
        <f>VLOOKUP(B169,'SEPARADOR US'!A:G,4,FALSE)</f>
        <v>DAGUA</v>
      </c>
      <c r="F169" s="31" t="str">
        <f>VLOOKUP(B169,'SEPARADOR US'!A:G,5,FALSE)</f>
        <v>JULICUE</v>
      </c>
      <c r="G169" s="31" t="str">
        <f>VLOOKUP(B169,'SEPARADOR US'!A:G,6,FALSE)</f>
        <v>MAYERLI</v>
      </c>
      <c r="H169" s="31">
        <f>VLOOKUP(B169,'SEPARADOR US'!A:G,7,FALSE)</f>
        <v>0</v>
      </c>
      <c r="I169" s="31">
        <f>VLOOKUP(B169,DATOS!D:I,3,FALSE)</f>
        <v>22</v>
      </c>
      <c r="J169" s="31">
        <f>VLOOKUP(B169,DATOS!D:I,4,FALSE)</f>
        <v>1</v>
      </c>
      <c r="K169" s="31" t="str">
        <f>VLOOKUP(B169,DATOS!D:I,6,FALSE)</f>
        <v>F</v>
      </c>
      <c r="L169">
        <v>86</v>
      </c>
      <c r="M169">
        <f>VLOOKUP(B169,DATOS!D:K,8,FALSE)</f>
        <v>571</v>
      </c>
      <c r="N169" t="s">
        <v>140</v>
      </c>
      <c r="O169">
        <f>VLOOKUP(B169,AT!E:E,1,FALSE)</f>
        <v>1006955958</v>
      </c>
    </row>
    <row r="170" spans="1:15">
      <c r="A170" t="str">
        <f>VLOOKUP(B170,'SEPARADOR US'!A:G,2,FALSE)</f>
        <v>CC</v>
      </c>
      <c r="B170">
        <v>1125179942</v>
      </c>
      <c r="C170" t="s">
        <v>134</v>
      </c>
      <c r="D170">
        <v>2</v>
      </c>
      <c r="E170" s="31" t="str">
        <f>VLOOKUP(B170,'SEPARADOR US'!A:G,4,FALSE)</f>
        <v>DAGUA</v>
      </c>
      <c r="F170" s="31" t="str">
        <f>VLOOKUP(B170,'SEPARADOR US'!A:G,5,FALSE)</f>
        <v>VILLANO</v>
      </c>
      <c r="G170" s="31" t="str">
        <f>VLOOKUP(B170,'SEPARADOR US'!A:G,6,FALSE)</f>
        <v>JUAN</v>
      </c>
      <c r="H170" s="31" t="str">
        <f>VLOOKUP(B170,'SEPARADOR US'!A:G,7,FALSE)</f>
        <v>DAVID</v>
      </c>
      <c r="I170" s="31">
        <f>VLOOKUP(B170,DATOS!D:I,3,FALSE)</f>
        <v>19</v>
      </c>
      <c r="J170" s="31">
        <f>VLOOKUP(B170,DATOS!D:I,4,FALSE)</f>
        <v>1</v>
      </c>
      <c r="K170" s="31" t="str">
        <f>VLOOKUP(B170,DATOS!D:I,6,FALSE)</f>
        <v>M</v>
      </c>
      <c r="L170">
        <v>86</v>
      </c>
      <c r="M170">
        <f>VLOOKUP(B170,DATOS!D:K,8,FALSE)</f>
        <v>571</v>
      </c>
      <c r="N170" t="s">
        <v>140</v>
      </c>
      <c r="O170">
        <f>VLOOKUP(B170,AT!E:E,1,FALSE)</f>
        <v>1125179942</v>
      </c>
    </row>
    <row r="171" spans="1:15">
      <c r="A171" t="str">
        <f>VLOOKUP(B171,'SEPARADOR US'!A:G,2,FALSE)</f>
        <v>CC</v>
      </c>
      <c r="B171">
        <v>6176530</v>
      </c>
      <c r="C171" t="s">
        <v>134</v>
      </c>
      <c r="D171">
        <v>2</v>
      </c>
      <c r="E171" s="31" t="str">
        <f>VLOOKUP(B171,'SEPARADOR US'!A:G,4,FALSE)</f>
        <v>DARMASIS</v>
      </c>
      <c r="F171" s="31" t="str">
        <f>VLOOKUP(B171,'SEPARADOR US'!A:G,5,FALSE)</f>
        <v>ALBORNOS</v>
      </c>
      <c r="G171" s="31" t="str">
        <f>VLOOKUP(B171,'SEPARADOR US'!A:G,6,FALSE)</f>
        <v>OSCAR</v>
      </c>
      <c r="H171" s="31">
        <f>VLOOKUP(B171,'SEPARADOR US'!A:G,7,FALSE)</f>
        <v>0</v>
      </c>
      <c r="I171" s="31">
        <f>VLOOKUP(B171,DATOS!D:I,3,FALSE)</f>
        <v>71</v>
      </c>
      <c r="J171" s="31">
        <f>VLOOKUP(B171,DATOS!D:I,4,FALSE)</f>
        <v>1</v>
      </c>
      <c r="K171" s="31" t="str">
        <f>VLOOKUP(B171,DATOS!D:I,6,FALSE)</f>
        <v>M</v>
      </c>
      <c r="L171">
        <v>86</v>
      </c>
      <c r="M171">
        <f>VLOOKUP(B171,DATOS!D:K,8,FALSE)</f>
        <v>320</v>
      </c>
      <c r="N171" t="s">
        <v>140</v>
      </c>
      <c r="O171">
        <f>VLOOKUP(B171,AT!E:E,1,FALSE)</f>
        <v>6176530</v>
      </c>
    </row>
    <row r="172" spans="1:15">
      <c r="A172" t="str">
        <f>VLOOKUP(B172,'SEPARADOR US'!A:G,2,FALSE)</f>
        <v>CC</v>
      </c>
      <c r="B172">
        <v>39842151</v>
      </c>
      <c r="C172" t="s">
        <v>134</v>
      </c>
      <c r="D172">
        <v>2</v>
      </c>
      <c r="E172" s="31" t="str">
        <f>VLOOKUP(B172,'SEPARADOR US'!A:G,4,FALSE)</f>
        <v>DAZA</v>
      </c>
      <c r="F172" s="31" t="str">
        <f>VLOOKUP(B172,'SEPARADOR US'!A:G,5,FALSE)</f>
        <v>IBARRA</v>
      </c>
      <c r="G172" s="31" t="str">
        <f>VLOOKUP(B172,'SEPARADOR US'!A:G,6,FALSE)</f>
        <v>FELISA</v>
      </c>
      <c r="H172" s="31">
        <f>VLOOKUP(B172,'SEPARADOR US'!A:G,7,FALSE)</f>
        <v>0</v>
      </c>
      <c r="I172" s="31">
        <f>VLOOKUP(B172,DATOS!D:I,3,FALSE)</f>
        <v>62</v>
      </c>
      <c r="J172" s="31">
        <f>VLOOKUP(B172,DATOS!D:I,4,FALSE)</f>
        <v>1</v>
      </c>
      <c r="K172" s="31" t="str">
        <f>VLOOKUP(B172,DATOS!D:I,6,FALSE)</f>
        <v>F</v>
      </c>
      <c r="L172">
        <v>86</v>
      </c>
      <c r="M172">
        <f>VLOOKUP(B172,DATOS!D:K,8,FALSE)</f>
        <v>569</v>
      </c>
      <c r="N172" t="s">
        <v>140</v>
      </c>
      <c r="O172">
        <f>VLOOKUP(B172,AT!E:E,1,FALSE)</f>
        <v>39842151</v>
      </c>
    </row>
    <row r="173" spans="1:15">
      <c r="A173" t="str">
        <f>VLOOKUP(B173,'SEPARADOR US'!A:G,2,FALSE)</f>
        <v>CC</v>
      </c>
      <c r="B173">
        <v>27481092</v>
      </c>
      <c r="C173" t="s">
        <v>134</v>
      </c>
      <c r="D173">
        <v>2</v>
      </c>
      <c r="E173" s="31" t="str">
        <f>VLOOKUP(B173,'SEPARADOR US'!A:G,4,FALSE)</f>
        <v>DAZA</v>
      </c>
      <c r="F173" s="31" t="str">
        <f>VLOOKUP(B173,'SEPARADOR US'!A:G,5,FALSE)</f>
        <v>ORTEGA</v>
      </c>
      <c r="G173" s="31" t="str">
        <f>VLOOKUP(B173,'SEPARADOR US'!A:G,6,FALSE)</f>
        <v>BLANCA</v>
      </c>
      <c r="H173" s="31" t="str">
        <f>VLOOKUP(B173,'SEPARADOR US'!A:G,7,FALSE)</f>
        <v>LIGIA</v>
      </c>
      <c r="I173" s="31">
        <f>VLOOKUP(B173,DATOS!D:I,3,FALSE)</f>
        <v>50</v>
      </c>
      <c r="J173" s="31">
        <f>VLOOKUP(B173,DATOS!D:I,4,FALSE)</f>
        <v>1</v>
      </c>
      <c r="K173" s="31" t="str">
        <f>VLOOKUP(B173,DATOS!D:I,6,FALSE)</f>
        <v>F</v>
      </c>
      <c r="L173">
        <v>86</v>
      </c>
      <c r="M173">
        <f>VLOOKUP(B173,DATOS!D:K,8,FALSE)</f>
        <v>749</v>
      </c>
      <c r="N173" t="s">
        <v>140</v>
      </c>
      <c r="O173">
        <f>VLOOKUP(B173,AT!E:E,1,FALSE)</f>
        <v>27481092</v>
      </c>
    </row>
    <row r="174" spans="1:15">
      <c r="A174" t="str">
        <f>VLOOKUP(B174,'SEPARADOR US'!A:G,2,FALSE)</f>
        <v>CC</v>
      </c>
      <c r="B174">
        <v>69025046</v>
      </c>
      <c r="C174" t="s">
        <v>134</v>
      </c>
      <c r="D174">
        <v>2</v>
      </c>
      <c r="E174" s="31" t="str">
        <f>VLOOKUP(B174,'SEPARADOR US'!A:G,4,FALSE)</f>
        <v>DAZA</v>
      </c>
      <c r="F174" s="31" t="str">
        <f>VLOOKUP(B174,'SEPARADOR US'!A:G,5,FALSE)</f>
        <v>REDELFA</v>
      </c>
      <c r="G174" s="31" t="str">
        <f>VLOOKUP(B174,'SEPARADOR US'!A:G,6,FALSE)</f>
        <v>ERMILA</v>
      </c>
      <c r="H174" s="31">
        <f>VLOOKUP(B174,'SEPARADOR US'!A:G,7,FALSE)</f>
        <v>0</v>
      </c>
      <c r="I174" s="31">
        <f>VLOOKUP(B174,DATOS!D:I,3,FALSE)</f>
        <v>63</v>
      </c>
      <c r="J174" s="31">
        <f>VLOOKUP(B174,DATOS!D:I,4,FALSE)</f>
        <v>1</v>
      </c>
      <c r="K174" s="31" t="str">
        <f>VLOOKUP(B174,DATOS!D:I,6,FALSE)</f>
        <v>F</v>
      </c>
      <c r="L174">
        <v>86</v>
      </c>
      <c r="M174">
        <f>VLOOKUP(B174,DATOS!D:K,8,FALSE)</f>
        <v>320</v>
      </c>
      <c r="N174" t="s">
        <v>140</v>
      </c>
      <c r="O174">
        <f>VLOOKUP(B174,AT!E:E,1,FALSE)</f>
        <v>69025046</v>
      </c>
    </row>
    <row r="175" spans="1:15">
      <c r="A175" t="str">
        <f>VLOOKUP(B175,'SEPARADOR US'!A:G,2,FALSE)</f>
        <v>CC</v>
      </c>
      <c r="B175">
        <v>27359590</v>
      </c>
      <c r="C175" t="s">
        <v>134</v>
      </c>
      <c r="D175">
        <v>2</v>
      </c>
      <c r="E175" s="31" t="str">
        <f>VLOOKUP(B175,'SEPARADOR US'!A:G,4,FALSE)</f>
        <v>DE JESUS</v>
      </c>
      <c r="F175" s="31" t="str">
        <f>VLOOKUP(B175,'SEPARADOR US'!A:G,5,FALSE)</f>
        <v>VALENCIA</v>
      </c>
      <c r="G175" s="31" t="str">
        <f>VLOOKUP(B175,'SEPARADOR US'!A:G,6,FALSE)</f>
        <v>ANA</v>
      </c>
      <c r="H175" s="31" t="str">
        <f>VLOOKUP(B175,'SEPARADOR US'!A:G,7,FALSE)</f>
        <v>RUBI</v>
      </c>
      <c r="I175" s="31">
        <f>VLOOKUP(B175,DATOS!D:I,3,FALSE)</f>
        <v>67</v>
      </c>
      <c r="J175" s="31">
        <f>VLOOKUP(B175,DATOS!D:I,4,FALSE)</f>
        <v>1</v>
      </c>
      <c r="K175" s="31" t="str">
        <f>VLOOKUP(B175,DATOS!D:I,6,FALSE)</f>
        <v>F</v>
      </c>
      <c r="L175">
        <v>86</v>
      </c>
      <c r="M175">
        <f>VLOOKUP(B175,DATOS!D:K,8,FALSE)</f>
        <v>885</v>
      </c>
      <c r="N175" t="s">
        <v>140</v>
      </c>
      <c r="O175">
        <f>VLOOKUP(B175,AT!E:E,1,FALSE)</f>
        <v>27359590</v>
      </c>
    </row>
    <row r="176" spans="1:15">
      <c r="A176" t="str">
        <f>VLOOKUP(B176,'SEPARADOR US'!A:G,2,FALSE)</f>
        <v>CC</v>
      </c>
      <c r="B176">
        <v>5283130</v>
      </c>
      <c r="C176" t="s">
        <v>134</v>
      </c>
      <c r="D176">
        <v>2</v>
      </c>
      <c r="E176" s="31" t="str">
        <f>VLOOKUP(B176,'SEPARADOR US'!A:G,4,FALSE)</f>
        <v>DELGADO</v>
      </c>
      <c r="F176" s="31">
        <f>VLOOKUP(B176,'SEPARADOR US'!A:G,5,FALSE)</f>
        <v>0</v>
      </c>
      <c r="G176" s="31" t="str">
        <f>VLOOKUP(B176,'SEPARADOR US'!A:G,6,FALSE)</f>
        <v>CARLOS</v>
      </c>
      <c r="H176" s="31">
        <f>VLOOKUP(B176,'SEPARADOR US'!A:G,7,FALSE)</f>
        <v>0</v>
      </c>
      <c r="I176" s="31">
        <f>VLOOKUP(B176,DATOS!D:I,3,FALSE)</f>
        <v>74</v>
      </c>
      <c r="J176" s="31">
        <f>VLOOKUP(B176,DATOS!D:I,4,FALSE)</f>
        <v>1</v>
      </c>
      <c r="K176" s="31" t="str">
        <f>VLOOKUP(B176,DATOS!D:I,6,FALSE)</f>
        <v>M</v>
      </c>
      <c r="L176">
        <v>86</v>
      </c>
      <c r="M176">
        <f>VLOOKUP(B176,DATOS!D:K,8,FALSE)</f>
        <v>749</v>
      </c>
      <c r="N176" t="s">
        <v>140</v>
      </c>
      <c r="O176">
        <f>VLOOKUP(B176,AT!E:E,1,FALSE)</f>
        <v>5283130</v>
      </c>
    </row>
    <row r="177" spans="1:15">
      <c r="A177" t="str">
        <f>VLOOKUP(B177,'SEPARADOR US'!A:G,2,FALSE)</f>
        <v>CC</v>
      </c>
      <c r="B177">
        <v>39825014</v>
      </c>
      <c r="C177" t="s">
        <v>134</v>
      </c>
      <c r="D177">
        <v>2</v>
      </c>
      <c r="E177" s="31" t="str">
        <f>VLOOKUP(B177,'SEPARADOR US'!A:G,4,FALSE)</f>
        <v>DELGADO</v>
      </c>
      <c r="F177" s="31" t="str">
        <f>VLOOKUP(B177,'SEPARADOR US'!A:G,5,FALSE)</f>
        <v>ENRIQUEZ</v>
      </c>
      <c r="G177" s="31" t="str">
        <f>VLOOKUP(B177,'SEPARADOR US'!A:G,6,FALSE)</f>
        <v>EUTIMA</v>
      </c>
      <c r="H177" s="31" t="str">
        <f>VLOOKUP(B177,'SEPARADOR US'!A:G,7,FALSE)</f>
        <v>ALEJANDRINA</v>
      </c>
      <c r="I177" s="31">
        <f>VLOOKUP(B177,DATOS!D:I,3,FALSE)</f>
        <v>84</v>
      </c>
      <c r="J177" s="31">
        <f>VLOOKUP(B177,DATOS!D:I,4,FALSE)</f>
        <v>1</v>
      </c>
      <c r="K177" s="31" t="str">
        <f>VLOOKUP(B177,DATOS!D:I,6,FALSE)</f>
        <v>F</v>
      </c>
      <c r="L177">
        <v>86</v>
      </c>
      <c r="M177" t="str">
        <f>VLOOKUP(B177,DATOS!D:K,8,FALSE)</f>
        <v>001</v>
      </c>
      <c r="N177" t="s">
        <v>140</v>
      </c>
      <c r="O177">
        <f>VLOOKUP(B177,AT!E:E,1,FALSE)</f>
        <v>39825014</v>
      </c>
    </row>
    <row r="178" spans="1:15">
      <c r="A178" t="str">
        <f>VLOOKUP(B178,'SEPARADOR US'!A:G,2,FALSE)</f>
        <v>CC</v>
      </c>
      <c r="B178">
        <v>1085276850</v>
      </c>
      <c r="C178" t="s">
        <v>134</v>
      </c>
      <c r="D178">
        <v>2</v>
      </c>
      <c r="E178" s="31" t="str">
        <f>VLOOKUP(B178,'SEPARADOR US'!A:G,4,FALSE)</f>
        <v>DELGADO</v>
      </c>
      <c r="F178" s="31" t="str">
        <f>VLOOKUP(B178,'SEPARADOR US'!A:G,5,FALSE)</f>
        <v>JOJOA</v>
      </c>
      <c r="G178" s="31" t="str">
        <f>VLOOKUP(B178,'SEPARADOR US'!A:G,6,FALSE)</f>
        <v>YONNY</v>
      </c>
      <c r="H178" s="31" t="str">
        <f>VLOOKUP(B178,'SEPARADOR US'!A:G,7,FALSE)</f>
        <v>DANRIBER</v>
      </c>
      <c r="I178" s="31">
        <f>VLOOKUP(B178,DATOS!D:I,3,FALSE)</f>
        <v>34</v>
      </c>
      <c r="J178" s="31">
        <f>VLOOKUP(B178,DATOS!D:I,4,FALSE)</f>
        <v>1</v>
      </c>
      <c r="K178" s="31" t="str">
        <f>VLOOKUP(B178,DATOS!D:I,6,FALSE)</f>
        <v>M</v>
      </c>
      <c r="L178">
        <v>86</v>
      </c>
      <c r="M178">
        <f>VLOOKUP(B178,DATOS!D:K,8,FALSE)</f>
        <v>760</v>
      </c>
      <c r="N178" t="s">
        <v>140</v>
      </c>
      <c r="O178">
        <f>VLOOKUP(B178,AT!E:E,1,FALSE)</f>
        <v>1085276850</v>
      </c>
    </row>
    <row r="179" spans="1:15">
      <c r="A179" t="str">
        <f>VLOOKUP(B179,'SEPARADOR US'!A:G,2,FALSE)</f>
        <v>CC</v>
      </c>
      <c r="B179">
        <v>87490022</v>
      </c>
      <c r="C179" t="s">
        <v>134</v>
      </c>
      <c r="D179">
        <v>2</v>
      </c>
      <c r="E179" s="31" t="str">
        <f>VLOOKUP(B179,'SEPARADOR US'!A:G,4,FALSE)</f>
        <v>DELGADO</v>
      </c>
      <c r="F179" s="31" t="str">
        <f>VLOOKUP(B179,'SEPARADOR US'!A:G,5,FALSE)</f>
        <v>LEITON</v>
      </c>
      <c r="G179" s="31" t="str">
        <f>VLOOKUP(B179,'SEPARADOR US'!A:G,6,FALSE)</f>
        <v>JORGE</v>
      </c>
      <c r="H179" s="31" t="str">
        <f>VLOOKUP(B179,'SEPARADOR US'!A:G,7,FALSE)</f>
        <v>OLMEDO</v>
      </c>
      <c r="I179" s="31">
        <f>VLOOKUP(B179,DATOS!D:I,3,FALSE)</f>
        <v>63</v>
      </c>
      <c r="J179" s="31">
        <f>VLOOKUP(B179,DATOS!D:I,4,FALSE)</f>
        <v>1</v>
      </c>
      <c r="K179" s="31" t="str">
        <f>VLOOKUP(B179,DATOS!D:I,6,FALSE)</f>
        <v>M</v>
      </c>
      <c r="L179">
        <v>86</v>
      </c>
      <c r="M179">
        <f>VLOOKUP(B179,DATOS!D:K,8,FALSE)</f>
        <v>569</v>
      </c>
      <c r="N179" t="s">
        <v>140</v>
      </c>
      <c r="O179">
        <f>VLOOKUP(B179,AT!E:E,1,FALSE)</f>
        <v>87490022</v>
      </c>
    </row>
    <row r="180" spans="1:15">
      <c r="A180" t="str">
        <f>VLOOKUP(B180,'SEPARADOR US'!A:G,2,FALSE)</f>
        <v>TI</v>
      </c>
      <c r="B180">
        <v>1125412585</v>
      </c>
      <c r="C180" t="s">
        <v>134</v>
      </c>
      <c r="D180">
        <v>2</v>
      </c>
      <c r="E180" s="31" t="str">
        <f>VLOOKUP(B180,'SEPARADOR US'!A:G,4,FALSE)</f>
        <v>DELGADO</v>
      </c>
      <c r="F180" s="31" t="str">
        <f>VLOOKUP(B180,'SEPARADOR US'!A:G,5,FALSE)</f>
        <v>VACCA</v>
      </c>
      <c r="G180" s="31" t="str">
        <f>VLOOKUP(B180,'SEPARADOR US'!A:G,6,FALSE)</f>
        <v>DILAN</v>
      </c>
      <c r="H180" s="31" t="str">
        <f>VLOOKUP(B180,'SEPARADOR US'!A:G,7,FALSE)</f>
        <v>SANTIAGO</v>
      </c>
      <c r="I180" s="31">
        <f>VLOOKUP(B180,DATOS!D:I,3,FALSE)</f>
        <v>9</v>
      </c>
      <c r="J180" s="31">
        <f>VLOOKUP(B180,DATOS!D:I,4,FALSE)</f>
        <v>1</v>
      </c>
      <c r="K180" s="31" t="str">
        <f>VLOOKUP(B180,DATOS!D:I,6,FALSE)</f>
        <v>M</v>
      </c>
      <c r="L180">
        <v>86</v>
      </c>
      <c r="M180">
        <f>VLOOKUP(B180,DATOS!D:K,8,FALSE)</f>
        <v>865</v>
      </c>
      <c r="N180" t="s">
        <v>140</v>
      </c>
      <c r="O180">
        <f>VLOOKUP(B180,AT!E:E,1,FALSE)</f>
        <v>1125412585</v>
      </c>
    </row>
    <row r="181" spans="1:15">
      <c r="A181" t="str">
        <f>VLOOKUP(B181,'SEPARADOR US'!A:G,2,FALSE)</f>
        <v>CC</v>
      </c>
      <c r="B181">
        <v>41107987</v>
      </c>
      <c r="C181" t="s">
        <v>134</v>
      </c>
      <c r="D181">
        <v>2</v>
      </c>
      <c r="E181" s="31" t="str">
        <f>VLOOKUP(B181,'SEPARADOR US'!A:G,4,FALSE)</f>
        <v>DIAS</v>
      </c>
      <c r="F181" s="31" t="str">
        <f>VLOOKUP(B181,'SEPARADOR US'!A:G,5,FALSE)</f>
        <v>MARIA</v>
      </c>
      <c r="G181" s="31" t="str">
        <f>VLOOKUP(B181,'SEPARADOR US'!A:G,6,FALSE)</f>
        <v>NOHEMI</v>
      </c>
      <c r="H181" s="31">
        <f>VLOOKUP(B181,'SEPARADOR US'!A:G,7,FALSE)</f>
        <v>0</v>
      </c>
      <c r="I181" s="31">
        <f>VLOOKUP(B181,DATOS!D:I,3,FALSE)</f>
        <v>48</v>
      </c>
      <c r="J181" s="31">
        <f>VLOOKUP(B181,DATOS!D:I,4,FALSE)</f>
        <v>1</v>
      </c>
      <c r="K181" s="31" t="str">
        <f>VLOOKUP(B181,DATOS!D:I,6,FALSE)</f>
        <v>F</v>
      </c>
      <c r="L181">
        <v>86</v>
      </c>
      <c r="M181">
        <f>VLOOKUP(B181,DATOS!D:K,8,FALSE)</f>
        <v>320</v>
      </c>
      <c r="N181" t="s">
        <v>140</v>
      </c>
      <c r="O181">
        <f>VLOOKUP(B181,AT!E:E,1,FALSE)</f>
        <v>41107987</v>
      </c>
    </row>
    <row r="182" spans="1:15">
      <c r="A182" t="str">
        <f>VLOOKUP(B182,'SEPARADOR US'!A:G,2,FALSE)</f>
        <v>CC</v>
      </c>
      <c r="B182">
        <v>69010606</v>
      </c>
      <c r="C182" t="s">
        <v>134</v>
      </c>
      <c r="D182">
        <v>2</v>
      </c>
      <c r="E182" s="31" t="str">
        <f>VLOOKUP(B182,'SEPARADOR US'!A:G,4,FALSE)</f>
        <v>DIAZ</v>
      </c>
      <c r="F182" s="31" t="str">
        <f>VLOOKUP(B182,'SEPARADOR US'!A:G,5,FALSE)</f>
        <v>BOTERO</v>
      </c>
      <c r="G182" s="31" t="str">
        <f>VLOOKUP(B182,'SEPARADOR US'!A:G,6,FALSE)</f>
        <v>ANA</v>
      </c>
      <c r="H182" s="31" t="str">
        <f>VLOOKUP(B182,'SEPARADOR US'!A:G,7,FALSE)</f>
        <v>CELIA</v>
      </c>
      <c r="I182" s="31">
        <f>VLOOKUP(B182,DATOS!D:I,3,FALSE)</f>
        <v>47</v>
      </c>
      <c r="J182" s="31">
        <f>VLOOKUP(B182,DATOS!D:I,4,FALSE)</f>
        <v>1</v>
      </c>
      <c r="K182" s="31" t="str">
        <f>VLOOKUP(B182,DATOS!D:I,6,FALSE)</f>
        <v>F</v>
      </c>
      <c r="L182">
        <v>86</v>
      </c>
      <c r="M182">
        <f>VLOOKUP(B182,DATOS!D:K,8,FALSE)</f>
        <v>571</v>
      </c>
      <c r="N182" t="s">
        <v>140</v>
      </c>
      <c r="O182">
        <f>VLOOKUP(B182,AT!E:E,1,FALSE)</f>
        <v>69010606</v>
      </c>
    </row>
    <row r="183" spans="1:15">
      <c r="A183" t="str">
        <f>VLOOKUP(B183,'SEPARADOR US'!A:G,2,FALSE)</f>
        <v>CC</v>
      </c>
      <c r="B183">
        <v>27082077</v>
      </c>
      <c r="C183" t="s">
        <v>134</v>
      </c>
      <c r="D183">
        <v>2</v>
      </c>
      <c r="E183" s="31" t="str">
        <f>VLOOKUP(B183,'SEPARADOR US'!A:G,4,FALSE)</f>
        <v>DIAZ</v>
      </c>
      <c r="F183" s="31" t="str">
        <f>VLOOKUP(B183,'SEPARADOR US'!A:G,5,FALSE)</f>
        <v>ELVIA</v>
      </c>
      <c r="G183" s="31" t="str">
        <f>VLOOKUP(B183,'SEPARADOR US'!A:G,6,FALSE)</f>
        <v>MARIELA</v>
      </c>
      <c r="H183" s="31">
        <f>VLOOKUP(B183,'SEPARADOR US'!A:G,7,FALSE)</f>
        <v>0</v>
      </c>
      <c r="I183" s="31">
        <f>VLOOKUP(B183,DATOS!D:I,3,FALSE)</f>
        <v>46</v>
      </c>
      <c r="J183" s="31">
        <f>VLOOKUP(B183,DATOS!D:I,4,FALSE)</f>
        <v>1</v>
      </c>
      <c r="K183" s="31" t="str">
        <f>VLOOKUP(B183,DATOS!D:I,6,FALSE)</f>
        <v>F</v>
      </c>
      <c r="L183">
        <v>86</v>
      </c>
      <c r="M183">
        <f>VLOOKUP(B183,DATOS!D:K,8,FALSE)</f>
        <v>320</v>
      </c>
      <c r="N183" t="s">
        <v>140</v>
      </c>
      <c r="O183">
        <f>VLOOKUP(B183,AT!E:E,1,FALSE)</f>
        <v>27082077</v>
      </c>
    </row>
    <row r="184" spans="1:15">
      <c r="A184" t="str">
        <f>VLOOKUP(B184,'SEPARADOR US'!A:G,2,FALSE)</f>
        <v>CC</v>
      </c>
      <c r="B184">
        <v>1122782533</v>
      </c>
      <c r="C184" t="s">
        <v>134</v>
      </c>
      <c r="D184">
        <v>2</v>
      </c>
      <c r="E184" s="31" t="str">
        <f>VLOOKUP(B184,'SEPARADOR US'!A:G,4,FALSE)</f>
        <v>DIAZ</v>
      </c>
      <c r="F184" s="31" t="str">
        <f>VLOOKUP(B184,'SEPARADOR US'!A:G,5,FALSE)</f>
        <v>MONTENEGRO</v>
      </c>
      <c r="G184" s="31" t="str">
        <f>VLOOKUP(B184,'SEPARADOR US'!A:G,6,FALSE)</f>
        <v>LEDY</v>
      </c>
      <c r="H184" s="31" t="str">
        <f>VLOOKUP(B184,'SEPARADOR US'!A:G,7,FALSE)</f>
        <v>CRISTINA</v>
      </c>
      <c r="I184" s="31">
        <f>VLOOKUP(B184,DATOS!D:I,3,FALSE)</f>
        <v>36</v>
      </c>
      <c r="J184" s="31">
        <f>VLOOKUP(B184,DATOS!D:I,4,FALSE)</f>
        <v>1</v>
      </c>
      <c r="K184" s="31" t="str">
        <f>VLOOKUP(B184,DATOS!D:I,6,FALSE)</f>
        <v>F</v>
      </c>
      <c r="L184">
        <v>86</v>
      </c>
      <c r="M184">
        <f>VLOOKUP(B184,DATOS!D:K,8,FALSE)</f>
        <v>749</v>
      </c>
      <c r="N184" t="s">
        <v>140</v>
      </c>
      <c r="O184">
        <f>VLOOKUP(B184,AT!E:E,1,FALSE)</f>
        <v>1122782533</v>
      </c>
    </row>
    <row r="185" spans="1:15">
      <c r="A185" t="str">
        <f>VLOOKUP(B185,'SEPARADOR US'!A:G,2,FALSE)</f>
        <v>TI</v>
      </c>
      <c r="B185">
        <v>1130146652</v>
      </c>
      <c r="C185" t="s">
        <v>134</v>
      </c>
      <c r="D185">
        <v>2</v>
      </c>
      <c r="E185" s="31" t="str">
        <f>VLOOKUP(B185,'SEPARADOR US'!A:G,4,FALSE)</f>
        <v>DIAZ</v>
      </c>
      <c r="F185" s="31" t="str">
        <f>VLOOKUP(B185,'SEPARADOR US'!A:G,5,FALSE)</f>
        <v>RUA</v>
      </c>
      <c r="G185" s="31" t="str">
        <f>VLOOKUP(B185,'SEPARADOR US'!A:G,6,FALSE)</f>
        <v>KENIDER</v>
      </c>
      <c r="H185" s="31" t="str">
        <f>VLOOKUP(B185,'SEPARADOR US'!A:G,7,FALSE)</f>
        <v>HERNANDO</v>
      </c>
      <c r="I185" s="31">
        <f>VLOOKUP(B185,DATOS!D:I,3,FALSE)</f>
        <v>10</v>
      </c>
      <c r="J185" s="31">
        <f>VLOOKUP(B185,DATOS!D:I,4,FALSE)</f>
        <v>1</v>
      </c>
      <c r="K185" s="31" t="str">
        <f>VLOOKUP(B185,DATOS!D:I,6,FALSE)</f>
        <v>M</v>
      </c>
      <c r="L185">
        <v>86</v>
      </c>
      <c r="M185">
        <f>VLOOKUP(B185,DATOS!D:K,8,FALSE)</f>
        <v>865</v>
      </c>
      <c r="N185" t="s">
        <v>140</v>
      </c>
      <c r="O185">
        <f>VLOOKUP(B185,AT!E:E,1,FALSE)</f>
        <v>1130146652</v>
      </c>
    </row>
    <row r="186" spans="1:15">
      <c r="A186" t="str">
        <f>VLOOKUP(B186,'SEPARADOR US'!A:G,2,FALSE)</f>
        <v>CC</v>
      </c>
      <c r="B186">
        <v>69086955</v>
      </c>
      <c r="C186" t="s">
        <v>134</v>
      </c>
      <c r="D186">
        <v>2</v>
      </c>
      <c r="E186" s="31" t="str">
        <f>VLOOKUP(B186,'SEPARADOR US'!A:G,4,FALSE)</f>
        <v>DIAZ</v>
      </c>
      <c r="F186" s="31" t="str">
        <f>VLOOKUP(B186,'SEPARADOR US'!A:G,5,FALSE)</f>
        <v>SALAZAR</v>
      </c>
      <c r="G186" s="31" t="str">
        <f>VLOOKUP(B186,'SEPARADOR US'!A:G,6,FALSE)</f>
        <v>GLADIS</v>
      </c>
      <c r="H186" s="31" t="str">
        <f>VLOOKUP(B186,'SEPARADOR US'!A:G,7,FALSE)</f>
        <v>MARIA</v>
      </c>
      <c r="I186" s="31">
        <f>VLOOKUP(B186,DATOS!D:I,3,FALSE)</f>
        <v>62</v>
      </c>
      <c r="J186" s="31">
        <f>VLOOKUP(B186,DATOS!D:I,4,FALSE)</f>
        <v>1</v>
      </c>
      <c r="K186" s="31" t="str">
        <f>VLOOKUP(B186,DATOS!D:I,6,FALSE)</f>
        <v>F</v>
      </c>
      <c r="L186">
        <v>86</v>
      </c>
      <c r="M186">
        <f>VLOOKUP(B186,DATOS!D:K,8,FALSE)</f>
        <v>571</v>
      </c>
      <c r="N186" t="s">
        <v>140</v>
      </c>
      <c r="O186">
        <f>VLOOKUP(B186,AT!E:E,1,FALSE)</f>
        <v>69086955</v>
      </c>
    </row>
    <row r="187" spans="1:15">
      <c r="A187" t="str">
        <f>VLOOKUP(B187,'SEPARADOR US'!A:G,2,FALSE)</f>
        <v>CC</v>
      </c>
      <c r="B187">
        <v>41170564</v>
      </c>
      <c r="C187" t="s">
        <v>134</v>
      </c>
      <c r="D187">
        <v>2</v>
      </c>
      <c r="E187" s="31" t="str">
        <f>VLOOKUP(B187,'SEPARADOR US'!A:G,4,FALSE)</f>
        <v>ENRIQUE</v>
      </c>
      <c r="F187" s="31" t="str">
        <f>VLOOKUP(B187,'SEPARADOR US'!A:G,5,FALSE)</f>
        <v>CLAROS</v>
      </c>
      <c r="G187" s="31" t="str">
        <f>VLOOKUP(B187,'SEPARADOR US'!A:G,6,FALSE)</f>
        <v>AIDA</v>
      </c>
      <c r="H187" s="31" t="str">
        <f>VLOOKUP(B187,'SEPARADOR US'!A:G,7,FALSE)</f>
        <v>LUZ</v>
      </c>
      <c r="I187" s="31">
        <f>VLOOKUP(B187,DATOS!D:I,3,FALSE)</f>
        <v>47</v>
      </c>
      <c r="J187" s="31">
        <f>VLOOKUP(B187,DATOS!D:I,4,FALSE)</f>
        <v>1</v>
      </c>
      <c r="K187" s="31" t="str">
        <f>VLOOKUP(B187,DATOS!D:I,6,FALSE)</f>
        <v>F</v>
      </c>
      <c r="L187">
        <v>86</v>
      </c>
      <c r="M187">
        <f>VLOOKUP(B187,DATOS!D:K,8,FALSE)</f>
        <v>569</v>
      </c>
      <c r="N187" t="s">
        <v>140</v>
      </c>
      <c r="O187">
        <f>VLOOKUP(B187,AT!E:E,1,FALSE)</f>
        <v>41170564</v>
      </c>
    </row>
    <row r="188" spans="1:15">
      <c r="A188" t="str">
        <f>VLOOKUP(B188,'SEPARADOR US'!A:G,2,FALSE)</f>
        <v>CC</v>
      </c>
      <c r="B188">
        <v>5297036</v>
      </c>
      <c r="C188" t="s">
        <v>134</v>
      </c>
      <c r="D188">
        <v>2</v>
      </c>
      <c r="E188" s="31" t="str">
        <f>VLOOKUP(B188,'SEPARADOR US'!A:G,4,FALSE)</f>
        <v>ENRIQUEZ</v>
      </c>
      <c r="F188" s="31" t="str">
        <f>VLOOKUP(B188,'SEPARADOR US'!A:G,5,FALSE)</f>
        <v>BARCO</v>
      </c>
      <c r="G188" s="31" t="str">
        <f>VLOOKUP(B188,'SEPARADOR US'!A:G,6,FALSE)</f>
        <v>GONZALO</v>
      </c>
      <c r="H188" s="31" t="str">
        <f>VLOOKUP(B188,'SEPARADOR US'!A:G,7,FALSE)</f>
        <v>VICENTE</v>
      </c>
      <c r="I188" s="31">
        <f>VLOOKUP(B188,DATOS!D:I,3,FALSE)</f>
        <v>79</v>
      </c>
      <c r="J188" s="31">
        <f>VLOOKUP(B188,DATOS!D:I,4,FALSE)</f>
        <v>1</v>
      </c>
      <c r="K188" s="31" t="str">
        <f>VLOOKUP(B188,DATOS!D:I,6,FALSE)</f>
        <v>M</v>
      </c>
      <c r="L188">
        <v>86</v>
      </c>
      <c r="M188" t="str">
        <f>VLOOKUP(B188,DATOS!D:K,8,FALSE)</f>
        <v>001</v>
      </c>
      <c r="N188" t="s">
        <v>140</v>
      </c>
      <c r="O188">
        <f>VLOOKUP(B188,AT!E:E,1,FALSE)</f>
        <v>5297036</v>
      </c>
    </row>
    <row r="189" spans="1:15">
      <c r="A189" t="str">
        <f>VLOOKUP(B189,'SEPARADOR US'!A:G,2,FALSE)</f>
        <v>CC</v>
      </c>
      <c r="B189">
        <v>18122954</v>
      </c>
      <c r="C189" t="s">
        <v>134</v>
      </c>
      <c r="D189">
        <v>2</v>
      </c>
      <c r="E189" s="31" t="str">
        <f>VLOOKUP(B189,'SEPARADOR US'!A:G,4,FALSE)</f>
        <v>ENRIQUEZ</v>
      </c>
      <c r="F189" s="31" t="str">
        <f>VLOOKUP(B189,'SEPARADOR US'!A:G,5,FALSE)</f>
        <v>CABRERA</v>
      </c>
      <c r="G189" s="31" t="str">
        <f>VLOOKUP(B189,'SEPARADOR US'!A:G,6,FALSE)</f>
        <v>JESUS</v>
      </c>
      <c r="H189" s="31" t="str">
        <f>VLOOKUP(B189,'SEPARADOR US'!A:G,7,FALSE)</f>
        <v>IGNACIO</v>
      </c>
      <c r="I189" s="31">
        <f>VLOOKUP(B189,DATOS!D:I,3,FALSE)</f>
        <v>65</v>
      </c>
      <c r="J189" s="31">
        <f>VLOOKUP(B189,DATOS!D:I,4,FALSE)</f>
        <v>1</v>
      </c>
      <c r="K189" s="31" t="str">
        <f>VLOOKUP(B189,DATOS!D:I,6,FALSE)</f>
        <v>M</v>
      </c>
      <c r="L189">
        <v>86</v>
      </c>
      <c r="M189" t="str">
        <f>VLOOKUP(B189,DATOS!D:K,8,FALSE)</f>
        <v>001</v>
      </c>
      <c r="N189" t="s">
        <v>140</v>
      </c>
      <c r="O189">
        <f>VLOOKUP(B189,AT!E:E,1,FALSE)</f>
        <v>18122954</v>
      </c>
    </row>
    <row r="190" spans="1:15">
      <c r="A190" t="str">
        <f>VLOOKUP(B190,'SEPARADOR US'!A:G,2,FALSE)</f>
        <v>TI</v>
      </c>
      <c r="B190">
        <v>1030082767</v>
      </c>
      <c r="C190" t="s">
        <v>134</v>
      </c>
      <c r="D190">
        <v>2</v>
      </c>
      <c r="E190" s="31" t="str">
        <f>VLOOKUP(B190,'SEPARADOR US'!A:G,4,FALSE)</f>
        <v>ENRIQUEZ</v>
      </c>
      <c r="F190" s="31" t="str">
        <f>VLOOKUP(B190,'SEPARADOR US'!A:G,5,FALSE)</f>
        <v>CHICUNQUE</v>
      </c>
      <c r="G190" s="31" t="str">
        <f>VLOOKUP(B190,'SEPARADOR US'!A:G,6,FALSE)</f>
        <v>MEILY</v>
      </c>
      <c r="H190" s="31" t="str">
        <f>VLOOKUP(B190,'SEPARADOR US'!A:G,7,FALSE)</f>
        <v>SOFIA</v>
      </c>
      <c r="I190" s="31">
        <f>VLOOKUP(B190,DATOS!D:I,3,FALSE)</f>
        <v>10</v>
      </c>
      <c r="J190" s="31">
        <f>VLOOKUP(B190,DATOS!D:I,4,FALSE)</f>
        <v>1</v>
      </c>
      <c r="K190" s="31" t="str">
        <f>VLOOKUP(B190,DATOS!D:I,6,FALSE)</f>
        <v>F</v>
      </c>
      <c r="L190">
        <v>86</v>
      </c>
      <c r="M190" t="str">
        <f>VLOOKUP(B190,DATOS!D:K,8,FALSE)</f>
        <v>001</v>
      </c>
      <c r="N190" t="s">
        <v>140</v>
      </c>
      <c r="O190">
        <f>VLOOKUP(B190,AT!E:E,1,FALSE)</f>
        <v>1030082767</v>
      </c>
    </row>
    <row r="191" spans="1:15">
      <c r="A191" t="str">
        <f>VLOOKUP(B191,'SEPARADOR US'!A:G,2,FALSE)</f>
        <v>CC</v>
      </c>
      <c r="B191">
        <v>27322877</v>
      </c>
      <c r="C191" t="s">
        <v>134</v>
      </c>
      <c r="D191">
        <v>2</v>
      </c>
      <c r="E191" s="31" t="str">
        <f>VLOOKUP(B191,'SEPARADOR US'!A:G,4,FALSE)</f>
        <v>ENRIQUEZ</v>
      </c>
      <c r="F191" s="31" t="str">
        <f>VLOOKUP(B191,'SEPARADOR US'!A:G,5,FALSE)</f>
        <v>DE LINARES</v>
      </c>
      <c r="G191" s="31" t="str">
        <f>VLOOKUP(B191,'SEPARADOR US'!A:G,6,FALSE)</f>
        <v>ILIA</v>
      </c>
      <c r="H191" s="31" t="str">
        <f>VLOOKUP(B191,'SEPARADOR US'!A:G,7,FALSE)</f>
        <v>MARIANA</v>
      </c>
      <c r="I191" s="31">
        <f>VLOOKUP(B191,DATOS!D:I,3,FALSE)</f>
        <v>75</v>
      </c>
      <c r="J191" s="31">
        <f>VLOOKUP(B191,DATOS!D:I,4,FALSE)</f>
        <v>1</v>
      </c>
      <c r="K191" s="31" t="str">
        <f>VLOOKUP(B191,DATOS!D:I,6,FALSE)</f>
        <v>F</v>
      </c>
      <c r="L191">
        <v>86</v>
      </c>
      <c r="M191">
        <f>VLOOKUP(B191,DATOS!D:K,8,FALSE)</f>
        <v>865</v>
      </c>
      <c r="N191" t="s">
        <v>140</v>
      </c>
      <c r="O191">
        <f>VLOOKUP(B191,AT!E:E,1,FALSE)</f>
        <v>27322877</v>
      </c>
    </row>
    <row r="192" spans="1:15" hidden="1">
      <c r="A192" t="str">
        <f>VLOOKUP(B192,'SEPARADOR US'!A:G,2,FALSE)</f>
        <v>CC</v>
      </c>
      <c r="B192">
        <v>69055028</v>
      </c>
      <c r="C192" t="s">
        <v>134</v>
      </c>
      <c r="D192">
        <v>2</v>
      </c>
      <c r="E192" s="31" t="str">
        <f>VLOOKUP(B192,'SEPARADOR US'!A:G,4,FALSE)</f>
        <v>ENRIQUEZ</v>
      </c>
      <c r="F192" s="31" t="str">
        <f>VLOOKUP(B192,'SEPARADOR US'!A:G,5,FALSE)</f>
        <v>ORTEGA</v>
      </c>
      <c r="G192" s="31" t="str">
        <f>VLOOKUP(B192,'SEPARADOR US'!A:G,6,FALSE)</f>
        <v>MARIA</v>
      </c>
      <c r="H192" s="31" t="str">
        <f>VLOOKUP(B192,'SEPARADOR US'!A:G,7,FALSE)</f>
        <v>CLEMENCIA</v>
      </c>
      <c r="I192" s="31">
        <f>VLOOKUP(B192,DATOS!D:I,3,FALSE)</f>
        <v>61</v>
      </c>
      <c r="J192" s="31">
        <f>VLOOKUP(B192,DATOS!D:I,4,FALSE)</f>
        <v>1</v>
      </c>
      <c r="K192" s="31" t="str">
        <f>VLOOKUP(B192,DATOS!D:I,6,FALSE)</f>
        <v>M</v>
      </c>
      <c r="L192">
        <v>86</v>
      </c>
      <c r="M192">
        <f>VLOOKUP(B192,DATOS!D:K,8,FALSE)</f>
        <v>755</v>
      </c>
      <c r="N192" t="s">
        <v>140</v>
      </c>
      <c r="O192" t="e">
        <f>VLOOKUP(B192,AT!E:E,1,FALSE)</f>
        <v>#N/A</v>
      </c>
    </row>
    <row r="193" spans="1:15">
      <c r="A193" t="str">
        <f>VLOOKUP(B193,'SEPARADOR US'!A:G,2,FALSE)</f>
        <v>RC</v>
      </c>
      <c r="B193">
        <v>1124869644</v>
      </c>
      <c r="C193" t="s">
        <v>134</v>
      </c>
      <c r="D193">
        <v>2</v>
      </c>
      <c r="E193" s="31" t="str">
        <f>VLOOKUP(B193,'SEPARADOR US'!A:G,4,FALSE)</f>
        <v>ENRIQUEZ</v>
      </c>
      <c r="F193" s="31" t="str">
        <f>VLOOKUP(B193,'SEPARADOR US'!A:G,5,FALSE)</f>
        <v>RAMOS</v>
      </c>
      <c r="G193" s="31" t="str">
        <f>VLOOKUP(B193,'SEPARADOR US'!A:G,6,FALSE)</f>
        <v>ALAN</v>
      </c>
      <c r="H193" s="31" t="str">
        <f>VLOOKUP(B193,'SEPARADOR US'!A:G,7,FALSE)</f>
        <v>EMMANUEL</v>
      </c>
      <c r="I193" s="31">
        <f>VLOOKUP(B193,DATOS!D:I,3,FALSE)</f>
        <v>2</v>
      </c>
      <c r="J193" s="31">
        <f>VLOOKUP(B193,DATOS!D:I,4,FALSE)</f>
        <v>1</v>
      </c>
      <c r="K193" s="31" t="str">
        <f>VLOOKUP(B193,DATOS!D:I,6,FALSE)</f>
        <v>M</v>
      </c>
      <c r="L193">
        <v>86</v>
      </c>
      <c r="M193" t="str">
        <f>VLOOKUP(B193,DATOS!D:K,8,FALSE)</f>
        <v>001</v>
      </c>
      <c r="N193" t="s">
        <v>140</v>
      </c>
      <c r="O193">
        <f>VLOOKUP(B193,AT!E:E,1,FALSE)</f>
        <v>1124869644</v>
      </c>
    </row>
    <row r="194" spans="1:15">
      <c r="A194" t="str">
        <f>VLOOKUP(B194,'SEPARADOR US'!A:G,2,FALSE)</f>
        <v>CC</v>
      </c>
      <c r="B194">
        <v>5198272</v>
      </c>
      <c r="C194" t="s">
        <v>134</v>
      </c>
      <c r="D194">
        <v>2</v>
      </c>
      <c r="E194" s="31" t="str">
        <f>VLOOKUP(B194,'SEPARADOR US'!A:G,4,FALSE)</f>
        <v>ENRIQUEZ</v>
      </c>
      <c r="F194" s="31" t="str">
        <f>VLOOKUP(B194,'SEPARADOR US'!A:G,5,FALSE)</f>
        <v>VALLEJO</v>
      </c>
      <c r="G194" s="31" t="str">
        <f>VLOOKUP(B194,'SEPARADOR US'!A:G,6,FALSE)</f>
        <v>FLAVIO</v>
      </c>
      <c r="H194" s="31" t="str">
        <f>VLOOKUP(B194,'SEPARADOR US'!A:G,7,FALSE)</f>
        <v>CECILIO</v>
      </c>
      <c r="I194" s="31">
        <f>VLOOKUP(B194,DATOS!D:I,3,FALSE)</f>
        <v>81</v>
      </c>
      <c r="J194" s="31">
        <f>VLOOKUP(B194,DATOS!D:I,4,FALSE)</f>
        <v>1</v>
      </c>
      <c r="K194" s="31" t="str">
        <f>VLOOKUP(B194,DATOS!D:I,6,FALSE)</f>
        <v>M</v>
      </c>
      <c r="L194">
        <v>86</v>
      </c>
      <c r="M194" t="str">
        <f>VLOOKUP(B194,DATOS!D:K,8,FALSE)</f>
        <v>001</v>
      </c>
      <c r="N194" t="s">
        <v>140</v>
      </c>
      <c r="O194">
        <f>VLOOKUP(B194,AT!E:E,1,FALSE)</f>
        <v>5198272</v>
      </c>
    </row>
    <row r="195" spans="1:15">
      <c r="A195" t="str">
        <f>VLOOKUP(B195,'SEPARADOR US'!A:G,2,FALSE)</f>
        <v>CC</v>
      </c>
      <c r="B195">
        <v>1120218030</v>
      </c>
      <c r="C195" t="s">
        <v>134</v>
      </c>
      <c r="D195">
        <v>2</v>
      </c>
      <c r="E195" s="31" t="str">
        <f>VLOOKUP(B195,'SEPARADOR US'!A:G,4,FALSE)</f>
        <v>ERAZO</v>
      </c>
      <c r="F195" s="31" t="str">
        <f>VLOOKUP(B195,'SEPARADOR US'!A:G,5,FALSE)</f>
        <v>SANTACRUZ</v>
      </c>
      <c r="G195" s="31" t="str">
        <f>VLOOKUP(B195,'SEPARADOR US'!A:G,6,FALSE)</f>
        <v>JUAN</v>
      </c>
      <c r="H195" s="31" t="str">
        <f>VLOOKUP(B195,'SEPARADOR US'!A:G,7,FALSE)</f>
        <v>SEBASTIAN</v>
      </c>
      <c r="I195" s="31">
        <f>VLOOKUP(B195,DATOS!D:I,3,FALSE)</f>
        <v>28</v>
      </c>
      <c r="J195" s="31">
        <f>VLOOKUP(B195,DATOS!D:I,4,FALSE)</f>
        <v>1</v>
      </c>
      <c r="K195" s="31" t="str">
        <f>VLOOKUP(B195,DATOS!D:I,6,FALSE)</f>
        <v>M</v>
      </c>
      <c r="L195">
        <v>86</v>
      </c>
      <c r="M195">
        <f>VLOOKUP(B195,DATOS!D:K,8,FALSE)</f>
        <v>755</v>
      </c>
      <c r="N195" t="s">
        <v>140</v>
      </c>
      <c r="O195">
        <f>VLOOKUP(B195,AT!E:E,1,FALSE)</f>
        <v>1120218030</v>
      </c>
    </row>
    <row r="196" spans="1:15">
      <c r="A196" t="str">
        <f>VLOOKUP(B196,'SEPARADOR US'!A:G,2,FALSE)</f>
        <v>TI</v>
      </c>
      <c r="B196">
        <v>1124857696</v>
      </c>
      <c r="C196" t="s">
        <v>134</v>
      </c>
      <c r="D196">
        <v>2</v>
      </c>
      <c r="E196" s="31" t="str">
        <f>VLOOKUP(B196,'SEPARADOR US'!A:G,4,FALSE)</f>
        <v>ERAZO</v>
      </c>
      <c r="F196" s="31" t="str">
        <f>VLOOKUP(B196,'SEPARADOR US'!A:G,5,FALSE)</f>
        <v>SARA</v>
      </c>
      <c r="G196" s="31" t="str">
        <f>VLOOKUP(B196,'SEPARADOR US'!A:G,6,FALSE)</f>
        <v>VALENTINA</v>
      </c>
      <c r="H196" s="31">
        <f>VLOOKUP(B196,'SEPARADOR US'!A:G,7,FALSE)</f>
        <v>0</v>
      </c>
      <c r="I196" s="31">
        <f>VLOOKUP(B196,DATOS!D:I,3,FALSE)</f>
        <v>13</v>
      </c>
      <c r="J196" s="31">
        <f>VLOOKUP(B196,DATOS!D:I,4,FALSE)</f>
        <v>1</v>
      </c>
      <c r="K196" s="31" t="str">
        <f>VLOOKUP(B196,DATOS!D:I,6,FALSE)</f>
        <v>F</v>
      </c>
      <c r="L196">
        <v>86</v>
      </c>
      <c r="M196">
        <f>VLOOKUP(B196,DATOS!D:K,8,FALSE)</f>
        <v>320</v>
      </c>
      <c r="N196" t="s">
        <v>140</v>
      </c>
      <c r="O196">
        <f>VLOOKUP(B196,AT!E:E,1,FALSE)</f>
        <v>1124857696</v>
      </c>
    </row>
    <row r="197" spans="1:15">
      <c r="A197" t="str">
        <f>VLOOKUP(B197,'SEPARADOR US'!A:G,2,FALSE)</f>
        <v>RC</v>
      </c>
      <c r="B197">
        <v>1081064611</v>
      </c>
      <c r="C197" t="s">
        <v>134</v>
      </c>
      <c r="D197">
        <v>2</v>
      </c>
      <c r="E197" s="31" t="str">
        <f>VLOOKUP(B197,'SEPARADOR US'!A:G,4,FALSE)</f>
        <v>ESCOBAR</v>
      </c>
      <c r="F197" s="31" t="str">
        <f>VLOOKUP(B197,'SEPARADOR US'!A:G,5,FALSE)</f>
        <v>JACANAMEJOY</v>
      </c>
      <c r="G197" s="31" t="str">
        <f>VLOOKUP(B197,'SEPARADOR US'!A:G,6,FALSE)</f>
        <v>JUAN</v>
      </c>
      <c r="H197" s="31" t="str">
        <f>VLOOKUP(B197,'SEPARADOR US'!A:G,7,FALSE)</f>
        <v>DAVID</v>
      </c>
      <c r="I197" s="31">
        <f>VLOOKUP(B197,DATOS!D:I,3,FALSE)</f>
        <v>6</v>
      </c>
      <c r="J197" s="31">
        <f>VLOOKUP(B197,DATOS!D:I,4,FALSE)</f>
        <v>1</v>
      </c>
      <c r="K197" s="31" t="str">
        <f>VLOOKUP(B197,DATOS!D:I,6,FALSE)</f>
        <v>M</v>
      </c>
      <c r="L197">
        <v>86</v>
      </c>
      <c r="M197">
        <f>VLOOKUP(B197,DATOS!D:K,8,FALSE)</f>
        <v>755</v>
      </c>
      <c r="N197" t="s">
        <v>140</v>
      </c>
      <c r="O197">
        <f>VLOOKUP(B197,AT!E:E,1,FALSE)</f>
        <v>1081064611</v>
      </c>
    </row>
    <row r="198" spans="1:15">
      <c r="A198" t="str">
        <f>VLOOKUP(B198,'SEPARADOR US'!A:G,2,FALSE)</f>
        <v>CC</v>
      </c>
      <c r="B198">
        <v>1124862385</v>
      </c>
      <c r="C198" t="s">
        <v>134</v>
      </c>
      <c r="D198">
        <v>2</v>
      </c>
      <c r="E198" s="31" t="str">
        <f>VLOOKUP(B198,'SEPARADOR US'!A:G,4,FALSE)</f>
        <v>ESCOBAR</v>
      </c>
      <c r="F198" s="31" t="str">
        <f>VLOOKUP(B198,'SEPARADOR US'!A:G,5,FALSE)</f>
        <v>SILVA</v>
      </c>
      <c r="G198" s="31" t="str">
        <f>VLOOKUP(B198,'SEPARADOR US'!A:G,6,FALSE)</f>
        <v>BAYRON</v>
      </c>
      <c r="H198" s="31" t="str">
        <f>VLOOKUP(B198,'SEPARADOR US'!A:G,7,FALSE)</f>
        <v>ANDRES</v>
      </c>
      <c r="I198" s="31">
        <f>VLOOKUP(B198,DATOS!D:I,3,FALSE)</f>
        <v>29</v>
      </c>
      <c r="J198" s="31">
        <f>VLOOKUP(B198,DATOS!D:I,4,FALSE)</f>
        <v>1</v>
      </c>
      <c r="K198" s="31" t="str">
        <f>VLOOKUP(B198,DATOS!D:I,6,FALSE)</f>
        <v>M</v>
      </c>
      <c r="L198">
        <v>86</v>
      </c>
      <c r="M198" t="str">
        <f>VLOOKUP(B198,DATOS!D:K,8,FALSE)</f>
        <v>001</v>
      </c>
      <c r="N198" t="s">
        <v>140</v>
      </c>
      <c r="O198">
        <f>VLOOKUP(B198,AT!E:E,1,FALSE)</f>
        <v>1124862385</v>
      </c>
    </row>
    <row r="199" spans="1:15">
      <c r="A199" t="str">
        <f>VLOOKUP(B199,'SEPARADOR US'!A:G,2,FALSE)</f>
        <v>CC</v>
      </c>
      <c r="B199">
        <v>18125424</v>
      </c>
      <c r="C199" t="s">
        <v>134</v>
      </c>
      <c r="D199">
        <v>2</v>
      </c>
      <c r="E199" s="31" t="str">
        <f>VLOOKUP(B199,'SEPARADOR US'!A:G,4,FALSE)</f>
        <v>ESPAÑA</v>
      </c>
      <c r="F199" s="31" t="str">
        <f>VLOOKUP(B199,'SEPARADOR US'!A:G,5,FALSE)</f>
        <v>AGREDA</v>
      </c>
      <c r="G199" s="31" t="str">
        <f>VLOOKUP(B199,'SEPARADOR US'!A:G,6,FALSE)</f>
        <v>CARLOS</v>
      </c>
      <c r="H199" s="31" t="str">
        <f>VLOOKUP(B199,'SEPARADOR US'!A:G,7,FALSE)</f>
        <v>BOLIVAR</v>
      </c>
      <c r="I199" s="31">
        <f>VLOOKUP(B199,DATOS!D:I,3,FALSE)</f>
        <v>54</v>
      </c>
      <c r="J199" s="31">
        <f>VLOOKUP(B199,DATOS!D:I,4,FALSE)</f>
        <v>1</v>
      </c>
      <c r="K199" s="31" t="str">
        <f>VLOOKUP(B199,DATOS!D:I,6,FALSE)</f>
        <v>M</v>
      </c>
      <c r="L199">
        <v>86</v>
      </c>
      <c r="M199">
        <f>VLOOKUP(B199,DATOS!D:K,8,FALSE)</f>
        <v>755</v>
      </c>
      <c r="N199" t="s">
        <v>140</v>
      </c>
      <c r="O199">
        <f>VLOOKUP(B199,AT!E:E,1,FALSE)</f>
        <v>18125424</v>
      </c>
    </row>
    <row r="200" spans="1:15">
      <c r="A200" t="str">
        <f>VLOOKUP(B200,'SEPARADOR US'!A:G,2,FALSE)</f>
        <v>CC</v>
      </c>
      <c r="B200">
        <v>1122787000</v>
      </c>
      <c r="C200" t="s">
        <v>134</v>
      </c>
      <c r="D200">
        <v>2</v>
      </c>
      <c r="E200" s="31" t="str">
        <f>VLOOKUP(B200,'SEPARADOR US'!A:G,4,FALSE)</f>
        <v>ESPAÑA</v>
      </c>
      <c r="F200" s="31" t="str">
        <f>VLOOKUP(B200,'SEPARADOR US'!A:G,5,FALSE)</f>
        <v>APRAEZ</v>
      </c>
      <c r="G200" s="31" t="str">
        <f>VLOOKUP(B200,'SEPARADOR US'!A:G,6,FALSE)</f>
        <v>JESSICA</v>
      </c>
      <c r="H200" s="31" t="str">
        <f>VLOOKUP(B200,'SEPARADOR US'!A:G,7,FALSE)</f>
        <v>ALEJANDRA</v>
      </c>
      <c r="I200" s="31">
        <f>VLOOKUP(B200,DATOS!D:I,3,FALSE)</f>
        <v>25</v>
      </c>
      <c r="J200" s="31">
        <f>VLOOKUP(B200,DATOS!D:I,4,FALSE)</f>
        <v>1</v>
      </c>
      <c r="K200" s="31" t="str">
        <f>VLOOKUP(B200,DATOS!D:I,6,FALSE)</f>
        <v>F</v>
      </c>
      <c r="L200">
        <v>86</v>
      </c>
      <c r="M200">
        <f>VLOOKUP(B200,DATOS!D:K,8,FALSE)</f>
        <v>749</v>
      </c>
      <c r="N200" t="s">
        <v>140</v>
      </c>
      <c r="O200">
        <f>VLOOKUP(B200,AT!E:E,1,FALSE)</f>
        <v>1122787000</v>
      </c>
    </row>
    <row r="201" spans="1:15">
      <c r="A201" t="str">
        <f>VLOOKUP(B201,'SEPARADOR US'!A:G,2,FALSE)</f>
        <v>CC</v>
      </c>
      <c r="B201">
        <v>1006815960</v>
      </c>
      <c r="C201" t="s">
        <v>134</v>
      </c>
      <c r="D201">
        <v>2</v>
      </c>
      <c r="E201" s="31" t="str">
        <f>VLOOKUP(B201,'SEPARADOR US'!A:G,4,FALSE)</f>
        <v>ESPAÑA</v>
      </c>
      <c r="F201" s="31" t="str">
        <f>VLOOKUP(B201,'SEPARADOR US'!A:G,5,FALSE)</f>
        <v>MUCHACHASOY</v>
      </c>
      <c r="G201" s="31" t="str">
        <f>VLOOKUP(B201,'SEPARADOR US'!A:G,6,FALSE)</f>
        <v>DAYRA</v>
      </c>
      <c r="H201" s="31" t="str">
        <f>VLOOKUP(B201,'SEPARADOR US'!A:G,7,FALSE)</f>
        <v>MELIZA</v>
      </c>
      <c r="I201" s="31">
        <f>VLOOKUP(B201,DATOS!D:I,3,FALSE)</f>
        <v>20</v>
      </c>
      <c r="J201" s="31">
        <f>VLOOKUP(B201,DATOS!D:I,4,FALSE)</f>
        <v>1</v>
      </c>
      <c r="K201" s="31" t="str">
        <f>VLOOKUP(B201,DATOS!D:I,6,FALSE)</f>
        <v>F</v>
      </c>
      <c r="L201">
        <v>86</v>
      </c>
      <c r="M201">
        <f>VLOOKUP(B201,DATOS!D:K,8,FALSE)</f>
        <v>749</v>
      </c>
      <c r="N201" t="s">
        <v>140</v>
      </c>
      <c r="O201">
        <f>VLOOKUP(B201,AT!E:E,1,FALSE)</f>
        <v>1006815960</v>
      </c>
    </row>
    <row r="202" spans="1:15">
      <c r="A202" t="str">
        <f>VLOOKUP(B202,'SEPARADOR US'!A:G,2,FALSE)</f>
        <v>CC</v>
      </c>
      <c r="B202">
        <v>41180174</v>
      </c>
      <c r="C202" t="s">
        <v>134</v>
      </c>
      <c r="D202">
        <v>2</v>
      </c>
      <c r="E202" s="31" t="str">
        <f>VLOOKUP(B202,'SEPARADOR US'!A:G,4,FALSE)</f>
        <v>ESTACIO</v>
      </c>
      <c r="F202" s="31" t="str">
        <f>VLOOKUP(B202,'SEPARADOR US'!A:G,5,FALSE)</f>
        <v>QUINISQUIN</v>
      </c>
      <c r="G202" s="31" t="str">
        <f>VLOOKUP(B202,'SEPARADOR US'!A:G,6,FALSE)</f>
        <v>ROSALBA</v>
      </c>
      <c r="H202" s="31">
        <f>VLOOKUP(B202,'SEPARADOR US'!A:G,7,FALSE)</f>
        <v>0</v>
      </c>
      <c r="I202" s="31">
        <f>VLOOKUP(B202,DATOS!D:I,3,FALSE)</f>
        <v>65</v>
      </c>
      <c r="J202" s="31">
        <f>VLOOKUP(B202,DATOS!D:I,4,FALSE)</f>
        <v>1</v>
      </c>
      <c r="K202" s="31" t="str">
        <f>VLOOKUP(B202,DATOS!D:I,6,FALSE)</f>
        <v>F</v>
      </c>
      <c r="L202">
        <v>86</v>
      </c>
      <c r="M202">
        <f>VLOOKUP(B202,DATOS!D:K,8,FALSE)</f>
        <v>219</v>
      </c>
      <c r="N202" t="s">
        <v>140</v>
      </c>
      <c r="O202">
        <f>VLOOKUP(B202,AT!E:E,1,FALSE)</f>
        <v>41180174</v>
      </c>
    </row>
    <row r="203" spans="1:15">
      <c r="A203" t="str">
        <f>VLOOKUP(B203,'SEPARADOR US'!A:G,2,FALSE)</f>
        <v>CC</v>
      </c>
      <c r="B203">
        <v>36755951</v>
      </c>
      <c r="C203" t="s">
        <v>134</v>
      </c>
      <c r="D203">
        <v>2</v>
      </c>
      <c r="E203" s="31" t="str">
        <f>VLOOKUP(B203,'SEPARADOR US'!A:G,4,FALSE)</f>
        <v>FAJARDO</v>
      </c>
      <c r="F203" s="31" t="str">
        <f>VLOOKUP(B203,'SEPARADOR US'!A:G,5,FALSE)</f>
        <v>ROJAS</v>
      </c>
      <c r="G203" s="31" t="str">
        <f>VLOOKUP(B203,'SEPARADOR US'!A:G,6,FALSE)</f>
        <v>JHANET</v>
      </c>
      <c r="H203" s="31" t="str">
        <f>VLOOKUP(B203,'SEPARADOR US'!A:G,7,FALSE)</f>
        <v>DELCARMEN</v>
      </c>
      <c r="I203" s="31">
        <f>VLOOKUP(B203,DATOS!D:I,3,FALSE)</f>
        <v>45</v>
      </c>
      <c r="J203" s="31">
        <f>VLOOKUP(B203,DATOS!D:I,4,FALSE)</f>
        <v>1</v>
      </c>
      <c r="K203" s="31" t="str">
        <f>VLOOKUP(B203,DATOS!D:I,6,FALSE)</f>
        <v>F</v>
      </c>
      <c r="L203">
        <v>86</v>
      </c>
      <c r="M203">
        <f>VLOOKUP(B203,DATOS!D:K,8,FALSE)</f>
        <v>755</v>
      </c>
      <c r="N203" t="s">
        <v>140</v>
      </c>
      <c r="O203">
        <f>VLOOKUP(B203,AT!E:E,1,FALSE)</f>
        <v>36755951</v>
      </c>
    </row>
    <row r="204" spans="1:15">
      <c r="A204" t="str">
        <f>VLOOKUP(B204,'SEPARADOR US'!A:G,2,FALSE)</f>
        <v>RC</v>
      </c>
      <c r="B204">
        <v>1061830034</v>
      </c>
      <c r="C204" t="s">
        <v>134</v>
      </c>
      <c r="D204">
        <v>2</v>
      </c>
      <c r="E204" s="31" t="str">
        <f>VLOOKUP(B204,'SEPARADOR US'!A:G,4,FALSE)</f>
        <v>FIGUEROA</v>
      </c>
      <c r="F204" s="31" t="str">
        <f>VLOOKUP(B204,'SEPARADOR US'!A:G,5,FALSE)</f>
        <v>BASTIDAS</v>
      </c>
      <c r="G204" s="31" t="str">
        <f>VLOOKUP(B204,'SEPARADOR US'!A:G,6,FALSE)</f>
        <v>ALANA</v>
      </c>
      <c r="H204" s="31" t="str">
        <f>VLOOKUP(B204,'SEPARADOR US'!A:G,7,FALSE)</f>
        <v>SALOME</v>
      </c>
      <c r="I204" s="31">
        <f>VLOOKUP(B204,DATOS!D:I,3,FALSE)</f>
        <v>2</v>
      </c>
      <c r="J204" s="31">
        <f>VLOOKUP(B204,DATOS!D:I,4,FALSE)</f>
        <v>1</v>
      </c>
      <c r="K204" s="31" t="str">
        <f>VLOOKUP(B204,DATOS!D:I,6,FALSE)</f>
        <v>F</v>
      </c>
      <c r="L204">
        <v>86</v>
      </c>
      <c r="M204">
        <f>VLOOKUP(B204,DATOS!D:K,8,FALSE)</f>
        <v>865</v>
      </c>
      <c r="N204" t="s">
        <v>140</v>
      </c>
      <c r="O204">
        <f>VLOOKUP(B204,AT!E:E,1,FALSE)</f>
        <v>1061830034</v>
      </c>
    </row>
    <row r="205" spans="1:15">
      <c r="A205" t="str">
        <f>VLOOKUP(B205,'SEPARADOR US'!A:G,2,FALSE)</f>
        <v>CC</v>
      </c>
      <c r="B205">
        <v>1123324981</v>
      </c>
      <c r="C205" t="s">
        <v>134</v>
      </c>
      <c r="D205">
        <v>2</v>
      </c>
      <c r="E205" s="31" t="str">
        <f>VLOOKUP(B205,'SEPARADOR US'!A:G,4,FALSE)</f>
        <v>FIGUEROA</v>
      </c>
      <c r="F205" s="31" t="str">
        <f>VLOOKUP(B205,'SEPARADOR US'!A:G,5,FALSE)</f>
        <v>IRMA</v>
      </c>
      <c r="G205" s="31" t="str">
        <f>VLOOKUP(B205,'SEPARADOR US'!A:G,6,FALSE)</f>
        <v>ROCIO</v>
      </c>
      <c r="H205" s="31">
        <f>VLOOKUP(B205,'SEPARADOR US'!A:G,7,FALSE)</f>
        <v>0</v>
      </c>
      <c r="I205" s="31">
        <f>VLOOKUP(B205,DATOS!D:I,3,FALSE)</f>
        <v>34</v>
      </c>
      <c r="J205" s="31">
        <f>VLOOKUP(B205,DATOS!D:I,4,FALSE)</f>
        <v>1</v>
      </c>
      <c r="K205" s="31" t="str">
        <f>VLOOKUP(B205,DATOS!D:I,6,FALSE)</f>
        <v>F</v>
      </c>
      <c r="L205">
        <v>86</v>
      </c>
      <c r="M205">
        <f>VLOOKUP(B205,DATOS!D:K,8,FALSE)</f>
        <v>320</v>
      </c>
      <c r="N205" t="s">
        <v>140</v>
      </c>
      <c r="O205">
        <f>VLOOKUP(B205,AT!E:E,1,FALSE)</f>
        <v>1123324981</v>
      </c>
    </row>
    <row r="206" spans="1:15">
      <c r="A206" t="str">
        <f>VLOOKUP(B206,'SEPARADOR US'!A:G,2,FALSE)</f>
        <v>CC</v>
      </c>
      <c r="B206">
        <v>70431960</v>
      </c>
      <c r="C206" t="s">
        <v>134</v>
      </c>
      <c r="D206">
        <v>2</v>
      </c>
      <c r="E206" s="31" t="str">
        <f>VLOOKUP(B206,'SEPARADOR US'!A:G,4,FALSE)</f>
        <v>FLOREZ</v>
      </c>
      <c r="F206" s="31" t="str">
        <f>VLOOKUP(B206,'SEPARADOR US'!A:G,5,FALSE)</f>
        <v>BEDOYA</v>
      </c>
      <c r="G206" s="31" t="str">
        <f>VLOOKUP(B206,'SEPARADOR US'!A:G,6,FALSE)</f>
        <v>LEONARDO</v>
      </c>
      <c r="H206" s="31" t="str">
        <f>VLOOKUP(B206,'SEPARADOR US'!A:G,7,FALSE)</f>
        <v>ANTONIO</v>
      </c>
      <c r="I206" s="31">
        <f>VLOOKUP(B206,DATOS!D:I,3,FALSE)</f>
        <v>58</v>
      </c>
      <c r="J206" s="31">
        <f>VLOOKUP(B206,DATOS!D:I,4,FALSE)</f>
        <v>1</v>
      </c>
      <c r="K206" s="31" t="str">
        <f>VLOOKUP(B206,DATOS!D:I,6,FALSE)</f>
        <v>M</v>
      </c>
      <c r="L206">
        <v>86</v>
      </c>
      <c r="M206">
        <f>VLOOKUP(B206,DATOS!D:K,8,FALSE)</f>
        <v>320</v>
      </c>
      <c r="N206" t="s">
        <v>140</v>
      </c>
      <c r="O206">
        <f>VLOOKUP(B206,AT!E:E,1,FALSE)</f>
        <v>70431960</v>
      </c>
    </row>
    <row r="207" spans="1:15">
      <c r="A207" t="str">
        <f>VLOOKUP(B207,'SEPARADOR US'!A:G,2,FALSE)</f>
        <v>CC</v>
      </c>
      <c r="B207">
        <v>27472169</v>
      </c>
      <c r="C207" t="s">
        <v>134</v>
      </c>
      <c r="D207">
        <v>2</v>
      </c>
      <c r="E207" s="31" t="str">
        <f>VLOOKUP(B207,'SEPARADOR US'!A:G,4,FALSE)</f>
        <v>FLOREZ</v>
      </c>
      <c r="F207" s="31" t="str">
        <f>VLOOKUP(B207,'SEPARADOR US'!A:G,5,FALSE)</f>
        <v>DE RIVERA</v>
      </c>
      <c r="G207" s="31" t="str">
        <f>VLOOKUP(B207,'SEPARADOR US'!A:G,6,FALSE)</f>
        <v>MARIA</v>
      </c>
      <c r="H207" s="31" t="str">
        <f>VLOOKUP(B207,'SEPARADOR US'!A:G,7,FALSE)</f>
        <v>DEL SOCORRO</v>
      </c>
      <c r="I207" s="31">
        <f>VLOOKUP(B207,DATOS!D:I,3,FALSE)</f>
        <v>84</v>
      </c>
      <c r="J207" s="31">
        <f>VLOOKUP(B207,DATOS!D:I,4,FALSE)</f>
        <v>1</v>
      </c>
      <c r="K207" s="31" t="str">
        <f>VLOOKUP(B207,DATOS!D:I,6,FALSE)</f>
        <v>F</v>
      </c>
      <c r="L207">
        <v>86</v>
      </c>
      <c r="M207">
        <f>VLOOKUP(B207,DATOS!D:K,8,FALSE)</f>
        <v>219</v>
      </c>
      <c r="N207" t="s">
        <v>140</v>
      </c>
      <c r="O207">
        <f>VLOOKUP(B207,AT!E:E,1,FALSE)</f>
        <v>27472169</v>
      </c>
    </row>
    <row r="208" spans="1:15">
      <c r="A208" t="str">
        <f>VLOOKUP(B208,'SEPARADOR US'!A:G,2,FALSE)</f>
        <v>RC</v>
      </c>
      <c r="B208">
        <v>1123336299</v>
      </c>
      <c r="C208" t="s">
        <v>134</v>
      </c>
      <c r="D208">
        <v>2</v>
      </c>
      <c r="E208" s="31" t="str">
        <f>VLOOKUP(B208,'SEPARADOR US'!A:G,4,FALSE)</f>
        <v>FLOREZ</v>
      </c>
      <c r="F208" s="31" t="str">
        <f>VLOOKUP(B208,'SEPARADOR US'!A:G,5,FALSE)</f>
        <v>JELLIN</v>
      </c>
      <c r="G208" s="31" t="str">
        <f>VLOOKUP(B208,'SEPARADOR US'!A:G,6,FALSE)</f>
        <v>SALOME</v>
      </c>
      <c r="H208" s="31">
        <f>VLOOKUP(B208,'SEPARADOR US'!A:G,7,FALSE)</f>
        <v>0</v>
      </c>
      <c r="I208" s="31">
        <f>VLOOKUP(B208,DATOS!D:I,3,FALSE)</f>
        <v>5</v>
      </c>
      <c r="J208" s="31">
        <f>VLOOKUP(B208,DATOS!D:I,4,FALSE)</f>
        <v>1</v>
      </c>
      <c r="K208" s="31" t="str">
        <f>VLOOKUP(B208,DATOS!D:I,6,FALSE)</f>
        <v>F</v>
      </c>
      <c r="L208">
        <v>86</v>
      </c>
      <c r="M208">
        <f>VLOOKUP(B208,DATOS!D:K,8,FALSE)</f>
        <v>320</v>
      </c>
      <c r="N208" t="s">
        <v>140</v>
      </c>
      <c r="O208">
        <f>VLOOKUP(B208,AT!E:E,1,FALSE)</f>
        <v>1123336299</v>
      </c>
    </row>
    <row r="209" spans="1:15">
      <c r="A209" t="str">
        <f>VLOOKUP(B209,'SEPARADOR US'!A:G,2,FALSE)</f>
        <v>CC</v>
      </c>
      <c r="B209">
        <v>18124262</v>
      </c>
      <c r="C209" t="s">
        <v>134</v>
      </c>
      <c r="D209">
        <v>2</v>
      </c>
      <c r="E209" s="31" t="str">
        <f>VLOOKUP(B209,'SEPARADOR US'!A:G,4,FALSE)</f>
        <v>FLOREZ</v>
      </c>
      <c r="F209" s="31" t="str">
        <f>VLOOKUP(B209,'SEPARADOR US'!A:G,5,FALSE)</f>
        <v>OBSENO</v>
      </c>
      <c r="G209" s="31" t="str">
        <f>VLOOKUP(B209,'SEPARADOR US'!A:G,6,FALSE)</f>
        <v>LUIS</v>
      </c>
      <c r="H209" s="31" t="str">
        <f>VLOOKUP(B209,'SEPARADOR US'!A:G,7,FALSE)</f>
        <v>ALFREDO</v>
      </c>
      <c r="I209" s="31">
        <f>VLOOKUP(B209,DATOS!D:I,3,FALSE)</f>
        <v>69</v>
      </c>
      <c r="J209" s="31">
        <f>VLOOKUP(B209,DATOS!D:I,4,FALSE)</f>
        <v>1</v>
      </c>
      <c r="K209" s="31" t="str">
        <f>VLOOKUP(B209,DATOS!D:I,6,FALSE)</f>
        <v>M</v>
      </c>
      <c r="L209">
        <v>86</v>
      </c>
      <c r="M209" t="str">
        <f>VLOOKUP(B209,DATOS!D:K,8,FALSE)</f>
        <v>001</v>
      </c>
      <c r="N209" t="s">
        <v>140</v>
      </c>
      <c r="O209">
        <f>VLOOKUP(B209,AT!E:E,1,FALSE)</f>
        <v>18124262</v>
      </c>
    </row>
    <row r="210" spans="1:15">
      <c r="A210" t="str">
        <f>VLOOKUP(B210,'SEPARADOR US'!A:G,2,FALSE)</f>
        <v>TI</v>
      </c>
      <c r="B210">
        <v>1123324452</v>
      </c>
      <c r="C210" t="s">
        <v>134</v>
      </c>
      <c r="D210">
        <v>2</v>
      </c>
      <c r="E210" s="31" t="str">
        <f>VLOOKUP(B210,'SEPARADOR US'!A:G,4,FALSE)</f>
        <v>FRANYELI</v>
      </c>
      <c r="F210" s="31" t="str">
        <f>VLOOKUP(B210,'SEPARADOR US'!A:G,5,FALSE)</f>
        <v>GUTIERRES</v>
      </c>
      <c r="G210" s="31" t="str">
        <f>VLOOKUP(B210,'SEPARADOR US'!A:G,6,FALSE)</f>
        <v>VANESSA</v>
      </c>
      <c r="H210" s="31">
        <f>VLOOKUP(B210,'SEPARADOR US'!A:G,7,FALSE)</f>
        <v>0</v>
      </c>
      <c r="I210" s="31">
        <f>VLOOKUP(B210,DATOS!D:I,3,FALSE)</f>
        <v>16</v>
      </c>
      <c r="J210" s="31">
        <f>VLOOKUP(B210,DATOS!D:I,4,FALSE)</f>
        <v>1</v>
      </c>
      <c r="K210" s="31" t="str">
        <f>VLOOKUP(B210,DATOS!D:I,6,FALSE)</f>
        <v>F</v>
      </c>
      <c r="L210">
        <v>86</v>
      </c>
      <c r="M210">
        <f>VLOOKUP(B210,DATOS!D:K,8,FALSE)</f>
        <v>320</v>
      </c>
      <c r="N210" t="s">
        <v>140</v>
      </c>
      <c r="O210">
        <f>VLOOKUP(B210,AT!E:E,1,FALSE)</f>
        <v>1123324452</v>
      </c>
    </row>
    <row r="211" spans="1:15">
      <c r="A211" t="str">
        <f>VLOOKUP(B211,'SEPARADOR US'!A:G,2,FALSE)</f>
        <v>TI</v>
      </c>
      <c r="B211">
        <v>1123331957</v>
      </c>
      <c r="C211" t="s">
        <v>134</v>
      </c>
      <c r="D211">
        <v>2</v>
      </c>
      <c r="E211" s="31" t="str">
        <f>VLOOKUP(B211,'SEPARADOR US'!A:G,4,FALSE)</f>
        <v>FUERTES</v>
      </c>
      <c r="F211" s="31" t="str">
        <f>VLOOKUP(B211,'SEPARADOR US'!A:G,5,FALSE)</f>
        <v>PALMA</v>
      </c>
      <c r="G211" s="31" t="str">
        <f>VLOOKUP(B211,'SEPARADOR US'!A:G,6,FALSE)</f>
        <v>TALIA</v>
      </c>
      <c r="H211" s="31" t="str">
        <f>VLOOKUP(B211,'SEPARADOR US'!A:G,7,FALSE)</f>
        <v>BRIYITH</v>
      </c>
      <c r="I211" s="31">
        <f>VLOOKUP(B211,DATOS!D:I,3,FALSE)</f>
        <v>9</v>
      </c>
      <c r="J211" s="31">
        <f>VLOOKUP(B211,DATOS!D:I,4,FALSE)</f>
        <v>1</v>
      </c>
      <c r="K211" s="31" t="str">
        <f>VLOOKUP(B211,DATOS!D:I,6,FALSE)</f>
        <v>F</v>
      </c>
      <c r="L211">
        <v>86</v>
      </c>
      <c r="M211">
        <f>VLOOKUP(B211,DATOS!D:K,8,FALSE)</f>
        <v>320</v>
      </c>
      <c r="N211" t="s">
        <v>140</v>
      </c>
      <c r="O211">
        <f>VLOOKUP(B211,AT!E:E,1,FALSE)</f>
        <v>1123331957</v>
      </c>
    </row>
    <row r="212" spans="1:15">
      <c r="A212" t="str">
        <f>VLOOKUP(B212,'SEPARADOR US'!A:G,2,FALSE)</f>
        <v>CC</v>
      </c>
      <c r="B212">
        <v>26615748</v>
      </c>
      <c r="C212" t="s">
        <v>134</v>
      </c>
      <c r="D212">
        <v>2</v>
      </c>
      <c r="E212" s="31" t="str">
        <f>VLOOKUP(B212,'SEPARADOR US'!A:G,4,FALSE)</f>
        <v>GALINDEZ</v>
      </c>
      <c r="F212" s="31" t="str">
        <f>VLOOKUP(B212,'SEPARADOR US'!A:G,5,FALSE)</f>
        <v>DE BERMEO</v>
      </c>
      <c r="G212" s="31" t="str">
        <f>VLOOKUP(B212,'SEPARADOR US'!A:G,6,FALSE)</f>
        <v>DILIA</v>
      </c>
      <c r="H212" s="31" t="str">
        <f>VLOOKUP(B212,'SEPARADOR US'!A:G,7,FALSE)</f>
        <v>MARIA</v>
      </c>
      <c r="I212" s="31">
        <f>VLOOKUP(B212,DATOS!D:I,3,FALSE)</f>
        <v>78</v>
      </c>
      <c r="J212" s="31">
        <f>VLOOKUP(B212,DATOS!D:I,4,FALSE)</f>
        <v>1</v>
      </c>
      <c r="K212" s="31" t="str">
        <f>VLOOKUP(B212,DATOS!D:I,6,FALSE)</f>
        <v>F</v>
      </c>
      <c r="L212">
        <v>86</v>
      </c>
      <c r="M212">
        <f>VLOOKUP(B212,DATOS!D:K,8,FALSE)</f>
        <v>571</v>
      </c>
      <c r="N212" t="s">
        <v>140</v>
      </c>
      <c r="O212">
        <f>VLOOKUP(B212,AT!E:E,1,FALSE)</f>
        <v>26615748</v>
      </c>
    </row>
    <row r="213" spans="1:15">
      <c r="A213" t="str">
        <f>VLOOKUP(B213,'SEPARADOR US'!A:G,2,FALSE)</f>
        <v>CC</v>
      </c>
      <c r="B213">
        <v>12232920</v>
      </c>
      <c r="C213" t="s">
        <v>134</v>
      </c>
      <c r="D213">
        <v>2</v>
      </c>
      <c r="E213" s="31" t="str">
        <f>VLOOKUP(B213,'SEPARADOR US'!A:G,4,FALSE)</f>
        <v>GALINDO</v>
      </c>
      <c r="F213" s="31" t="str">
        <f>VLOOKUP(B213,'SEPARADOR US'!A:G,5,FALSE)</f>
        <v>BARRAGAN</v>
      </c>
      <c r="G213" s="31" t="str">
        <f>VLOOKUP(B213,'SEPARADOR US'!A:G,6,FALSE)</f>
        <v>JOSE</v>
      </c>
      <c r="H213" s="31" t="str">
        <f>VLOOKUP(B213,'SEPARADOR US'!A:G,7,FALSE)</f>
        <v>OMAR</v>
      </c>
      <c r="I213" s="31">
        <f>VLOOKUP(B213,DATOS!D:I,3,FALSE)</f>
        <v>58</v>
      </c>
      <c r="J213" s="31">
        <f>VLOOKUP(B213,DATOS!D:I,4,FALSE)</f>
        <v>1</v>
      </c>
      <c r="K213" s="31" t="str">
        <f>VLOOKUP(B213,DATOS!D:I,6,FALSE)</f>
        <v>M</v>
      </c>
      <c r="L213">
        <v>86</v>
      </c>
      <c r="M213">
        <f>VLOOKUP(B213,DATOS!D:K,8,FALSE)</f>
        <v>571</v>
      </c>
      <c r="N213" t="s">
        <v>140</v>
      </c>
      <c r="O213">
        <f>VLOOKUP(B213,AT!E:E,1,FALSE)</f>
        <v>12232920</v>
      </c>
    </row>
    <row r="214" spans="1:15">
      <c r="A214" t="str">
        <f>VLOOKUP(B214,'SEPARADOR US'!A:G,2,FALSE)</f>
        <v>CC</v>
      </c>
      <c r="B214">
        <v>69011223</v>
      </c>
      <c r="C214" t="s">
        <v>134</v>
      </c>
      <c r="D214">
        <v>2</v>
      </c>
      <c r="E214" s="31" t="str">
        <f>VLOOKUP(B214,'SEPARADOR US'!A:G,4,FALSE)</f>
        <v>GALINDO</v>
      </c>
      <c r="F214" s="31" t="str">
        <f>VLOOKUP(B214,'SEPARADOR US'!A:G,5,FALSE)</f>
        <v>LOZANO</v>
      </c>
      <c r="G214" s="31" t="str">
        <f>VLOOKUP(B214,'SEPARADOR US'!A:G,6,FALSE)</f>
        <v>ROSA</v>
      </c>
      <c r="H214" s="31" t="str">
        <f>VLOOKUP(B214,'SEPARADOR US'!A:G,7,FALSE)</f>
        <v>ELVIRA</v>
      </c>
      <c r="I214" s="31">
        <f>VLOOKUP(B214,DATOS!D:I,3,FALSE)</f>
        <v>30</v>
      </c>
      <c r="J214" s="31">
        <f>VLOOKUP(B214,DATOS!D:I,4,FALSE)</f>
        <v>1</v>
      </c>
      <c r="K214" s="31" t="str">
        <f>VLOOKUP(B214,DATOS!D:I,6,FALSE)</f>
        <v>F</v>
      </c>
      <c r="L214">
        <v>86</v>
      </c>
      <c r="M214">
        <f>VLOOKUP(B214,DATOS!D:K,8,FALSE)</f>
        <v>571</v>
      </c>
      <c r="N214" t="s">
        <v>140</v>
      </c>
      <c r="O214">
        <f>VLOOKUP(B214,AT!E:E,1,FALSE)</f>
        <v>69011223</v>
      </c>
    </row>
    <row r="215" spans="1:15">
      <c r="A215" t="str">
        <f>VLOOKUP(B215,'SEPARADOR US'!A:G,2,FALSE)</f>
        <v>CC</v>
      </c>
      <c r="B215">
        <v>40782495</v>
      </c>
      <c r="C215" t="s">
        <v>134</v>
      </c>
      <c r="D215">
        <v>2</v>
      </c>
      <c r="E215" s="31" t="str">
        <f>VLOOKUP(B215,'SEPARADOR US'!A:G,4,FALSE)</f>
        <v>GALINDO</v>
      </c>
      <c r="F215" s="31" t="str">
        <f>VLOOKUP(B215,'SEPARADOR US'!A:G,5,FALSE)</f>
        <v>PEREZ</v>
      </c>
      <c r="G215" s="31" t="str">
        <f>VLOOKUP(B215,'SEPARADOR US'!A:G,6,FALSE)</f>
        <v>LIBIA</v>
      </c>
      <c r="H215" s="31" t="str">
        <f>VLOOKUP(B215,'SEPARADOR US'!A:G,7,FALSE)</f>
        <v>CONSUELO</v>
      </c>
      <c r="I215" s="31">
        <f>VLOOKUP(B215,DATOS!D:I,3,FALSE)</f>
        <v>48</v>
      </c>
      <c r="J215" s="31">
        <f>VLOOKUP(B215,DATOS!D:I,4,FALSE)</f>
        <v>1</v>
      </c>
      <c r="K215" s="31" t="str">
        <f>VLOOKUP(B215,DATOS!D:I,6,FALSE)</f>
        <v>F</v>
      </c>
      <c r="L215">
        <v>86</v>
      </c>
      <c r="M215">
        <f>VLOOKUP(B215,DATOS!D:K,8,FALSE)</f>
        <v>569</v>
      </c>
      <c r="N215" t="s">
        <v>140</v>
      </c>
      <c r="O215">
        <f>VLOOKUP(B215,AT!E:E,1,FALSE)</f>
        <v>40782495</v>
      </c>
    </row>
    <row r="216" spans="1:15">
      <c r="A216" t="str">
        <f>VLOOKUP(B216,'SEPARADOR US'!A:G,2,FALSE)</f>
        <v>CC</v>
      </c>
      <c r="B216">
        <v>1124851912</v>
      </c>
      <c r="C216" t="s">
        <v>134</v>
      </c>
      <c r="D216">
        <v>2</v>
      </c>
      <c r="E216" s="31" t="str">
        <f>VLOOKUP(B216,'SEPARADOR US'!A:G,4,FALSE)</f>
        <v>GALINDO</v>
      </c>
      <c r="F216" s="31" t="str">
        <f>VLOOKUP(B216,'SEPARADOR US'!A:G,5,FALSE)</f>
        <v>PEREZ</v>
      </c>
      <c r="G216" s="31" t="str">
        <f>VLOOKUP(B216,'SEPARADOR US'!A:G,6,FALSE)</f>
        <v>OLGA</v>
      </c>
      <c r="H216" s="31" t="str">
        <f>VLOOKUP(B216,'SEPARADOR US'!A:G,7,FALSE)</f>
        <v>LUCIA</v>
      </c>
      <c r="I216" s="31">
        <f>VLOOKUP(B216,DATOS!D:I,3,FALSE)</f>
        <v>36</v>
      </c>
      <c r="J216" s="31">
        <f>VLOOKUP(B216,DATOS!D:I,4,FALSE)</f>
        <v>1</v>
      </c>
      <c r="K216" s="31" t="str">
        <f>VLOOKUP(B216,DATOS!D:I,6,FALSE)</f>
        <v>F</v>
      </c>
      <c r="L216">
        <v>86</v>
      </c>
      <c r="M216">
        <f>VLOOKUP(B216,DATOS!D:K,8,FALSE)</f>
        <v>569</v>
      </c>
      <c r="N216" t="s">
        <v>140</v>
      </c>
      <c r="O216">
        <f>VLOOKUP(B216,AT!E:E,1,FALSE)</f>
        <v>1124851912</v>
      </c>
    </row>
    <row r="217" spans="1:15">
      <c r="A217" t="str">
        <f>VLOOKUP(B217,'SEPARADOR US'!A:G,2,FALSE)</f>
        <v>CC</v>
      </c>
      <c r="B217">
        <v>39842015</v>
      </c>
      <c r="C217" t="s">
        <v>134</v>
      </c>
      <c r="D217">
        <v>2</v>
      </c>
      <c r="E217" s="31" t="str">
        <f>VLOOKUP(B217,'SEPARADOR US'!A:G,4,FALSE)</f>
        <v>GALVIZ</v>
      </c>
      <c r="F217" s="31" t="str">
        <f>VLOOKUP(B217,'SEPARADOR US'!A:G,5,FALSE)</f>
        <v>CHAMORRO</v>
      </c>
      <c r="G217" s="31" t="str">
        <f>VLOOKUP(B217,'SEPARADOR US'!A:G,6,FALSE)</f>
        <v>ELSY</v>
      </c>
      <c r="H217" s="31" t="str">
        <f>VLOOKUP(B217,'SEPARADOR US'!A:G,7,FALSE)</f>
        <v>MARILU</v>
      </c>
      <c r="I217" s="31">
        <f>VLOOKUP(B217,DATOS!D:I,3,FALSE)</f>
        <v>40</v>
      </c>
      <c r="J217" s="31">
        <f>VLOOKUP(B217,DATOS!D:I,4,FALSE)</f>
        <v>1</v>
      </c>
      <c r="K217" s="31" t="str">
        <f>VLOOKUP(B217,DATOS!D:I,6,FALSE)</f>
        <v>F</v>
      </c>
      <c r="L217">
        <v>86</v>
      </c>
      <c r="M217">
        <f>VLOOKUP(B217,DATOS!D:K,8,FALSE)</f>
        <v>569</v>
      </c>
      <c r="N217" t="s">
        <v>140</v>
      </c>
      <c r="O217">
        <f>VLOOKUP(B217,AT!E:E,1,FALSE)</f>
        <v>39842015</v>
      </c>
    </row>
    <row r="218" spans="1:15">
      <c r="A218" t="str">
        <f>VLOOKUP(B218,'SEPARADOR US'!A:G,2,FALSE)</f>
        <v>CC</v>
      </c>
      <c r="B218">
        <v>1124865636</v>
      </c>
      <c r="C218" t="s">
        <v>134</v>
      </c>
      <c r="D218">
        <v>2</v>
      </c>
      <c r="E218" s="31" t="str">
        <f>VLOOKUP(B218,'SEPARADOR US'!A:G,4,FALSE)</f>
        <v>GARCEZ</v>
      </c>
      <c r="F218" s="31" t="str">
        <f>VLOOKUP(B218,'SEPARADOR US'!A:G,5,FALSE)</f>
        <v>PIAMBA</v>
      </c>
      <c r="G218" s="31" t="str">
        <f>VLOOKUP(B218,'SEPARADOR US'!A:G,6,FALSE)</f>
        <v>JEINSON</v>
      </c>
      <c r="H218" s="31" t="str">
        <f>VLOOKUP(B218,'SEPARADOR US'!A:G,7,FALSE)</f>
        <v>CAMILO</v>
      </c>
      <c r="I218" s="31">
        <f>VLOOKUP(B218,DATOS!D:I,3,FALSE)</f>
        <v>26</v>
      </c>
      <c r="J218" s="31">
        <f>VLOOKUP(B218,DATOS!D:I,4,FALSE)</f>
        <v>1</v>
      </c>
      <c r="K218" s="31" t="str">
        <f>VLOOKUP(B218,DATOS!D:I,6,FALSE)</f>
        <v>M</v>
      </c>
      <c r="L218">
        <v>86</v>
      </c>
      <c r="M218" t="str">
        <f>VLOOKUP(B218,DATOS!D:K,8,FALSE)</f>
        <v>001</v>
      </c>
      <c r="N218" t="s">
        <v>140</v>
      </c>
      <c r="O218">
        <f>VLOOKUP(B218,AT!E:E,1,FALSE)</f>
        <v>1124865636</v>
      </c>
    </row>
    <row r="219" spans="1:15">
      <c r="A219" t="str">
        <f>VLOOKUP(B219,'SEPARADOR US'!A:G,2,FALSE)</f>
        <v>CC</v>
      </c>
      <c r="B219">
        <v>18125124</v>
      </c>
      <c r="C219" t="s">
        <v>134</v>
      </c>
      <c r="D219">
        <v>2</v>
      </c>
      <c r="E219" s="31" t="str">
        <f>VLOOKUP(B219,'SEPARADOR US'!A:G,4,FALSE)</f>
        <v>GARCIA</v>
      </c>
      <c r="F219" s="31" t="str">
        <f>VLOOKUP(B219,'SEPARADOR US'!A:G,5,FALSE)</f>
        <v>CARRERA</v>
      </c>
      <c r="G219" s="31" t="str">
        <f>VLOOKUP(B219,'SEPARADOR US'!A:G,6,FALSE)</f>
        <v>PEDRO</v>
      </c>
      <c r="H219" s="31" t="str">
        <f>VLOOKUP(B219,'SEPARADOR US'!A:G,7,FALSE)</f>
        <v>TULIO</v>
      </c>
      <c r="I219" s="31">
        <f>VLOOKUP(B219,DATOS!D:I,3,FALSE)</f>
        <v>55</v>
      </c>
      <c r="J219" s="31">
        <f>VLOOKUP(B219,DATOS!D:I,4,FALSE)</f>
        <v>1</v>
      </c>
      <c r="K219" s="31" t="str">
        <f>VLOOKUP(B219,DATOS!D:I,6,FALSE)</f>
        <v>M</v>
      </c>
      <c r="L219">
        <v>86</v>
      </c>
      <c r="M219" t="str">
        <f>VLOOKUP(B219,DATOS!D:K,8,FALSE)</f>
        <v>001</v>
      </c>
      <c r="N219" t="s">
        <v>140</v>
      </c>
      <c r="O219">
        <f>VLOOKUP(B219,AT!E:E,1,FALSE)</f>
        <v>18125124</v>
      </c>
    </row>
    <row r="220" spans="1:15">
      <c r="A220" t="str">
        <f>VLOOKUP(B220,'SEPARADOR US'!A:G,2,FALSE)</f>
        <v>CC</v>
      </c>
      <c r="B220">
        <v>27474008</v>
      </c>
      <c r="C220" t="s">
        <v>134</v>
      </c>
      <c r="D220">
        <v>2</v>
      </c>
      <c r="E220" s="31" t="str">
        <f>VLOOKUP(B220,'SEPARADOR US'!A:G,4,FALSE)</f>
        <v>GARCIA</v>
      </c>
      <c r="F220" s="31" t="str">
        <f>VLOOKUP(B220,'SEPARADOR US'!A:G,5,FALSE)</f>
        <v>DELGADO</v>
      </c>
      <c r="G220" s="31" t="str">
        <f>VLOOKUP(B220,'SEPARADOR US'!A:G,6,FALSE)</f>
        <v>ANGELA</v>
      </c>
      <c r="H220" s="31">
        <f>VLOOKUP(B220,'SEPARADOR US'!A:G,7,FALSE)</f>
        <v>0</v>
      </c>
      <c r="I220" s="31">
        <f>VLOOKUP(B220,DATOS!D:I,3,FALSE)</f>
        <v>81</v>
      </c>
      <c r="J220" s="31">
        <f>VLOOKUP(B220,DATOS!D:I,4,FALSE)</f>
        <v>1</v>
      </c>
      <c r="K220" s="31" t="str">
        <f>VLOOKUP(B220,DATOS!D:I,6,FALSE)</f>
        <v>F</v>
      </c>
      <c r="L220">
        <v>86</v>
      </c>
      <c r="M220">
        <f>VLOOKUP(B220,DATOS!D:K,8,FALSE)</f>
        <v>755</v>
      </c>
      <c r="N220" t="s">
        <v>140</v>
      </c>
      <c r="O220">
        <f>VLOOKUP(B220,AT!E:E,1,FALSE)</f>
        <v>27474008</v>
      </c>
    </row>
    <row r="221" spans="1:15">
      <c r="A221" t="str">
        <f>VLOOKUP(B221,'SEPARADOR US'!A:G,2,FALSE)</f>
        <v>CC</v>
      </c>
      <c r="B221">
        <v>1123327720</v>
      </c>
      <c r="C221" t="s">
        <v>134</v>
      </c>
      <c r="D221">
        <v>2</v>
      </c>
      <c r="E221" s="31" t="str">
        <f>VLOOKUP(B221,'SEPARADOR US'!A:G,4,FALSE)</f>
        <v>GARCIA</v>
      </c>
      <c r="F221" s="31" t="str">
        <f>VLOOKUP(B221,'SEPARADOR US'!A:G,5,FALSE)</f>
        <v>FREIDER</v>
      </c>
      <c r="G221" s="31" t="str">
        <f>VLOOKUP(B221,'SEPARADOR US'!A:G,6,FALSE)</f>
        <v>ALEX</v>
      </c>
      <c r="H221" s="31">
        <f>VLOOKUP(B221,'SEPARADOR US'!A:G,7,FALSE)</f>
        <v>0</v>
      </c>
      <c r="I221" s="31">
        <f>VLOOKUP(B221,DATOS!D:I,3,FALSE)</f>
        <v>31</v>
      </c>
      <c r="J221" s="31">
        <f>VLOOKUP(B221,DATOS!D:I,4,FALSE)</f>
        <v>1</v>
      </c>
      <c r="K221" s="31" t="str">
        <f>VLOOKUP(B221,DATOS!D:I,6,FALSE)</f>
        <v>M</v>
      </c>
      <c r="L221">
        <v>86</v>
      </c>
      <c r="M221">
        <f>VLOOKUP(B221,DATOS!D:K,8,FALSE)</f>
        <v>320</v>
      </c>
      <c r="N221" t="s">
        <v>140</v>
      </c>
      <c r="O221">
        <f>VLOOKUP(B221,AT!E:E,1,FALSE)</f>
        <v>1123327720</v>
      </c>
    </row>
    <row r="222" spans="1:15">
      <c r="A222" t="str">
        <f>VLOOKUP(B222,'SEPARADOR US'!A:G,2,FALSE)</f>
        <v>CC</v>
      </c>
      <c r="B222">
        <v>1006947603</v>
      </c>
      <c r="C222" t="s">
        <v>134</v>
      </c>
      <c r="D222">
        <v>2</v>
      </c>
      <c r="E222" s="31" t="str">
        <f>VLOOKUP(B222,'SEPARADOR US'!A:G,4,FALSE)</f>
        <v>GARCIA</v>
      </c>
      <c r="F222" s="31" t="str">
        <f>VLOOKUP(B222,'SEPARADOR US'!A:G,5,FALSE)</f>
        <v>GARCIA</v>
      </c>
      <c r="G222" s="31" t="str">
        <f>VLOOKUP(B222,'SEPARADOR US'!A:G,6,FALSE)</f>
        <v>YEISON</v>
      </c>
      <c r="H222" s="31" t="str">
        <f>VLOOKUP(B222,'SEPARADOR US'!A:G,7,FALSE)</f>
        <v>ANDRES</v>
      </c>
      <c r="I222" s="31">
        <f>VLOOKUP(B222,DATOS!D:I,3,FALSE)</f>
        <v>22</v>
      </c>
      <c r="J222" s="31">
        <f>VLOOKUP(B222,DATOS!D:I,4,FALSE)</f>
        <v>1</v>
      </c>
      <c r="K222" s="31" t="str">
        <f>VLOOKUP(B222,DATOS!D:I,6,FALSE)</f>
        <v>M</v>
      </c>
      <c r="L222">
        <v>86</v>
      </c>
      <c r="M222" t="str">
        <f>VLOOKUP(B222,DATOS!D:K,8,FALSE)</f>
        <v>001</v>
      </c>
      <c r="N222" t="s">
        <v>140</v>
      </c>
      <c r="O222">
        <f>VLOOKUP(B222,AT!E:E,1,FALSE)</f>
        <v>1006947603</v>
      </c>
    </row>
    <row r="223" spans="1:15">
      <c r="A223" t="str">
        <f>VLOOKUP(B223,'SEPARADOR US'!A:G,2,FALSE)</f>
        <v>CC</v>
      </c>
      <c r="B223">
        <v>1006848163</v>
      </c>
      <c r="C223" t="s">
        <v>134</v>
      </c>
      <c r="D223">
        <v>2</v>
      </c>
      <c r="E223" s="31" t="str">
        <f>VLOOKUP(B223,'SEPARADOR US'!A:G,4,FALSE)</f>
        <v>GARCIA</v>
      </c>
      <c r="F223" s="31" t="str">
        <f>VLOOKUP(B223,'SEPARADOR US'!A:G,5,FALSE)</f>
        <v>JONIER</v>
      </c>
      <c r="G223" s="31" t="str">
        <f>VLOOKUP(B223,'SEPARADOR US'!A:G,6,FALSE)</f>
        <v>SEBASTIAN</v>
      </c>
      <c r="H223" s="31">
        <f>VLOOKUP(B223,'SEPARADOR US'!A:G,7,FALSE)</f>
        <v>0</v>
      </c>
      <c r="I223" s="31">
        <f>VLOOKUP(B223,DATOS!D:I,3,FALSE)</f>
        <v>21</v>
      </c>
      <c r="J223" s="31">
        <f>VLOOKUP(B223,DATOS!D:I,4,FALSE)</f>
        <v>1</v>
      </c>
      <c r="K223" s="31" t="str">
        <f>VLOOKUP(B223,DATOS!D:I,6,FALSE)</f>
        <v>M</v>
      </c>
      <c r="L223">
        <v>86</v>
      </c>
      <c r="M223">
        <f>VLOOKUP(B223,DATOS!D:K,8,FALSE)</f>
        <v>320</v>
      </c>
      <c r="N223" t="s">
        <v>140</v>
      </c>
      <c r="O223">
        <f>VLOOKUP(B223,AT!E:E,1,FALSE)</f>
        <v>1006848163</v>
      </c>
    </row>
    <row r="224" spans="1:15">
      <c r="A224" t="str">
        <f>VLOOKUP(B224,'SEPARADOR US'!A:G,2,FALSE)</f>
        <v>CC</v>
      </c>
      <c r="B224">
        <v>40755103</v>
      </c>
      <c r="C224" t="s">
        <v>134</v>
      </c>
      <c r="D224">
        <v>2</v>
      </c>
      <c r="E224" s="31" t="str">
        <f>VLOOKUP(B224,'SEPARADOR US'!A:G,4,FALSE)</f>
        <v>GARCIA</v>
      </c>
      <c r="F224" s="31" t="str">
        <f>VLOOKUP(B224,'SEPARADOR US'!A:G,5,FALSE)</f>
        <v>LOSADA</v>
      </c>
      <c r="G224" s="31" t="str">
        <f>VLOOKUP(B224,'SEPARADOR US'!A:G,6,FALSE)</f>
        <v>SOR</v>
      </c>
      <c r="H224" s="31" t="str">
        <f>VLOOKUP(B224,'SEPARADOR US'!A:G,7,FALSE)</f>
        <v>MARIA</v>
      </c>
      <c r="I224" s="31">
        <f>VLOOKUP(B224,DATOS!D:I,3,FALSE)</f>
        <v>70</v>
      </c>
      <c r="J224" s="31">
        <f>VLOOKUP(B224,DATOS!D:I,4,FALSE)</f>
        <v>1</v>
      </c>
      <c r="K224" s="31" t="str">
        <f>VLOOKUP(B224,DATOS!D:I,6,FALSE)</f>
        <v>F</v>
      </c>
      <c r="L224">
        <v>86</v>
      </c>
      <c r="M224">
        <f>VLOOKUP(B224,DATOS!D:K,8,FALSE)</f>
        <v>320</v>
      </c>
      <c r="N224" t="s">
        <v>140</v>
      </c>
      <c r="O224">
        <f>VLOOKUP(B224,AT!E:E,1,FALSE)</f>
        <v>40755103</v>
      </c>
    </row>
    <row r="225" spans="1:15">
      <c r="A225" t="str">
        <f>VLOOKUP(B225,'SEPARADOR US'!A:G,2,FALSE)</f>
        <v>CC</v>
      </c>
      <c r="B225">
        <v>1123331185</v>
      </c>
      <c r="C225" t="s">
        <v>134</v>
      </c>
      <c r="D225">
        <v>2</v>
      </c>
      <c r="E225" s="31" t="str">
        <f>VLOOKUP(B225,'SEPARADOR US'!A:G,4,FALSE)</f>
        <v>GARCIA</v>
      </c>
      <c r="F225" s="31" t="str">
        <f>VLOOKUP(B225,'SEPARADOR US'!A:G,5,FALSE)</f>
        <v>MARTINEZ</v>
      </c>
      <c r="G225" s="31" t="str">
        <f>VLOOKUP(B225,'SEPARADOR US'!A:G,6,FALSE)</f>
        <v>EULER</v>
      </c>
      <c r="H225" s="31" t="str">
        <f>VLOOKUP(B225,'SEPARADOR US'!A:G,7,FALSE)</f>
        <v>ARNOVY</v>
      </c>
      <c r="I225" s="31">
        <f>VLOOKUP(B225,DATOS!D:I,3,FALSE)</f>
        <v>28</v>
      </c>
      <c r="J225" s="31">
        <f>VLOOKUP(B225,DATOS!D:I,4,FALSE)</f>
        <v>1</v>
      </c>
      <c r="K225" s="31" t="str">
        <f>VLOOKUP(B225,DATOS!D:I,6,FALSE)</f>
        <v>M</v>
      </c>
      <c r="L225">
        <v>86</v>
      </c>
      <c r="M225">
        <f>VLOOKUP(B225,DATOS!D:K,8,FALSE)</f>
        <v>320</v>
      </c>
      <c r="N225" t="s">
        <v>140</v>
      </c>
      <c r="O225">
        <f>VLOOKUP(B225,AT!E:E,1,FALSE)</f>
        <v>1123331185</v>
      </c>
    </row>
    <row r="226" spans="1:15">
      <c r="A226" t="str">
        <f>VLOOKUP(B226,'SEPARADOR US'!A:G,2,FALSE)</f>
        <v>RC</v>
      </c>
      <c r="B226">
        <v>1125186533</v>
      </c>
      <c r="C226" t="s">
        <v>134</v>
      </c>
      <c r="D226">
        <v>2</v>
      </c>
      <c r="E226" s="31" t="str">
        <f>VLOOKUP(B226,'SEPARADOR US'!A:G,4,FALSE)</f>
        <v>GARZON</v>
      </c>
      <c r="F226" s="31" t="str">
        <f>VLOOKUP(B226,'SEPARADOR US'!A:G,5,FALSE)</f>
        <v>ESTACIO</v>
      </c>
      <c r="G226" s="31" t="str">
        <f>VLOOKUP(B226,'SEPARADOR US'!A:G,6,FALSE)</f>
        <v>ANTHONY</v>
      </c>
      <c r="H226" s="31" t="str">
        <f>VLOOKUP(B226,'SEPARADOR US'!A:G,7,FALSE)</f>
        <v>GAEL</v>
      </c>
      <c r="I226" s="31">
        <f>VLOOKUP(B226,DATOS!D:I,3,FALSE)</f>
        <v>5</v>
      </c>
      <c r="J226" s="31">
        <f>VLOOKUP(B226,DATOS!D:I,4,FALSE)</f>
        <v>2</v>
      </c>
      <c r="K226" s="31" t="str">
        <f>VLOOKUP(B226,DATOS!D:I,6,FALSE)</f>
        <v>M</v>
      </c>
      <c r="L226">
        <v>86</v>
      </c>
      <c r="M226">
        <f>VLOOKUP(B226,DATOS!D:K,8,FALSE)</f>
        <v>571</v>
      </c>
      <c r="N226" t="s">
        <v>140</v>
      </c>
      <c r="O226">
        <f>VLOOKUP(B226,AT!E:E,1,FALSE)</f>
        <v>1125186533</v>
      </c>
    </row>
    <row r="227" spans="1:15">
      <c r="A227" t="str">
        <f>VLOOKUP(B227,'SEPARADOR US'!A:G,2,FALSE)</f>
        <v>CC</v>
      </c>
      <c r="B227">
        <v>32671109</v>
      </c>
      <c r="C227" t="s">
        <v>134</v>
      </c>
      <c r="D227">
        <v>2</v>
      </c>
      <c r="E227" s="31" t="str">
        <f>VLOOKUP(B227,'SEPARADOR US'!A:G,4,FALSE)</f>
        <v>GARZON</v>
      </c>
      <c r="F227" s="31" t="str">
        <f>VLOOKUP(B227,'SEPARADOR US'!A:G,5,FALSE)</f>
        <v>MARIA</v>
      </c>
      <c r="G227" s="31" t="str">
        <f>VLOOKUP(B227,'SEPARADOR US'!A:G,6,FALSE)</f>
        <v>MYRIAN</v>
      </c>
      <c r="H227" s="31">
        <f>VLOOKUP(B227,'SEPARADOR US'!A:G,7,FALSE)</f>
        <v>0</v>
      </c>
      <c r="I227" s="31">
        <f>VLOOKUP(B227,DATOS!D:I,3,FALSE)</f>
        <v>61</v>
      </c>
      <c r="J227" s="31">
        <f>VLOOKUP(B227,DATOS!D:I,4,FALSE)</f>
        <v>1</v>
      </c>
      <c r="K227" s="31" t="str">
        <f>VLOOKUP(B227,DATOS!D:I,6,FALSE)</f>
        <v>F</v>
      </c>
      <c r="L227">
        <v>86</v>
      </c>
      <c r="M227">
        <f>VLOOKUP(B227,DATOS!D:K,8,FALSE)</f>
        <v>320</v>
      </c>
      <c r="N227" t="s">
        <v>140</v>
      </c>
      <c r="O227">
        <f>VLOOKUP(B227,AT!E:E,1,FALSE)</f>
        <v>32671109</v>
      </c>
    </row>
    <row r="228" spans="1:15">
      <c r="A228" t="str">
        <f>VLOOKUP(B228,'SEPARADOR US'!A:G,2,FALSE)</f>
        <v>RC</v>
      </c>
      <c r="B228">
        <v>1121509723</v>
      </c>
      <c r="C228" t="s">
        <v>134</v>
      </c>
      <c r="D228">
        <v>2</v>
      </c>
      <c r="E228" s="31" t="str">
        <f>VLOOKUP(B228,'SEPARADOR US'!A:G,4,FALSE)</f>
        <v>GATIAL</v>
      </c>
      <c r="F228" s="31" t="str">
        <f>VLOOKUP(B228,'SEPARADOR US'!A:G,5,FALSE)</f>
        <v>ESPINOSA</v>
      </c>
      <c r="G228" s="31" t="str">
        <f>VLOOKUP(B228,'SEPARADOR US'!A:G,6,FALSE)</f>
        <v>KEILY</v>
      </c>
      <c r="H228" s="31" t="str">
        <f>VLOOKUP(B228,'SEPARADOR US'!A:G,7,FALSE)</f>
        <v>SALEM</v>
      </c>
      <c r="I228" s="31">
        <f>VLOOKUP(B228,DATOS!D:I,3,FALSE)</f>
        <v>10</v>
      </c>
      <c r="J228" s="31">
        <f>VLOOKUP(B228,DATOS!D:I,4,FALSE)</f>
        <v>2</v>
      </c>
      <c r="K228" s="31" t="str">
        <f>VLOOKUP(B228,DATOS!D:I,6,FALSE)</f>
        <v>F</v>
      </c>
      <c r="L228">
        <v>86</v>
      </c>
      <c r="M228">
        <f>VLOOKUP(B228,DATOS!D:K,8,FALSE)</f>
        <v>760</v>
      </c>
      <c r="N228" t="s">
        <v>140</v>
      </c>
      <c r="O228">
        <f>VLOOKUP(B228,AT!E:E,1,FALSE)</f>
        <v>1121509723</v>
      </c>
    </row>
    <row r="229" spans="1:15">
      <c r="A229" t="str">
        <f>VLOOKUP(B229,'SEPARADOR US'!A:G,2,FALSE)</f>
        <v>CC</v>
      </c>
      <c r="B229">
        <v>69010074</v>
      </c>
      <c r="C229" t="s">
        <v>134</v>
      </c>
      <c r="D229">
        <v>2</v>
      </c>
      <c r="E229" s="31" t="str">
        <f>VLOOKUP(B229,'SEPARADOR US'!A:G,4,FALSE)</f>
        <v>GAVIRIA</v>
      </c>
      <c r="F229" s="31" t="str">
        <f>VLOOKUP(B229,'SEPARADOR US'!A:G,5,FALSE)</f>
        <v>CARVAJAL</v>
      </c>
      <c r="G229" s="31" t="str">
        <f>VLOOKUP(B229,'SEPARADOR US'!A:G,6,FALSE)</f>
        <v>GLADYS</v>
      </c>
      <c r="H229" s="31">
        <f>VLOOKUP(B229,'SEPARADOR US'!A:G,7,FALSE)</f>
        <v>0</v>
      </c>
      <c r="I229" s="31">
        <f>VLOOKUP(B229,DATOS!D:I,3,FALSE)</f>
        <v>61</v>
      </c>
      <c r="J229" s="31">
        <f>VLOOKUP(B229,DATOS!D:I,4,FALSE)</f>
        <v>1</v>
      </c>
      <c r="K229" s="31" t="str">
        <f>VLOOKUP(B229,DATOS!D:I,6,FALSE)</f>
        <v>F</v>
      </c>
      <c r="L229">
        <v>86</v>
      </c>
      <c r="M229">
        <f>VLOOKUP(B229,DATOS!D:K,8,FALSE)</f>
        <v>571</v>
      </c>
      <c r="N229" t="s">
        <v>140</v>
      </c>
      <c r="O229">
        <f>VLOOKUP(B229,AT!E:E,1,FALSE)</f>
        <v>69010074</v>
      </c>
    </row>
    <row r="230" spans="1:15">
      <c r="A230" t="str">
        <f>VLOOKUP(B230,'SEPARADOR US'!A:G,2,FALSE)</f>
        <v>RC</v>
      </c>
      <c r="B230">
        <v>1080074307</v>
      </c>
      <c r="C230" t="s">
        <v>134</v>
      </c>
      <c r="D230">
        <v>2</v>
      </c>
      <c r="E230" s="31" t="str">
        <f>VLOOKUP(B230,'SEPARADOR US'!A:G,4,FALSE)</f>
        <v>GETIAL</v>
      </c>
      <c r="F230" s="31" t="str">
        <f>VLOOKUP(B230,'SEPARADOR US'!A:G,5,FALSE)</f>
        <v>GUEVARA</v>
      </c>
      <c r="G230" s="31" t="str">
        <f>VLOOKUP(B230,'SEPARADOR US'!A:G,6,FALSE)</f>
        <v>ERIK</v>
      </c>
      <c r="H230" s="31" t="str">
        <f>VLOOKUP(B230,'SEPARADOR US'!A:G,7,FALSE)</f>
        <v>GAEL</v>
      </c>
      <c r="I230" s="31">
        <f>VLOOKUP(B230,DATOS!D:I,3,FALSE)</f>
        <v>5</v>
      </c>
      <c r="J230" s="31">
        <f>VLOOKUP(B230,DATOS!D:I,4,FALSE)</f>
        <v>2</v>
      </c>
      <c r="K230" s="31" t="str">
        <f>VLOOKUP(B230,DATOS!D:I,6,FALSE)</f>
        <v>M</v>
      </c>
      <c r="L230">
        <v>86</v>
      </c>
      <c r="M230">
        <f>VLOOKUP(B230,DATOS!D:K,8,FALSE)</f>
        <v>320</v>
      </c>
      <c r="N230" t="s">
        <v>140</v>
      </c>
      <c r="O230">
        <f>VLOOKUP(B230,AT!E:E,1,FALSE)</f>
        <v>1080074307</v>
      </c>
    </row>
    <row r="231" spans="1:15">
      <c r="A231" t="str">
        <f>VLOOKUP(B231,'SEPARADOR US'!A:G,2,FALSE)</f>
        <v>CC</v>
      </c>
      <c r="B231">
        <v>1126455203</v>
      </c>
      <c r="C231" t="s">
        <v>134</v>
      </c>
      <c r="D231">
        <v>2</v>
      </c>
      <c r="E231" s="31" t="str">
        <f>VLOOKUP(B231,'SEPARADOR US'!A:G,4,FALSE)</f>
        <v>GHEISON</v>
      </c>
      <c r="F231" s="31" t="str">
        <f>VLOOKUP(B231,'SEPARADOR US'!A:G,5,FALSE)</f>
        <v>ANDERSON</v>
      </c>
      <c r="G231" s="31" t="str">
        <f>VLOOKUP(B231,'SEPARADOR US'!A:G,6,FALSE)</f>
        <v>SALAZAR</v>
      </c>
      <c r="H231" s="31" t="str">
        <f>VLOOKUP(B231,'SEPARADOR US'!A:G,7,FALSE)</f>
        <v>PANTOJA</v>
      </c>
      <c r="I231" s="31">
        <f>VLOOKUP(B231,DATOS!D:I,3,FALSE)</f>
        <v>29</v>
      </c>
      <c r="J231" s="31">
        <f>VLOOKUP(B231,DATOS!D:I,4,FALSE)</f>
        <v>1</v>
      </c>
      <c r="K231" s="31" t="str">
        <f>VLOOKUP(B231,DATOS!D:I,6,FALSE)</f>
        <v>M</v>
      </c>
      <c r="L231">
        <v>86</v>
      </c>
      <c r="M231">
        <f>VLOOKUP(B231,DATOS!D:K,8,FALSE)</f>
        <v>865</v>
      </c>
      <c r="N231" t="s">
        <v>140</v>
      </c>
      <c r="O231">
        <f>VLOOKUP(B231,AT!E:E,1,FALSE)</f>
        <v>1126455203</v>
      </c>
    </row>
    <row r="232" spans="1:15">
      <c r="A232" t="str">
        <f>VLOOKUP(B232,'SEPARADOR US'!A:G,2,FALSE)</f>
        <v>CC</v>
      </c>
      <c r="B232">
        <v>1126452376</v>
      </c>
      <c r="C232" t="s">
        <v>134</v>
      </c>
      <c r="D232">
        <v>2</v>
      </c>
      <c r="E232" s="31" t="str">
        <f>VLOOKUP(B232,'SEPARADOR US'!A:G,4,FALSE)</f>
        <v>GIRALDO</v>
      </c>
      <c r="F232" s="31" t="str">
        <f>VLOOKUP(B232,'SEPARADOR US'!A:G,5,FALSE)</f>
        <v>GUERRERO</v>
      </c>
      <c r="G232" s="31" t="str">
        <f>VLOOKUP(B232,'SEPARADOR US'!A:G,6,FALSE)</f>
        <v>VICTOR</v>
      </c>
      <c r="H232" s="31" t="str">
        <f>VLOOKUP(B232,'SEPARADOR US'!A:G,7,FALSE)</f>
        <v>ANDRES</v>
      </c>
      <c r="I232" s="31">
        <f>VLOOKUP(B232,DATOS!D:I,3,FALSE)</f>
        <v>32</v>
      </c>
      <c r="J232" s="31">
        <f>VLOOKUP(B232,DATOS!D:I,4,FALSE)</f>
        <v>1</v>
      </c>
      <c r="K232" s="31" t="str">
        <f>VLOOKUP(B232,DATOS!D:I,6,FALSE)</f>
        <v>M</v>
      </c>
      <c r="L232">
        <v>86</v>
      </c>
      <c r="M232">
        <f>VLOOKUP(B232,DATOS!D:K,8,FALSE)</f>
        <v>571</v>
      </c>
      <c r="N232" t="s">
        <v>140</v>
      </c>
      <c r="O232">
        <f>VLOOKUP(B232,AT!E:E,1,FALSE)</f>
        <v>1126452376</v>
      </c>
    </row>
    <row r="233" spans="1:15">
      <c r="A233" t="str">
        <f>VLOOKUP(B233,'SEPARADOR US'!A:G,2,FALSE)</f>
        <v>CC</v>
      </c>
      <c r="B233">
        <v>5349151</v>
      </c>
      <c r="C233" t="s">
        <v>134</v>
      </c>
      <c r="D233">
        <v>2</v>
      </c>
      <c r="E233" s="31" t="str">
        <f>VLOOKUP(B233,'SEPARADOR US'!A:G,4,FALSE)</f>
        <v>GOMAJOA</v>
      </c>
      <c r="F233" s="31" t="str">
        <f>VLOOKUP(B233,'SEPARADOR US'!A:G,5,FALSE)</f>
        <v>MIGUEL</v>
      </c>
      <c r="G233" s="31" t="str">
        <f>VLOOKUP(B233,'SEPARADOR US'!A:G,6,FALSE)</f>
        <v>EFRAIN</v>
      </c>
      <c r="H233" s="31">
        <f>VLOOKUP(B233,'SEPARADOR US'!A:G,7,FALSE)</f>
        <v>0</v>
      </c>
      <c r="I233" s="31">
        <f>VLOOKUP(B233,DATOS!D:I,3,FALSE)</f>
        <v>79</v>
      </c>
      <c r="J233" s="31">
        <f>VLOOKUP(B233,DATOS!D:I,4,FALSE)</f>
        <v>1</v>
      </c>
      <c r="K233" s="31" t="str">
        <f>VLOOKUP(B233,DATOS!D:I,6,FALSE)</f>
        <v>M</v>
      </c>
      <c r="L233">
        <v>86</v>
      </c>
      <c r="M233">
        <f>VLOOKUP(B233,DATOS!D:K,8,FALSE)</f>
        <v>755</v>
      </c>
      <c r="N233" t="s">
        <v>140</v>
      </c>
      <c r="O233">
        <f>VLOOKUP(B233,AT!E:E,1,FALSE)</f>
        <v>5349151</v>
      </c>
    </row>
    <row r="234" spans="1:15">
      <c r="A234" t="str">
        <f>VLOOKUP(B234,'SEPARADOR US'!A:G,2,FALSE)</f>
        <v>CC</v>
      </c>
      <c r="B234">
        <v>18106779</v>
      </c>
      <c r="C234" t="s">
        <v>134</v>
      </c>
      <c r="D234">
        <v>2</v>
      </c>
      <c r="E234" s="31" t="str">
        <f>VLOOKUP(B234,'SEPARADOR US'!A:G,4,FALSE)</f>
        <v>GOMEZ</v>
      </c>
      <c r="F234" s="31" t="str">
        <f>VLOOKUP(B234,'SEPARADOR US'!A:G,5,FALSE)</f>
        <v>ACOSTA</v>
      </c>
      <c r="G234" s="31" t="str">
        <f>VLOOKUP(B234,'SEPARADOR US'!A:G,6,FALSE)</f>
        <v>TOMAS</v>
      </c>
      <c r="H234" s="31">
        <f>VLOOKUP(B234,'SEPARADOR US'!A:G,7,FALSE)</f>
        <v>0</v>
      </c>
      <c r="I234" s="31">
        <f>VLOOKUP(B234,DATOS!D:I,3,FALSE)</f>
        <v>72</v>
      </c>
      <c r="J234" s="31">
        <f>VLOOKUP(B234,DATOS!D:I,4,FALSE)</f>
        <v>1</v>
      </c>
      <c r="K234" s="31" t="str">
        <f>VLOOKUP(B234,DATOS!D:I,6,FALSE)</f>
        <v>M</v>
      </c>
      <c r="L234">
        <v>86</v>
      </c>
      <c r="M234">
        <f>VLOOKUP(B234,DATOS!D:K,8,FALSE)</f>
        <v>320</v>
      </c>
      <c r="N234" t="s">
        <v>140</v>
      </c>
      <c r="O234">
        <f>VLOOKUP(B234,AT!E:E,1,FALSE)</f>
        <v>18106779</v>
      </c>
    </row>
    <row r="235" spans="1:15">
      <c r="A235" t="str">
        <f>VLOOKUP(B235,'SEPARADOR US'!A:G,2,FALSE)</f>
        <v>TI</v>
      </c>
      <c r="B235">
        <v>1126449476</v>
      </c>
      <c r="C235" t="s">
        <v>134</v>
      </c>
      <c r="D235">
        <v>2</v>
      </c>
      <c r="E235" s="31" t="str">
        <f>VLOOKUP(B235,'SEPARADOR US'!A:G,4,FALSE)</f>
        <v>GOMEZ</v>
      </c>
      <c r="F235" s="31" t="str">
        <f>VLOOKUP(B235,'SEPARADOR US'!A:G,5,FALSE)</f>
        <v>GAVIRIA</v>
      </c>
      <c r="G235" s="31" t="str">
        <f>VLOOKUP(B235,'SEPARADOR US'!A:G,6,FALSE)</f>
        <v>FELIPE</v>
      </c>
      <c r="H235" s="31">
        <f>VLOOKUP(B235,'SEPARADOR US'!A:G,7,FALSE)</f>
        <v>0</v>
      </c>
      <c r="I235" s="31">
        <f>VLOOKUP(B235,DATOS!D:I,3,FALSE)</f>
        <v>16</v>
      </c>
      <c r="J235" s="31">
        <f>VLOOKUP(B235,DATOS!D:I,4,FALSE)</f>
        <v>1</v>
      </c>
      <c r="K235" s="31" t="str">
        <f>VLOOKUP(B235,DATOS!D:I,6,FALSE)</f>
        <v>M</v>
      </c>
      <c r="L235">
        <v>86</v>
      </c>
      <c r="M235">
        <f>VLOOKUP(B235,DATOS!D:K,8,FALSE)</f>
        <v>865</v>
      </c>
      <c r="N235" t="s">
        <v>140</v>
      </c>
      <c r="O235">
        <f>VLOOKUP(B235,AT!E:E,1,FALSE)</f>
        <v>1126449476</v>
      </c>
    </row>
    <row r="236" spans="1:15">
      <c r="A236" t="str">
        <f>VLOOKUP(B236,'SEPARADOR US'!A:G,2,FALSE)</f>
        <v>CC</v>
      </c>
      <c r="B236">
        <v>5301423</v>
      </c>
      <c r="C236" t="s">
        <v>134</v>
      </c>
      <c r="D236">
        <v>2</v>
      </c>
      <c r="E236" s="31" t="str">
        <f>VLOOKUP(B236,'SEPARADOR US'!A:G,4,FALSE)</f>
        <v>GOMEZ</v>
      </c>
      <c r="F236" s="31" t="str">
        <f>VLOOKUP(B236,'SEPARADOR US'!A:G,5,FALSE)</f>
        <v>GOMEZ</v>
      </c>
      <c r="G236" s="31" t="str">
        <f>VLOOKUP(B236,'SEPARADOR US'!A:G,6,FALSE)</f>
        <v>RAMIRO</v>
      </c>
      <c r="H236" s="31">
        <f>VLOOKUP(B236,'SEPARADOR US'!A:G,7,FALSE)</f>
        <v>0</v>
      </c>
      <c r="I236" s="31">
        <f>VLOOKUP(B236,DATOS!D:I,3,FALSE)</f>
        <v>54</v>
      </c>
      <c r="J236" s="31">
        <f>VLOOKUP(B236,DATOS!D:I,4,FALSE)</f>
        <v>1</v>
      </c>
      <c r="K236" s="31" t="str">
        <f>VLOOKUP(B236,DATOS!D:I,6,FALSE)</f>
        <v>M</v>
      </c>
      <c r="L236">
        <v>86</v>
      </c>
      <c r="M236" t="str">
        <f>VLOOKUP(B236,DATOS!D:K,8,FALSE)</f>
        <v>001</v>
      </c>
      <c r="N236" t="s">
        <v>140</v>
      </c>
      <c r="O236">
        <f>VLOOKUP(B236,AT!E:E,1,FALSE)</f>
        <v>5301423</v>
      </c>
    </row>
    <row r="237" spans="1:15">
      <c r="A237" t="str">
        <f>VLOOKUP(B237,'SEPARADOR US'!A:G,2,FALSE)</f>
        <v>RC</v>
      </c>
      <c r="B237">
        <v>1123336573</v>
      </c>
      <c r="C237" t="s">
        <v>134</v>
      </c>
      <c r="D237">
        <v>2</v>
      </c>
      <c r="E237" s="31" t="str">
        <f>VLOOKUP(B237,'SEPARADOR US'!A:G,4,FALSE)</f>
        <v>GOMEZ</v>
      </c>
      <c r="F237" s="31" t="str">
        <f>VLOOKUP(B237,'SEPARADOR US'!A:G,5,FALSE)</f>
        <v>HELLEN</v>
      </c>
      <c r="G237" s="31" t="str">
        <f>VLOOKUP(B237,'SEPARADOR US'!A:G,6,FALSE)</f>
        <v>THALIANA</v>
      </c>
      <c r="H237" s="31">
        <f>VLOOKUP(B237,'SEPARADOR US'!A:G,7,FALSE)</f>
        <v>0</v>
      </c>
      <c r="I237" s="31">
        <f>VLOOKUP(B237,DATOS!D:I,3,FALSE)</f>
        <v>3</v>
      </c>
      <c r="J237" s="31">
        <f>VLOOKUP(B237,DATOS!D:I,4,FALSE)</f>
        <v>1</v>
      </c>
      <c r="K237" s="31" t="str">
        <f>VLOOKUP(B237,DATOS!D:I,6,FALSE)</f>
        <v>F</v>
      </c>
      <c r="L237">
        <v>86</v>
      </c>
      <c r="M237">
        <f>VLOOKUP(B237,DATOS!D:K,8,FALSE)</f>
        <v>320</v>
      </c>
      <c r="N237" t="s">
        <v>140</v>
      </c>
      <c r="O237">
        <f>VLOOKUP(B237,AT!E:E,1,FALSE)</f>
        <v>1123336573</v>
      </c>
    </row>
    <row r="238" spans="1:15">
      <c r="A238" t="str">
        <f>VLOOKUP(B238,'SEPARADOR US'!A:G,2,FALSE)</f>
        <v>CC</v>
      </c>
      <c r="B238">
        <v>1123312171</v>
      </c>
      <c r="C238" t="s">
        <v>134</v>
      </c>
      <c r="D238">
        <v>2</v>
      </c>
      <c r="E238" s="31" t="str">
        <f>VLOOKUP(B238,'SEPARADOR US'!A:G,4,FALSE)</f>
        <v>GOMEZ</v>
      </c>
      <c r="F238" s="31" t="str">
        <f>VLOOKUP(B238,'SEPARADOR US'!A:G,5,FALSE)</f>
        <v>JANSASOY</v>
      </c>
      <c r="G238" s="31" t="str">
        <f>VLOOKUP(B238,'SEPARADOR US'!A:G,6,FALSE)</f>
        <v>ANYELA</v>
      </c>
      <c r="H238" s="31" t="str">
        <f>VLOOKUP(B238,'SEPARADOR US'!A:G,7,FALSE)</f>
        <v>LORENA</v>
      </c>
      <c r="I238" s="31">
        <f>VLOOKUP(B238,DATOS!D:I,3,FALSE)</f>
        <v>28</v>
      </c>
      <c r="J238" s="31">
        <f>VLOOKUP(B238,DATOS!D:I,4,FALSE)</f>
        <v>1</v>
      </c>
      <c r="K238" s="31" t="str">
        <f>VLOOKUP(B238,DATOS!D:I,6,FALSE)</f>
        <v>F</v>
      </c>
      <c r="L238">
        <v>86</v>
      </c>
      <c r="M238">
        <f>VLOOKUP(B238,DATOS!D:K,8,FALSE)</f>
        <v>568</v>
      </c>
      <c r="N238" t="s">
        <v>140</v>
      </c>
      <c r="O238">
        <f>VLOOKUP(B238,AT!E:E,1,FALSE)</f>
        <v>1123312171</v>
      </c>
    </row>
    <row r="239" spans="1:15">
      <c r="A239" t="str">
        <f>VLOOKUP(B239,'SEPARADOR US'!A:G,2,FALSE)</f>
        <v>CC</v>
      </c>
      <c r="B239">
        <v>1124864080</v>
      </c>
      <c r="C239" t="s">
        <v>134</v>
      </c>
      <c r="D239">
        <v>2</v>
      </c>
      <c r="E239" s="31" t="str">
        <f>VLOOKUP(B239,'SEPARADOR US'!A:G,4,FALSE)</f>
        <v>GOMEZ</v>
      </c>
      <c r="F239" s="31" t="str">
        <f>VLOOKUP(B239,'SEPARADOR US'!A:G,5,FALSE)</f>
        <v>JUAJIBIOY</v>
      </c>
      <c r="G239" s="31" t="str">
        <f>VLOOKUP(B239,'SEPARADOR US'!A:G,6,FALSE)</f>
        <v>JEFERSON</v>
      </c>
      <c r="H239" s="31" t="str">
        <f>VLOOKUP(B239,'SEPARADOR US'!A:G,7,FALSE)</f>
        <v>ENRIQUE</v>
      </c>
      <c r="I239" s="31">
        <f>VLOOKUP(B239,DATOS!D:I,3,FALSE)</f>
        <v>27</v>
      </c>
      <c r="J239" s="31">
        <f>VLOOKUP(B239,DATOS!D:I,4,FALSE)</f>
        <v>1</v>
      </c>
      <c r="K239" s="31" t="str">
        <f>VLOOKUP(B239,DATOS!D:I,6,FALSE)</f>
        <v>M</v>
      </c>
      <c r="L239">
        <v>86</v>
      </c>
      <c r="M239" t="str">
        <f>VLOOKUP(B239,DATOS!D:K,8,FALSE)</f>
        <v>001</v>
      </c>
      <c r="N239" t="s">
        <v>140</v>
      </c>
      <c r="O239">
        <f>VLOOKUP(B239,AT!E:E,1,FALSE)</f>
        <v>1124864080</v>
      </c>
    </row>
    <row r="240" spans="1:15">
      <c r="A240" t="str">
        <f>VLOOKUP(B240,'SEPARADOR US'!A:G,2,FALSE)</f>
        <v>TI</v>
      </c>
      <c r="B240">
        <v>1120098691</v>
      </c>
      <c r="C240" t="s">
        <v>134</v>
      </c>
      <c r="D240">
        <v>2</v>
      </c>
      <c r="E240" s="31" t="str">
        <f>VLOOKUP(B240,'SEPARADOR US'!A:G,4,FALSE)</f>
        <v>GOMEZ</v>
      </c>
      <c r="F240" s="31" t="str">
        <f>VLOOKUP(B240,'SEPARADOR US'!A:G,5,FALSE)</f>
        <v>MAYER</v>
      </c>
      <c r="G240" s="31" t="str">
        <f>VLOOKUP(B240,'SEPARADOR US'!A:G,6,FALSE)</f>
        <v>YULIZA</v>
      </c>
      <c r="H240" s="31">
        <f>VLOOKUP(B240,'SEPARADOR US'!A:G,7,FALSE)</f>
        <v>0</v>
      </c>
      <c r="I240" s="31">
        <f>VLOOKUP(B240,DATOS!D:I,3,FALSE)</f>
        <v>16</v>
      </c>
      <c r="J240" s="31">
        <f>VLOOKUP(B240,DATOS!D:I,4,FALSE)</f>
        <v>1</v>
      </c>
      <c r="K240" s="31" t="str">
        <f>VLOOKUP(B240,DATOS!D:I,6,FALSE)</f>
        <v>F</v>
      </c>
      <c r="L240">
        <v>86</v>
      </c>
      <c r="M240">
        <f>VLOOKUP(B240,DATOS!D:K,8,FALSE)</f>
        <v>320</v>
      </c>
      <c r="N240" t="s">
        <v>140</v>
      </c>
      <c r="O240">
        <f>VLOOKUP(B240,AT!E:E,1,FALSE)</f>
        <v>1120098691</v>
      </c>
    </row>
    <row r="241" spans="1:15">
      <c r="A241" t="str">
        <f>VLOOKUP(B241,'SEPARADOR US'!A:G,2,FALSE)</f>
        <v>CC</v>
      </c>
      <c r="B241">
        <v>1007577866</v>
      </c>
      <c r="C241" t="s">
        <v>134</v>
      </c>
      <c r="D241">
        <v>2</v>
      </c>
      <c r="E241" s="31" t="str">
        <f>VLOOKUP(B241,'SEPARADOR US'!A:G,4,FALSE)</f>
        <v>GOMEZ</v>
      </c>
      <c r="F241" s="31" t="str">
        <f>VLOOKUP(B241,'SEPARADOR US'!A:G,5,FALSE)</f>
        <v>RODRIGUEZ</v>
      </c>
      <c r="G241" s="31" t="str">
        <f>VLOOKUP(B241,'SEPARADOR US'!A:G,6,FALSE)</f>
        <v>VIVIANA</v>
      </c>
      <c r="H241" s="31" t="str">
        <f>VLOOKUP(B241,'SEPARADOR US'!A:G,7,FALSE)</f>
        <v>ALEJANDRA</v>
      </c>
      <c r="I241" s="31">
        <f>VLOOKUP(B241,DATOS!D:I,3,FALSE)</f>
        <v>20</v>
      </c>
      <c r="J241" s="31">
        <f>VLOOKUP(B241,DATOS!D:I,4,FALSE)</f>
        <v>1</v>
      </c>
      <c r="K241" s="31" t="str">
        <f>VLOOKUP(B241,DATOS!D:I,6,FALSE)</f>
        <v>F</v>
      </c>
      <c r="L241">
        <v>86</v>
      </c>
      <c r="M241">
        <f>VLOOKUP(B241,DATOS!D:K,8,FALSE)</f>
        <v>569</v>
      </c>
      <c r="N241" t="s">
        <v>140</v>
      </c>
      <c r="O241">
        <f>VLOOKUP(B241,AT!E:E,1,FALSE)</f>
        <v>1007577866</v>
      </c>
    </row>
    <row r="242" spans="1:15">
      <c r="A242" t="str">
        <f>VLOOKUP(B242,'SEPARADOR US'!A:G,2,FALSE)</f>
        <v>CC</v>
      </c>
      <c r="B242">
        <v>1085255692</v>
      </c>
      <c r="C242" t="s">
        <v>134</v>
      </c>
      <c r="D242">
        <v>2</v>
      </c>
      <c r="E242" s="31" t="str">
        <f>VLOOKUP(B242,'SEPARADOR US'!A:G,4,FALSE)</f>
        <v>GOMEZ</v>
      </c>
      <c r="F242" s="31" t="str">
        <f>VLOOKUP(B242,'SEPARADOR US'!A:G,5,FALSE)</f>
        <v>YEPEZ</v>
      </c>
      <c r="G242" s="31" t="str">
        <f>VLOOKUP(B242,'SEPARADOR US'!A:G,6,FALSE)</f>
        <v>FREDDY</v>
      </c>
      <c r="H242" s="31" t="str">
        <f>VLOOKUP(B242,'SEPARADOR US'!A:G,7,FALSE)</f>
        <v>MANUEL</v>
      </c>
      <c r="I242" s="31">
        <f>VLOOKUP(B242,DATOS!D:I,3,FALSE)</f>
        <v>37</v>
      </c>
      <c r="J242" s="31">
        <f>VLOOKUP(B242,DATOS!D:I,4,FALSE)</f>
        <v>1</v>
      </c>
      <c r="K242" s="31" t="str">
        <f>VLOOKUP(B242,DATOS!D:I,6,FALSE)</f>
        <v>M</v>
      </c>
      <c r="L242">
        <v>86</v>
      </c>
      <c r="M242">
        <f>VLOOKUP(B242,DATOS!D:K,8,FALSE)</f>
        <v>749</v>
      </c>
      <c r="N242" t="s">
        <v>140</v>
      </c>
      <c r="O242">
        <f>VLOOKUP(B242,AT!E:E,1,FALSE)</f>
        <v>1085255692</v>
      </c>
    </row>
    <row r="243" spans="1:15">
      <c r="A243" t="str">
        <f>VLOOKUP(B243,'SEPARADOR US'!A:G,2,FALSE)</f>
        <v>RC</v>
      </c>
      <c r="B243">
        <v>1125414537</v>
      </c>
      <c r="C243" t="s">
        <v>134</v>
      </c>
      <c r="D243">
        <v>2</v>
      </c>
      <c r="E243" s="31" t="str">
        <f>VLOOKUP(B243,'SEPARADOR US'!A:G,4,FALSE)</f>
        <v>GOMEZ</v>
      </c>
      <c r="F243" s="31" t="str">
        <f>VLOOKUP(B243,'SEPARADOR US'!A:G,5,FALSE)</f>
        <v>ZUÑIGA</v>
      </c>
      <c r="G243" s="31" t="str">
        <f>VLOOKUP(B243,'SEPARADOR US'!A:G,6,FALSE)</f>
        <v>LIAM</v>
      </c>
      <c r="H243" s="31" t="str">
        <f>VLOOKUP(B243,'SEPARADOR US'!A:G,7,FALSE)</f>
        <v>JAHIEL</v>
      </c>
      <c r="I243" s="31">
        <f>VLOOKUP(B243,DATOS!D:I,3,FALSE)</f>
        <v>1</v>
      </c>
      <c r="J243" s="31">
        <f>VLOOKUP(B243,DATOS!D:I,4,FALSE)</f>
        <v>1</v>
      </c>
      <c r="K243" s="31" t="str">
        <f>VLOOKUP(B243,DATOS!D:I,6,FALSE)</f>
        <v>M</v>
      </c>
      <c r="L243">
        <v>86</v>
      </c>
      <c r="M243">
        <f>VLOOKUP(B243,DATOS!D:K,8,FALSE)</f>
        <v>569</v>
      </c>
      <c r="N243" t="s">
        <v>140</v>
      </c>
      <c r="O243">
        <f>VLOOKUP(B243,AT!E:E,1,FALSE)</f>
        <v>1125414537</v>
      </c>
    </row>
    <row r="244" spans="1:15">
      <c r="A244" t="str">
        <f>VLOOKUP(B244,'SEPARADOR US'!A:G,2,FALSE)</f>
        <v>CC</v>
      </c>
      <c r="B244">
        <v>41117601</v>
      </c>
      <c r="C244" t="s">
        <v>134</v>
      </c>
      <c r="D244">
        <v>2</v>
      </c>
      <c r="E244" s="31" t="str">
        <f>VLOOKUP(B244,'SEPARADOR US'!A:G,4,FALSE)</f>
        <v>GONZALES</v>
      </c>
      <c r="F244" s="31" t="str">
        <f>VLOOKUP(B244,'SEPARADOR US'!A:G,5,FALSE)</f>
        <v>DIAZ</v>
      </c>
      <c r="G244" s="31" t="str">
        <f>VLOOKUP(B244,'SEPARADOR US'!A:G,6,FALSE)</f>
        <v>AYDA</v>
      </c>
      <c r="H244" s="31" t="str">
        <f>VLOOKUP(B244,'SEPARADOR US'!A:G,7,FALSE)</f>
        <v>DORIS</v>
      </c>
      <c r="I244" s="31">
        <f>VLOOKUP(B244,DATOS!D:I,3,FALSE)</f>
        <v>47</v>
      </c>
      <c r="J244" s="31">
        <f>VLOOKUP(B244,DATOS!D:I,4,FALSE)</f>
        <v>1</v>
      </c>
      <c r="K244" s="31" t="str">
        <f>VLOOKUP(B244,DATOS!D:I,6,FALSE)</f>
        <v>F</v>
      </c>
      <c r="L244">
        <v>86</v>
      </c>
      <c r="M244">
        <f>VLOOKUP(B244,DATOS!D:K,8,FALSE)</f>
        <v>865</v>
      </c>
      <c r="N244" t="s">
        <v>140</v>
      </c>
      <c r="O244">
        <f>VLOOKUP(B244,AT!E:E,1,FALSE)</f>
        <v>41117601</v>
      </c>
    </row>
    <row r="245" spans="1:15">
      <c r="A245" t="str">
        <f>VLOOKUP(B245,'SEPARADOR US'!A:G,2,FALSE)</f>
        <v>CC</v>
      </c>
      <c r="B245">
        <v>41110155</v>
      </c>
      <c r="C245" t="s">
        <v>134</v>
      </c>
      <c r="D245">
        <v>2</v>
      </c>
      <c r="E245" s="31" t="str">
        <f>VLOOKUP(B245,'SEPARADOR US'!A:G,4,FALSE)</f>
        <v>GONZALES</v>
      </c>
      <c r="F245" s="31" t="str">
        <f>VLOOKUP(B245,'SEPARADOR US'!A:G,5,FALSE)</f>
        <v>GUANGA</v>
      </c>
      <c r="G245" s="31" t="str">
        <f>VLOOKUP(B245,'SEPARADOR US'!A:G,6,FALSE)</f>
        <v>YOLANDA</v>
      </c>
      <c r="H245" s="31">
        <f>VLOOKUP(B245,'SEPARADOR US'!A:G,7,FALSE)</f>
        <v>0</v>
      </c>
      <c r="I245" s="31">
        <f>VLOOKUP(B245,DATOS!D:I,3,FALSE)</f>
        <v>40</v>
      </c>
      <c r="J245" s="31">
        <f>VLOOKUP(B245,DATOS!D:I,4,FALSE)</f>
        <v>1</v>
      </c>
      <c r="K245" s="31" t="str">
        <f>VLOOKUP(B245,DATOS!D:I,6,FALSE)</f>
        <v>F</v>
      </c>
      <c r="L245">
        <v>86</v>
      </c>
      <c r="M245">
        <f>VLOOKUP(B245,DATOS!D:K,8,FALSE)</f>
        <v>320</v>
      </c>
      <c r="N245" t="s">
        <v>140</v>
      </c>
      <c r="O245">
        <f>VLOOKUP(B245,AT!E:E,1,FALSE)</f>
        <v>41110155</v>
      </c>
    </row>
    <row r="246" spans="1:15">
      <c r="A246" t="str">
        <f>VLOOKUP(B246,'SEPARADOR US'!A:G,2,FALSE)</f>
        <v>CC</v>
      </c>
      <c r="B246">
        <v>41125330</v>
      </c>
      <c r="C246" t="s">
        <v>134</v>
      </c>
      <c r="D246">
        <v>2</v>
      </c>
      <c r="E246" s="31" t="str">
        <f>VLOOKUP(B246,'SEPARADOR US'!A:G,4,FALSE)</f>
        <v>GONZALEZ</v>
      </c>
      <c r="F246" s="31" t="str">
        <f>VLOOKUP(B246,'SEPARADOR US'!A:G,5,FALSE)</f>
        <v>BEDOYA</v>
      </c>
      <c r="G246" s="31" t="str">
        <f>VLOOKUP(B246,'SEPARADOR US'!A:G,6,FALSE)</f>
        <v>ROSALBA</v>
      </c>
      <c r="H246" s="31">
        <f>VLOOKUP(B246,'SEPARADOR US'!A:G,7,FALSE)</f>
        <v>0</v>
      </c>
      <c r="I246" s="31">
        <f>VLOOKUP(B246,DATOS!D:I,3,FALSE)</f>
        <v>68</v>
      </c>
      <c r="J246" s="31">
        <f>VLOOKUP(B246,DATOS!D:I,4,FALSE)</f>
        <v>1</v>
      </c>
      <c r="K246" s="31" t="str">
        <f>VLOOKUP(B246,DATOS!D:I,6,FALSE)</f>
        <v>F</v>
      </c>
      <c r="L246">
        <v>86</v>
      </c>
      <c r="M246" t="str">
        <f>VLOOKUP(B246,DATOS!D:K,8,FALSE)</f>
        <v>001</v>
      </c>
      <c r="N246" t="s">
        <v>140</v>
      </c>
      <c r="O246">
        <f>VLOOKUP(B246,AT!E:E,1,FALSE)</f>
        <v>41125330</v>
      </c>
    </row>
    <row r="247" spans="1:15">
      <c r="A247" t="str">
        <f>VLOOKUP(B247,'SEPARADOR US'!A:G,2,FALSE)</f>
        <v>CC</v>
      </c>
      <c r="B247">
        <v>18112274</v>
      </c>
      <c r="C247" t="s">
        <v>134</v>
      </c>
      <c r="D247">
        <v>2</v>
      </c>
      <c r="E247" s="31" t="str">
        <f>VLOOKUP(B247,'SEPARADOR US'!A:G,4,FALSE)</f>
        <v>GONZALEZ</v>
      </c>
      <c r="F247" s="31" t="str">
        <f>VLOOKUP(B247,'SEPARADOR US'!A:G,5,FALSE)</f>
        <v>ROJAS</v>
      </c>
      <c r="G247" s="31" t="str">
        <f>VLOOKUP(B247,'SEPARADOR US'!A:G,6,FALSE)</f>
        <v>JESUS</v>
      </c>
      <c r="H247" s="31" t="str">
        <f>VLOOKUP(B247,'SEPARADOR US'!A:G,7,FALSE)</f>
        <v>ORLANDO</v>
      </c>
      <c r="I247" s="31">
        <f>VLOOKUP(B247,DATOS!D:I,3,FALSE)</f>
        <v>57</v>
      </c>
      <c r="J247" s="31">
        <f>VLOOKUP(B247,DATOS!D:I,4,FALSE)</f>
        <v>1</v>
      </c>
      <c r="K247" s="31" t="str">
        <f>VLOOKUP(B247,DATOS!D:I,6,FALSE)</f>
        <v>M</v>
      </c>
      <c r="L247">
        <v>86</v>
      </c>
      <c r="M247">
        <f>VLOOKUP(B247,DATOS!D:K,8,FALSE)</f>
        <v>219</v>
      </c>
      <c r="N247" t="s">
        <v>140</v>
      </c>
      <c r="O247">
        <f>VLOOKUP(B247,AT!E:E,1,FALSE)</f>
        <v>18112274</v>
      </c>
    </row>
    <row r="248" spans="1:15">
      <c r="A248" t="str">
        <f>VLOOKUP(B248,'SEPARADOR US'!A:G,2,FALSE)</f>
        <v>CC</v>
      </c>
      <c r="B248">
        <v>27472590</v>
      </c>
      <c r="C248" t="s">
        <v>134</v>
      </c>
      <c r="D248">
        <v>2</v>
      </c>
      <c r="E248" s="31" t="str">
        <f>VLOOKUP(B248,'SEPARADOR US'!A:G,4,FALSE)</f>
        <v>GRANDA</v>
      </c>
      <c r="F248" s="31" t="str">
        <f>VLOOKUP(B248,'SEPARADOR US'!A:G,5,FALSE)</f>
        <v>MARTINEZ</v>
      </c>
      <c r="G248" s="31" t="str">
        <f>VLOOKUP(B248,'SEPARADOR US'!A:G,6,FALSE)</f>
        <v>MARIA</v>
      </c>
      <c r="H248" s="31" t="str">
        <f>VLOOKUP(B248,'SEPARADOR US'!A:G,7,FALSE)</f>
        <v>SUSANA</v>
      </c>
      <c r="I248" s="31">
        <f>VLOOKUP(B248,DATOS!D:I,3,FALSE)</f>
        <v>67</v>
      </c>
      <c r="J248" s="31">
        <f>VLOOKUP(B248,DATOS!D:I,4,FALSE)</f>
        <v>1</v>
      </c>
      <c r="K248" s="31" t="str">
        <f>VLOOKUP(B248,DATOS!D:I,6,FALSE)</f>
        <v>F</v>
      </c>
      <c r="L248">
        <v>86</v>
      </c>
      <c r="M248">
        <f>VLOOKUP(B248,DATOS!D:K,8,FALSE)</f>
        <v>219</v>
      </c>
      <c r="N248" t="s">
        <v>140</v>
      </c>
      <c r="O248">
        <f>VLOOKUP(B248,AT!E:E,1,FALSE)</f>
        <v>27472590</v>
      </c>
    </row>
    <row r="249" spans="1:15">
      <c r="A249" t="str">
        <f>VLOOKUP(B249,'SEPARADOR US'!A:G,2,FALSE)</f>
        <v>CC</v>
      </c>
      <c r="B249">
        <v>69086866</v>
      </c>
      <c r="C249" t="s">
        <v>134</v>
      </c>
      <c r="D249">
        <v>2</v>
      </c>
      <c r="E249" s="31" t="str">
        <f>VLOOKUP(B249,'SEPARADOR US'!A:G,4,FALSE)</f>
        <v>GRANDA</v>
      </c>
      <c r="F249" s="31" t="str">
        <f>VLOOKUP(B249,'SEPARADOR US'!A:G,5,FALSE)</f>
        <v>MENESES</v>
      </c>
      <c r="G249" s="31" t="str">
        <f>VLOOKUP(B249,'SEPARADOR US'!A:G,6,FALSE)</f>
        <v>MARIA</v>
      </c>
      <c r="H249" s="31" t="str">
        <f>VLOOKUP(B249,'SEPARADOR US'!A:G,7,FALSE)</f>
        <v>OMAIRA</v>
      </c>
      <c r="I249" s="31">
        <f>VLOOKUP(B249,DATOS!D:I,3,FALSE)</f>
        <v>57</v>
      </c>
      <c r="J249" s="31">
        <f>VLOOKUP(B249,DATOS!D:I,4,FALSE)</f>
        <v>1</v>
      </c>
      <c r="K249" s="31" t="str">
        <f>VLOOKUP(B249,DATOS!D:I,6,FALSE)</f>
        <v>F</v>
      </c>
      <c r="L249">
        <v>86</v>
      </c>
      <c r="M249">
        <f>VLOOKUP(B249,DATOS!D:K,8,FALSE)</f>
        <v>749</v>
      </c>
      <c r="N249" t="s">
        <v>140</v>
      </c>
      <c r="O249">
        <f>VLOOKUP(B249,AT!E:E,1,FALSE)</f>
        <v>69086866</v>
      </c>
    </row>
    <row r="250" spans="1:15">
      <c r="A250" t="str">
        <f>VLOOKUP(B250,'SEPARADOR US'!A:G,2,FALSE)</f>
        <v>CC</v>
      </c>
      <c r="B250">
        <v>69029043</v>
      </c>
      <c r="C250" t="s">
        <v>134</v>
      </c>
      <c r="D250">
        <v>2</v>
      </c>
      <c r="E250" s="31" t="str">
        <f>VLOOKUP(B250,'SEPARADOR US'!A:G,4,FALSE)</f>
        <v>GREFFA</v>
      </c>
      <c r="F250" s="31" t="str">
        <f>VLOOKUP(B250,'SEPARADOR US'!A:G,5,FALSE)</f>
        <v>ALVARADO</v>
      </c>
      <c r="G250" s="31" t="str">
        <f>VLOOKUP(B250,'SEPARADOR US'!A:G,6,FALSE)</f>
        <v>JACKELINE</v>
      </c>
      <c r="H250" s="31" t="str">
        <f>VLOOKUP(B250,'SEPARADOR US'!A:G,7,FALSE)</f>
        <v>DORA</v>
      </c>
      <c r="I250" s="31">
        <f>VLOOKUP(B250,DATOS!D:I,3,FALSE)</f>
        <v>49</v>
      </c>
      <c r="J250" s="31">
        <f>VLOOKUP(B250,DATOS!D:I,4,FALSE)</f>
        <v>1</v>
      </c>
      <c r="K250" s="31" t="str">
        <f>VLOOKUP(B250,DATOS!D:I,6,FALSE)</f>
        <v>F</v>
      </c>
      <c r="L250">
        <v>86</v>
      </c>
      <c r="M250">
        <f>VLOOKUP(B250,DATOS!D:K,8,FALSE)</f>
        <v>568</v>
      </c>
      <c r="N250" t="s">
        <v>140</v>
      </c>
      <c r="O250">
        <f>VLOOKUP(B250,AT!E:E,1,FALSE)</f>
        <v>69029043</v>
      </c>
    </row>
    <row r="251" spans="1:15">
      <c r="A251" t="str">
        <f>VLOOKUP(B251,'SEPARADOR US'!A:G,2,FALSE)</f>
        <v>RC</v>
      </c>
      <c r="B251">
        <v>1114627240</v>
      </c>
      <c r="C251" t="s">
        <v>134</v>
      </c>
      <c r="D251">
        <v>2</v>
      </c>
      <c r="E251" s="31" t="str">
        <f>VLOOKUP(B251,'SEPARADOR US'!A:G,4,FALSE)</f>
        <v>GRIJALBA</v>
      </c>
      <c r="F251" s="31" t="str">
        <f>VLOOKUP(B251,'SEPARADOR US'!A:G,5,FALSE)</f>
        <v>CAICEDO</v>
      </c>
      <c r="G251" s="31" t="str">
        <f>VLOOKUP(B251,'SEPARADOR US'!A:G,6,FALSE)</f>
        <v>ARIADNA</v>
      </c>
      <c r="H251" s="31">
        <f>VLOOKUP(B251,'SEPARADOR US'!A:G,7,FALSE)</f>
        <v>0</v>
      </c>
      <c r="I251" s="31">
        <f>VLOOKUP(B251,DATOS!D:I,3,FALSE)</f>
        <v>7</v>
      </c>
      <c r="J251" s="31">
        <f>VLOOKUP(B251,DATOS!D:I,4,FALSE)</f>
        <v>1</v>
      </c>
      <c r="K251" s="31" t="str">
        <f>VLOOKUP(B251,DATOS!D:I,6,FALSE)</f>
        <v>F</v>
      </c>
      <c r="L251">
        <v>86</v>
      </c>
      <c r="M251" t="str">
        <f>VLOOKUP(B251,DATOS!D:K,8,FALSE)</f>
        <v>001</v>
      </c>
      <c r="N251" t="s">
        <v>140</v>
      </c>
      <c r="O251">
        <f>VLOOKUP(B251,AT!E:E,1,FALSE)</f>
        <v>1114627240</v>
      </c>
    </row>
    <row r="252" spans="1:15">
      <c r="A252" t="str">
        <f>VLOOKUP(B252,'SEPARADOR US'!A:G,2,FALSE)</f>
        <v>CC</v>
      </c>
      <c r="B252">
        <v>25677183</v>
      </c>
      <c r="C252" t="s">
        <v>134</v>
      </c>
      <c r="D252">
        <v>2</v>
      </c>
      <c r="E252" s="31" t="str">
        <f>VLOOKUP(B252,'SEPARADOR US'!A:G,4,FALSE)</f>
        <v>GUANGA</v>
      </c>
      <c r="F252" s="31" t="str">
        <f>VLOOKUP(B252,'SEPARADOR US'!A:G,5,FALSE)</f>
        <v>NASTACUAS</v>
      </c>
      <c r="G252" s="31" t="str">
        <f>VLOOKUP(B252,'SEPARADOR US'!A:G,6,FALSE)</f>
        <v>ROSARIO</v>
      </c>
      <c r="H252" s="31">
        <f>VLOOKUP(B252,'SEPARADOR US'!A:G,7,FALSE)</f>
        <v>0</v>
      </c>
      <c r="I252" s="31">
        <f>VLOOKUP(B252,DATOS!D:I,3,FALSE)</f>
        <v>70</v>
      </c>
      <c r="J252" s="31">
        <f>VLOOKUP(B252,DATOS!D:I,4,FALSE)</f>
        <v>1</v>
      </c>
      <c r="K252" s="31" t="str">
        <f>VLOOKUP(B252,DATOS!D:I,6,FALSE)</f>
        <v>F</v>
      </c>
      <c r="L252">
        <v>86</v>
      </c>
      <c r="M252" t="str">
        <f>VLOOKUP(B252,DATOS!D:K,8,FALSE)</f>
        <v>001</v>
      </c>
      <c r="N252" t="s">
        <v>140</v>
      </c>
      <c r="O252">
        <f>VLOOKUP(B252,AT!E:E,1,FALSE)</f>
        <v>25677183</v>
      </c>
    </row>
    <row r="253" spans="1:15">
      <c r="A253" t="str">
        <f>VLOOKUP(B253,'SEPARADOR US'!A:G,2,FALSE)</f>
        <v>CC</v>
      </c>
      <c r="B253">
        <v>1123321141</v>
      </c>
      <c r="C253" t="s">
        <v>134</v>
      </c>
      <c r="D253">
        <v>2</v>
      </c>
      <c r="E253" s="31" t="str">
        <f>VLOOKUP(B253,'SEPARADOR US'!A:G,4,FALSE)</f>
        <v>GUANGA</v>
      </c>
      <c r="F253" s="31" t="str">
        <f>VLOOKUP(B253,'SEPARADOR US'!A:G,5,FALSE)</f>
        <v>NELSON</v>
      </c>
      <c r="G253" s="31" t="str">
        <f>VLOOKUP(B253,'SEPARADOR US'!A:G,6,FALSE)</f>
        <v>HERALDO</v>
      </c>
      <c r="H253" s="31">
        <f>VLOOKUP(B253,'SEPARADOR US'!A:G,7,FALSE)</f>
        <v>0</v>
      </c>
      <c r="I253" s="31">
        <f>VLOOKUP(B253,DATOS!D:I,3,FALSE)</f>
        <v>37</v>
      </c>
      <c r="J253" s="31">
        <f>VLOOKUP(B253,DATOS!D:I,4,FALSE)</f>
        <v>1</v>
      </c>
      <c r="K253" s="31" t="str">
        <f>VLOOKUP(B253,DATOS!D:I,6,FALSE)</f>
        <v>M</v>
      </c>
      <c r="L253">
        <v>86</v>
      </c>
      <c r="M253">
        <f>VLOOKUP(B253,DATOS!D:K,8,FALSE)</f>
        <v>320</v>
      </c>
      <c r="N253" t="s">
        <v>140</v>
      </c>
      <c r="O253">
        <f>VLOOKUP(B253,AT!E:E,1,FALSE)</f>
        <v>1123321141</v>
      </c>
    </row>
    <row r="254" spans="1:15">
      <c r="A254" t="str">
        <f>VLOOKUP(B254,'SEPARADOR US'!A:G,2,FALSE)</f>
        <v>CC</v>
      </c>
      <c r="B254">
        <v>13023245</v>
      </c>
      <c r="C254" t="s">
        <v>134</v>
      </c>
      <c r="D254">
        <v>2</v>
      </c>
      <c r="E254" s="31" t="str">
        <f>VLOOKUP(B254,'SEPARADOR US'!A:G,4,FALSE)</f>
        <v>GUANGA</v>
      </c>
      <c r="F254" s="31" t="str">
        <f>VLOOKUP(B254,'SEPARADOR US'!A:G,5,FALSE)</f>
        <v>PAI</v>
      </c>
      <c r="G254" s="31" t="str">
        <f>VLOOKUP(B254,'SEPARADOR US'!A:G,6,FALSE)</f>
        <v>HORACIO</v>
      </c>
      <c r="H254" s="31">
        <f>VLOOKUP(B254,'SEPARADOR US'!A:G,7,FALSE)</f>
        <v>0</v>
      </c>
      <c r="I254" s="31">
        <f>VLOOKUP(B254,DATOS!D:I,3,FALSE)</f>
        <v>74</v>
      </c>
      <c r="J254" s="31">
        <f>VLOOKUP(B254,DATOS!D:I,4,FALSE)</f>
        <v>1</v>
      </c>
      <c r="K254" s="31" t="str">
        <f>VLOOKUP(B254,DATOS!D:I,6,FALSE)</f>
        <v>M</v>
      </c>
      <c r="L254">
        <v>86</v>
      </c>
      <c r="M254">
        <f>VLOOKUP(B254,DATOS!D:K,8,FALSE)</f>
        <v>320</v>
      </c>
      <c r="N254" t="s">
        <v>140</v>
      </c>
      <c r="O254">
        <f>VLOOKUP(B254,AT!E:E,1,FALSE)</f>
        <v>13023245</v>
      </c>
    </row>
    <row r="255" spans="1:15">
      <c r="A255" t="str">
        <f>VLOOKUP(B255,'SEPARADOR US'!A:G,2,FALSE)</f>
        <v>CC</v>
      </c>
      <c r="B255">
        <v>69000037</v>
      </c>
      <c r="C255" t="s">
        <v>134</v>
      </c>
      <c r="D255">
        <v>2</v>
      </c>
      <c r="E255" s="31" t="str">
        <f>VLOOKUP(B255,'SEPARADOR US'!A:G,4,FALSE)</f>
        <v>GUATARILLA</v>
      </c>
      <c r="F255" s="31" t="str">
        <f>VLOOKUP(B255,'SEPARADOR US'!A:G,5,FALSE)</f>
        <v>SOLARTE</v>
      </c>
      <c r="G255" s="31" t="str">
        <f>VLOOKUP(B255,'SEPARADOR US'!A:G,6,FALSE)</f>
        <v>CARMEN</v>
      </c>
      <c r="H255" s="31">
        <f>VLOOKUP(B255,'SEPARADOR US'!A:G,7,FALSE)</f>
        <v>0</v>
      </c>
      <c r="I255" s="31">
        <f>VLOOKUP(B255,DATOS!D:I,3,FALSE)</f>
        <v>64</v>
      </c>
      <c r="J255" s="31">
        <f>VLOOKUP(B255,DATOS!D:I,4,FALSE)</f>
        <v>1</v>
      </c>
      <c r="K255" s="31" t="str">
        <f>VLOOKUP(B255,DATOS!D:I,6,FALSE)</f>
        <v>F</v>
      </c>
      <c r="L255">
        <v>86</v>
      </c>
      <c r="M255">
        <f>VLOOKUP(B255,DATOS!D:K,8,FALSE)</f>
        <v>571</v>
      </c>
      <c r="N255" t="s">
        <v>140</v>
      </c>
      <c r="O255">
        <f>VLOOKUP(B255,AT!E:E,1,FALSE)</f>
        <v>69000037</v>
      </c>
    </row>
    <row r="256" spans="1:15">
      <c r="A256" t="str">
        <f>VLOOKUP(B256,'SEPARADOR US'!A:G,2,FALSE)</f>
        <v>CC</v>
      </c>
      <c r="B256">
        <v>18110552</v>
      </c>
      <c r="C256" t="s">
        <v>134</v>
      </c>
      <c r="D256">
        <v>2</v>
      </c>
      <c r="E256" s="31" t="str">
        <f>VLOOKUP(B256,'SEPARADOR US'!A:G,4,FALSE)</f>
        <v>GUERRERO</v>
      </c>
      <c r="F256" s="31" t="str">
        <f>VLOOKUP(B256,'SEPARADOR US'!A:G,5,FALSE)</f>
        <v>BOTINA</v>
      </c>
      <c r="G256" s="31" t="str">
        <f>VLOOKUP(B256,'SEPARADOR US'!A:G,6,FALSE)</f>
        <v>CARLOS</v>
      </c>
      <c r="H256" s="31" t="str">
        <f>VLOOKUP(B256,'SEPARADOR US'!A:G,7,FALSE)</f>
        <v>ALIRIO</v>
      </c>
      <c r="I256" s="31">
        <f>VLOOKUP(B256,DATOS!D:I,3,FALSE)</f>
        <v>58</v>
      </c>
      <c r="J256" s="31">
        <f>VLOOKUP(B256,DATOS!D:I,4,FALSE)</f>
        <v>1</v>
      </c>
      <c r="K256" s="31" t="str">
        <f>VLOOKUP(B256,DATOS!D:I,6,FALSE)</f>
        <v>M</v>
      </c>
      <c r="L256">
        <v>86</v>
      </c>
      <c r="M256">
        <f>VLOOKUP(B256,DATOS!D:K,8,FALSE)</f>
        <v>569</v>
      </c>
      <c r="N256" t="s">
        <v>140</v>
      </c>
      <c r="O256">
        <f>VLOOKUP(B256,AT!E:E,1,FALSE)</f>
        <v>18110552</v>
      </c>
    </row>
    <row r="257" spans="1:15">
      <c r="A257" t="str">
        <f>VLOOKUP(B257,'SEPARADOR US'!A:G,2,FALSE)</f>
        <v>CC</v>
      </c>
      <c r="B257">
        <v>12749425</v>
      </c>
      <c r="C257" t="s">
        <v>134</v>
      </c>
      <c r="D257">
        <v>2</v>
      </c>
      <c r="E257" s="31" t="str">
        <f>VLOOKUP(B257,'SEPARADOR US'!A:G,4,FALSE)</f>
        <v>GUERRERO</v>
      </c>
      <c r="F257" s="31" t="str">
        <f>VLOOKUP(B257,'SEPARADOR US'!A:G,5,FALSE)</f>
        <v>BOTINA</v>
      </c>
      <c r="G257" s="31" t="str">
        <f>VLOOKUP(B257,'SEPARADOR US'!A:G,6,FALSE)</f>
        <v>DANNY</v>
      </c>
      <c r="H257" s="31" t="str">
        <f>VLOOKUP(B257,'SEPARADOR US'!A:G,7,FALSE)</f>
        <v>FERNANDO</v>
      </c>
      <c r="I257" s="31">
        <f>VLOOKUP(B257,DATOS!D:I,3,FALSE)</f>
        <v>43</v>
      </c>
      <c r="J257" s="31">
        <f>VLOOKUP(B257,DATOS!D:I,4,FALSE)</f>
        <v>1</v>
      </c>
      <c r="K257" s="31" t="str">
        <f>VLOOKUP(B257,DATOS!D:I,6,FALSE)</f>
        <v>M</v>
      </c>
      <c r="L257">
        <v>86</v>
      </c>
      <c r="M257">
        <f>VLOOKUP(B257,DATOS!D:K,8,FALSE)</f>
        <v>569</v>
      </c>
      <c r="N257" t="s">
        <v>140</v>
      </c>
      <c r="O257">
        <f>VLOOKUP(B257,AT!E:E,1,FALSE)</f>
        <v>12749425</v>
      </c>
    </row>
    <row r="258" spans="1:15">
      <c r="A258" t="str">
        <f>VLOOKUP(B258,'SEPARADOR US'!A:G,2,FALSE)</f>
        <v>CC</v>
      </c>
      <c r="B258">
        <v>23101788</v>
      </c>
      <c r="C258" t="s">
        <v>134</v>
      </c>
      <c r="D258">
        <v>2</v>
      </c>
      <c r="E258" s="31" t="str">
        <f>VLOOKUP(B258,'SEPARADOR US'!A:G,4,FALSE)</f>
        <v>GUERRERO</v>
      </c>
      <c r="F258" s="31" t="str">
        <f>VLOOKUP(B258,'SEPARADOR US'!A:G,5,FALSE)</f>
        <v>GARAVITO</v>
      </c>
      <c r="G258" s="31" t="str">
        <f>VLOOKUP(B258,'SEPARADOR US'!A:G,6,FALSE)</f>
        <v>NORYS</v>
      </c>
      <c r="H258" s="31" t="str">
        <f>VLOOKUP(B258,'SEPARADOR US'!A:G,7,FALSE)</f>
        <v>CANDELARIA</v>
      </c>
      <c r="I258" s="31">
        <f>VLOOKUP(B258,DATOS!D:I,3,FALSE)</f>
        <v>63</v>
      </c>
      <c r="J258" s="31">
        <f>VLOOKUP(B258,DATOS!D:I,4,FALSE)</f>
        <v>1</v>
      </c>
      <c r="K258" s="31" t="str">
        <f>VLOOKUP(B258,DATOS!D:I,6,FALSE)</f>
        <v>F</v>
      </c>
      <c r="L258">
        <v>86</v>
      </c>
      <c r="M258">
        <f>VLOOKUP(B258,DATOS!D:K,8,FALSE)</f>
        <v>568</v>
      </c>
      <c r="N258" t="s">
        <v>140</v>
      </c>
      <c r="O258">
        <f>VLOOKUP(B258,AT!E:E,1,FALSE)</f>
        <v>23101788</v>
      </c>
    </row>
    <row r="259" spans="1:15">
      <c r="A259" t="str">
        <f>VLOOKUP(B259,'SEPARADOR US'!A:G,2,FALSE)</f>
        <v>CC</v>
      </c>
      <c r="B259">
        <v>41119510</v>
      </c>
      <c r="C259" t="s">
        <v>134</v>
      </c>
      <c r="D259">
        <v>2</v>
      </c>
      <c r="E259" s="31" t="str">
        <f>VLOOKUP(B259,'SEPARADOR US'!A:G,4,FALSE)</f>
        <v>GUERRON</v>
      </c>
      <c r="F259" s="31" t="str">
        <f>VLOOKUP(B259,'SEPARADOR US'!A:G,5,FALSE)</f>
        <v>RUALEZ</v>
      </c>
      <c r="G259" s="31" t="str">
        <f>VLOOKUP(B259,'SEPARADOR US'!A:G,6,FALSE)</f>
        <v>LUZ</v>
      </c>
      <c r="H259" s="31" t="str">
        <f>VLOOKUP(B259,'SEPARADOR US'!A:G,7,FALSE)</f>
        <v>MARINA</v>
      </c>
      <c r="I259" s="31">
        <f>VLOOKUP(B259,DATOS!D:I,3,FALSE)</f>
        <v>42</v>
      </c>
      <c r="J259" s="31">
        <f>VLOOKUP(B259,DATOS!D:I,4,FALSE)</f>
        <v>1</v>
      </c>
      <c r="K259" s="31" t="str">
        <f>VLOOKUP(B259,DATOS!D:I,6,FALSE)</f>
        <v>F</v>
      </c>
      <c r="L259">
        <v>86</v>
      </c>
      <c r="M259">
        <f>VLOOKUP(B259,DATOS!D:K,8,FALSE)</f>
        <v>865</v>
      </c>
      <c r="N259" t="s">
        <v>140</v>
      </c>
      <c r="O259">
        <f>VLOOKUP(B259,AT!E:E,1,FALSE)</f>
        <v>41119510</v>
      </c>
    </row>
    <row r="260" spans="1:15">
      <c r="A260" t="str">
        <f>VLOOKUP(B260,'SEPARADOR US'!A:G,2,FALSE)</f>
        <v>CC</v>
      </c>
      <c r="B260">
        <v>1800015</v>
      </c>
      <c r="C260" t="s">
        <v>134</v>
      </c>
      <c r="D260">
        <v>2</v>
      </c>
      <c r="E260" s="31" t="str">
        <f>VLOOKUP(B260,'SEPARADOR US'!A:G,4,FALSE)</f>
        <v>GUEVARA</v>
      </c>
      <c r="F260" s="31" t="str">
        <f>VLOOKUP(B260,'SEPARADOR US'!A:G,5,FALSE)</f>
        <v>LOPEZ</v>
      </c>
      <c r="G260" s="31" t="str">
        <f>VLOOKUP(B260,'SEPARADOR US'!A:G,6,FALSE)</f>
        <v>OCTAVIO</v>
      </c>
      <c r="H260" s="31" t="str">
        <f>VLOOKUP(B260,'SEPARADOR US'!A:G,7,FALSE)</f>
        <v>ARMANDO</v>
      </c>
      <c r="I260" s="31">
        <f>VLOOKUP(B260,DATOS!D:I,3,FALSE)</f>
        <v>89</v>
      </c>
      <c r="J260" s="31">
        <f>VLOOKUP(B260,DATOS!D:I,4,FALSE)</f>
        <v>1</v>
      </c>
      <c r="K260" s="31" t="str">
        <f>VLOOKUP(B260,DATOS!D:I,6,FALSE)</f>
        <v>M</v>
      </c>
      <c r="L260">
        <v>86</v>
      </c>
      <c r="M260">
        <f>VLOOKUP(B260,DATOS!D:K,8,FALSE)</f>
        <v>755</v>
      </c>
      <c r="N260" t="s">
        <v>140</v>
      </c>
      <c r="O260">
        <f>VLOOKUP(B260,AT!E:E,1,FALSE)</f>
        <v>1800015</v>
      </c>
    </row>
    <row r="261" spans="1:15">
      <c r="A261" t="str">
        <f>VLOOKUP(B261,'SEPARADOR US'!A:G,2,FALSE)</f>
        <v>CC</v>
      </c>
      <c r="B261">
        <v>41181858</v>
      </c>
      <c r="C261" t="s">
        <v>134</v>
      </c>
      <c r="D261">
        <v>2</v>
      </c>
      <c r="E261" s="31" t="str">
        <f>VLOOKUP(B261,'SEPARADOR US'!A:G,4,FALSE)</f>
        <v>GUTIERREZ</v>
      </c>
      <c r="F261" s="31" t="str">
        <f>VLOOKUP(B261,'SEPARADOR US'!A:G,5,FALSE)</f>
        <v>CERON</v>
      </c>
      <c r="G261" s="31" t="str">
        <f>VLOOKUP(B261,'SEPARADOR US'!A:G,6,FALSE)</f>
        <v>MARCIA</v>
      </c>
      <c r="H261" s="31" t="str">
        <f>VLOOKUP(B261,'SEPARADOR US'!A:G,7,FALSE)</f>
        <v>LIGIA</v>
      </c>
      <c r="I261" s="31">
        <f>VLOOKUP(B261,DATOS!D:I,3,FALSE)</f>
        <v>50</v>
      </c>
      <c r="J261" s="31">
        <f>VLOOKUP(B261,DATOS!D:I,4,FALSE)</f>
        <v>1</v>
      </c>
      <c r="K261" s="31" t="str">
        <f>VLOOKUP(B261,DATOS!D:I,6,FALSE)</f>
        <v>F</v>
      </c>
      <c r="L261">
        <v>86</v>
      </c>
      <c r="M261">
        <f>VLOOKUP(B261,DATOS!D:K,8,FALSE)</f>
        <v>749</v>
      </c>
      <c r="N261" t="s">
        <v>140</v>
      </c>
      <c r="O261">
        <f>VLOOKUP(B261,AT!E:E,1,FALSE)</f>
        <v>41181858</v>
      </c>
    </row>
    <row r="262" spans="1:15">
      <c r="A262" t="str">
        <f>VLOOKUP(B262,'SEPARADOR US'!A:G,2,FALSE)</f>
        <v>RC</v>
      </c>
      <c r="B262">
        <v>1123336728</v>
      </c>
      <c r="C262" t="s">
        <v>134</v>
      </c>
      <c r="D262">
        <v>2</v>
      </c>
      <c r="E262" s="31" t="str">
        <f>VLOOKUP(B262,'SEPARADOR US'!A:G,4,FALSE)</f>
        <v>GUTIERREZ</v>
      </c>
      <c r="F262" s="31" t="str">
        <f>VLOOKUP(B262,'SEPARADOR US'!A:G,5,FALSE)</f>
        <v>MAIGARA</v>
      </c>
      <c r="G262" s="31" t="str">
        <f>VLOOKUP(B262,'SEPARADOR US'!A:G,6,FALSE)</f>
        <v>JESUS</v>
      </c>
      <c r="H262" s="31" t="str">
        <f>VLOOKUP(B262,'SEPARADOR US'!A:G,7,FALSE)</f>
        <v>TIBERIO</v>
      </c>
      <c r="I262" s="31">
        <f>VLOOKUP(B262,DATOS!D:I,3,FALSE)</f>
        <v>3</v>
      </c>
      <c r="J262" s="31">
        <f>VLOOKUP(B262,DATOS!D:I,4,FALSE)</f>
        <v>1</v>
      </c>
      <c r="K262" s="31" t="str">
        <f>VLOOKUP(B262,DATOS!D:I,6,FALSE)</f>
        <v>M</v>
      </c>
      <c r="L262">
        <v>86</v>
      </c>
      <c r="M262">
        <f>VLOOKUP(B262,DATOS!D:K,8,FALSE)</f>
        <v>320</v>
      </c>
      <c r="N262" t="s">
        <v>140</v>
      </c>
      <c r="O262">
        <f>VLOOKUP(B262,AT!E:E,1,FALSE)</f>
        <v>1123336728</v>
      </c>
    </row>
    <row r="263" spans="1:15">
      <c r="A263" t="str">
        <f>VLOOKUP(B263,'SEPARADOR US'!A:G,2,FALSE)</f>
        <v>CC</v>
      </c>
      <c r="B263">
        <v>38554118</v>
      </c>
      <c r="C263" t="s">
        <v>134</v>
      </c>
      <c r="D263">
        <v>2</v>
      </c>
      <c r="E263" s="31" t="str">
        <f>VLOOKUP(B263,'SEPARADOR US'!A:G,4,FALSE)</f>
        <v>GUTIERREZ</v>
      </c>
      <c r="F263" s="31" t="str">
        <f>VLOOKUP(B263,'SEPARADOR US'!A:G,5,FALSE)</f>
        <v>OCHOA</v>
      </c>
      <c r="G263" s="31" t="str">
        <f>VLOOKUP(B263,'SEPARADOR US'!A:G,6,FALSE)</f>
        <v>EDELMERY</v>
      </c>
      <c r="H263" s="31">
        <f>VLOOKUP(B263,'SEPARADOR US'!A:G,7,FALSE)</f>
        <v>0</v>
      </c>
      <c r="I263" s="31">
        <f>VLOOKUP(B263,DATOS!D:I,3,FALSE)</f>
        <v>43</v>
      </c>
      <c r="J263" s="31">
        <f>VLOOKUP(B263,DATOS!D:I,4,FALSE)</f>
        <v>1</v>
      </c>
      <c r="K263" s="31" t="str">
        <f>VLOOKUP(B263,DATOS!D:I,6,FALSE)</f>
        <v>F</v>
      </c>
      <c r="L263">
        <v>86</v>
      </c>
      <c r="M263">
        <f>VLOOKUP(B263,DATOS!D:K,8,FALSE)</f>
        <v>568</v>
      </c>
      <c r="N263" t="s">
        <v>140</v>
      </c>
      <c r="O263">
        <f>VLOOKUP(B263,AT!E:E,1,FALSE)</f>
        <v>38554118</v>
      </c>
    </row>
    <row r="264" spans="1:15">
      <c r="A264" t="str">
        <f>VLOOKUP(B264,'SEPARADOR US'!A:G,2,FALSE)</f>
        <v>CC</v>
      </c>
      <c r="B264">
        <v>18105584</v>
      </c>
      <c r="C264" t="s">
        <v>134</v>
      </c>
      <c r="D264">
        <v>2</v>
      </c>
      <c r="E264" s="31" t="str">
        <f>VLOOKUP(B264,'SEPARADOR US'!A:G,4,FALSE)</f>
        <v>GUZMAN</v>
      </c>
      <c r="F264" s="31" t="str">
        <f>VLOOKUP(B264,'SEPARADOR US'!A:G,5,FALSE)</f>
        <v>FELIX</v>
      </c>
      <c r="G264" s="31" t="str">
        <f>VLOOKUP(B264,'SEPARADOR US'!A:G,6,FALSE)</f>
        <v>ENRIQUE</v>
      </c>
      <c r="H264" s="31">
        <f>VLOOKUP(B264,'SEPARADOR US'!A:G,7,FALSE)</f>
        <v>0</v>
      </c>
      <c r="I264" s="31">
        <f>VLOOKUP(B264,DATOS!D:I,3,FALSE)</f>
        <v>77</v>
      </c>
      <c r="J264" s="31">
        <f>VLOOKUP(B264,DATOS!D:I,4,FALSE)</f>
        <v>1</v>
      </c>
      <c r="K264" s="31" t="str">
        <f>VLOOKUP(B264,DATOS!D:I,6,FALSE)</f>
        <v>M</v>
      </c>
      <c r="L264">
        <v>86</v>
      </c>
      <c r="M264">
        <f>VLOOKUP(B264,DATOS!D:K,8,FALSE)</f>
        <v>320</v>
      </c>
      <c r="N264" t="s">
        <v>140</v>
      </c>
      <c r="O264">
        <f>VLOOKUP(B264,AT!E:E,1,FALSE)</f>
        <v>18105584</v>
      </c>
    </row>
    <row r="265" spans="1:15">
      <c r="A265" t="str">
        <f>VLOOKUP(B265,'SEPARADOR US'!A:G,2,FALSE)</f>
        <v>CC</v>
      </c>
      <c r="B265">
        <v>27387316</v>
      </c>
      <c r="C265" t="s">
        <v>134</v>
      </c>
      <c r="D265">
        <v>2</v>
      </c>
      <c r="E265" s="31" t="str">
        <f>VLOOKUP(B265,'SEPARADOR US'!A:G,4,FALSE)</f>
        <v>HERNANDEZ</v>
      </c>
      <c r="F265" s="31" t="str">
        <f>VLOOKUP(B265,'SEPARADOR US'!A:G,5,FALSE)</f>
        <v>MARIA</v>
      </c>
      <c r="G265" s="31" t="str">
        <f>VLOOKUP(B265,'SEPARADOR US'!A:G,6,FALSE)</f>
        <v>ASCENCION</v>
      </c>
      <c r="H265" s="31">
        <f>VLOOKUP(B265,'SEPARADOR US'!A:G,7,FALSE)</f>
        <v>0</v>
      </c>
      <c r="I265" s="31">
        <f>VLOOKUP(B265,DATOS!D:I,3,FALSE)</f>
        <v>64</v>
      </c>
      <c r="J265" s="31">
        <f>VLOOKUP(B265,DATOS!D:I,4,FALSE)</f>
        <v>1</v>
      </c>
      <c r="K265" s="31" t="str">
        <f>VLOOKUP(B265,DATOS!D:I,6,FALSE)</f>
        <v>F</v>
      </c>
      <c r="L265">
        <v>86</v>
      </c>
      <c r="M265">
        <f>VLOOKUP(B265,DATOS!D:K,8,FALSE)</f>
        <v>865</v>
      </c>
      <c r="N265" t="s">
        <v>140</v>
      </c>
      <c r="O265">
        <f>VLOOKUP(B265,AT!E:E,1,FALSE)</f>
        <v>27387316</v>
      </c>
    </row>
    <row r="266" spans="1:15">
      <c r="A266" t="str">
        <f>VLOOKUP(B266,'SEPARADOR US'!A:G,2,FALSE)</f>
        <v>CC</v>
      </c>
      <c r="B266">
        <v>40620753</v>
      </c>
      <c r="C266" t="s">
        <v>134</v>
      </c>
      <c r="D266">
        <v>2</v>
      </c>
      <c r="E266" s="31" t="str">
        <f>VLOOKUP(B266,'SEPARADOR US'!A:G,4,FALSE)</f>
        <v>HERNANDEZ</v>
      </c>
      <c r="F266" s="31" t="str">
        <f>VLOOKUP(B266,'SEPARADOR US'!A:G,5,FALSE)</f>
        <v>TISOY</v>
      </c>
      <c r="G266" s="31" t="str">
        <f>VLOOKUP(B266,'SEPARADOR US'!A:G,6,FALSE)</f>
        <v>ROSA</v>
      </c>
      <c r="H266" s="31" t="str">
        <f>VLOOKUP(B266,'SEPARADOR US'!A:G,7,FALSE)</f>
        <v>EMERITA</v>
      </c>
      <c r="I266" s="31">
        <f>VLOOKUP(B266,DATOS!D:I,3,FALSE)</f>
        <v>51</v>
      </c>
      <c r="J266" s="31">
        <f>VLOOKUP(B266,DATOS!D:I,4,FALSE)</f>
        <v>1</v>
      </c>
      <c r="K266" s="31" t="str">
        <f>VLOOKUP(B266,DATOS!D:I,6,FALSE)</f>
        <v>M</v>
      </c>
      <c r="L266">
        <v>86</v>
      </c>
      <c r="M266">
        <f>VLOOKUP(B266,DATOS!D:K,8,FALSE)</f>
        <v>571</v>
      </c>
      <c r="N266" t="s">
        <v>140</v>
      </c>
      <c r="O266">
        <f>VLOOKUP(B266,AT!E:E,1,FALSE)</f>
        <v>40620753</v>
      </c>
    </row>
    <row r="267" spans="1:15">
      <c r="A267" t="str">
        <f>VLOOKUP(B267,'SEPARADOR US'!A:G,2,FALSE)</f>
        <v>CC</v>
      </c>
      <c r="B267">
        <v>41181144</v>
      </c>
      <c r="C267" t="s">
        <v>134</v>
      </c>
      <c r="D267">
        <v>2</v>
      </c>
      <c r="E267" s="31" t="str">
        <f>VLOOKUP(B267,'SEPARADOR US'!A:G,4,FALSE)</f>
        <v>HERRERA</v>
      </c>
      <c r="F267" s="31" t="str">
        <f>VLOOKUP(B267,'SEPARADOR US'!A:G,5,FALSE)</f>
        <v>CORAL</v>
      </c>
      <c r="G267" s="31" t="str">
        <f>VLOOKUP(B267,'SEPARADOR US'!A:G,6,FALSE)</f>
        <v>OLGA</v>
      </c>
      <c r="H267" s="31" t="str">
        <f>VLOOKUP(B267,'SEPARADOR US'!A:G,7,FALSE)</f>
        <v>DELSOCORRO</v>
      </c>
      <c r="I267" s="31">
        <f>VLOOKUP(B267,DATOS!D:I,3,FALSE)</f>
        <v>64</v>
      </c>
      <c r="J267" s="31">
        <f>VLOOKUP(B267,DATOS!D:I,4,FALSE)</f>
        <v>1</v>
      </c>
      <c r="K267" s="31" t="str">
        <f>VLOOKUP(B267,DATOS!D:I,6,FALSE)</f>
        <v>F</v>
      </c>
      <c r="L267">
        <v>86</v>
      </c>
      <c r="M267">
        <f>VLOOKUP(B267,DATOS!D:K,8,FALSE)</f>
        <v>749</v>
      </c>
      <c r="N267" t="s">
        <v>140</v>
      </c>
      <c r="O267">
        <f>VLOOKUP(B267,AT!E:E,1,FALSE)</f>
        <v>41181144</v>
      </c>
    </row>
    <row r="268" spans="1:15">
      <c r="A268" t="str">
        <f>VLOOKUP(B268,'SEPARADOR US'!A:G,2,FALSE)</f>
        <v>TI</v>
      </c>
      <c r="B268">
        <v>1124858500</v>
      </c>
      <c r="C268" t="s">
        <v>134</v>
      </c>
      <c r="D268">
        <v>2</v>
      </c>
      <c r="E268" s="31" t="str">
        <f>VLOOKUP(B268,'SEPARADOR US'!A:G,4,FALSE)</f>
        <v>HORTUA</v>
      </c>
      <c r="F268" s="31" t="str">
        <f>VLOOKUP(B268,'SEPARADOR US'!A:G,5,FALSE)</f>
        <v>CUELLAR</v>
      </c>
      <c r="G268" s="31" t="str">
        <f>VLOOKUP(B268,'SEPARADOR US'!A:G,6,FALSE)</f>
        <v>YONATHAN</v>
      </c>
      <c r="H268" s="31" t="str">
        <f>VLOOKUP(B268,'SEPARADOR US'!A:G,7,FALSE)</f>
        <v>STIVEN</v>
      </c>
      <c r="I268" s="31">
        <f>VLOOKUP(B268,DATOS!D:I,3,FALSE)</f>
        <v>14</v>
      </c>
      <c r="J268" s="31">
        <f>VLOOKUP(B268,DATOS!D:I,4,FALSE)</f>
        <v>1</v>
      </c>
      <c r="K268" s="31" t="str">
        <f>VLOOKUP(B268,DATOS!D:I,6,FALSE)</f>
        <v>M</v>
      </c>
      <c r="L268">
        <v>86</v>
      </c>
      <c r="M268" t="str">
        <f>VLOOKUP(B268,DATOS!D:K,8,FALSE)</f>
        <v>001</v>
      </c>
      <c r="N268" t="s">
        <v>140</v>
      </c>
      <c r="O268">
        <f>VLOOKUP(B268,AT!E:E,1,FALSE)</f>
        <v>1124858500</v>
      </c>
    </row>
    <row r="269" spans="1:15">
      <c r="A269" t="str">
        <f>VLOOKUP(B269,'SEPARADOR US'!A:G,2,FALSE)</f>
        <v>CC</v>
      </c>
      <c r="B269">
        <v>5349199</v>
      </c>
      <c r="C269" t="s">
        <v>134</v>
      </c>
      <c r="D269">
        <v>2</v>
      </c>
      <c r="E269" s="31" t="str">
        <f>VLOOKUP(B269,'SEPARADOR US'!A:G,4,FALSE)</f>
        <v>HOYOS</v>
      </c>
      <c r="F269" s="31" t="str">
        <f>VLOOKUP(B269,'SEPARADOR US'!A:G,5,FALSE)</f>
        <v>LUIS</v>
      </c>
      <c r="G269" s="31" t="str">
        <f>VLOOKUP(B269,'SEPARADOR US'!A:G,6,FALSE)</f>
        <v>ANTONIO</v>
      </c>
      <c r="H269" s="31">
        <f>VLOOKUP(B269,'SEPARADOR US'!A:G,7,FALSE)</f>
        <v>0</v>
      </c>
      <c r="I269" s="31">
        <f>VLOOKUP(B269,DATOS!D:I,3,FALSE)</f>
        <v>77</v>
      </c>
      <c r="J269" s="31">
        <f>VLOOKUP(B269,DATOS!D:I,4,FALSE)</f>
        <v>1</v>
      </c>
      <c r="K269" s="31" t="str">
        <f>VLOOKUP(B269,DATOS!D:I,6,FALSE)</f>
        <v>M</v>
      </c>
      <c r="L269">
        <v>86</v>
      </c>
      <c r="M269">
        <f>VLOOKUP(B269,DATOS!D:K,8,FALSE)</f>
        <v>755</v>
      </c>
      <c r="N269" t="s">
        <v>140</v>
      </c>
      <c r="O269">
        <f>VLOOKUP(B269,AT!E:E,1,FALSE)</f>
        <v>5349199</v>
      </c>
    </row>
    <row r="270" spans="1:15">
      <c r="A270" t="str">
        <f>VLOOKUP(B270,'SEPARADOR US'!A:G,2,FALSE)</f>
        <v>RC</v>
      </c>
      <c r="B270">
        <v>1123334892</v>
      </c>
      <c r="C270" t="s">
        <v>134</v>
      </c>
      <c r="D270">
        <v>2</v>
      </c>
      <c r="E270" s="31" t="str">
        <f>VLOOKUP(B270,'SEPARADOR US'!A:G,4,FALSE)</f>
        <v>HOYOS</v>
      </c>
      <c r="F270" s="31" t="str">
        <f>VLOOKUP(B270,'SEPARADOR US'!A:G,5,FALSE)</f>
        <v>SABI</v>
      </c>
      <c r="G270" s="31" t="str">
        <f>VLOOKUP(B270,'SEPARADOR US'!A:G,6,FALSE)</f>
        <v>JEIDY</v>
      </c>
      <c r="H270" s="31" t="str">
        <f>VLOOKUP(B270,'SEPARADOR US'!A:G,7,FALSE)</f>
        <v>SOFIA</v>
      </c>
      <c r="I270" s="31">
        <f>VLOOKUP(B270,DATOS!D:I,3,FALSE)</f>
        <v>6</v>
      </c>
      <c r="J270" s="31">
        <f>VLOOKUP(B270,DATOS!D:I,4,FALSE)</f>
        <v>1</v>
      </c>
      <c r="K270" s="31" t="str">
        <f>VLOOKUP(B270,DATOS!D:I,6,FALSE)</f>
        <v>F</v>
      </c>
      <c r="L270">
        <v>86</v>
      </c>
      <c r="M270">
        <f>VLOOKUP(B270,DATOS!D:K,8,FALSE)</f>
        <v>320</v>
      </c>
      <c r="N270" t="s">
        <v>140</v>
      </c>
      <c r="O270">
        <f>VLOOKUP(B270,AT!E:E,1,FALSE)</f>
        <v>1123334892</v>
      </c>
    </row>
    <row r="271" spans="1:15">
      <c r="A271" t="str">
        <f>VLOOKUP(B271,'SEPARADOR US'!A:G,2,FALSE)</f>
        <v>CC</v>
      </c>
      <c r="B271">
        <v>69000069</v>
      </c>
      <c r="C271" t="s">
        <v>134</v>
      </c>
      <c r="D271">
        <v>2</v>
      </c>
      <c r="E271" s="31" t="str">
        <f>VLOOKUP(B271,'SEPARADOR US'!A:G,4,FALSE)</f>
        <v>HURTADO</v>
      </c>
      <c r="F271" s="31" t="str">
        <f>VLOOKUP(B271,'SEPARADOR US'!A:G,5,FALSE)</f>
        <v>CARVAJAL</v>
      </c>
      <c r="G271" s="31" t="str">
        <f>VLOOKUP(B271,'SEPARADOR US'!A:G,6,FALSE)</f>
        <v>AURORA</v>
      </c>
      <c r="H271" s="31" t="str">
        <f>VLOOKUP(B271,'SEPARADOR US'!A:G,7,FALSE)</f>
        <v>DELCARMEN</v>
      </c>
      <c r="I271" s="31">
        <f>VLOOKUP(B271,DATOS!D:I,3,FALSE)</f>
        <v>48</v>
      </c>
      <c r="J271" s="31">
        <f>VLOOKUP(B271,DATOS!D:I,4,FALSE)</f>
        <v>1</v>
      </c>
      <c r="K271" s="31" t="str">
        <f>VLOOKUP(B271,DATOS!D:I,6,FALSE)</f>
        <v>F</v>
      </c>
      <c r="L271">
        <v>86</v>
      </c>
      <c r="M271">
        <f>VLOOKUP(B271,DATOS!D:K,8,FALSE)</f>
        <v>571</v>
      </c>
      <c r="N271" t="s">
        <v>140</v>
      </c>
      <c r="O271">
        <f>VLOOKUP(B271,AT!E:E,1,FALSE)</f>
        <v>69000069</v>
      </c>
    </row>
    <row r="272" spans="1:15">
      <c r="A272" t="str">
        <f>VLOOKUP(B272,'SEPARADOR US'!A:G,2,FALSE)</f>
        <v>CC</v>
      </c>
      <c r="B272">
        <v>18100511</v>
      </c>
      <c r="C272" t="s">
        <v>134</v>
      </c>
      <c r="D272">
        <v>2</v>
      </c>
      <c r="E272" s="31" t="str">
        <f>VLOOKUP(B272,'SEPARADOR US'!A:G,4,FALSE)</f>
        <v>ILES</v>
      </c>
      <c r="F272" s="31" t="str">
        <f>VLOOKUP(B272,'SEPARADOR US'!A:G,5,FALSE)</f>
        <v>JOSA</v>
      </c>
      <c r="G272" s="31" t="str">
        <f>VLOOKUP(B272,'SEPARADOR US'!A:G,6,FALSE)</f>
        <v>JOSE</v>
      </c>
      <c r="H272" s="31" t="str">
        <f>VLOOKUP(B272,'SEPARADOR US'!A:G,7,FALSE)</f>
        <v>ELIAS</v>
      </c>
      <c r="I272" s="31">
        <f>VLOOKUP(B272,DATOS!D:I,3,FALSE)</f>
        <v>73</v>
      </c>
      <c r="J272" s="31">
        <f>VLOOKUP(B272,DATOS!D:I,4,FALSE)</f>
        <v>1</v>
      </c>
      <c r="K272" s="31" t="str">
        <f>VLOOKUP(B272,DATOS!D:I,6,FALSE)</f>
        <v>M</v>
      </c>
      <c r="L272">
        <v>86</v>
      </c>
      <c r="M272">
        <f>VLOOKUP(B272,DATOS!D:K,8,FALSE)</f>
        <v>885</v>
      </c>
      <c r="N272" t="s">
        <v>140</v>
      </c>
      <c r="O272">
        <f>VLOOKUP(B272,AT!E:E,1,FALSE)</f>
        <v>18100511</v>
      </c>
    </row>
    <row r="273" spans="1:15">
      <c r="A273" t="str">
        <f>VLOOKUP(B273,'SEPARADOR US'!A:G,2,FALSE)</f>
        <v>CC</v>
      </c>
      <c r="B273">
        <v>27277308</v>
      </c>
      <c r="C273" t="s">
        <v>134</v>
      </c>
      <c r="D273">
        <v>2</v>
      </c>
      <c r="E273" s="31" t="str">
        <f>VLOOKUP(B273,'SEPARADOR US'!A:G,4,FALSE)</f>
        <v>ILES</v>
      </c>
      <c r="F273" s="31" t="str">
        <f>VLOOKUP(B273,'SEPARADOR US'!A:G,5,FALSE)</f>
        <v>PEREZ</v>
      </c>
      <c r="G273" s="31" t="str">
        <f>VLOOKUP(B273,'SEPARADOR US'!A:G,6,FALSE)</f>
        <v>NAYITH</v>
      </c>
      <c r="H273" s="31" t="str">
        <f>VLOOKUP(B273,'SEPARADOR US'!A:G,7,FALSE)</f>
        <v>ESPERANZA</v>
      </c>
      <c r="I273" s="31">
        <f>VLOOKUP(B273,DATOS!D:I,3,FALSE)</f>
        <v>51</v>
      </c>
      <c r="J273" s="31">
        <f>VLOOKUP(B273,DATOS!D:I,4,FALSE)</f>
        <v>1</v>
      </c>
      <c r="K273" s="31" t="str">
        <f>VLOOKUP(B273,DATOS!D:I,6,FALSE)</f>
        <v>F</v>
      </c>
      <c r="L273">
        <v>86</v>
      </c>
      <c r="M273" t="str">
        <f>VLOOKUP(B273,DATOS!D:K,8,FALSE)</f>
        <v>001</v>
      </c>
      <c r="N273" t="s">
        <v>140</v>
      </c>
      <c r="O273">
        <f>VLOOKUP(B273,AT!E:E,1,FALSE)</f>
        <v>27277308</v>
      </c>
    </row>
    <row r="274" spans="1:15">
      <c r="A274" t="str">
        <f>VLOOKUP(B274,'SEPARADOR US'!A:G,2,FALSE)</f>
        <v>CC</v>
      </c>
      <c r="B274">
        <v>27357059</v>
      </c>
      <c r="C274" t="s">
        <v>134</v>
      </c>
      <c r="D274">
        <v>2</v>
      </c>
      <c r="E274" s="31" t="str">
        <f>VLOOKUP(B274,'SEPARADOR US'!A:G,4,FALSE)</f>
        <v>IMBACHI</v>
      </c>
      <c r="F274" s="31" t="str">
        <f>VLOOKUP(B274,'SEPARADOR US'!A:G,5,FALSE)</f>
        <v>DE VIVEROS</v>
      </c>
      <c r="G274" s="31" t="str">
        <f>VLOOKUP(B274,'SEPARADOR US'!A:G,6,FALSE)</f>
        <v>MARIA</v>
      </c>
      <c r="H274" s="31" t="str">
        <f>VLOOKUP(B274,'SEPARADOR US'!A:G,7,FALSE)</f>
        <v>JESUS</v>
      </c>
      <c r="I274" s="31">
        <f>VLOOKUP(B274,DATOS!D:I,3,FALSE)</f>
        <v>80</v>
      </c>
      <c r="J274" s="31">
        <f>VLOOKUP(B274,DATOS!D:I,4,FALSE)</f>
        <v>1</v>
      </c>
      <c r="K274" s="31" t="str">
        <f>VLOOKUP(B274,DATOS!D:I,6,FALSE)</f>
        <v>F</v>
      </c>
      <c r="L274">
        <v>86</v>
      </c>
      <c r="M274">
        <f>VLOOKUP(B274,DATOS!D:K,8,FALSE)</f>
        <v>755</v>
      </c>
      <c r="N274" t="s">
        <v>140</v>
      </c>
      <c r="O274">
        <f>VLOOKUP(B274,AT!E:E,1,FALSE)</f>
        <v>27357059</v>
      </c>
    </row>
    <row r="275" spans="1:15">
      <c r="A275" t="str">
        <f>VLOOKUP(B275,'SEPARADOR US'!A:G,2,FALSE)</f>
        <v>CC</v>
      </c>
      <c r="B275">
        <v>25678547</v>
      </c>
      <c r="C275" t="s">
        <v>134</v>
      </c>
      <c r="D275">
        <v>2</v>
      </c>
      <c r="E275" s="31" t="str">
        <f>VLOOKUP(B275,'SEPARADOR US'!A:G,4,FALSE)</f>
        <v>IMBACHI</v>
      </c>
      <c r="F275" s="31">
        <f>VLOOKUP(B275,'SEPARADOR US'!A:G,5,FALSE)</f>
        <v>0</v>
      </c>
      <c r="G275" s="31" t="str">
        <f>VLOOKUP(B275,'SEPARADOR US'!A:G,6,FALSE)</f>
        <v>LEONOR</v>
      </c>
      <c r="H275" s="31">
        <f>VLOOKUP(B275,'SEPARADOR US'!A:G,7,FALSE)</f>
        <v>0</v>
      </c>
      <c r="I275" s="31">
        <f>VLOOKUP(B275,DATOS!D:I,3,FALSE)</f>
        <v>79</v>
      </c>
      <c r="J275" s="31">
        <f>VLOOKUP(B275,DATOS!D:I,4,FALSE)</f>
        <v>1</v>
      </c>
      <c r="K275" s="31" t="str">
        <f>VLOOKUP(B275,DATOS!D:I,6,FALSE)</f>
        <v>F</v>
      </c>
      <c r="L275">
        <v>86</v>
      </c>
      <c r="M275">
        <f>VLOOKUP(B275,DATOS!D:K,8,FALSE)</f>
        <v>320</v>
      </c>
      <c r="N275" t="s">
        <v>140</v>
      </c>
      <c r="O275">
        <f>VLOOKUP(B275,AT!E:E,1,FALSE)</f>
        <v>25678547</v>
      </c>
    </row>
    <row r="276" spans="1:15">
      <c r="A276" t="str">
        <f>VLOOKUP(B276,'SEPARADOR US'!A:G,2,FALSE)</f>
        <v>CC</v>
      </c>
      <c r="B276">
        <v>15570782</v>
      </c>
      <c r="C276" t="s">
        <v>134</v>
      </c>
      <c r="D276">
        <v>2</v>
      </c>
      <c r="E276" s="31" t="str">
        <f>VLOOKUP(B276,'SEPARADOR US'!A:G,4,FALSE)</f>
        <v>INSUASTI</v>
      </c>
      <c r="F276" s="31" t="str">
        <f>VLOOKUP(B276,'SEPARADOR US'!A:G,5,FALSE)</f>
        <v>BENAVIDES</v>
      </c>
      <c r="G276" s="31" t="str">
        <f>VLOOKUP(B276,'SEPARADOR US'!A:G,6,FALSE)</f>
        <v>JOSE</v>
      </c>
      <c r="H276" s="31" t="str">
        <f>VLOOKUP(B276,'SEPARADOR US'!A:G,7,FALSE)</f>
        <v>ANTONIO</v>
      </c>
      <c r="I276" s="31">
        <f>VLOOKUP(B276,DATOS!D:I,3,FALSE)</f>
        <v>62</v>
      </c>
      <c r="J276" s="31">
        <f>VLOOKUP(B276,DATOS!D:I,4,FALSE)</f>
        <v>1</v>
      </c>
      <c r="K276" s="31" t="str">
        <f>VLOOKUP(B276,DATOS!D:I,6,FALSE)</f>
        <v>M</v>
      </c>
      <c r="L276">
        <v>86</v>
      </c>
      <c r="M276">
        <f>VLOOKUP(B276,DATOS!D:K,8,FALSE)</f>
        <v>569</v>
      </c>
      <c r="N276" t="s">
        <v>140</v>
      </c>
      <c r="O276">
        <f>VLOOKUP(B276,AT!E:E,1,FALSE)</f>
        <v>15570782</v>
      </c>
    </row>
    <row r="277" spans="1:15">
      <c r="A277" t="str">
        <f>VLOOKUP(B277,'SEPARADOR US'!A:G,2,FALSE)</f>
        <v>RC</v>
      </c>
      <c r="B277">
        <v>1124316939</v>
      </c>
      <c r="C277" t="s">
        <v>134</v>
      </c>
      <c r="D277">
        <v>2</v>
      </c>
      <c r="E277" s="31" t="str">
        <f>VLOOKUP(B277,'SEPARADOR US'!A:G,4,FALSE)</f>
        <v>INSUASTY</v>
      </c>
      <c r="F277" s="31" t="str">
        <f>VLOOKUP(B277,'SEPARADOR US'!A:G,5,FALSE)</f>
        <v>CHASOY</v>
      </c>
      <c r="G277" s="31" t="str">
        <f>VLOOKUP(B277,'SEPARADOR US'!A:G,6,FALSE)</f>
        <v>JULIAN</v>
      </c>
      <c r="H277" s="31" t="str">
        <f>VLOOKUP(B277,'SEPARADOR US'!A:G,7,FALSE)</f>
        <v>SANTIAGO</v>
      </c>
      <c r="I277" s="31">
        <f>VLOOKUP(B277,DATOS!D:I,3,FALSE)</f>
        <v>2</v>
      </c>
      <c r="J277" s="31">
        <f>VLOOKUP(B277,DATOS!D:I,4,FALSE)</f>
        <v>1</v>
      </c>
      <c r="K277" s="31" t="str">
        <f>VLOOKUP(B277,DATOS!D:I,6,FALSE)</f>
        <v>M</v>
      </c>
      <c r="L277">
        <v>86</v>
      </c>
      <c r="M277">
        <f>VLOOKUP(B277,DATOS!D:K,8,FALSE)</f>
        <v>219</v>
      </c>
      <c r="N277" t="s">
        <v>140</v>
      </c>
      <c r="O277">
        <f>VLOOKUP(B277,AT!E:E,1,FALSE)</f>
        <v>1124316939</v>
      </c>
    </row>
    <row r="278" spans="1:15">
      <c r="A278" t="str">
        <f>VLOOKUP(B278,'SEPARADOR US'!A:G,2,FALSE)</f>
        <v>CC</v>
      </c>
      <c r="B278">
        <v>1122782111</v>
      </c>
      <c r="C278" t="s">
        <v>134</v>
      </c>
      <c r="D278">
        <v>2</v>
      </c>
      <c r="E278" s="31" t="str">
        <f>VLOOKUP(B278,'SEPARADOR US'!A:G,4,FALSE)</f>
        <v>INSUASTY</v>
      </c>
      <c r="F278" s="31" t="str">
        <f>VLOOKUP(B278,'SEPARADOR US'!A:G,5,FALSE)</f>
        <v>MERA</v>
      </c>
      <c r="G278" s="31" t="str">
        <f>VLOOKUP(B278,'SEPARADOR US'!A:G,6,FALSE)</f>
        <v>RUTH</v>
      </c>
      <c r="H278" s="31" t="str">
        <f>VLOOKUP(B278,'SEPARADOR US'!A:G,7,FALSE)</f>
        <v>YAMILE</v>
      </c>
      <c r="I278" s="31">
        <f>VLOOKUP(B278,DATOS!D:I,3,FALSE)</f>
        <v>38</v>
      </c>
      <c r="J278" s="31">
        <f>VLOOKUP(B278,DATOS!D:I,4,FALSE)</f>
        <v>1</v>
      </c>
      <c r="K278" s="31" t="str">
        <f>VLOOKUP(B278,DATOS!D:I,6,FALSE)</f>
        <v>F</v>
      </c>
      <c r="L278">
        <v>86</v>
      </c>
      <c r="M278">
        <f>VLOOKUP(B278,DATOS!D:K,8,FALSE)</f>
        <v>219</v>
      </c>
      <c r="N278" t="s">
        <v>140</v>
      </c>
      <c r="O278">
        <f>VLOOKUP(B278,AT!E:E,1,FALSE)</f>
        <v>1122782111</v>
      </c>
    </row>
    <row r="279" spans="1:15">
      <c r="A279" t="str">
        <f>VLOOKUP(B279,'SEPARADOR US'!A:G,2,FALSE)</f>
        <v>CC</v>
      </c>
      <c r="B279">
        <v>31237134</v>
      </c>
      <c r="C279" t="s">
        <v>134</v>
      </c>
      <c r="D279">
        <v>2</v>
      </c>
      <c r="E279" s="31" t="str">
        <f>VLOOKUP(B279,'SEPARADOR US'!A:G,4,FALSE)</f>
        <v>IPIA</v>
      </c>
      <c r="F279" s="31" t="str">
        <f>VLOOKUP(B279,'SEPARADOR US'!A:G,5,FALSE)</f>
        <v>TOMBE</v>
      </c>
      <c r="G279" s="31" t="str">
        <f>VLOOKUP(B279,'SEPARADOR US'!A:G,6,FALSE)</f>
        <v>ALICIA</v>
      </c>
      <c r="H279" s="31">
        <f>VLOOKUP(B279,'SEPARADOR US'!A:G,7,FALSE)</f>
        <v>0</v>
      </c>
      <c r="I279" s="31">
        <f>VLOOKUP(B279,DATOS!D:I,3,FALSE)</f>
        <v>73</v>
      </c>
      <c r="J279" s="31">
        <f>VLOOKUP(B279,DATOS!D:I,4,FALSE)</f>
        <v>1</v>
      </c>
      <c r="K279" s="31" t="str">
        <f>VLOOKUP(B279,DATOS!D:I,6,FALSE)</f>
        <v>F</v>
      </c>
      <c r="L279">
        <v>86</v>
      </c>
      <c r="M279" t="str">
        <f>VLOOKUP(B279,DATOS!D:K,8,FALSE)</f>
        <v>001</v>
      </c>
      <c r="N279" t="s">
        <v>140</v>
      </c>
      <c r="O279">
        <f>VLOOKUP(B279,AT!E:E,1,FALSE)</f>
        <v>31237134</v>
      </c>
    </row>
    <row r="280" spans="1:15">
      <c r="A280" t="str">
        <f>VLOOKUP(B280,'SEPARADOR US'!A:G,2,FALSE)</f>
        <v>CC</v>
      </c>
      <c r="B280">
        <v>1127072411</v>
      </c>
      <c r="C280" t="s">
        <v>134</v>
      </c>
      <c r="D280">
        <v>2</v>
      </c>
      <c r="E280" s="31" t="str">
        <f>VLOOKUP(B280,'SEPARADOR US'!A:G,4,FALSE)</f>
        <v>ITER</v>
      </c>
      <c r="F280" s="31" t="str">
        <f>VLOOKUP(B280,'SEPARADOR US'!A:G,5,FALSE)</f>
        <v>CAMAYO</v>
      </c>
      <c r="G280" s="31" t="str">
        <f>VLOOKUP(B280,'SEPARADOR US'!A:G,6,FALSE)</f>
        <v>SANDRA</v>
      </c>
      <c r="H280" s="31" t="str">
        <f>VLOOKUP(B280,'SEPARADOR US'!A:G,7,FALSE)</f>
        <v>PATRICIA</v>
      </c>
      <c r="I280" s="31">
        <f>VLOOKUP(B280,DATOS!D:I,3,FALSE)</f>
        <v>35</v>
      </c>
      <c r="J280" s="31">
        <f>VLOOKUP(B280,DATOS!D:I,4,FALSE)</f>
        <v>1</v>
      </c>
      <c r="K280" s="31" t="str">
        <f>VLOOKUP(B280,DATOS!D:I,6,FALSE)</f>
        <v>F</v>
      </c>
      <c r="L280">
        <v>86</v>
      </c>
      <c r="M280">
        <f>VLOOKUP(B280,DATOS!D:K,8,FALSE)</f>
        <v>885</v>
      </c>
      <c r="N280" t="s">
        <v>140</v>
      </c>
      <c r="O280">
        <f>VLOOKUP(B280,AT!E:E,1,FALSE)</f>
        <v>1127072411</v>
      </c>
    </row>
    <row r="281" spans="1:15">
      <c r="A281" t="str">
        <f>VLOOKUP(B281,'SEPARADOR US'!A:G,2,FALSE)</f>
        <v>CC</v>
      </c>
      <c r="B281">
        <v>1126444794</v>
      </c>
      <c r="C281" t="s">
        <v>134</v>
      </c>
      <c r="D281">
        <v>2</v>
      </c>
      <c r="E281" s="31" t="str">
        <f>VLOOKUP(B281,'SEPARADOR US'!A:G,4,FALSE)</f>
        <v>IVAN</v>
      </c>
      <c r="F281" s="31" t="str">
        <f>VLOOKUP(B281,'SEPARADOR US'!A:G,5,FALSE)</f>
        <v>CAMILO</v>
      </c>
      <c r="G281" s="31" t="str">
        <f>VLOOKUP(B281,'SEPARADOR US'!A:G,6,FALSE)</f>
        <v>CUARAN</v>
      </c>
      <c r="H281" s="31" t="str">
        <f>VLOOKUP(B281,'SEPARADOR US'!A:G,7,FALSE)</f>
        <v>ARGOTTY</v>
      </c>
      <c r="I281" s="31">
        <f>VLOOKUP(B281,DATOS!D:I,3,FALSE)</f>
        <v>19</v>
      </c>
      <c r="J281" s="31">
        <f>VLOOKUP(B281,DATOS!D:I,4,FALSE)</f>
        <v>1</v>
      </c>
      <c r="K281" s="31" t="str">
        <f>VLOOKUP(B281,DATOS!D:I,6,FALSE)</f>
        <v>M</v>
      </c>
      <c r="L281">
        <v>86</v>
      </c>
      <c r="M281">
        <f>VLOOKUP(B281,DATOS!D:K,8,FALSE)</f>
        <v>865</v>
      </c>
      <c r="N281" t="s">
        <v>140</v>
      </c>
      <c r="O281">
        <f>VLOOKUP(B281,AT!E:E,1,FALSE)</f>
        <v>1126444794</v>
      </c>
    </row>
    <row r="282" spans="1:15">
      <c r="A282" t="str">
        <f>VLOOKUP(B282,'SEPARADOR US'!A:G,2,FALSE)</f>
        <v>CC</v>
      </c>
      <c r="B282">
        <v>69010583</v>
      </c>
      <c r="C282" t="s">
        <v>134</v>
      </c>
      <c r="D282">
        <v>2</v>
      </c>
      <c r="E282" s="31" t="str">
        <f>VLOOKUP(B282,'SEPARADOR US'!A:G,4,FALSE)</f>
        <v>IVITO</v>
      </c>
      <c r="F282" s="31" t="str">
        <f>VLOOKUP(B282,'SEPARADOR US'!A:G,5,FALSE)</f>
        <v>NOSCUE</v>
      </c>
      <c r="G282" s="31" t="str">
        <f>VLOOKUP(B282,'SEPARADOR US'!A:G,6,FALSE)</f>
        <v>NELLY</v>
      </c>
      <c r="H282" s="31">
        <f>VLOOKUP(B282,'SEPARADOR US'!A:G,7,FALSE)</f>
        <v>0</v>
      </c>
      <c r="I282" s="31">
        <f>VLOOKUP(B282,DATOS!D:I,3,FALSE)</f>
        <v>43</v>
      </c>
      <c r="J282" s="31">
        <f>VLOOKUP(B282,DATOS!D:I,4,FALSE)</f>
        <v>1</v>
      </c>
      <c r="K282" s="31" t="str">
        <f>VLOOKUP(B282,DATOS!D:I,6,FALSE)</f>
        <v>F</v>
      </c>
      <c r="L282">
        <v>86</v>
      </c>
      <c r="M282">
        <f>VLOOKUP(B282,DATOS!D:K,8,FALSE)</f>
        <v>571</v>
      </c>
      <c r="N282" t="s">
        <v>140</v>
      </c>
      <c r="O282">
        <f>VLOOKUP(B282,AT!E:E,1,FALSE)</f>
        <v>69010583</v>
      </c>
    </row>
    <row r="283" spans="1:15">
      <c r="A283" t="str">
        <f>VLOOKUP(B283,'SEPARADOR US'!A:G,2,FALSE)</f>
        <v>CC</v>
      </c>
      <c r="B283">
        <v>18112837</v>
      </c>
      <c r="C283" t="s">
        <v>134</v>
      </c>
      <c r="D283">
        <v>2</v>
      </c>
      <c r="E283" s="31" t="str">
        <f>VLOOKUP(B283,'SEPARADOR US'!A:G,4,FALSE)</f>
        <v>JACAMIJOY</v>
      </c>
      <c r="F283" s="31" t="str">
        <f>VLOOKUP(B283,'SEPARADOR US'!A:G,5,FALSE)</f>
        <v>CHASOY</v>
      </c>
      <c r="G283" s="31" t="str">
        <f>VLOOKUP(B283,'SEPARADOR US'!A:G,6,FALSE)</f>
        <v>LUIS</v>
      </c>
      <c r="H283" s="31">
        <f>VLOOKUP(B283,'SEPARADOR US'!A:G,7,FALSE)</f>
        <v>0</v>
      </c>
      <c r="I283" s="31">
        <f>VLOOKUP(B283,DATOS!D:I,3,FALSE)</f>
        <v>51</v>
      </c>
      <c r="J283" s="31">
        <f>VLOOKUP(B283,DATOS!D:I,4,FALSE)</f>
        <v>1</v>
      </c>
      <c r="K283" s="31" t="str">
        <f>VLOOKUP(B283,DATOS!D:I,6,FALSE)</f>
        <v>M</v>
      </c>
      <c r="L283">
        <v>86</v>
      </c>
      <c r="M283">
        <f>VLOOKUP(B283,DATOS!D:K,8,FALSE)</f>
        <v>760</v>
      </c>
      <c r="N283" t="s">
        <v>140</v>
      </c>
      <c r="O283">
        <f>VLOOKUP(B283,AT!E:E,1,FALSE)</f>
        <v>18112837</v>
      </c>
    </row>
    <row r="284" spans="1:15">
      <c r="A284" t="str">
        <f>VLOOKUP(B284,'SEPARADOR US'!A:G,2,FALSE)</f>
        <v>CC</v>
      </c>
      <c r="B284">
        <v>27472780</v>
      </c>
      <c r="C284" t="s">
        <v>134</v>
      </c>
      <c r="D284">
        <v>2</v>
      </c>
      <c r="E284" s="31" t="str">
        <f>VLOOKUP(B284,'SEPARADOR US'!A:G,4,FALSE)</f>
        <v>JACANAMEJOY</v>
      </c>
      <c r="F284" s="31" t="str">
        <f>VLOOKUP(B284,'SEPARADOR US'!A:G,5,FALSE)</f>
        <v>BUSTOS</v>
      </c>
      <c r="G284" s="31" t="str">
        <f>VLOOKUP(B284,'SEPARADOR US'!A:G,6,FALSE)</f>
        <v>CARMEN</v>
      </c>
      <c r="H284" s="31">
        <f>VLOOKUP(B284,'SEPARADOR US'!A:G,7,FALSE)</f>
        <v>0</v>
      </c>
      <c r="I284" s="31">
        <f>VLOOKUP(B284,DATOS!D:I,3,FALSE)</f>
        <v>51</v>
      </c>
      <c r="J284" s="31">
        <f>VLOOKUP(B284,DATOS!D:I,4,FALSE)</f>
        <v>1</v>
      </c>
      <c r="K284" s="31" t="str">
        <f>VLOOKUP(B284,DATOS!D:I,6,FALSE)</f>
        <v>F</v>
      </c>
      <c r="L284">
        <v>86</v>
      </c>
      <c r="M284">
        <f>VLOOKUP(B284,DATOS!D:K,8,FALSE)</f>
        <v>219</v>
      </c>
      <c r="N284" t="s">
        <v>140</v>
      </c>
      <c r="O284">
        <f>VLOOKUP(B284,AT!E:E,1,FALSE)</f>
        <v>27472780</v>
      </c>
    </row>
    <row r="285" spans="1:15">
      <c r="A285" t="str">
        <f>VLOOKUP(B285,'SEPARADOR US'!A:G,2,FALSE)</f>
        <v>CC</v>
      </c>
      <c r="B285">
        <v>1122784764</v>
      </c>
      <c r="C285" t="s">
        <v>134</v>
      </c>
      <c r="D285">
        <v>2</v>
      </c>
      <c r="E285" s="31" t="str">
        <f>VLOOKUP(B285,'SEPARADOR US'!A:G,4,FALSE)</f>
        <v>JACANAMEJOY</v>
      </c>
      <c r="F285" s="31" t="str">
        <f>VLOOKUP(B285,'SEPARADOR US'!A:G,5,FALSE)</f>
        <v>CHICUNQUE</v>
      </c>
      <c r="G285" s="31" t="str">
        <f>VLOOKUP(B285,'SEPARADOR US'!A:G,6,FALSE)</f>
        <v>CARLOS</v>
      </c>
      <c r="H285" s="31" t="str">
        <f>VLOOKUP(B285,'SEPARADOR US'!A:G,7,FALSE)</f>
        <v>ALEXANDER</v>
      </c>
      <c r="I285" s="31">
        <f>VLOOKUP(B285,DATOS!D:I,3,FALSE)</f>
        <v>30</v>
      </c>
      <c r="J285" s="31">
        <f>VLOOKUP(B285,DATOS!D:I,4,FALSE)</f>
        <v>1</v>
      </c>
      <c r="K285" s="31" t="str">
        <f>VLOOKUP(B285,DATOS!D:I,6,FALSE)</f>
        <v>M</v>
      </c>
      <c r="L285">
        <v>86</v>
      </c>
      <c r="M285">
        <f>VLOOKUP(B285,DATOS!D:K,8,FALSE)</f>
        <v>749</v>
      </c>
      <c r="N285" t="s">
        <v>140</v>
      </c>
      <c r="O285">
        <f>VLOOKUP(B285,AT!E:E,1,FALSE)</f>
        <v>1122784764</v>
      </c>
    </row>
    <row r="286" spans="1:15">
      <c r="A286" t="str">
        <f>VLOOKUP(B286,'SEPARADOR US'!A:G,2,FALSE)</f>
        <v>CC</v>
      </c>
      <c r="B286">
        <v>41182524</v>
      </c>
      <c r="C286" t="s">
        <v>134</v>
      </c>
      <c r="D286">
        <v>2</v>
      </c>
      <c r="E286" s="31" t="str">
        <f>VLOOKUP(B286,'SEPARADOR US'!A:G,4,FALSE)</f>
        <v>JACANAMEJOY</v>
      </c>
      <c r="F286" s="31" t="str">
        <f>VLOOKUP(B286,'SEPARADOR US'!A:G,5,FALSE)</f>
        <v>CHICUNQUE</v>
      </c>
      <c r="G286" s="31" t="str">
        <f>VLOOKUP(B286,'SEPARADOR US'!A:G,6,FALSE)</f>
        <v>MARIA</v>
      </c>
      <c r="H286" s="31" t="str">
        <f>VLOOKUP(B286,'SEPARADOR US'!A:G,7,FALSE)</f>
        <v>ANGELINA</v>
      </c>
      <c r="I286" s="31">
        <f>VLOOKUP(B286,DATOS!D:I,3,FALSE)</f>
        <v>70</v>
      </c>
      <c r="J286" s="31">
        <f>VLOOKUP(B286,DATOS!D:I,4,FALSE)</f>
        <v>1</v>
      </c>
      <c r="K286" s="31" t="str">
        <f>VLOOKUP(B286,DATOS!D:I,6,FALSE)</f>
        <v>F</v>
      </c>
      <c r="L286">
        <v>86</v>
      </c>
      <c r="M286">
        <f>VLOOKUP(B286,DATOS!D:K,8,FALSE)</f>
        <v>749</v>
      </c>
      <c r="N286" t="s">
        <v>140</v>
      </c>
      <c r="O286">
        <f>VLOOKUP(B286,AT!E:E,1,FALSE)</f>
        <v>41182524</v>
      </c>
    </row>
    <row r="287" spans="1:15">
      <c r="A287" t="str">
        <f>VLOOKUP(B287,'SEPARADOR US'!A:G,2,FALSE)</f>
        <v>CC</v>
      </c>
      <c r="B287">
        <v>1122782760</v>
      </c>
      <c r="C287" t="s">
        <v>134</v>
      </c>
      <c r="D287">
        <v>2</v>
      </c>
      <c r="E287" s="31" t="str">
        <f>VLOOKUP(B287,'SEPARADOR US'!A:G,4,FALSE)</f>
        <v>JACANAMEJOY</v>
      </c>
      <c r="F287" s="31" t="str">
        <f>VLOOKUP(B287,'SEPARADOR US'!A:G,5,FALSE)</f>
        <v>DEJOY</v>
      </c>
      <c r="G287" s="31" t="str">
        <f>VLOOKUP(B287,'SEPARADOR US'!A:G,6,FALSE)</f>
        <v>MARIA</v>
      </c>
      <c r="H287" s="31" t="str">
        <f>VLOOKUP(B287,'SEPARADOR US'!A:G,7,FALSE)</f>
        <v>PASTORA</v>
      </c>
      <c r="I287" s="31">
        <f>VLOOKUP(B287,DATOS!D:I,3,FALSE)</f>
        <v>35</v>
      </c>
      <c r="J287" s="31">
        <f>VLOOKUP(B287,DATOS!D:I,4,FALSE)</f>
        <v>1</v>
      </c>
      <c r="K287" s="31" t="str">
        <f>VLOOKUP(B287,DATOS!D:I,6,FALSE)</f>
        <v>F</v>
      </c>
      <c r="L287">
        <v>86</v>
      </c>
      <c r="M287">
        <f>VLOOKUP(B287,DATOS!D:K,8,FALSE)</f>
        <v>749</v>
      </c>
      <c r="N287" t="s">
        <v>140</v>
      </c>
      <c r="O287">
        <f>VLOOKUP(B287,AT!E:E,1,FALSE)</f>
        <v>1122782760</v>
      </c>
    </row>
    <row r="288" spans="1:15">
      <c r="A288" t="str">
        <f>VLOOKUP(B288,'SEPARADOR US'!A:G,2,FALSE)</f>
        <v>CC</v>
      </c>
      <c r="B288">
        <v>97471122</v>
      </c>
      <c r="C288" t="s">
        <v>134</v>
      </c>
      <c r="D288">
        <v>2</v>
      </c>
      <c r="E288" s="31" t="str">
        <f>VLOOKUP(B288,'SEPARADOR US'!A:G,4,FALSE)</f>
        <v>JACANAMEJOY</v>
      </c>
      <c r="F288" s="31" t="str">
        <f>VLOOKUP(B288,'SEPARADOR US'!A:G,5,FALSE)</f>
        <v>JACANAMEJOY</v>
      </c>
      <c r="G288" s="31" t="str">
        <f>VLOOKUP(B288,'SEPARADOR US'!A:G,6,FALSE)</f>
        <v>GABRIEL</v>
      </c>
      <c r="H288" s="31">
        <f>VLOOKUP(B288,'SEPARADOR US'!A:G,7,FALSE)</f>
        <v>0</v>
      </c>
      <c r="I288" s="31">
        <f>VLOOKUP(B288,DATOS!D:I,3,FALSE)</f>
        <v>53</v>
      </c>
      <c r="J288" s="31">
        <f>VLOOKUP(B288,DATOS!D:I,4,FALSE)</f>
        <v>1</v>
      </c>
      <c r="K288" s="31" t="str">
        <f>VLOOKUP(B288,DATOS!D:I,6,FALSE)</f>
        <v>M</v>
      </c>
      <c r="L288">
        <v>86</v>
      </c>
      <c r="M288">
        <f>VLOOKUP(B288,DATOS!D:K,8,FALSE)</f>
        <v>749</v>
      </c>
      <c r="N288" t="s">
        <v>140</v>
      </c>
      <c r="O288">
        <f>VLOOKUP(B288,AT!E:E,1,FALSE)</f>
        <v>97471122</v>
      </c>
    </row>
    <row r="289" spans="1:15">
      <c r="A289" t="str">
        <f>VLOOKUP(B289,'SEPARADOR US'!A:G,2,FALSE)</f>
        <v>TI</v>
      </c>
      <c r="B289">
        <v>1120069581</v>
      </c>
      <c r="C289" t="s">
        <v>134</v>
      </c>
      <c r="D289">
        <v>2</v>
      </c>
      <c r="E289" s="31" t="str">
        <f>VLOOKUP(B289,'SEPARADOR US'!A:G,4,FALSE)</f>
        <v>JACANAMEJOY</v>
      </c>
      <c r="F289" s="31" t="str">
        <f>VLOOKUP(B289,'SEPARADOR US'!A:G,5,FALSE)</f>
        <v>QUINCHOA</v>
      </c>
      <c r="G289" s="31" t="str">
        <f>VLOOKUP(B289,'SEPARADOR US'!A:G,6,FALSE)</f>
        <v>JULIAN</v>
      </c>
      <c r="H289" s="31" t="str">
        <f>VLOOKUP(B289,'SEPARADOR US'!A:G,7,FALSE)</f>
        <v>SANTIAGO</v>
      </c>
      <c r="I289" s="31">
        <f>VLOOKUP(B289,DATOS!D:I,3,FALSE)</f>
        <v>11</v>
      </c>
      <c r="J289" s="31">
        <f>VLOOKUP(B289,DATOS!D:I,4,FALSE)</f>
        <v>1</v>
      </c>
      <c r="K289" s="31" t="str">
        <f>VLOOKUP(B289,DATOS!D:I,6,FALSE)</f>
        <v>M</v>
      </c>
      <c r="L289">
        <v>86</v>
      </c>
      <c r="M289" t="str">
        <f>VLOOKUP(B289,DATOS!D:K,8,FALSE)</f>
        <v>001</v>
      </c>
      <c r="N289" t="s">
        <v>140</v>
      </c>
      <c r="O289">
        <f>VLOOKUP(B289,AT!E:E,1,FALSE)</f>
        <v>1120069581</v>
      </c>
    </row>
    <row r="290" spans="1:15">
      <c r="A290" t="str">
        <f>VLOOKUP(B290,'SEPARADOR US'!A:G,2,FALSE)</f>
        <v>CC</v>
      </c>
      <c r="B290">
        <v>27472564</v>
      </c>
      <c r="C290" t="s">
        <v>134</v>
      </c>
      <c r="D290">
        <v>2</v>
      </c>
      <c r="E290" s="31" t="str">
        <f>VLOOKUP(B290,'SEPARADOR US'!A:G,4,FALSE)</f>
        <v>JACANAMIJOY</v>
      </c>
      <c r="F290" s="31" t="str">
        <f>VLOOKUP(B290,'SEPARADOR US'!A:G,5,FALSE)</f>
        <v>CHASOY</v>
      </c>
      <c r="G290" s="31" t="str">
        <f>VLOOKUP(B290,'SEPARADOR US'!A:G,6,FALSE)</f>
        <v>ROSALBINA</v>
      </c>
      <c r="H290" s="31">
        <f>VLOOKUP(B290,'SEPARADOR US'!A:G,7,FALSE)</f>
        <v>0</v>
      </c>
      <c r="I290" s="31">
        <f>VLOOKUP(B290,DATOS!D:I,3,FALSE)</f>
        <v>62</v>
      </c>
      <c r="J290" s="31">
        <f>VLOOKUP(B290,DATOS!D:I,4,FALSE)</f>
        <v>1</v>
      </c>
      <c r="K290" s="31" t="str">
        <f>VLOOKUP(B290,DATOS!D:I,6,FALSE)</f>
        <v>F</v>
      </c>
      <c r="L290">
        <v>86</v>
      </c>
      <c r="M290">
        <f>VLOOKUP(B290,DATOS!D:K,8,FALSE)</f>
        <v>219</v>
      </c>
      <c r="N290" t="s">
        <v>140</v>
      </c>
      <c r="O290">
        <f>VLOOKUP(B290,AT!E:E,1,FALSE)</f>
        <v>27472564</v>
      </c>
    </row>
    <row r="291" spans="1:15">
      <c r="A291" t="str">
        <f>VLOOKUP(B291,'SEPARADOR US'!A:G,2,FALSE)</f>
        <v>CC</v>
      </c>
      <c r="B291">
        <v>37218670</v>
      </c>
      <c r="C291" t="s">
        <v>134</v>
      </c>
      <c r="D291">
        <v>2</v>
      </c>
      <c r="E291" s="31" t="str">
        <f>VLOOKUP(B291,'SEPARADOR US'!A:G,4,FALSE)</f>
        <v>JACANAMIJOY</v>
      </c>
      <c r="F291" s="31" t="str">
        <f>VLOOKUP(B291,'SEPARADOR US'!A:G,5,FALSE)</f>
        <v>DE VALLEJO</v>
      </c>
      <c r="G291" s="31" t="str">
        <f>VLOOKUP(B291,'SEPARADOR US'!A:G,6,FALSE)</f>
        <v>SANTA</v>
      </c>
      <c r="H291" s="31">
        <f>VLOOKUP(B291,'SEPARADOR US'!A:G,7,FALSE)</f>
        <v>0</v>
      </c>
      <c r="I291" s="31">
        <f>VLOOKUP(B291,DATOS!D:I,3,FALSE)</f>
        <v>78</v>
      </c>
      <c r="J291" s="31">
        <f>VLOOKUP(B291,DATOS!D:I,4,FALSE)</f>
        <v>1</v>
      </c>
      <c r="K291" s="31" t="str">
        <f>VLOOKUP(B291,DATOS!D:I,6,FALSE)</f>
        <v>F</v>
      </c>
      <c r="L291">
        <v>86</v>
      </c>
      <c r="M291">
        <f>VLOOKUP(B291,DATOS!D:K,8,FALSE)</f>
        <v>760</v>
      </c>
      <c r="N291" t="s">
        <v>140</v>
      </c>
      <c r="O291">
        <f>VLOOKUP(B291,AT!E:E,1,FALSE)</f>
        <v>37218670</v>
      </c>
    </row>
    <row r="292" spans="1:15">
      <c r="A292" t="str">
        <f>VLOOKUP(B292,'SEPARADOR US'!A:G,2,FALSE)</f>
        <v>CC</v>
      </c>
      <c r="B292">
        <v>1121506876</v>
      </c>
      <c r="C292" t="s">
        <v>134</v>
      </c>
      <c r="D292">
        <v>2</v>
      </c>
      <c r="E292" s="31" t="str">
        <f>VLOOKUP(B292,'SEPARADOR US'!A:G,4,FALSE)</f>
        <v>JACANAMIJOY</v>
      </c>
      <c r="F292" s="31" t="str">
        <f>VLOOKUP(B292,'SEPARADOR US'!A:G,5,FALSE)</f>
        <v>JACANAMIJOY</v>
      </c>
      <c r="G292" s="31" t="str">
        <f>VLOOKUP(B292,'SEPARADOR US'!A:G,6,FALSE)</f>
        <v>DAYCI</v>
      </c>
      <c r="H292" s="31" t="str">
        <f>VLOOKUP(B292,'SEPARADOR US'!A:G,7,FALSE)</f>
        <v>RUBIELA</v>
      </c>
      <c r="I292" s="31">
        <f>VLOOKUP(B292,DATOS!D:I,3,FALSE)</f>
        <v>34</v>
      </c>
      <c r="J292" s="31">
        <f>VLOOKUP(B292,DATOS!D:I,4,FALSE)</f>
        <v>1</v>
      </c>
      <c r="K292" s="31" t="str">
        <f>VLOOKUP(B292,DATOS!D:I,6,FALSE)</f>
        <v>F</v>
      </c>
      <c r="L292">
        <v>86</v>
      </c>
      <c r="M292">
        <f>VLOOKUP(B292,DATOS!D:K,8,FALSE)</f>
        <v>760</v>
      </c>
      <c r="N292" t="s">
        <v>140</v>
      </c>
      <c r="O292">
        <f>VLOOKUP(B292,AT!E:E,1,FALSE)</f>
        <v>1121506876</v>
      </c>
    </row>
    <row r="293" spans="1:15">
      <c r="A293" t="str">
        <f>VLOOKUP(B293,'SEPARADOR US'!A:G,2,FALSE)</f>
        <v>CC</v>
      </c>
      <c r="B293">
        <v>1121506928</v>
      </c>
      <c r="C293" t="s">
        <v>134</v>
      </c>
      <c r="D293">
        <v>2</v>
      </c>
      <c r="E293" s="31" t="str">
        <f>VLOOKUP(B293,'SEPARADOR US'!A:G,4,FALSE)</f>
        <v>JACANAMIJOY</v>
      </c>
      <c r="F293" s="31" t="str">
        <f>VLOOKUP(B293,'SEPARADOR US'!A:G,5,FALSE)</f>
        <v>JACANAMIJOY</v>
      </c>
      <c r="G293" s="31" t="str">
        <f>VLOOKUP(B293,'SEPARADOR US'!A:G,6,FALSE)</f>
        <v>YULY</v>
      </c>
      <c r="H293" s="31" t="str">
        <f>VLOOKUP(B293,'SEPARADOR US'!A:G,7,FALSE)</f>
        <v>ALEJANDRA</v>
      </c>
      <c r="I293" s="31">
        <f>VLOOKUP(B293,DATOS!D:I,3,FALSE)</f>
        <v>34</v>
      </c>
      <c r="J293" s="31">
        <f>VLOOKUP(B293,DATOS!D:I,4,FALSE)</f>
        <v>1</v>
      </c>
      <c r="K293" s="31" t="str">
        <f>VLOOKUP(B293,DATOS!D:I,6,FALSE)</f>
        <v>F</v>
      </c>
      <c r="L293">
        <v>86</v>
      </c>
      <c r="M293">
        <f>VLOOKUP(B293,DATOS!D:K,8,FALSE)</f>
        <v>760</v>
      </c>
      <c r="N293" t="s">
        <v>140</v>
      </c>
      <c r="O293">
        <f>VLOOKUP(B293,AT!E:E,1,FALSE)</f>
        <v>1121506928</v>
      </c>
    </row>
    <row r="294" spans="1:15">
      <c r="A294" t="str">
        <f>VLOOKUP(B294,'SEPARADOR US'!A:G,2,FALSE)</f>
        <v>CC</v>
      </c>
      <c r="B294">
        <v>5350142</v>
      </c>
      <c r="C294" t="s">
        <v>134</v>
      </c>
      <c r="D294">
        <v>2</v>
      </c>
      <c r="E294" s="31" t="str">
        <f>VLOOKUP(B294,'SEPARADOR US'!A:G,4,FALSE)</f>
        <v>JACANAMIJOY</v>
      </c>
      <c r="F294" s="31" t="str">
        <f>VLOOKUP(B294,'SEPARADOR US'!A:G,5,FALSE)</f>
        <v>JUAGIBIOY</v>
      </c>
      <c r="G294" s="31" t="str">
        <f>VLOOKUP(B294,'SEPARADOR US'!A:G,6,FALSE)</f>
        <v>FROILAN</v>
      </c>
      <c r="H294" s="31">
        <f>VLOOKUP(B294,'SEPARADOR US'!A:G,7,FALSE)</f>
        <v>0</v>
      </c>
      <c r="I294" s="31">
        <f>VLOOKUP(B294,DATOS!D:I,3,FALSE)</f>
        <v>72</v>
      </c>
      <c r="J294" s="31">
        <f>VLOOKUP(B294,DATOS!D:I,4,FALSE)</f>
        <v>1</v>
      </c>
      <c r="K294" s="31" t="str">
        <f>VLOOKUP(B294,DATOS!D:I,6,FALSE)</f>
        <v>F</v>
      </c>
      <c r="L294">
        <v>86</v>
      </c>
      <c r="M294">
        <f>VLOOKUP(B294,DATOS!D:K,8,FALSE)</f>
        <v>749</v>
      </c>
      <c r="N294" t="s">
        <v>140</v>
      </c>
      <c r="O294">
        <f>VLOOKUP(B294,AT!E:E,1,FALSE)</f>
        <v>5350142</v>
      </c>
    </row>
    <row r="295" spans="1:15">
      <c r="A295" t="str">
        <f>VLOOKUP(B295,'SEPARADOR US'!A:G,2,FALSE)</f>
        <v>CC</v>
      </c>
      <c r="B295">
        <v>18195164</v>
      </c>
      <c r="C295" t="s">
        <v>134</v>
      </c>
      <c r="D295">
        <v>2</v>
      </c>
      <c r="E295" s="31" t="str">
        <f>VLOOKUP(B295,'SEPARADOR US'!A:G,4,FALSE)</f>
        <v>JACANAMIJOY</v>
      </c>
      <c r="F295" s="31" t="str">
        <f>VLOOKUP(B295,'SEPARADOR US'!A:G,5,FALSE)</f>
        <v>MADROÑERO</v>
      </c>
      <c r="G295" s="31" t="str">
        <f>VLOOKUP(B295,'SEPARADOR US'!A:G,6,FALSE)</f>
        <v>LUIS</v>
      </c>
      <c r="H295" s="31" t="str">
        <f>VLOOKUP(B295,'SEPARADOR US'!A:G,7,FALSE)</f>
        <v>ARMANDO</v>
      </c>
      <c r="I295" s="31">
        <f>VLOOKUP(B295,DATOS!D:I,3,FALSE)</f>
        <v>44</v>
      </c>
      <c r="J295" s="31">
        <f>VLOOKUP(B295,DATOS!D:I,4,FALSE)</f>
        <v>1</v>
      </c>
      <c r="K295" s="31" t="str">
        <f>VLOOKUP(B295,DATOS!D:I,6,FALSE)</f>
        <v>M</v>
      </c>
      <c r="L295">
        <v>86</v>
      </c>
      <c r="M295">
        <f>VLOOKUP(B295,DATOS!D:K,8,FALSE)</f>
        <v>219</v>
      </c>
      <c r="N295" t="s">
        <v>140</v>
      </c>
      <c r="O295">
        <f>VLOOKUP(B295,AT!E:E,1,FALSE)</f>
        <v>18195164</v>
      </c>
    </row>
    <row r="296" spans="1:15">
      <c r="A296" t="str">
        <f>VLOOKUP(B296,'SEPARADOR US'!A:G,2,FALSE)</f>
        <v>CC</v>
      </c>
      <c r="B296">
        <v>27469907</v>
      </c>
      <c r="C296" t="s">
        <v>134</v>
      </c>
      <c r="D296">
        <v>2</v>
      </c>
      <c r="E296" s="31" t="str">
        <f>VLOOKUP(B296,'SEPARADOR US'!A:G,4,FALSE)</f>
        <v>JACANAMIJOY</v>
      </c>
      <c r="F296" s="31" t="str">
        <f>VLOOKUP(B296,'SEPARADOR US'!A:G,5,FALSE)</f>
        <v>QUINCHOA</v>
      </c>
      <c r="G296" s="31" t="str">
        <f>VLOOKUP(B296,'SEPARADOR US'!A:G,6,FALSE)</f>
        <v>TERESA</v>
      </c>
      <c r="H296" s="31">
        <f>VLOOKUP(B296,'SEPARADOR US'!A:G,7,FALSE)</f>
        <v>0</v>
      </c>
      <c r="I296" s="31">
        <f>VLOOKUP(B296,DATOS!D:I,3,FALSE)</f>
        <v>57</v>
      </c>
      <c r="J296" s="31">
        <f>VLOOKUP(B296,DATOS!D:I,4,FALSE)</f>
        <v>1</v>
      </c>
      <c r="K296" s="31" t="str">
        <f>VLOOKUP(B296,DATOS!D:I,6,FALSE)</f>
        <v>F</v>
      </c>
      <c r="L296">
        <v>86</v>
      </c>
      <c r="M296">
        <f>VLOOKUP(B296,DATOS!D:K,8,FALSE)</f>
        <v>760</v>
      </c>
      <c r="N296" t="s">
        <v>140</v>
      </c>
      <c r="O296">
        <f>VLOOKUP(B296,AT!E:E,1,FALSE)</f>
        <v>27469907</v>
      </c>
    </row>
    <row r="297" spans="1:15">
      <c r="A297" t="str">
        <f>VLOOKUP(B297,'SEPARADOR US'!A:G,2,FALSE)</f>
        <v>TI</v>
      </c>
      <c r="B297">
        <v>1076983536</v>
      </c>
      <c r="C297" t="s">
        <v>134</v>
      </c>
      <c r="D297">
        <v>2</v>
      </c>
      <c r="E297" s="31" t="str">
        <f>VLOOKUP(B297,'SEPARADOR US'!A:G,4,FALSE)</f>
        <v>JAIDER</v>
      </c>
      <c r="F297" s="31" t="str">
        <f>VLOOKUP(B297,'SEPARADOR US'!A:G,5,FALSE)</f>
        <v>CAMILO</v>
      </c>
      <c r="G297" s="31" t="str">
        <f>VLOOKUP(B297,'SEPARADOR US'!A:G,6,FALSE)</f>
        <v>SILVA</v>
      </c>
      <c r="H297" s="31">
        <f>VLOOKUP(B297,'SEPARADOR US'!A:G,7,FALSE)</f>
        <v>0</v>
      </c>
      <c r="I297" s="31">
        <f>VLOOKUP(B297,DATOS!D:I,3,FALSE)</f>
        <v>17</v>
      </c>
      <c r="J297" s="31">
        <f>VLOOKUP(B297,DATOS!D:I,4,FALSE)</f>
        <v>1</v>
      </c>
      <c r="K297" s="31" t="str">
        <f>VLOOKUP(B297,DATOS!D:I,6,FALSE)</f>
        <v>M</v>
      </c>
      <c r="L297">
        <v>86</v>
      </c>
      <c r="M297">
        <f>VLOOKUP(B297,DATOS!D:K,8,FALSE)</f>
        <v>320</v>
      </c>
      <c r="N297" t="s">
        <v>140</v>
      </c>
      <c r="O297">
        <f>VLOOKUP(B297,AT!E:E,1,FALSE)</f>
        <v>1076983536</v>
      </c>
    </row>
    <row r="298" spans="1:15">
      <c r="A298" t="str">
        <f>VLOOKUP(B298,'SEPARADOR US'!A:G,2,FALSE)</f>
        <v>TI</v>
      </c>
      <c r="B298">
        <v>1124313608</v>
      </c>
      <c r="C298" t="s">
        <v>134</v>
      </c>
      <c r="D298">
        <v>2</v>
      </c>
      <c r="E298" s="31" t="str">
        <f>VLOOKUP(B298,'SEPARADOR US'!A:G,4,FALSE)</f>
        <v>JAMANOY</v>
      </c>
      <c r="F298" s="31" t="str">
        <f>VLOOKUP(B298,'SEPARADOR US'!A:G,5,FALSE)</f>
        <v>JOSSA</v>
      </c>
      <c r="G298" s="31" t="str">
        <f>VLOOKUP(B298,'SEPARADOR US'!A:G,6,FALSE)</f>
        <v>MARIAN</v>
      </c>
      <c r="H298" s="31">
        <f>VLOOKUP(B298,'SEPARADOR US'!A:G,7,FALSE)</f>
        <v>0</v>
      </c>
      <c r="I298" s="31">
        <f>VLOOKUP(B298,DATOS!D:I,3,FALSE)</f>
        <v>16</v>
      </c>
      <c r="J298" s="31">
        <f>VLOOKUP(B298,DATOS!D:I,4,FALSE)</f>
        <v>1</v>
      </c>
      <c r="K298" s="31" t="str">
        <f>VLOOKUP(B298,DATOS!D:I,6,FALSE)</f>
        <v>F</v>
      </c>
      <c r="L298">
        <v>86</v>
      </c>
      <c r="M298">
        <f>VLOOKUP(B298,DATOS!D:K,8,FALSE)</f>
        <v>219</v>
      </c>
      <c r="N298" t="s">
        <v>140</v>
      </c>
      <c r="O298">
        <f>VLOOKUP(B298,AT!E:E,1,FALSE)</f>
        <v>1124313608</v>
      </c>
    </row>
    <row r="299" spans="1:15">
      <c r="A299" t="str">
        <f>VLOOKUP(B299,'SEPARADOR US'!A:G,2,FALSE)</f>
        <v>CC</v>
      </c>
      <c r="B299">
        <v>5350434</v>
      </c>
      <c r="C299" t="s">
        <v>134</v>
      </c>
      <c r="D299">
        <v>2</v>
      </c>
      <c r="E299" s="31" t="str">
        <f>VLOOKUP(B299,'SEPARADOR US'!A:G,4,FALSE)</f>
        <v>JAMIOY</v>
      </c>
      <c r="F299" s="31" t="str">
        <f>VLOOKUP(B299,'SEPARADOR US'!A:G,5,FALSE)</f>
        <v>AGREDA</v>
      </c>
      <c r="G299" s="31" t="str">
        <f>VLOOKUP(B299,'SEPARADOR US'!A:G,6,FALSE)</f>
        <v>LUIS</v>
      </c>
      <c r="H299" s="31" t="str">
        <f>VLOOKUP(B299,'SEPARADOR US'!A:G,7,FALSE)</f>
        <v>ANTONIO</v>
      </c>
      <c r="I299" s="31">
        <f>VLOOKUP(B299,DATOS!D:I,3,FALSE)</f>
        <v>67</v>
      </c>
      <c r="J299" s="31">
        <f>VLOOKUP(B299,DATOS!D:I,4,FALSE)</f>
        <v>1</v>
      </c>
      <c r="K299" s="31" t="str">
        <f>VLOOKUP(B299,DATOS!D:I,6,FALSE)</f>
        <v>M</v>
      </c>
      <c r="L299">
        <v>86</v>
      </c>
      <c r="M299" t="str">
        <f>VLOOKUP(B299,DATOS!D:K,8,FALSE)</f>
        <v>001</v>
      </c>
      <c r="N299" t="s">
        <v>140</v>
      </c>
      <c r="O299">
        <f>VLOOKUP(B299,AT!E:E,1,FALSE)</f>
        <v>5350434</v>
      </c>
    </row>
    <row r="300" spans="1:15">
      <c r="A300" t="str">
        <f>VLOOKUP(B300,'SEPARADOR US'!A:G,2,FALSE)</f>
        <v>CC</v>
      </c>
      <c r="B300">
        <v>97470002</v>
      </c>
      <c r="C300" t="s">
        <v>134</v>
      </c>
      <c r="D300">
        <v>2</v>
      </c>
      <c r="E300" s="31" t="str">
        <f>VLOOKUP(B300,'SEPARADOR US'!A:G,4,FALSE)</f>
        <v>JAMIOY</v>
      </c>
      <c r="F300" s="31" t="str">
        <f>VLOOKUP(B300,'SEPARADOR US'!A:G,5,FALSE)</f>
        <v>CHICUNQUE</v>
      </c>
      <c r="G300" s="31" t="str">
        <f>VLOOKUP(B300,'SEPARADOR US'!A:G,6,FALSE)</f>
        <v>JESUS</v>
      </c>
      <c r="H300" s="31" t="str">
        <f>VLOOKUP(B300,'SEPARADOR US'!A:G,7,FALSE)</f>
        <v>ANTONIO</v>
      </c>
      <c r="I300" s="31">
        <f>VLOOKUP(B300,DATOS!D:I,3,FALSE)</f>
        <v>70</v>
      </c>
      <c r="J300" s="31">
        <f>VLOOKUP(B300,DATOS!D:I,4,FALSE)</f>
        <v>1</v>
      </c>
      <c r="K300" s="31" t="str">
        <f>VLOOKUP(B300,DATOS!D:I,6,FALSE)</f>
        <v>M</v>
      </c>
      <c r="L300">
        <v>86</v>
      </c>
      <c r="M300">
        <f>VLOOKUP(B300,DATOS!D:K,8,FALSE)</f>
        <v>755</v>
      </c>
      <c r="N300" t="s">
        <v>140</v>
      </c>
      <c r="O300">
        <f>VLOOKUP(B300,AT!E:E,1,FALSE)</f>
        <v>97470002</v>
      </c>
    </row>
    <row r="301" spans="1:15">
      <c r="A301" t="str">
        <f>VLOOKUP(B301,'SEPARADOR US'!A:G,2,FALSE)</f>
        <v>CC</v>
      </c>
      <c r="B301">
        <v>41182416</v>
      </c>
      <c r="C301" t="s">
        <v>134</v>
      </c>
      <c r="D301">
        <v>2</v>
      </c>
      <c r="E301" s="31" t="str">
        <f>VLOOKUP(B301,'SEPARADOR US'!A:G,4,FALSE)</f>
        <v>JAMIOY</v>
      </c>
      <c r="F301" s="31" t="str">
        <f>VLOOKUP(B301,'SEPARADOR US'!A:G,5,FALSE)</f>
        <v>CHICUNQUE</v>
      </c>
      <c r="G301" s="31" t="str">
        <f>VLOOKUP(B301,'SEPARADOR US'!A:G,6,FALSE)</f>
        <v>YUDY</v>
      </c>
      <c r="H301" s="31" t="str">
        <f>VLOOKUP(B301,'SEPARADOR US'!A:G,7,FALSE)</f>
        <v>MILENA</v>
      </c>
      <c r="I301" s="31">
        <f>VLOOKUP(B301,DATOS!D:I,3,FALSE)</f>
        <v>44</v>
      </c>
      <c r="J301" s="31">
        <f>VLOOKUP(B301,DATOS!D:I,4,FALSE)</f>
        <v>1</v>
      </c>
      <c r="K301" s="31" t="str">
        <f>VLOOKUP(B301,DATOS!D:I,6,FALSE)</f>
        <v>F</v>
      </c>
      <c r="L301">
        <v>86</v>
      </c>
      <c r="M301">
        <f>VLOOKUP(B301,DATOS!D:K,8,FALSE)</f>
        <v>749</v>
      </c>
      <c r="N301" t="s">
        <v>140</v>
      </c>
      <c r="O301">
        <f>VLOOKUP(B301,AT!E:E,1,FALSE)</f>
        <v>41182416</v>
      </c>
    </row>
    <row r="302" spans="1:15">
      <c r="A302" t="str">
        <f>VLOOKUP(B302,'SEPARADOR US'!A:G,2,FALSE)</f>
        <v>CC</v>
      </c>
      <c r="B302">
        <v>41181888</v>
      </c>
      <c r="C302" t="s">
        <v>134</v>
      </c>
      <c r="D302">
        <v>2</v>
      </c>
      <c r="E302" s="31" t="str">
        <f>VLOOKUP(B302,'SEPARADOR US'!A:G,4,FALSE)</f>
        <v>JAMIOY</v>
      </c>
      <c r="F302" s="31" t="str">
        <f>VLOOKUP(B302,'SEPARADOR US'!A:G,5,FALSE)</f>
        <v>CHINDOY</v>
      </c>
      <c r="G302" s="31" t="str">
        <f>VLOOKUP(B302,'SEPARADOR US'!A:G,6,FALSE)</f>
        <v>LUZ</v>
      </c>
      <c r="H302" s="31" t="str">
        <f>VLOOKUP(B302,'SEPARADOR US'!A:G,7,FALSE)</f>
        <v>MARINA</v>
      </c>
      <c r="I302" s="31">
        <f>VLOOKUP(B302,DATOS!D:I,3,FALSE)</f>
        <v>52</v>
      </c>
      <c r="J302" s="31">
        <f>VLOOKUP(B302,DATOS!D:I,4,FALSE)</f>
        <v>1</v>
      </c>
      <c r="K302" s="31" t="str">
        <f>VLOOKUP(B302,DATOS!D:I,6,FALSE)</f>
        <v>F</v>
      </c>
      <c r="L302">
        <v>86</v>
      </c>
      <c r="M302">
        <f>VLOOKUP(B302,DATOS!D:K,8,FALSE)</f>
        <v>749</v>
      </c>
      <c r="N302" t="s">
        <v>140</v>
      </c>
      <c r="O302">
        <f>VLOOKUP(B302,AT!E:E,1,FALSE)</f>
        <v>41181888</v>
      </c>
    </row>
    <row r="303" spans="1:15">
      <c r="A303" t="str">
        <f>VLOOKUP(B303,'SEPARADOR US'!A:G,2,FALSE)</f>
        <v>CC</v>
      </c>
      <c r="B303">
        <v>5350061</v>
      </c>
      <c r="C303" t="s">
        <v>134</v>
      </c>
      <c r="D303">
        <v>2</v>
      </c>
      <c r="E303" s="31" t="str">
        <f>VLOOKUP(B303,'SEPARADOR US'!A:G,4,FALSE)</f>
        <v>JAMIOY</v>
      </c>
      <c r="F303" s="31" t="str">
        <f>VLOOKUP(B303,'SEPARADOR US'!A:G,5,FALSE)</f>
        <v>ESPAÑA</v>
      </c>
      <c r="G303" s="31" t="str">
        <f>VLOOKUP(B303,'SEPARADOR US'!A:G,6,FALSE)</f>
        <v>MIGUEL</v>
      </c>
      <c r="H303" s="31">
        <f>VLOOKUP(B303,'SEPARADOR US'!A:G,7,FALSE)</f>
        <v>0</v>
      </c>
      <c r="I303" s="31">
        <f>VLOOKUP(B303,DATOS!D:I,3,FALSE)</f>
        <v>80</v>
      </c>
      <c r="J303" s="31">
        <f>VLOOKUP(B303,DATOS!D:I,4,FALSE)</f>
        <v>1</v>
      </c>
      <c r="K303" s="31" t="str">
        <f>VLOOKUP(B303,DATOS!D:I,6,FALSE)</f>
        <v>M</v>
      </c>
      <c r="L303">
        <v>86</v>
      </c>
      <c r="M303">
        <f>VLOOKUP(B303,DATOS!D:K,8,FALSE)</f>
        <v>755</v>
      </c>
      <c r="N303" t="s">
        <v>140</v>
      </c>
      <c r="O303">
        <f>VLOOKUP(B303,AT!E:E,1,FALSE)</f>
        <v>5350061</v>
      </c>
    </row>
    <row r="304" spans="1:15">
      <c r="A304" t="str">
        <f>VLOOKUP(B304,'SEPARADOR US'!A:G,2,FALSE)</f>
        <v>CC</v>
      </c>
      <c r="B304">
        <v>97471115</v>
      </c>
      <c r="C304" t="s">
        <v>134</v>
      </c>
      <c r="D304">
        <v>2</v>
      </c>
      <c r="E304" s="31" t="str">
        <f>VLOOKUP(B304,'SEPARADOR US'!A:G,4,FALSE)</f>
        <v>JAMIOY</v>
      </c>
      <c r="F304" s="31" t="str">
        <f>VLOOKUP(B304,'SEPARADOR US'!A:G,5,FALSE)</f>
        <v>JACANAMEJOY</v>
      </c>
      <c r="G304" s="31" t="str">
        <f>VLOOKUP(B304,'SEPARADOR US'!A:G,6,FALSE)</f>
        <v>JOSE</v>
      </c>
      <c r="H304" s="31" t="str">
        <f>VLOOKUP(B304,'SEPARADOR US'!A:G,7,FALSE)</f>
        <v>EMILIO</v>
      </c>
      <c r="I304" s="31">
        <f>VLOOKUP(B304,DATOS!D:I,3,FALSE)</f>
        <v>53</v>
      </c>
      <c r="J304" s="31">
        <f>VLOOKUP(B304,DATOS!D:I,4,FALSE)</f>
        <v>1</v>
      </c>
      <c r="K304" s="31" t="str">
        <f>VLOOKUP(B304,DATOS!D:I,6,FALSE)</f>
        <v>M</v>
      </c>
      <c r="L304">
        <v>86</v>
      </c>
      <c r="M304">
        <f>VLOOKUP(B304,DATOS!D:K,8,FALSE)</f>
        <v>749</v>
      </c>
      <c r="N304" t="s">
        <v>140</v>
      </c>
      <c r="O304">
        <f>VLOOKUP(B304,AT!E:E,1,FALSE)</f>
        <v>97471115</v>
      </c>
    </row>
    <row r="305" spans="1:15">
      <c r="A305" t="str">
        <f>VLOOKUP(B305,'SEPARADOR US'!A:G,2,FALSE)</f>
        <v>TI</v>
      </c>
      <c r="B305">
        <v>1122784806</v>
      </c>
      <c r="C305" t="s">
        <v>134</v>
      </c>
      <c r="D305">
        <v>2</v>
      </c>
      <c r="E305" s="31" t="str">
        <f>VLOOKUP(B305,'SEPARADOR US'!A:G,4,FALSE)</f>
        <v>JAMIOY</v>
      </c>
      <c r="F305" s="31" t="str">
        <f>VLOOKUP(B305,'SEPARADOR US'!A:G,5,FALSE)</f>
        <v>JUAGIBIOY</v>
      </c>
      <c r="G305" s="31" t="str">
        <f>VLOOKUP(B305,'SEPARADOR US'!A:G,6,FALSE)</f>
        <v>LEIDY</v>
      </c>
      <c r="H305" s="31" t="str">
        <f>VLOOKUP(B305,'SEPARADOR US'!A:G,7,FALSE)</f>
        <v>MARIBEL</v>
      </c>
      <c r="I305" s="31">
        <f>VLOOKUP(B305,DATOS!D:I,3,FALSE)</f>
        <v>11</v>
      </c>
      <c r="J305" s="31">
        <f>VLOOKUP(B305,DATOS!D:I,4,FALSE)</f>
        <v>1</v>
      </c>
      <c r="K305" s="31" t="str">
        <f>VLOOKUP(B305,DATOS!D:I,6,FALSE)</f>
        <v>F</v>
      </c>
      <c r="L305">
        <v>86</v>
      </c>
      <c r="M305">
        <f>VLOOKUP(B305,DATOS!D:K,8,FALSE)</f>
        <v>749</v>
      </c>
      <c r="N305" t="s">
        <v>140</v>
      </c>
      <c r="O305">
        <f>VLOOKUP(B305,AT!E:E,1,FALSE)</f>
        <v>1122784806</v>
      </c>
    </row>
    <row r="306" spans="1:15">
      <c r="A306" t="str">
        <f>VLOOKUP(B306,'SEPARADOR US'!A:G,2,FALSE)</f>
        <v>CC</v>
      </c>
      <c r="B306">
        <v>97470075</v>
      </c>
      <c r="C306" t="s">
        <v>134</v>
      </c>
      <c r="D306">
        <v>2</v>
      </c>
      <c r="E306" s="31" t="str">
        <f>VLOOKUP(B306,'SEPARADOR US'!A:G,4,FALSE)</f>
        <v>JAMIOY</v>
      </c>
      <c r="F306" s="31" t="str">
        <f>VLOOKUP(B306,'SEPARADOR US'!A:G,5,FALSE)</f>
        <v>MUCHAVISOY</v>
      </c>
      <c r="G306" s="31" t="str">
        <f>VLOOKUP(B306,'SEPARADOR US'!A:G,6,FALSE)</f>
        <v>MOISES</v>
      </c>
      <c r="H306" s="31">
        <f>VLOOKUP(B306,'SEPARADOR US'!A:G,7,FALSE)</f>
        <v>0</v>
      </c>
      <c r="I306" s="31">
        <f>VLOOKUP(B306,DATOS!D:I,3,FALSE)</f>
        <v>69</v>
      </c>
      <c r="J306" s="31">
        <f>VLOOKUP(B306,DATOS!D:I,4,FALSE)</f>
        <v>1</v>
      </c>
      <c r="K306" s="31" t="str">
        <f>VLOOKUP(B306,DATOS!D:I,6,FALSE)</f>
        <v>M</v>
      </c>
      <c r="L306">
        <v>86</v>
      </c>
      <c r="M306">
        <f>VLOOKUP(B306,DATOS!D:K,8,FALSE)</f>
        <v>749</v>
      </c>
      <c r="N306" t="s">
        <v>140</v>
      </c>
      <c r="O306">
        <f>VLOOKUP(B306,AT!E:E,1,FALSE)</f>
        <v>97470075</v>
      </c>
    </row>
    <row r="307" spans="1:15">
      <c r="A307" t="str">
        <f>VLOOKUP(B307,'SEPARADOR US'!A:G,2,FALSE)</f>
        <v>CC</v>
      </c>
      <c r="B307">
        <v>97480960</v>
      </c>
      <c r="C307" t="s">
        <v>134</v>
      </c>
      <c r="D307">
        <v>2</v>
      </c>
      <c r="E307" s="31" t="str">
        <f>VLOOKUP(B307,'SEPARADOR US'!A:G,4,FALSE)</f>
        <v>JAMIOY</v>
      </c>
      <c r="F307" s="31" t="str">
        <f>VLOOKUP(B307,'SEPARADOR US'!A:G,5,FALSE)</f>
        <v>TANDIOY</v>
      </c>
      <c r="G307" s="31" t="str">
        <f>VLOOKUP(B307,'SEPARADOR US'!A:G,6,FALSE)</f>
        <v>JESUS</v>
      </c>
      <c r="H307" s="31" t="str">
        <f>VLOOKUP(B307,'SEPARADOR US'!A:G,7,FALSE)</f>
        <v>ANTONIO</v>
      </c>
      <c r="I307" s="31">
        <f>VLOOKUP(B307,DATOS!D:I,3,FALSE)</f>
        <v>43</v>
      </c>
      <c r="J307" s="31">
        <f>VLOOKUP(B307,DATOS!D:I,4,FALSE)</f>
        <v>1</v>
      </c>
      <c r="K307" s="31" t="str">
        <f>VLOOKUP(B307,DATOS!D:I,6,FALSE)</f>
        <v>M</v>
      </c>
      <c r="L307">
        <v>86</v>
      </c>
      <c r="M307">
        <f>VLOOKUP(B307,DATOS!D:K,8,FALSE)</f>
        <v>755</v>
      </c>
      <c r="N307" t="s">
        <v>140</v>
      </c>
      <c r="O307">
        <f>VLOOKUP(B307,AT!E:E,1,FALSE)</f>
        <v>97480960</v>
      </c>
    </row>
    <row r="308" spans="1:15">
      <c r="A308" t="str">
        <f>VLOOKUP(B308,'SEPARADOR US'!A:G,2,FALSE)</f>
        <v>CC</v>
      </c>
      <c r="B308">
        <v>27470370</v>
      </c>
      <c r="C308" t="s">
        <v>134</v>
      </c>
      <c r="D308">
        <v>2</v>
      </c>
      <c r="E308" s="31" t="str">
        <f>VLOOKUP(B308,'SEPARADOR US'!A:G,4,FALSE)</f>
        <v>JANSASOY</v>
      </c>
      <c r="F308" s="31" t="str">
        <f>VLOOKUP(B308,'SEPARADOR US'!A:G,5,FALSE)</f>
        <v>MOJOMBOY</v>
      </c>
      <c r="G308" s="31" t="str">
        <f>VLOOKUP(B308,'SEPARADOR US'!A:G,6,FALSE)</f>
        <v>PASTORA</v>
      </c>
      <c r="H308" s="31">
        <f>VLOOKUP(B308,'SEPARADOR US'!A:G,7,FALSE)</f>
        <v>0</v>
      </c>
      <c r="I308" s="31">
        <f>VLOOKUP(B308,DATOS!D:I,3,FALSE)</f>
        <v>48</v>
      </c>
      <c r="J308" s="31">
        <f>VLOOKUP(B308,DATOS!D:I,4,FALSE)</f>
        <v>1</v>
      </c>
      <c r="K308" s="31" t="str">
        <f>VLOOKUP(B308,DATOS!D:I,6,FALSE)</f>
        <v>F</v>
      </c>
      <c r="L308">
        <v>86</v>
      </c>
      <c r="M308">
        <f>VLOOKUP(B308,DATOS!D:K,8,FALSE)</f>
        <v>760</v>
      </c>
      <c r="N308" t="s">
        <v>140</v>
      </c>
      <c r="O308">
        <f>VLOOKUP(B308,AT!E:E,1,FALSE)</f>
        <v>27470370</v>
      </c>
    </row>
    <row r="309" spans="1:15">
      <c r="A309" t="str">
        <f>VLOOKUP(B309,'SEPARADOR US'!A:G,2,FALSE)</f>
        <v>CC</v>
      </c>
      <c r="B309">
        <v>1122338480</v>
      </c>
      <c r="C309" t="s">
        <v>134</v>
      </c>
      <c r="D309">
        <v>2</v>
      </c>
      <c r="E309" s="31" t="str">
        <f>VLOOKUP(B309,'SEPARADOR US'!A:G,4,FALSE)</f>
        <v>JIMENEZ</v>
      </c>
      <c r="F309" s="31" t="str">
        <f>VLOOKUP(B309,'SEPARADOR US'!A:G,5,FALSE)</f>
        <v>CANCHALA</v>
      </c>
      <c r="G309" s="31" t="str">
        <f>VLOOKUP(B309,'SEPARADOR US'!A:G,6,FALSE)</f>
        <v>LUIS</v>
      </c>
      <c r="H309" s="31" t="str">
        <f>VLOOKUP(B309,'SEPARADOR US'!A:G,7,FALSE)</f>
        <v>ANGEL</v>
      </c>
      <c r="I309" s="31">
        <f>VLOOKUP(B309,DATOS!D:I,3,FALSE)</f>
        <v>33</v>
      </c>
      <c r="J309" s="31">
        <f>VLOOKUP(B309,DATOS!D:I,4,FALSE)</f>
        <v>1</v>
      </c>
      <c r="K309" s="31" t="str">
        <f>VLOOKUP(B309,DATOS!D:I,6,FALSE)</f>
        <v>M</v>
      </c>
      <c r="L309">
        <v>86</v>
      </c>
      <c r="M309">
        <f>VLOOKUP(B309,DATOS!D:K,8,FALSE)</f>
        <v>865</v>
      </c>
      <c r="N309" t="s">
        <v>140</v>
      </c>
      <c r="O309">
        <f>VLOOKUP(B309,AT!E:E,1,FALSE)</f>
        <v>1122338480</v>
      </c>
    </row>
    <row r="310" spans="1:15">
      <c r="A310" t="str">
        <f>VLOOKUP(B310,'SEPARADOR US'!A:G,2,FALSE)</f>
        <v>TI</v>
      </c>
      <c r="B310">
        <v>1123306061</v>
      </c>
      <c r="C310" t="s">
        <v>134</v>
      </c>
      <c r="D310">
        <v>2</v>
      </c>
      <c r="E310" s="31" t="str">
        <f>VLOOKUP(B310,'SEPARADOR US'!A:G,4,FALSE)</f>
        <v>JIMENEZ</v>
      </c>
      <c r="F310" s="31" t="str">
        <f>VLOOKUP(B310,'SEPARADOR US'!A:G,5,FALSE)</f>
        <v>CASTRO</v>
      </c>
      <c r="G310" s="31" t="str">
        <f>VLOOKUP(B310,'SEPARADOR US'!A:G,6,FALSE)</f>
        <v>SHEYRA</v>
      </c>
      <c r="H310" s="31" t="str">
        <f>VLOOKUP(B310,'SEPARADOR US'!A:G,7,FALSE)</f>
        <v>STEPHANIA</v>
      </c>
      <c r="I310" s="31">
        <f>VLOOKUP(B310,DATOS!D:I,3,FALSE)</f>
        <v>13</v>
      </c>
      <c r="J310" s="31">
        <f>VLOOKUP(B310,DATOS!D:I,4,FALSE)</f>
        <v>1</v>
      </c>
      <c r="K310" s="31" t="str">
        <f>VLOOKUP(B310,DATOS!D:I,6,FALSE)</f>
        <v>F</v>
      </c>
      <c r="L310">
        <v>86</v>
      </c>
      <c r="M310">
        <f>VLOOKUP(B310,DATOS!D:K,8,FALSE)</f>
        <v>568</v>
      </c>
      <c r="N310" t="s">
        <v>140</v>
      </c>
      <c r="O310">
        <f>VLOOKUP(B310,AT!E:E,1,FALSE)</f>
        <v>1123306061</v>
      </c>
    </row>
    <row r="311" spans="1:15">
      <c r="A311" t="str">
        <f>VLOOKUP(B311,'SEPARADOR US'!A:G,2,FALSE)</f>
        <v>TI</v>
      </c>
      <c r="B311">
        <v>1126142192</v>
      </c>
      <c r="C311" t="s">
        <v>134</v>
      </c>
      <c r="D311">
        <v>2</v>
      </c>
      <c r="E311" s="31" t="str">
        <f>VLOOKUP(B311,'SEPARADOR US'!A:G,4,FALSE)</f>
        <v>JIPA</v>
      </c>
      <c r="F311" s="31" t="str">
        <f>VLOOKUP(B311,'SEPARADOR US'!A:G,5,FALSE)</f>
        <v>ORTEGON</v>
      </c>
      <c r="G311" s="31" t="str">
        <f>VLOOKUP(B311,'SEPARADOR US'!A:G,6,FALSE)</f>
        <v>MILER</v>
      </c>
      <c r="H311" s="31" t="str">
        <f>VLOOKUP(B311,'SEPARADOR US'!A:G,7,FALSE)</f>
        <v>DAMIAN</v>
      </c>
      <c r="I311" s="31">
        <f>VLOOKUP(B311,DATOS!D:I,3,FALSE)</f>
        <v>8</v>
      </c>
      <c r="J311" s="31">
        <f>VLOOKUP(B311,DATOS!D:I,4,FALSE)</f>
        <v>1</v>
      </c>
      <c r="K311" s="31" t="str">
        <f>VLOOKUP(B311,DATOS!D:I,6,FALSE)</f>
        <v>M</v>
      </c>
      <c r="L311">
        <v>86</v>
      </c>
      <c r="M311">
        <f>VLOOKUP(B311,DATOS!D:K,8,FALSE)</f>
        <v>568</v>
      </c>
      <c r="N311" t="s">
        <v>140</v>
      </c>
      <c r="O311">
        <f>VLOOKUP(B311,AT!E:E,1,FALSE)</f>
        <v>1126142192</v>
      </c>
    </row>
    <row r="312" spans="1:15">
      <c r="A312" t="str">
        <f>VLOOKUP(B312,'SEPARADOR US'!A:G,2,FALSE)</f>
        <v>CC</v>
      </c>
      <c r="B312">
        <v>1124316373</v>
      </c>
      <c r="C312" t="s">
        <v>134</v>
      </c>
      <c r="D312">
        <v>2</v>
      </c>
      <c r="E312" s="31" t="str">
        <f>VLOOKUP(B312,'SEPARADOR US'!A:G,4,FALSE)</f>
        <v>JOJOA</v>
      </c>
      <c r="F312" s="31" t="str">
        <f>VLOOKUP(B312,'SEPARADOR US'!A:G,5,FALSE)</f>
        <v>JACANAMIJOY</v>
      </c>
      <c r="G312" s="31" t="str">
        <f>VLOOKUP(B312,'SEPARADOR US'!A:G,6,FALSE)</f>
        <v>JESUS</v>
      </c>
      <c r="H312" s="31" t="str">
        <f>VLOOKUP(B312,'SEPARADOR US'!A:G,7,FALSE)</f>
        <v>SABINO</v>
      </c>
      <c r="I312" s="31">
        <f>VLOOKUP(B312,DATOS!D:I,3,FALSE)</f>
        <v>25</v>
      </c>
      <c r="J312" s="31">
        <f>VLOOKUP(B312,DATOS!D:I,4,FALSE)</f>
        <v>1</v>
      </c>
      <c r="K312" s="31" t="str">
        <f>VLOOKUP(B312,DATOS!D:I,6,FALSE)</f>
        <v>M</v>
      </c>
      <c r="L312">
        <v>86</v>
      </c>
      <c r="M312">
        <f>VLOOKUP(B312,DATOS!D:K,8,FALSE)</f>
        <v>219</v>
      </c>
      <c r="N312" t="s">
        <v>140</v>
      </c>
      <c r="O312">
        <f>VLOOKUP(B312,AT!E:E,1,FALSE)</f>
        <v>1124316373</v>
      </c>
    </row>
    <row r="313" spans="1:15">
      <c r="A313" t="str">
        <f>VLOOKUP(B313,'SEPARADOR US'!A:G,2,FALSE)</f>
        <v>CC</v>
      </c>
      <c r="B313">
        <v>1007012368</v>
      </c>
      <c r="C313" t="s">
        <v>134</v>
      </c>
      <c r="D313">
        <v>2</v>
      </c>
      <c r="E313" s="31" t="str">
        <f>VLOOKUP(B313,'SEPARADOR US'!A:G,4,FALSE)</f>
        <v>JOJOA</v>
      </c>
      <c r="F313" s="31" t="str">
        <f>VLOOKUP(B313,'SEPARADOR US'!A:G,5,FALSE)</f>
        <v>JOJOA</v>
      </c>
      <c r="G313" s="31" t="str">
        <f>VLOOKUP(B313,'SEPARADOR US'!A:G,6,FALSE)</f>
        <v>LUCELLY</v>
      </c>
      <c r="H313" s="31" t="str">
        <f>VLOOKUP(B313,'SEPARADOR US'!A:G,7,FALSE)</f>
        <v>PAOLA</v>
      </c>
      <c r="I313" s="31">
        <f>VLOOKUP(B313,DATOS!D:I,3,FALSE)</f>
        <v>21</v>
      </c>
      <c r="J313" s="31">
        <f>VLOOKUP(B313,DATOS!D:I,4,FALSE)</f>
        <v>1</v>
      </c>
      <c r="K313" s="31" t="str">
        <f>VLOOKUP(B313,DATOS!D:I,6,FALSE)</f>
        <v>F</v>
      </c>
      <c r="L313">
        <v>86</v>
      </c>
      <c r="M313" t="str">
        <f>VLOOKUP(B313,DATOS!D:K,8,FALSE)</f>
        <v>001</v>
      </c>
      <c r="N313" t="s">
        <v>140</v>
      </c>
      <c r="O313">
        <f>VLOOKUP(B313,AT!E:E,1,FALSE)</f>
        <v>1007012368</v>
      </c>
    </row>
    <row r="314" spans="1:15">
      <c r="A314" t="str">
        <f>VLOOKUP(B314,'SEPARADOR US'!A:G,2,FALSE)</f>
        <v>CC</v>
      </c>
      <c r="B314">
        <v>69010154</v>
      </c>
      <c r="C314" t="s">
        <v>134</v>
      </c>
      <c r="D314">
        <v>2</v>
      </c>
      <c r="E314" s="31" t="str">
        <f>VLOOKUP(B314,'SEPARADOR US'!A:G,4,FALSE)</f>
        <v>JOJOA</v>
      </c>
      <c r="F314" s="31" t="str">
        <f>VLOOKUP(B314,'SEPARADOR US'!A:G,5,FALSE)</f>
        <v>LOPEZ</v>
      </c>
      <c r="G314" s="31" t="str">
        <f>VLOOKUP(B314,'SEPARADOR US'!A:G,6,FALSE)</f>
        <v>MARIA</v>
      </c>
      <c r="H314" s="31" t="str">
        <f>VLOOKUP(B314,'SEPARADOR US'!A:G,7,FALSE)</f>
        <v>AGUSTINA</v>
      </c>
      <c r="I314" s="31">
        <f>VLOOKUP(B314,DATOS!D:I,3,FALSE)</f>
        <v>57</v>
      </c>
      <c r="J314" s="31">
        <f>VLOOKUP(B314,DATOS!D:I,4,FALSE)</f>
        <v>1</v>
      </c>
      <c r="K314" s="31" t="str">
        <f>VLOOKUP(B314,DATOS!D:I,6,FALSE)</f>
        <v>F</v>
      </c>
      <c r="L314">
        <v>86</v>
      </c>
      <c r="M314">
        <f>VLOOKUP(B314,DATOS!D:K,8,FALSE)</f>
        <v>571</v>
      </c>
      <c r="N314" t="s">
        <v>140</v>
      </c>
      <c r="O314">
        <f>VLOOKUP(B314,AT!E:E,1,FALSE)</f>
        <v>69010154</v>
      </c>
    </row>
    <row r="315" spans="1:15">
      <c r="A315" t="str">
        <f>VLOOKUP(B315,'SEPARADOR US'!A:G,2,FALSE)</f>
        <v>CC</v>
      </c>
      <c r="B315">
        <v>5348422</v>
      </c>
      <c r="C315" t="s">
        <v>134</v>
      </c>
      <c r="D315">
        <v>2</v>
      </c>
      <c r="E315" s="31" t="str">
        <f>VLOOKUP(B315,'SEPARADOR US'!A:G,4,FALSE)</f>
        <v>JOJOA</v>
      </c>
      <c r="F315" s="31" t="str">
        <f>VLOOKUP(B315,'SEPARADOR US'!A:G,5,FALSE)</f>
        <v>MENESES</v>
      </c>
      <c r="G315" s="31" t="str">
        <f>VLOOKUP(B315,'SEPARADOR US'!A:G,6,FALSE)</f>
        <v>JOSE</v>
      </c>
      <c r="H315" s="31" t="str">
        <f>VLOOKUP(B315,'SEPARADOR US'!A:G,7,FALSE)</f>
        <v>SAUL</v>
      </c>
      <c r="I315" s="31">
        <f>VLOOKUP(B315,DATOS!D:I,3,FALSE)</f>
        <v>63</v>
      </c>
      <c r="J315" s="31">
        <f>VLOOKUP(B315,DATOS!D:I,4,FALSE)</f>
        <v>1</v>
      </c>
      <c r="K315" s="31" t="str">
        <f>VLOOKUP(B315,DATOS!D:I,6,FALSE)</f>
        <v>M</v>
      </c>
      <c r="L315">
        <v>86</v>
      </c>
      <c r="M315">
        <f>VLOOKUP(B315,DATOS!D:K,8,FALSE)</f>
        <v>755</v>
      </c>
      <c r="N315" t="s">
        <v>140</v>
      </c>
      <c r="O315">
        <f>VLOOKUP(B315,AT!E:E,1,FALSE)</f>
        <v>5348422</v>
      </c>
    </row>
    <row r="316" spans="1:15">
      <c r="A316" t="str">
        <f>VLOOKUP(B316,'SEPARADOR US'!A:G,2,FALSE)</f>
        <v>TI</v>
      </c>
      <c r="B316">
        <v>1120217037</v>
      </c>
      <c r="C316" t="s">
        <v>134</v>
      </c>
      <c r="D316">
        <v>2</v>
      </c>
      <c r="E316" s="31" t="str">
        <f>VLOOKUP(B316,'SEPARADOR US'!A:G,4,FALSE)</f>
        <v>JOJOA</v>
      </c>
      <c r="F316" s="31" t="str">
        <f>VLOOKUP(B316,'SEPARADOR US'!A:G,5,FALSE)</f>
        <v>TREJOS</v>
      </c>
      <c r="G316" s="31" t="str">
        <f>VLOOKUP(B316,'SEPARADOR US'!A:G,6,FALSE)</f>
        <v>CRISTIAM</v>
      </c>
      <c r="H316" s="31" t="str">
        <f>VLOOKUP(B316,'SEPARADOR US'!A:G,7,FALSE)</f>
        <v>CAMILO</v>
      </c>
      <c r="I316" s="31">
        <f>VLOOKUP(B316,DATOS!D:I,3,FALSE)</f>
        <v>15</v>
      </c>
      <c r="J316" s="31">
        <f>VLOOKUP(B316,DATOS!D:I,4,FALSE)</f>
        <v>1</v>
      </c>
      <c r="K316" s="31" t="str">
        <f>VLOOKUP(B316,DATOS!D:I,6,FALSE)</f>
        <v>M</v>
      </c>
      <c r="L316">
        <v>86</v>
      </c>
      <c r="M316">
        <f>VLOOKUP(B316,DATOS!D:K,8,FALSE)</f>
        <v>749</v>
      </c>
      <c r="N316" t="s">
        <v>140</v>
      </c>
      <c r="O316">
        <f>VLOOKUP(B316,AT!E:E,1,FALSE)</f>
        <v>1120217037</v>
      </c>
    </row>
    <row r="317" spans="1:15">
      <c r="A317" t="str">
        <f>VLOOKUP(B317,'SEPARADOR US'!A:G,2,FALSE)</f>
        <v>CC</v>
      </c>
      <c r="B317">
        <v>1006956710</v>
      </c>
      <c r="C317" t="s">
        <v>134</v>
      </c>
      <c r="D317">
        <v>2</v>
      </c>
      <c r="E317" s="31" t="str">
        <f>VLOOKUP(B317,'SEPARADOR US'!A:G,4,FALSE)</f>
        <v>JUAGIBIOY</v>
      </c>
      <c r="F317" s="31" t="str">
        <f>VLOOKUP(B317,'SEPARADOR US'!A:G,5,FALSE)</f>
        <v>AGREDA</v>
      </c>
      <c r="G317" s="31" t="str">
        <f>VLOOKUP(B317,'SEPARADOR US'!A:G,6,FALSE)</f>
        <v>JESUS</v>
      </c>
      <c r="H317" s="31" t="str">
        <f>VLOOKUP(B317,'SEPARADOR US'!A:G,7,FALSE)</f>
        <v>ANTINIO</v>
      </c>
      <c r="I317" s="31">
        <f>VLOOKUP(B317,DATOS!D:I,3,FALSE)</f>
        <v>36</v>
      </c>
      <c r="J317" s="31">
        <f>VLOOKUP(B317,DATOS!D:I,4,FALSE)</f>
        <v>1</v>
      </c>
      <c r="K317" s="31" t="str">
        <f>VLOOKUP(B317,DATOS!D:I,6,FALSE)</f>
        <v>M</v>
      </c>
      <c r="L317">
        <v>86</v>
      </c>
      <c r="M317">
        <f>VLOOKUP(B317,DATOS!D:K,8,FALSE)</f>
        <v>749</v>
      </c>
      <c r="N317" t="s">
        <v>140</v>
      </c>
      <c r="O317">
        <f>VLOOKUP(B317,AT!E:E,1,FALSE)</f>
        <v>1006956710</v>
      </c>
    </row>
    <row r="318" spans="1:15">
      <c r="A318" t="str">
        <f>VLOOKUP(B318,'SEPARADOR US'!A:G,2,FALSE)</f>
        <v>CC</v>
      </c>
      <c r="B318">
        <v>97490048</v>
      </c>
      <c r="C318" t="s">
        <v>134</v>
      </c>
      <c r="D318">
        <v>2</v>
      </c>
      <c r="E318" s="31" t="str">
        <f>VLOOKUP(B318,'SEPARADOR US'!A:G,4,FALSE)</f>
        <v>JUAGIBIOY</v>
      </c>
      <c r="F318" s="31" t="str">
        <f>VLOOKUP(B318,'SEPARADOR US'!A:G,5,FALSE)</f>
        <v>CHINDOY</v>
      </c>
      <c r="G318" s="31" t="str">
        <f>VLOOKUP(B318,'SEPARADOR US'!A:G,6,FALSE)</f>
        <v>LUIS</v>
      </c>
      <c r="H318" s="31" t="str">
        <f>VLOOKUP(B318,'SEPARADOR US'!A:G,7,FALSE)</f>
        <v>ANTONIO</v>
      </c>
      <c r="I318" s="31">
        <f>VLOOKUP(B318,DATOS!D:I,3,FALSE)</f>
        <v>55</v>
      </c>
      <c r="J318" s="31">
        <f>VLOOKUP(B318,DATOS!D:I,4,FALSE)</f>
        <v>1</v>
      </c>
      <c r="K318" s="31" t="str">
        <f>VLOOKUP(B318,DATOS!D:I,6,FALSE)</f>
        <v>M</v>
      </c>
      <c r="L318">
        <v>86</v>
      </c>
      <c r="M318">
        <f>VLOOKUP(B318,DATOS!D:K,8,FALSE)</f>
        <v>755</v>
      </c>
      <c r="N318" t="s">
        <v>140</v>
      </c>
      <c r="O318">
        <f>VLOOKUP(B318,AT!E:E,1,FALSE)</f>
        <v>97490048</v>
      </c>
    </row>
    <row r="319" spans="1:15">
      <c r="A319" t="str">
        <f>VLOOKUP(B319,'SEPARADOR US'!A:G,2,FALSE)</f>
        <v>CC</v>
      </c>
      <c r="B319">
        <v>1122782359</v>
      </c>
      <c r="C319" t="s">
        <v>134</v>
      </c>
      <c r="D319">
        <v>2</v>
      </c>
      <c r="E319" s="31" t="str">
        <f>VLOOKUP(B319,'SEPARADOR US'!A:G,4,FALSE)</f>
        <v>JUAGIBIOY</v>
      </c>
      <c r="F319" s="31" t="str">
        <f>VLOOKUP(B319,'SEPARADOR US'!A:G,5,FALSE)</f>
        <v>DEJOY</v>
      </c>
      <c r="G319" s="31" t="str">
        <f>VLOOKUP(B319,'SEPARADOR US'!A:G,6,FALSE)</f>
        <v>MARIA</v>
      </c>
      <c r="H319" s="31" t="str">
        <f>VLOOKUP(B319,'SEPARADOR US'!A:G,7,FALSE)</f>
        <v>CONCEPCION</v>
      </c>
      <c r="I319" s="31">
        <f>VLOOKUP(B319,DATOS!D:I,3,FALSE)</f>
        <v>37</v>
      </c>
      <c r="J319" s="31">
        <f>VLOOKUP(B319,DATOS!D:I,4,FALSE)</f>
        <v>1</v>
      </c>
      <c r="K319" s="31" t="str">
        <f>VLOOKUP(B319,DATOS!D:I,6,FALSE)</f>
        <v>F</v>
      </c>
      <c r="L319">
        <v>86</v>
      </c>
      <c r="M319">
        <f>VLOOKUP(B319,DATOS!D:K,8,FALSE)</f>
        <v>749</v>
      </c>
      <c r="N319" t="s">
        <v>140</v>
      </c>
      <c r="O319">
        <f>VLOOKUP(B319,AT!E:E,1,FALSE)</f>
        <v>1122782359</v>
      </c>
    </row>
    <row r="320" spans="1:15">
      <c r="A320" t="str">
        <f>VLOOKUP(B320,'SEPARADOR US'!A:G,2,FALSE)</f>
        <v>CC</v>
      </c>
      <c r="B320">
        <v>5349313</v>
      </c>
      <c r="C320" t="s">
        <v>134</v>
      </c>
      <c r="D320">
        <v>2</v>
      </c>
      <c r="E320" s="31" t="str">
        <f>VLOOKUP(B320,'SEPARADOR US'!A:G,4,FALSE)</f>
        <v>JUAGIVIOY</v>
      </c>
      <c r="F320" s="31" t="str">
        <f>VLOOKUP(B320,'SEPARADOR US'!A:G,5,FALSE)</f>
        <v>CHINDOY</v>
      </c>
      <c r="G320" s="31" t="str">
        <f>VLOOKUP(B320,'SEPARADOR US'!A:G,6,FALSE)</f>
        <v>LUIS</v>
      </c>
      <c r="H320" s="31" t="str">
        <f>VLOOKUP(B320,'SEPARADOR US'!A:G,7,FALSE)</f>
        <v>ANTONIO</v>
      </c>
      <c r="I320" s="31">
        <f>VLOOKUP(B320,DATOS!D:I,3,FALSE)</f>
        <v>75</v>
      </c>
      <c r="J320" s="31">
        <f>VLOOKUP(B320,DATOS!D:I,4,FALSE)</f>
        <v>1</v>
      </c>
      <c r="K320" s="31" t="str">
        <f>VLOOKUP(B320,DATOS!D:I,6,FALSE)</f>
        <v>M</v>
      </c>
      <c r="L320">
        <v>86</v>
      </c>
      <c r="M320" t="str">
        <f>VLOOKUP(B320,DATOS!D:K,8,FALSE)</f>
        <v>001</v>
      </c>
      <c r="N320" t="s">
        <v>140</v>
      </c>
      <c r="O320">
        <f>VLOOKUP(B320,AT!E:E,1,FALSE)</f>
        <v>5349313</v>
      </c>
    </row>
    <row r="321" spans="1:15">
      <c r="A321" t="str">
        <f>VLOOKUP(B321,'SEPARADOR US'!A:G,2,FALSE)</f>
        <v>CC</v>
      </c>
      <c r="B321">
        <v>41182880</v>
      </c>
      <c r="C321" t="s">
        <v>134</v>
      </c>
      <c r="D321">
        <v>2</v>
      </c>
      <c r="E321" s="31" t="str">
        <f>VLOOKUP(B321,'SEPARADOR US'!A:G,4,FALSE)</f>
        <v>JUAJIBIOY</v>
      </c>
      <c r="F321" s="31" t="str">
        <f>VLOOKUP(B321,'SEPARADOR US'!A:G,5,FALSE)</f>
        <v>CHINDOY</v>
      </c>
      <c r="G321" s="31" t="str">
        <f>VLOOKUP(B321,'SEPARADOR US'!A:G,6,FALSE)</f>
        <v>MARIA</v>
      </c>
      <c r="H321" s="31" t="str">
        <f>VLOOKUP(B321,'SEPARADOR US'!A:G,7,FALSE)</f>
        <v>YOLANDA</v>
      </c>
      <c r="I321" s="31">
        <f>VLOOKUP(B321,DATOS!D:I,3,FALSE)</f>
        <v>42</v>
      </c>
      <c r="J321" s="31">
        <f>VLOOKUP(B321,DATOS!D:I,4,FALSE)</f>
        <v>1</v>
      </c>
      <c r="K321" s="31" t="str">
        <f>VLOOKUP(B321,DATOS!D:I,6,FALSE)</f>
        <v>F</v>
      </c>
      <c r="L321">
        <v>86</v>
      </c>
      <c r="M321">
        <f>VLOOKUP(B321,DATOS!D:K,8,FALSE)</f>
        <v>749</v>
      </c>
      <c r="N321" t="s">
        <v>140</v>
      </c>
      <c r="O321">
        <f>VLOOKUP(B321,AT!E:E,1,FALSE)</f>
        <v>41182880</v>
      </c>
    </row>
    <row r="322" spans="1:15">
      <c r="A322" t="str">
        <f>VLOOKUP(B322,'SEPARADOR US'!A:G,2,FALSE)</f>
        <v>CC</v>
      </c>
      <c r="B322">
        <v>41180618</v>
      </c>
      <c r="C322" t="s">
        <v>134</v>
      </c>
      <c r="D322">
        <v>2</v>
      </c>
      <c r="E322" s="31" t="str">
        <f>VLOOKUP(B322,'SEPARADOR US'!A:G,4,FALSE)</f>
        <v>JUAJIBIOY</v>
      </c>
      <c r="F322" s="31" t="str">
        <f>VLOOKUP(B322,'SEPARADOR US'!A:G,5,FALSE)</f>
        <v>JUAJIBIOY</v>
      </c>
      <c r="G322" s="31" t="str">
        <f>VLOOKUP(B322,'SEPARADOR US'!A:G,6,FALSE)</f>
        <v>CLARA</v>
      </c>
      <c r="H322" s="31">
        <f>VLOOKUP(B322,'SEPARADOR US'!A:G,7,FALSE)</f>
        <v>0</v>
      </c>
      <c r="I322" s="31">
        <f>VLOOKUP(B322,DATOS!D:I,3,FALSE)</f>
        <v>59</v>
      </c>
      <c r="J322" s="31">
        <f>VLOOKUP(B322,DATOS!D:I,4,FALSE)</f>
        <v>1</v>
      </c>
      <c r="K322" s="31" t="str">
        <f>VLOOKUP(B322,DATOS!D:I,6,FALSE)</f>
        <v>F</v>
      </c>
      <c r="L322">
        <v>86</v>
      </c>
      <c r="M322">
        <f>VLOOKUP(B322,DATOS!D:K,8,FALSE)</f>
        <v>749</v>
      </c>
      <c r="N322" t="s">
        <v>140</v>
      </c>
      <c r="O322">
        <f>VLOOKUP(B322,AT!E:E,1,FALSE)</f>
        <v>41180618</v>
      </c>
    </row>
    <row r="323" spans="1:15">
      <c r="A323" t="str">
        <f>VLOOKUP(B323,'SEPARADOR US'!A:G,2,FALSE)</f>
        <v>TI</v>
      </c>
      <c r="B323">
        <v>1125184498</v>
      </c>
      <c r="C323" t="s">
        <v>134</v>
      </c>
      <c r="D323">
        <v>2</v>
      </c>
      <c r="E323" s="31" t="str">
        <f>VLOOKUP(B323,'SEPARADOR US'!A:G,4,FALSE)</f>
        <v>JURADO</v>
      </c>
      <c r="F323" s="31" t="str">
        <f>VLOOKUP(B323,'SEPARADOR US'!A:G,5,FALSE)</f>
        <v>GAMBOA</v>
      </c>
      <c r="G323" s="31" t="str">
        <f>VLOOKUP(B323,'SEPARADOR US'!A:G,6,FALSE)</f>
        <v>DANIA</v>
      </c>
      <c r="H323" s="31" t="str">
        <f>VLOOKUP(B323,'SEPARADOR US'!A:G,7,FALSE)</f>
        <v>SARAI</v>
      </c>
      <c r="I323" s="31">
        <f>VLOOKUP(B323,DATOS!D:I,3,FALSE)</f>
        <v>9</v>
      </c>
      <c r="J323" s="31">
        <f>VLOOKUP(B323,DATOS!D:I,4,FALSE)</f>
        <v>1</v>
      </c>
      <c r="K323" s="31" t="str">
        <f>VLOOKUP(B323,DATOS!D:I,6,FALSE)</f>
        <v>F</v>
      </c>
      <c r="L323">
        <v>86</v>
      </c>
      <c r="M323">
        <f>VLOOKUP(B323,DATOS!D:K,8,FALSE)</f>
        <v>571</v>
      </c>
      <c r="N323" t="s">
        <v>140</v>
      </c>
      <c r="O323">
        <f>VLOOKUP(B323,AT!E:E,1,FALSE)</f>
        <v>1125184498</v>
      </c>
    </row>
    <row r="324" spans="1:15">
      <c r="A324" t="str">
        <f>VLOOKUP(B324,'SEPARADOR US'!A:G,2,FALSE)</f>
        <v>CC</v>
      </c>
      <c r="B324">
        <v>1006844710</v>
      </c>
      <c r="C324" t="s">
        <v>134</v>
      </c>
      <c r="D324">
        <v>2</v>
      </c>
      <c r="E324" s="31" t="str">
        <f>VLOOKUP(B324,'SEPARADOR US'!A:G,4,FALSE)</f>
        <v>JURADO</v>
      </c>
      <c r="F324" s="31" t="str">
        <f>VLOOKUP(B324,'SEPARADOR US'!A:G,5,FALSE)</f>
        <v>JONIER</v>
      </c>
      <c r="G324" s="31" t="str">
        <f>VLOOKUP(B324,'SEPARADOR US'!A:G,6,FALSE)</f>
        <v>JEFFERSON</v>
      </c>
      <c r="H324" s="31">
        <f>VLOOKUP(B324,'SEPARADOR US'!A:G,7,FALSE)</f>
        <v>0</v>
      </c>
      <c r="I324" s="31">
        <f>VLOOKUP(B324,DATOS!D:I,3,FALSE)</f>
        <v>21</v>
      </c>
      <c r="J324" s="31">
        <f>VLOOKUP(B324,DATOS!D:I,4,FALSE)</f>
        <v>1</v>
      </c>
      <c r="K324" s="31" t="str">
        <f>VLOOKUP(B324,DATOS!D:I,6,FALSE)</f>
        <v>M</v>
      </c>
      <c r="L324">
        <v>86</v>
      </c>
      <c r="M324">
        <f>VLOOKUP(B324,DATOS!D:K,8,FALSE)</f>
        <v>320</v>
      </c>
      <c r="N324" t="s">
        <v>140</v>
      </c>
      <c r="O324">
        <f>VLOOKUP(B324,AT!E:E,1,FALSE)</f>
        <v>1006844710</v>
      </c>
    </row>
    <row r="325" spans="1:15">
      <c r="A325" t="str">
        <f>VLOOKUP(B325,'SEPARADOR US'!A:G,2,FALSE)</f>
        <v>CC</v>
      </c>
      <c r="B325">
        <v>1127079980</v>
      </c>
      <c r="C325" t="s">
        <v>134</v>
      </c>
      <c r="D325">
        <v>2</v>
      </c>
      <c r="E325" s="31" t="str">
        <f>VLOOKUP(B325,'SEPARADOR US'!A:G,4,FALSE)</f>
        <v>LANDAZURY</v>
      </c>
      <c r="F325" s="31" t="str">
        <f>VLOOKUP(B325,'SEPARADOR US'!A:G,5,FALSE)</f>
        <v>MABEL</v>
      </c>
      <c r="G325" s="31" t="str">
        <f>VLOOKUP(B325,'SEPARADOR US'!A:G,6,FALSE)</f>
        <v>KATHERINE</v>
      </c>
      <c r="H325" s="31">
        <f>VLOOKUP(B325,'SEPARADOR US'!A:G,7,FALSE)</f>
        <v>0</v>
      </c>
      <c r="I325" s="31">
        <f>VLOOKUP(B325,DATOS!D:I,3,FALSE)</f>
        <v>26</v>
      </c>
      <c r="J325" s="31">
        <f>VLOOKUP(B325,DATOS!D:I,4,FALSE)</f>
        <v>1</v>
      </c>
      <c r="K325" s="31" t="str">
        <f>VLOOKUP(B325,DATOS!D:I,6,FALSE)</f>
        <v>F</v>
      </c>
      <c r="L325">
        <v>86</v>
      </c>
      <c r="M325" t="str">
        <f>VLOOKUP(B325,DATOS!D:K,8,FALSE)</f>
        <v>001</v>
      </c>
      <c r="N325" t="s">
        <v>140</v>
      </c>
      <c r="O325">
        <f>VLOOKUP(B325,AT!E:E,1,FALSE)</f>
        <v>1127079980</v>
      </c>
    </row>
    <row r="326" spans="1:15">
      <c r="A326" t="str">
        <f>VLOOKUP(B326,'SEPARADOR US'!A:G,2,FALSE)</f>
        <v>RC</v>
      </c>
      <c r="B326">
        <v>1125186459</v>
      </c>
      <c r="C326" t="s">
        <v>134</v>
      </c>
      <c r="D326">
        <v>2</v>
      </c>
      <c r="E326" s="31" t="str">
        <f>VLOOKUP(B326,'SEPARADOR US'!A:G,4,FALSE)</f>
        <v>LEBAZA</v>
      </c>
      <c r="F326" s="31" t="str">
        <f>VLOOKUP(B326,'SEPARADOR US'!A:G,5,FALSE)</f>
        <v>MELO</v>
      </c>
      <c r="G326" s="31" t="str">
        <f>VLOOKUP(B326,'SEPARADOR US'!A:G,6,FALSE)</f>
        <v>EMILY</v>
      </c>
      <c r="H326" s="31">
        <f>VLOOKUP(B326,'SEPARADOR US'!A:G,7,FALSE)</f>
        <v>0</v>
      </c>
      <c r="I326" s="31">
        <f>VLOOKUP(B326,DATOS!D:I,3,FALSE)</f>
        <v>11</v>
      </c>
      <c r="J326" s="31">
        <f>VLOOKUP(B326,DATOS!D:I,4,FALSE)</f>
        <v>2</v>
      </c>
      <c r="K326" s="31" t="str">
        <f>VLOOKUP(B326,DATOS!D:I,6,FALSE)</f>
        <v>F</v>
      </c>
      <c r="L326">
        <v>86</v>
      </c>
      <c r="M326">
        <f>VLOOKUP(B326,DATOS!D:K,8,FALSE)</f>
        <v>571</v>
      </c>
      <c r="N326" t="s">
        <v>140</v>
      </c>
      <c r="O326">
        <f>VLOOKUP(B326,AT!E:E,1,FALSE)</f>
        <v>1125186459</v>
      </c>
    </row>
    <row r="327" spans="1:15">
      <c r="A327" t="str">
        <f>VLOOKUP(B327,'SEPARADOR US'!A:G,2,FALSE)</f>
        <v>CC</v>
      </c>
      <c r="B327">
        <v>69027357</v>
      </c>
      <c r="C327" t="s">
        <v>134</v>
      </c>
      <c r="D327">
        <v>2</v>
      </c>
      <c r="E327" s="31" t="str">
        <f>VLOOKUP(B327,'SEPARADOR US'!A:G,4,FALSE)</f>
        <v>LEGARDA</v>
      </c>
      <c r="F327" s="31" t="str">
        <f>VLOOKUP(B327,'SEPARADOR US'!A:G,5,FALSE)</f>
        <v>EULENIS</v>
      </c>
      <c r="G327" s="31" t="str">
        <f>VLOOKUP(B327,'SEPARADOR US'!A:G,6,FALSE)</f>
        <v>CENERI</v>
      </c>
      <c r="H327" s="31">
        <f>VLOOKUP(B327,'SEPARADOR US'!A:G,7,FALSE)</f>
        <v>0</v>
      </c>
      <c r="I327" s="31">
        <f>VLOOKUP(B327,DATOS!D:I,3,FALSE)</f>
        <v>48</v>
      </c>
      <c r="J327" s="31">
        <f>VLOOKUP(B327,DATOS!D:I,4,FALSE)</f>
        <v>1</v>
      </c>
      <c r="K327" s="31" t="str">
        <f>VLOOKUP(B327,DATOS!D:I,6,FALSE)</f>
        <v>F</v>
      </c>
      <c r="L327">
        <v>86</v>
      </c>
      <c r="M327">
        <f>VLOOKUP(B327,DATOS!D:K,8,FALSE)</f>
        <v>569</v>
      </c>
      <c r="N327" t="s">
        <v>140</v>
      </c>
      <c r="O327">
        <f>VLOOKUP(B327,AT!E:E,1,FALSE)</f>
        <v>69027357</v>
      </c>
    </row>
    <row r="328" spans="1:15">
      <c r="A328" t="str">
        <f>VLOOKUP(B328,'SEPARADOR US'!A:G,2,FALSE)</f>
        <v>CC</v>
      </c>
      <c r="B328">
        <v>41106522</v>
      </c>
      <c r="C328" t="s">
        <v>134</v>
      </c>
      <c r="D328">
        <v>2</v>
      </c>
      <c r="E328" s="31" t="str">
        <f>VLOOKUP(B328,'SEPARADOR US'!A:G,4,FALSE)</f>
        <v>LEITON</v>
      </c>
      <c r="F328" s="31" t="str">
        <f>VLOOKUP(B328,'SEPARADOR US'!A:G,5,FALSE)</f>
        <v>PEREZ</v>
      </c>
      <c r="G328" s="31" t="str">
        <f>VLOOKUP(B328,'SEPARADOR US'!A:G,6,FALSE)</f>
        <v>MARIA</v>
      </c>
      <c r="H328" s="31" t="str">
        <f>VLOOKUP(B328,'SEPARADOR US'!A:G,7,FALSE)</f>
        <v>ILIA</v>
      </c>
      <c r="I328" s="31">
        <f>VLOOKUP(B328,DATOS!D:I,3,FALSE)</f>
        <v>58</v>
      </c>
      <c r="J328" s="31">
        <f>VLOOKUP(B328,DATOS!D:I,4,FALSE)</f>
        <v>1</v>
      </c>
      <c r="K328" s="31" t="str">
        <f>VLOOKUP(B328,DATOS!D:I,6,FALSE)</f>
        <v>F</v>
      </c>
      <c r="L328">
        <v>86</v>
      </c>
      <c r="M328">
        <f>VLOOKUP(B328,DATOS!D:K,8,FALSE)</f>
        <v>320</v>
      </c>
      <c r="N328" t="s">
        <v>140</v>
      </c>
      <c r="O328">
        <f>VLOOKUP(B328,AT!E:E,1,FALSE)</f>
        <v>41106522</v>
      </c>
    </row>
    <row r="329" spans="1:15">
      <c r="A329" t="str">
        <f>VLOOKUP(B329,'SEPARADOR US'!A:G,2,FALSE)</f>
        <v>CC</v>
      </c>
      <c r="B329">
        <v>18108380</v>
      </c>
      <c r="C329" t="s">
        <v>134</v>
      </c>
      <c r="D329">
        <v>2</v>
      </c>
      <c r="E329" s="31" t="str">
        <f>VLOOKUP(B329,'SEPARADOR US'!A:G,4,FALSE)</f>
        <v>LEON</v>
      </c>
      <c r="F329" s="31" t="str">
        <f>VLOOKUP(B329,'SEPARADOR US'!A:G,5,FALSE)</f>
        <v>CASANOCA</v>
      </c>
      <c r="G329" s="31" t="str">
        <f>VLOOKUP(B329,'SEPARADOR US'!A:G,6,FALSE)</f>
        <v>SEVILLANO</v>
      </c>
      <c r="H329" s="31">
        <f>VLOOKUP(B329,'SEPARADOR US'!A:G,7,FALSE)</f>
        <v>0</v>
      </c>
      <c r="I329" s="31">
        <f>VLOOKUP(B329,DATOS!D:I,3,FALSE)</f>
        <v>67</v>
      </c>
      <c r="J329" s="31">
        <f>VLOOKUP(B329,DATOS!D:I,4,FALSE)</f>
        <v>1</v>
      </c>
      <c r="K329" s="31" t="str">
        <f>VLOOKUP(B329,DATOS!D:I,6,FALSE)</f>
        <v>M</v>
      </c>
      <c r="L329">
        <v>86</v>
      </c>
      <c r="M329">
        <f>VLOOKUP(B329,DATOS!D:K,8,FALSE)</f>
        <v>865</v>
      </c>
      <c r="N329" t="s">
        <v>140</v>
      </c>
      <c r="O329">
        <f>VLOOKUP(B329,AT!E:E,1,FALSE)</f>
        <v>18108380</v>
      </c>
    </row>
    <row r="330" spans="1:15">
      <c r="A330" t="str">
        <f>VLOOKUP(B330,'SEPARADOR US'!A:G,2,FALSE)</f>
        <v>CC</v>
      </c>
      <c r="B330">
        <v>1123321265</v>
      </c>
      <c r="C330" t="s">
        <v>134</v>
      </c>
      <c r="D330">
        <v>2</v>
      </c>
      <c r="E330" s="31" t="str">
        <f>VLOOKUP(B330,'SEPARADOR US'!A:G,4,FALSE)</f>
        <v>LERMA</v>
      </c>
      <c r="F330" s="31" t="str">
        <f>VLOOKUP(B330,'SEPARADOR US'!A:G,5,FALSE)</f>
        <v>BRAYAN</v>
      </c>
      <c r="G330" s="31" t="str">
        <f>VLOOKUP(B330,'SEPARADOR US'!A:G,6,FALSE)</f>
        <v>ESTIVEN</v>
      </c>
      <c r="H330" s="31">
        <f>VLOOKUP(B330,'SEPARADOR US'!A:G,7,FALSE)</f>
        <v>0</v>
      </c>
      <c r="I330" s="31">
        <f>VLOOKUP(B330,DATOS!D:I,3,FALSE)</f>
        <v>19</v>
      </c>
      <c r="J330" s="31">
        <f>VLOOKUP(B330,DATOS!D:I,4,FALSE)</f>
        <v>1</v>
      </c>
      <c r="K330" s="31" t="str">
        <f>VLOOKUP(B330,DATOS!D:I,6,FALSE)</f>
        <v>M</v>
      </c>
      <c r="L330">
        <v>86</v>
      </c>
      <c r="M330">
        <f>VLOOKUP(B330,DATOS!D:K,8,FALSE)</f>
        <v>320</v>
      </c>
      <c r="N330" t="s">
        <v>140</v>
      </c>
      <c r="O330">
        <f>VLOOKUP(B330,AT!E:E,1,FALSE)</f>
        <v>1123321265</v>
      </c>
    </row>
    <row r="331" spans="1:15">
      <c r="A331" t="str">
        <f>VLOOKUP(B331,'SEPARADOR US'!A:G,2,FALSE)</f>
        <v>CC</v>
      </c>
      <c r="B331">
        <v>27187735</v>
      </c>
      <c r="C331" t="s">
        <v>134</v>
      </c>
      <c r="D331">
        <v>2</v>
      </c>
      <c r="E331" s="31" t="str">
        <f>VLOOKUP(B331,'SEPARADOR US'!A:G,4,FALSE)</f>
        <v>LEYTON</v>
      </c>
      <c r="F331" s="31" t="str">
        <f>VLOOKUP(B331,'SEPARADOR US'!A:G,5,FALSE)</f>
        <v>PEREZ</v>
      </c>
      <c r="G331" s="31" t="str">
        <f>VLOOKUP(B331,'SEPARADOR US'!A:G,6,FALSE)</f>
        <v>MARGARITA</v>
      </c>
      <c r="H331" s="31">
        <f>VLOOKUP(B331,'SEPARADOR US'!A:G,7,FALSE)</f>
        <v>0</v>
      </c>
      <c r="I331" s="31">
        <f>VLOOKUP(B331,DATOS!D:I,3,FALSE)</f>
        <v>82</v>
      </c>
      <c r="J331" s="31">
        <f>VLOOKUP(B331,DATOS!D:I,4,FALSE)</f>
        <v>1</v>
      </c>
      <c r="K331" s="31" t="str">
        <f>VLOOKUP(B331,DATOS!D:I,6,FALSE)</f>
        <v>F</v>
      </c>
      <c r="L331">
        <v>86</v>
      </c>
      <c r="M331">
        <f>VLOOKUP(B331,DATOS!D:K,8,FALSE)</f>
        <v>320</v>
      </c>
      <c r="N331" t="s">
        <v>140</v>
      </c>
      <c r="O331">
        <f>VLOOKUP(B331,AT!E:E,1,FALSE)</f>
        <v>27187735</v>
      </c>
    </row>
    <row r="332" spans="1:15">
      <c r="A332" t="str">
        <f>VLOOKUP(B332,'SEPARADOR US'!A:G,2,FALSE)</f>
        <v>RC</v>
      </c>
      <c r="B332">
        <v>1130147445</v>
      </c>
      <c r="C332" t="s">
        <v>134</v>
      </c>
      <c r="D332">
        <v>2</v>
      </c>
      <c r="E332" s="31" t="str">
        <f>VLOOKUP(B332,'SEPARADOR US'!A:G,4,FALSE)</f>
        <v>LIAM</v>
      </c>
      <c r="F332" s="31" t="str">
        <f>VLOOKUP(B332,'SEPARADOR US'!A:G,5,FALSE)</f>
        <v>ALEXIS</v>
      </c>
      <c r="G332" s="31" t="str">
        <f>VLOOKUP(B332,'SEPARADOR US'!A:G,6,FALSE)</f>
        <v>VARGAS</v>
      </c>
      <c r="H332" s="31">
        <f>VLOOKUP(B332,'SEPARADOR US'!A:G,7,FALSE)</f>
        <v>0</v>
      </c>
      <c r="I332" s="31">
        <f>VLOOKUP(B332,DATOS!D:I,3,FALSE)</f>
        <v>3</v>
      </c>
      <c r="J332" s="31">
        <f>VLOOKUP(B332,DATOS!D:I,4,FALSE)</f>
        <v>1</v>
      </c>
      <c r="K332" s="31" t="str">
        <f>VLOOKUP(B332,DATOS!D:I,6,FALSE)</f>
        <v>M</v>
      </c>
      <c r="L332">
        <v>86</v>
      </c>
      <c r="M332">
        <f>VLOOKUP(B332,DATOS!D:K,8,FALSE)</f>
        <v>320</v>
      </c>
      <c r="N332" t="s">
        <v>140</v>
      </c>
      <c r="O332">
        <f>VLOOKUP(B332,AT!E:E,1,FALSE)</f>
        <v>1130147445</v>
      </c>
    </row>
    <row r="333" spans="1:15">
      <c r="A333" t="str">
        <f>VLOOKUP(B333,'SEPARADOR US'!A:G,2,FALSE)</f>
        <v>CC</v>
      </c>
      <c r="B333">
        <v>1123325383</v>
      </c>
      <c r="C333" t="s">
        <v>134</v>
      </c>
      <c r="D333">
        <v>2</v>
      </c>
      <c r="E333" s="31" t="str">
        <f>VLOOKUP(B333,'SEPARADOR US'!A:G,4,FALSE)</f>
        <v>LILIANA</v>
      </c>
      <c r="F333" s="31" t="str">
        <f>VLOOKUP(B333,'SEPARADOR US'!A:G,5,FALSE)</f>
        <v>MARTINEZ</v>
      </c>
      <c r="G333" s="31" t="str">
        <f>VLOOKUP(B333,'SEPARADOR US'!A:G,6,FALSE)</f>
        <v>BOLAÑOZ</v>
      </c>
      <c r="H333" s="31">
        <f>VLOOKUP(B333,'SEPARADOR US'!A:G,7,FALSE)</f>
        <v>0</v>
      </c>
      <c r="I333" s="31">
        <f>VLOOKUP(B333,DATOS!D:I,3,FALSE)</f>
        <v>33</v>
      </c>
      <c r="J333" s="31">
        <f>VLOOKUP(B333,DATOS!D:I,4,FALSE)</f>
        <v>1</v>
      </c>
      <c r="K333" s="31" t="str">
        <f>VLOOKUP(B333,DATOS!D:I,6,FALSE)</f>
        <v>F</v>
      </c>
      <c r="L333">
        <v>86</v>
      </c>
      <c r="M333">
        <f>VLOOKUP(B333,DATOS!D:K,8,FALSE)</f>
        <v>320</v>
      </c>
      <c r="N333" t="s">
        <v>140</v>
      </c>
      <c r="O333">
        <f>VLOOKUP(B333,AT!E:E,1,FALSE)</f>
        <v>1123325383</v>
      </c>
    </row>
    <row r="334" spans="1:15">
      <c r="A334" t="str">
        <f>VLOOKUP(B334,'SEPARADOR US'!A:G,2,FALSE)</f>
        <v>TI</v>
      </c>
      <c r="B334">
        <v>1124316390</v>
      </c>
      <c r="C334" t="s">
        <v>134</v>
      </c>
      <c r="D334">
        <v>2</v>
      </c>
      <c r="E334" s="31" t="str">
        <f>VLOOKUP(B334,'SEPARADOR US'!A:G,4,FALSE)</f>
        <v>LINARES</v>
      </c>
      <c r="F334" s="31" t="str">
        <f>VLOOKUP(B334,'SEPARADOR US'!A:G,5,FALSE)</f>
        <v>BURBANO</v>
      </c>
      <c r="G334" s="31" t="str">
        <f>VLOOKUP(B334,'SEPARADOR US'!A:G,6,FALSE)</f>
        <v>LAURA</v>
      </c>
      <c r="H334" s="31" t="str">
        <f>VLOOKUP(B334,'SEPARADOR US'!A:G,7,FALSE)</f>
        <v>ANTONELLA</v>
      </c>
      <c r="I334" s="31">
        <f>VLOOKUP(B334,DATOS!D:I,3,FALSE)</f>
        <v>7</v>
      </c>
      <c r="J334" s="31">
        <f>VLOOKUP(B334,DATOS!D:I,4,FALSE)</f>
        <v>1</v>
      </c>
      <c r="K334" s="31" t="str">
        <f>VLOOKUP(B334,DATOS!D:I,6,FALSE)</f>
        <v>F</v>
      </c>
      <c r="L334">
        <v>86</v>
      </c>
      <c r="M334">
        <f>VLOOKUP(B334,DATOS!D:K,8,FALSE)</f>
        <v>219</v>
      </c>
      <c r="N334" t="s">
        <v>140</v>
      </c>
      <c r="O334">
        <f>VLOOKUP(B334,AT!E:E,1,FALSE)</f>
        <v>1124316390</v>
      </c>
    </row>
    <row r="335" spans="1:15">
      <c r="A335" t="str">
        <f>VLOOKUP(B335,'SEPARADOR US'!A:G,2,FALSE)</f>
        <v>CC</v>
      </c>
      <c r="B335">
        <v>39841047</v>
      </c>
      <c r="C335" t="s">
        <v>134</v>
      </c>
      <c r="D335">
        <v>2</v>
      </c>
      <c r="E335" s="31" t="str">
        <f>VLOOKUP(B335,'SEPARADOR US'!A:G,4,FALSE)</f>
        <v>LOAIZA</v>
      </c>
      <c r="F335" s="31" t="str">
        <f>VLOOKUP(B335,'SEPARADOR US'!A:G,5,FALSE)</f>
        <v>MORA</v>
      </c>
      <c r="G335" s="31" t="str">
        <f>VLOOKUP(B335,'SEPARADOR US'!A:G,6,FALSE)</f>
        <v>RUTH</v>
      </c>
      <c r="H335" s="31" t="str">
        <f>VLOOKUP(B335,'SEPARADOR US'!A:G,7,FALSE)</f>
        <v>LORENA</v>
      </c>
      <c r="I335" s="31">
        <f>VLOOKUP(B335,DATOS!D:I,3,FALSE)</f>
        <v>48</v>
      </c>
      <c r="J335" s="31">
        <f>VLOOKUP(B335,DATOS!D:I,4,FALSE)</f>
        <v>1</v>
      </c>
      <c r="K335" s="31" t="str">
        <f>VLOOKUP(B335,DATOS!D:I,6,FALSE)</f>
        <v>F</v>
      </c>
      <c r="L335">
        <v>86</v>
      </c>
      <c r="M335">
        <f>VLOOKUP(B335,DATOS!D:K,8,FALSE)</f>
        <v>568</v>
      </c>
      <c r="N335" t="s">
        <v>140</v>
      </c>
      <c r="O335">
        <f>VLOOKUP(B335,AT!E:E,1,FALSE)</f>
        <v>39841047</v>
      </c>
    </row>
    <row r="336" spans="1:15">
      <c r="A336" t="str">
        <f>VLOOKUP(B336,'SEPARADOR US'!A:G,2,FALSE)</f>
        <v>CC</v>
      </c>
      <c r="B336">
        <v>1123334399</v>
      </c>
      <c r="C336" t="s">
        <v>134</v>
      </c>
      <c r="D336">
        <v>2</v>
      </c>
      <c r="E336" s="31" t="str">
        <f>VLOOKUP(B336,'SEPARADOR US'!A:G,4,FALSE)</f>
        <v>LOPEZ</v>
      </c>
      <c r="F336" s="31" t="str">
        <f>VLOOKUP(B336,'SEPARADOR US'!A:G,5,FALSE)</f>
        <v>ANDRY</v>
      </c>
      <c r="G336" s="31" t="str">
        <f>VLOOKUP(B336,'SEPARADOR US'!A:G,6,FALSE)</f>
        <v>MAYERLY</v>
      </c>
      <c r="H336" s="31">
        <f>VLOOKUP(B336,'SEPARADOR US'!A:G,7,FALSE)</f>
        <v>0</v>
      </c>
      <c r="I336" s="31">
        <f>VLOOKUP(B336,DATOS!D:I,3,FALSE)</f>
        <v>25</v>
      </c>
      <c r="J336" s="31">
        <f>VLOOKUP(B336,DATOS!D:I,4,FALSE)</f>
        <v>1</v>
      </c>
      <c r="K336" s="31" t="str">
        <f>VLOOKUP(B336,DATOS!D:I,6,FALSE)</f>
        <v>F</v>
      </c>
      <c r="L336">
        <v>86</v>
      </c>
      <c r="M336">
        <f>VLOOKUP(B336,DATOS!D:K,8,FALSE)</f>
        <v>320</v>
      </c>
      <c r="N336" t="s">
        <v>140</v>
      </c>
      <c r="O336">
        <f>VLOOKUP(B336,AT!E:E,1,FALSE)</f>
        <v>1123334399</v>
      </c>
    </row>
    <row r="337" spans="1:15" hidden="1">
      <c r="A337" t="str">
        <f>VLOOKUP(B337,'SEPARADOR US'!A:G,2,FALSE)</f>
        <v>TI</v>
      </c>
      <c r="B337">
        <v>1126452259</v>
      </c>
      <c r="C337" t="s">
        <v>134</v>
      </c>
      <c r="D337">
        <v>2</v>
      </c>
      <c r="E337" s="31" t="str">
        <f>VLOOKUP(B337,'SEPARADOR US'!A:G,4,FALSE)</f>
        <v>LOPEZ</v>
      </c>
      <c r="F337" s="31" t="str">
        <f>VLOOKUP(B337,'SEPARADOR US'!A:G,5,FALSE)</f>
        <v>CADENA</v>
      </c>
      <c r="G337" s="31" t="str">
        <f>VLOOKUP(B337,'SEPARADOR US'!A:G,6,FALSE)</f>
        <v>KELLY</v>
      </c>
      <c r="H337" s="31" t="str">
        <f>VLOOKUP(B337,'SEPARADOR US'!A:G,7,FALSE)</f>
        <v>DAYANA</v>
      </c>
      <c r="I337" s="31">
        <f>VLOOKUP(B337,DATOS!D:I,3,FALSE)</f>
        <v>14</v>
      </c>
      <c r="J337" s="31">
        <f>VLOOKUP(B337,DATOS!D:I,4,FALSE)</f>
        <v>1</v>
      </c>
      <c r="K337" s="31" t="str">
        <f>VLOOKUP(B337,DATOS!D:I,6,FALSE)</f>
        <v>F</v>
      </c>
      <c r="L337">
        <v>86</v>
      </c>
      <c r="M337">
        <f>VLOOKUP(B337,DATOS!D:K,8,FALSE)</f>
        <v>865</v>
      </c>
      <c r="N337" t="s">
        <v>140</v>
      </c>
      <c r="O337" t="e">
        <f>VLOOKUP(B337,AT!E:E,1,FALSE)</f>
        <v>#N/A</v>
      </c>
    </row>
    <row r="338" spans="1:15">
      <c r="A338" t="str">
        <f>VLOOKUP(B338,'SEPARADOR US'!A:G,2,FALSE)</f>
        <v>CC</v>
      </c>
      <c r="B338">
        <v>18107596</v>
      </c>
      <c r="C338" t="s">
        <v>134</v>
      </c>
      <c r="D338">
        <v>2</v>
      </c>
      <c r="E338" s="31" t="str">
        <f>VLOOKUP(B338,'SEPARADOR US'!A:G,4,FALSE)</f>
        <v>LOPEZ</v>
      </c>
      <c r="F338" s="31" t="str">
        <f>VLOOKUP(B338,'SEPARADOR US'!A:G,5,FALSE)</f>
        <v>CANAMEJOY</v>
      </c>
      <c r="G338" s="31" t="str">
        <f>VLOOKUP(B338,'SEPARADOR US'!A:G,6,FALSE)</f>
        <v>ALFONSO</v>
      </c>
      <c r="H338" s="31" t="str">
        <f>VLOOKUP(B338,'SEPARADOR US'!A:G,7,FALSE)</f>
        <v>NOE</v>
      </c>
      <c r="I338" s="31">
        <f>VLOOKUP(B338,DATOS!D:I,3,FALSE)</f>
        <v>71</v>
      </c>
      <c r="J338" s="31">
        <f>VLOOKUP(B338,DATOS!D:I,4,FALSE)</f>
        <v>1</v>
      </c>
      <c r="K338" s="31" t="str">
        <f>VLOOKUP(B338,DATOS!D:I,6,FALSE)</f>
        <v>M</v>
      </c>
      <c r="L338">
        <v>86</v>
      </c>
      <c r="M338">
        <f>VLOOKUP(B338,DATOS!D:K,8,FALSE)</f>
        <v>569</v>
      </c>
      <c r="N338" t="s">
        <v>140</v>
      </c>
      <c r="O338">
        <f>VLOOKUP(B338,AT!E:E,1,FALSE)</f>
        <v>18107596</v>
      </c>
    </row>
    <row r="339" spans="1:15">
      <c r="A339" t="str">
        <f>VLOOKUP(B339,'SEPARADOR US'!A:G,2,FALSE)</f>
        <v>CC</v>
      </c>
      <c r="B339">
        <v>27363959</v>
      </c>
      <c r="C339" t="s">
        <v>134</v>
      </c>
      <c r="D339">
        <v>2</v>
      </c>
      <c r="E339" s="31" t="str">
        <f>VLOOKUP(B339,'SEPARADOR US'!A:G,4,FALSE)</f>
        <v>LOPEZ</v>
      </c>
      <c r="F339" s="31" t="str">
        <f>VLOOKUP(B339,'SEPARADOR US'!A:G,5,FALSE)</f>
        <v>DE ARTEAGA</v>
      </c>
      <c r="G339" s="31" t="str">
        <f>VLOOKUP(B339,'SEPARADOR US'!A:G,6,FALSE)</f>
        <v>MARIA</v>
      </c>
      <c r="H339" s="31">
        <f>VLOOKUP(B339,'SEPARADOR US'!A:G,7,FALSE)</f>
        <v>0</v>
      </c>
      <c r="I339" s="31">
        <f>VLOOKUP(B339,DATOS!D:I,3,FALSE)</f>
        <v>84</v>
      </c>
      <c r="J339" s="31">
        <f>VLOOKUP(B339,DATOS!D:I,4,FALSE)</f>
        <v>1</v>
      </c>
      <c r="K339" s="31" t="str">
        <f>VLOOKUP(B339,DATOS!D:I,6,FALSE)</f>
        <v>F</v>
      </c>
      <c r="L339">
        <v>86</v>
      </c>
      <c r="M339">
        <f>VLOOKUP(B339,DATOS!D:K,8,FALSE)</f>
        <v>885</v>
      </c>
      <c r="N339" t="s">
        <v>140</v>
      </c>
      <c r="O339">
        <f>VLOOKUP(B339,AT!E:E,1,FALSE)</f>
        <v>27363959</v>
      </c>
    </row>
    <row r="340" spans="1:15">
      <c r="A340" t="str">
        <f>VLOOKUP(B340,'SEPARADOR US'!A:G,2,FALSE)</f>
        <v>CC</v>
      </c>
      <c r="B340">
        <v>1122784844</v>
      </c>
      <c r="C340" t="s">
        <v>134</v>
      </c>
      <c r="D340">
        <v>2</v>
      </c>
      <c r="E340" s="31" t="str">
        <f>VLOOKUP(B340,'SEPARADOR US'!A:G,4,FALSE)</f>
        <v>LOPEZ</v>
      </c>
      <c r="F340" s="31" t="str">
        <f>VLOOKUP(B340,'SEPARADOR US'!A:G,5,FALSE)</f>
        <v>ESPAÑA</v>
      </c>
      <c r="G340" s="31" t="str">
        <f>VLOOKUP(B340,'SEPARADOR US'!A:G,6,FALSE)</f>
        <v>BREEN</v>
      </c>
      <c r="H340" s="31" t="str">
        <f>VLOOKUP(B340,'SEPARADOR US'!A:G,7,FALSE)</f>
        <v>LEHANNA</v>
      </c>
      <c r="I340" s="31">
        <f>VLOOKUP(B340,DATOS!D:I,3,FALSE)</f>
        <v>30</v>
      </c>
      <c r="J340" s="31">
        <f>VLOOKUP(B340,DATOS!D:I,4,FALSE)</f>
        <v>1</v>
      </c>
      <c r="K340" s="31" t="str">
        <f>VLOOKUP(B340,DATOS!D:I,6,FALSE)</f>
        <v>F</v>
      </c>
      <c r="L340">
        <v>86</v>
      </c>
      <c r="M340">
        <f>VLOOKUP(B340,DATOS!D:K,8,FALSE)</f>
        <v>749</v>
      </c>
      <c r="N340" t="s">
        <v>140</v>
      </c>
      <c r="O340">
        <f>VLOOKUP(B340,AT!E:E,1,FALSE)</f>
        <v>1122784844</v>
      </c>
    </row>
    <row r="341" spans="1:15">
      <c r="A341" t="str">
        <f>VLOOKUP(B341,'SEPARADOR US'!A:G,2,FALSE)</f>
        <v>CC</v>
      </c>
      <c r="B341">
        <v>41103738</v>
      </c>
      <c r="C341" t="s">
        <v>134</v>
      </c>
      <c r="D341">
        <v>2</v>
      </c>
      <c r="E341" s="31" t="str">
        <f>VLOOKUP(B341,'SEPARADOR US'!A:G,4,FALSE)</f>
        <v>LOPEZ</v>
      </c>
      <c r="F341" s="31" t="str">
        <f>VLOOKUP(B341,'SEPARADOR US'!A:G,5,FALSE)</f>
        <v>GELPUD</v>
      </c>
      <c r="G341" s="31" t="str">
        <f>VLOOKUP(B341,'SEPARADOR US'!A:G,6,FALSE)</f>
        <v>GLADIS</v>
      </c>
      <c r="H341" s="31" t="str">
        <f>VLOOKUP(B341,'SEPARADOR US'!A:G,7,FALSE)</f>
        <v>DELCARMEN</v>
      </c>
      <c r="I341" s="31">
        <f>VLOOKUP(B341,DATOS!D:I,3,FALSE)</f>
        <v>54</v>
      </c>
      <c r="J341" s="31">
        <f>VLOOKUP(B341,DATOS!D:I,4,FALSE)</f>
        <v>1</v>
      </c>
      <c r="K341" s="31" t="str">
        <f>VLOOKUP(B341,DATOS!D:I,6,FALSE)</f>
        <v>F</v>
      </c>
      <c r="L341">
        <v>86</v>
      </c>
      <c r="M341">
        <f>VLOOKUP(B341,DATOS!D:K,8,FALSE)</f>
        <v>568</v>
      </c>
      <c r="N341" t="s">
        <v>140</v>
      </c>
      <c r="O341">
        <f>VLOOKUP(B341,AT!E:E,1,FALSE)</f>
        <v>41103738</v>
      </c>
    </row>
    <row r="342" spans="1:15">
      <c r="A342" t="str">
        <f>VLOOKUP(B342,'SEPARADOR US'!A:G,2,FALSE)</f>
        <v>CC</v>
      </c>
      <c r="B342">
        <v>1075209332</v>
      </c>
      <c r="C342" t="s">
        <v>134</v>
      </c>
      <c r="D342">
        <v>2</v>
      </c>
      <c r="E342" s="31" t="str">
        <f>VLOOKUP(B342,'SEPARADOR US'!A:G,4,FALSE)</f>
        <v>LOPEZ</v>
      </c>
      <c r="F342" s="31" t="str">
        <f>VLOOKUP(B342,'SEPARADOR US'!A:G,5,FALSE)</f>
        <v>GUTIERREZ</v>
      </c>
      <c r="G342" s="31" t="str">
        <f>VLOOKUP(B342,'SEPARADOR US'!A:G,6,FALSE)</f>
        <v>MILE</v>
      </c>
      <c r="H342" s="31" t="str">
        <f>VLOOKUP(B342,'SEPARADOR US'!A:G,7,FALSE)</f>
        <v>YAENY</v>
      </c>
      <c r="I342" s="31">
        <f>VLOOKUP(B342,DATOS!D:I,3,FALSE)</f>
        <v>38</v>
      </c>
      <c r="J342" s="31">
        <f>VLOOKUP(B342,DATOS!D:I,4,FALSE)</f>
        <v>1</v>
      </c>
      <c r="K342" s="31" t="str">
        <f>VLOOKUP(B342,DATOS!D:I,6,FALSE)</f>
        <v>F</v>
      </c>
      <c r="L342">
        <v>86</v>
      </c>
      <c r="M342">
        <f>VLOOKUP(B342,DATOS!D:K,8,FALSE)</f>
        <v>571</v>
      </c>
      <c r="N342" t="s">
        <v>140</v>
      </c>
      <c r="O342">
        <f>VLOOKUP(B342,AT!E:E,1,FALSE)</f>
        <v>1075209332</v>
      </c>
    </row>
    <row r="343" spans="1:15">
      <c r="A343" t="str">
        <f>VLOOKUP(B343,'SEPARADOR US'!A:G,2,FALSE)</f>
        <v>CC</v>
      </c>
      <c r="B343">
        <v>27432177</v>
      </c>
      <c r="C343" t="s">
        <v>134</v>
      </c>
      <c r="D343">
        <v>2</v>
      </c>
      <c r="E343" s="31" t="str">
        <f>VLOOKUP(B343,'SEPARADOR US'!A:G,4,FALSE)</f>
        <v>LOPEZ</v>
      </c>
      <c r="F343" s="31" t="str">
        <f>VLOOKUP(B343,'SEPARADOR US'!A:G,5,FALSE)</f>
        <v>ROSERO</v>
      </c>
      <c r="G343" s="31" t="str">
        <f>VLOOKUP(B343,'SEPARADOR US'!A:G,6,FALSE)</f>
        <v>HILDA</v>
      </c>
      <c r="H343" s="31" t="str">
        <f>VLOOKUP(B343,'SEPARADOR US'!A:G,7,FALSE)</f>
        <v>VICTORIA</v>
      </c>
      <c r="I343" s="31">
        <f>VLOOKUP(B343,DATOS!D:I,3,FALSE)</f>
        <v>66</v>
      </c>
      <c r="J343" s="31">
        <f>VLOOKUP(B343,DATOS!D:I,4,FALSE)</f>
        <v>1</v>
      </c>
      <c r="K343" s="31" t="str">
        <f>VLOOKUP(B343,DATOS!D:I,6,FALSE)</f>
        <v>F</v>
      </c>
      <c r="L343">
        <v>86</v>
      </c>
      <c r="M343">
        <f>VLOOKUP(B343,DATOS!D:K,8,FALSE)</f>
        <v>320</v>
      </c>
      <c r="N343" t="s">
        <v>140</v>
      </c>
      <c r="O343">
        <f>VLOOKUP(B343,AT!E:E,1,FALSE)</f>
        <v>27432177</v>
      </c>
    </row>
    <row r="344" spans="1:15">
      <c r="A344" t="str">
        <f>VLOOKUP(B344,'SEPARADOR US'!A:G,2,FALSE)</f>
        <v>RC</v>
      </c>
      <c r="B344">
        <v>1125413384</v>
      </c>
      <c r="C344" t="s">
        <v>134</v>
      </c>
      <c r="D344">
        <v>2</v>
      </c>
      <c r="E344" s="31" t="str">
        <f>VLOOKUP(B344,'SEPARADOR US'!A:G,4,FALSE)</f>
        <v>LOPEZ</v>
      </c>
      <c r="F344" s="31" t="str">
        <f>VLOOKUP(B344,'SEPARADOR US'!A:G,5,FALSE)</f>
        <v>TRUJILLO</v>
      </c>
      <c r="G344" s="31" t="str">
        <f>VLOOKUP(B344,'SEPARADOR US'!A:G,6,FALSE)</f>
        <v>LESLY</v>
      </c>
      <c r="H344" s="31" t="str">
        <f>VLOOKUP(B344,'SEPARADOR US'!A:G,7,FALSE)</f>
        <v>GISSEL</v>
      </c>
      <c r="I344" s="31">
        <f>VLOOKUP(B344,DATOS!D:I,3,FALSE)</f>
        <v>7</v>
      </c>
      <c r="J344" s="31">
        <f>VLOOKUP(B344,DATOS!D:I,4,FALSE)</f>
        <v>1</v>
      </c>
      <c r="K344" s="31" t="str">
        <f>VLOOKUP(B344,DATOS!D:I,6,FALSE)</f>
        <v>F</v>
      </c>
      <c r="L344">
        <v>86</v>
      </c>
      <c r="M344">
        <f>VLOOKUP(B344,DATOS!D:K,8,FALSE)</f>
        <v>569</v>
      </c>
      <c r="N344" t="s">
        <v>140</v>
      </c>
      <c r="O344">
        <f>VLOOKUP(B344,AT!E:E,1,FALSE)</f>
        <v>1125413384</v>
      </c>
    </row>
    <row r="345" spans="1:15">
      <c r="A345" t="str">
        <f>VLOOKUP(B345,'SEPARADOR US'!A:G,2,FALSE)</f>
        <v>CC</v>
      </c>
      <c r="B345">
        <v>69000006</v>
      </c>
      <c r="C345" t="s">
        <v>134</v>
      </c>
      <c r="D345">
        <v>2</v>
      </c>
      <c r="E345" s="31" t="str">
        <f>VLOOKUP(B345,'SEPARADOR US'!A:G,4,FALSE)</f>
        <v>LOZADA</v>
      </c>
      <c r="F345" s="31" t="str">
        <f>VLOOKUP(B345,'SEPARADOR US'!A:G,5,FALSE)</f>
        <v>DE CAMACHO</v>
      </c>
      <c r="G345" s="31" t="str">
        <f>VLOOKUP(B345,'SEPARADOR US'!A:G,6,FALSE)</f>
        <v>MARIAFELINA</v>
      </c>
      <c r="H345" s="31">
        <f>VLOOKUP(B345,'SEPARADOR US'!A:G,7,FALSE)</f>
        <v>0</v>
      </c>
      <c r="I345" s="31">
        <f>VLOOKUP(B345,DATOS!D:I,3,FALSE)</f>
        <v>70</v>
      </c>
      <c r="J345" s="31">
        <f>VLOOKUP(B345,DATOS!D:I,4,FALSE)</f>
        <v>1</v>
      </c>
      <c r="K345" s="31" t="str">
        <f>VLOOKUP(B345,DATOS!D:I,6,FALSE)</f>
        <v>F</v>
      </c>
      <c r="L345">
        <v>86</v>
      </c>
      <c r="M345" t="str">
        <f>VLOOKUP(B345,DATOS!D:K,8,FALSE)</f>
        <v>001</v>
      </c>
      <c r="N345" t="s">
        <v>140</v>
      </c>
      <c r="O345">
        <f>VLOOKUP(B345,AT!E:E,1,FALSE)</f>
        <v>69000006</v>
      </c>
    </row>
    <row r="346" spans="1:15">
      <c r="A346" t="str">
        <f>VLOOKUP(B346,'SEPARADOR US'!A:G,2,FALSE)</f>
        <v>CC</v>
      </c>
      <c r="B346">
        <v>4961492</v>
      </c>
      <c r="C346" t="s">
        <v>134</v>
      </c>
      <c r="D346">
        <v>2</v>
      </c>
      <c r="E346" s="31" t="str">
        <f>VLOOKUP(B346,'SEPARADOR US'!A:G,4,FALSE)</f>
        <v>LUQUE</v>
      </c>
      <c r="F346" s="31" t="str">
        <f>VLOOKUP(B346,'SEPARADOR US'!A:G,5,FALSE)</f>
        <v>VARGAS</v>
      </c>
      <c r="G346" s="31" t="str">
        <f>VLOOKUP(B346,'SEPARADOR US'!A:G,6,FALSE)</f>
        <v>ELIEZER</v>
      </c>
      <c r="H346" s="31">
        <f>VLOOKUP(B346,'SEPARADOR US'!A:G,7,FALSE)</f>
        <v>0</v>
      </c>
      <c r="I346" s="31">
        <f>VLOOKUP(B346,DATOS!D:I,3,FALSE)</f>
        <v>58</v>
      </c>
      <c r="J346" s="31">
        <f>VLOOKUP(B346,DATOS!D:I,4,FALSE)</f>
        <v>1</v>
      </c>
      <c r="K346" s="31" t="str">
        <f>VLOOKUP(B346,DATOS!D:I,6,FALSE)</f>
        <v>M</v>
      </c>
      <c r="L346">
        <v>86</v>
      </c>
      <c r="M346" t="str">
        <f>VLOOKUP(B346,DATOS!D:K,8,FALSE)</f>
        <v>001</v>
      </c>
      <c r="N346" t="s">
        <v>140</v>
      </c>
      <c r="O346">
        <f>VLOOKUP(B346,AT!E:E,1,FALSE)</f>
        <v>4961492</v>
      </c>
    </row>
    <row r="347" spans="1:15">
      <c r="A347" t="str">
        <f>VLOOKUP(B347,'SEPARADOR US'!A:G,2,FALSE)</f>
        <v>RC</v>
      </c>
      <c r="B347">
        <v>1130147333</v>
      </c>
      <c r="C347" t="s">
        <v>134</v>
      </c>
      <c r="D347">
        <v>2</v>
      </c>
      <c r="E347" s="31" t="str">
        <f>VLOOKUP(B347,'SEPARADOR US'!A:G,4,FALSE)</f>
        <v>MACIAS</v>
      </c>
      <c r="F347" s="31" t="str">
        <f>VLOOKUP(B347,'SEPARADOR US'!A:G,5,FALSE)</f>
        <v>ASLHY</v>
      </c>
      <c r="G347" s="31" t="str">
        <f>VLOOKUP(B347,'SEPARADOR US'!A:G,6,FALSE)</f>
        <v>JARETH</v>
      </c>
      <c r="H347" s="31">
        <f>VLOOKUP(B347,'SEPARADOR US'!A:G,7,FALSE)</f>
        <v>0</v>
      </c>
      <c r="I347" s="31">
        <f>VLOOKUP(B347,DATOS!D:I,3,FALSE)</f>
        <v>4</v>
      </c>
      <c r="J347" s="31">
        <f>VLOOKUP(B347,DATOS!D:I,4,FALSE)</f>
        <v>1</v>
      </c>
      <c r="K347" s="31" t="str">
        <f>VLOOKUP(B347,DATOS!D:I,6,FALSE)</f>
        <v>F</v>
      </c>
      <c r="L347">
        <v>86</v>
      </c>
      <c r="M347">
        <f>VLOOKUP(B347,DATOS!D:K,8,FALSE)</f>
        <v>320</v>
      </c>
      <c r="N347" t="s">
        <v>140</v>
      </c>
      <c r="O347">
        <f>VLOOKUP(B347,AT!E:E,1,FALSE)</f>
        <v>1130147333</v>
      </c>
    </row>
    <row r="348" spans="1:15">
      <c r="A348" t="str">
        <f>VLOOKUP(B348,'SEPARADOR US'!A:G,2,FALSE)</f>
        <v>TI</v>
      </c>
      <c r="B348">
        <v>1126449271</v>
      </c>
      <c r="C348" t="s">
        <v>134</v>
      </c>
      <c r="D348">
        <v>2</v>
      </c>
      <c r="E348" s="31" t="str">
        <f>VLOOKUP(B348,'SEPARADOR US'!A:G,4,FALSE)</f>
        <v>MACIAS</v>
      </c>
      <c r="F348" s="31" t="str">
        <f>VLOOKUP(B348,'SEPARADOR US'!A:G,5,FALSE)</f>
        <v>CUARAN</v>
      </c>
      <c r="G348" s="31" t="str">
        <f>VLOOKUP(B348,'SEPARADOR US'!A:G,6,FALSE)</f>
        <v>DAYANA</v>
      </c>
      <c r="H348" s="31" t="str">
        <f>VLOOKUP(B348,'SEPARADOR US'!A:G,7,FALSE)</f>
        <v>ALEJANDRA</v>
      </c>
      <c r="I348" s="31">
        <f>VLOOKUP(B348,DATOS!D:I,3,FALSE)</f>
        <v>17</v>
      </c>
      <c r="J348" s="31">
        <f>VLOOKUP(B348,DATOS!D:I,4,FALSE)</f>
        <v>1</v>
      </c>
      <c r="K348" s="31" t="str">
        <f>VLOOKUP(B348,DATOS!D:I,6,FALSE)</f>
        <v>F</v>
      </c>
      <c r="L348">
        <v>86</v>
      </c>
      <c r="M348">
        <f>VLOOKUP(B348,DATOS!D:K,8,FALSE)</f>
        <v>865</v>
      </c>
      <c r="N348" t="s">
        <v>140</v>
      </c>
      <c r="O348">
        <f>VLOOKUP(B348,AT!E:E,1,FALSE)</f>
        <v>1126449271</v>
      </c>
    </row>
    <row r="349" spans="1:15">
      <c r="A349" t="str">
        <f>VLOOKUP(B349,'SEPARADOR US'!A:G,2,FALSE)</f>
        <v>CC</v>
      </c>
      <c r="B349">
        <v>27470101</v>
      </c>
      <c r="C349" t="s">
        <v>134</v>
      </c>
      <c r="D349">
        <v>2</v>
      </c>
      <c r="E349" s="31" t="str">
        <f>VLOOKUP(B349,'SEPARADOR US'!A:G,4,FALSE)</f>
        <v>MADRIÑAN</v>
      </c>
      <c r="F349" s="31" t="str">
        <f>VLOOKUP(B349,'SEPARADOR US'!A:G,5,FALSE)</f>
        <v>ORTIZ</v>
      </c>
      <c r="G349" s="31" t="str">
        <f>VLOOKUP(B349,'SEPARADOR US'!A:G,6,FALSE)</f>
        <v>LUZ</v>
      </c>
      <c r="H349" s="31" t="str">
        <f>VLOOKUP(B349,'SEPARADOR US'!A:G,7,FALSE)</f>
        <v>DARY</v>
      </c>
      <c r="I349" s="31">
        <f>VLOOKUP(B349,DATOS!D:I,3,FALSE)</f>
        <v>35</v>
      </c>
      <c r="J349" s="31">
        <f>VLOOKUP(B349,DATOS!D:I,4,FALSE)</f>
        <v>1</v>
      </c>
      <c r="K349" s="31" t="str">
        <f>VLOOKUP(B349,DATOS!D:I,6,FALSE)</f>
        <v>F</v>
      </c>
      <c r="L349">
        <v>86</v>
      </c>
      <c r="M349">
        <f>VLOOKUP(B349,DATOS!D:K,8,FALSE)</f>
        <v>885</v>
      </c>
      <c r="N349" t="s">
        <v>140</v>
      </c>
      <c r="O349">
        <f>VLOOKUP(B349,AT!E:E,1,FALSE)</f>
        <v>27470101</v>
      </c>
    </row>
    <row r="350" spans="1:15">
      <c r="A350" t="str">
        <f>VLOOKUP(B350,'SEPARADOR US'!A:G,2,FALSE)</f>
        <v>CC</v>
      </c>
      <c r="B350">
        <v>39841862</v>
      </c>
      <c r="C350" t="s">
        <v>134</v>
      </c>
      <c r="D350">
        <v>2</v>
      </c>
      <c r="E350" s="31" t="str">
        <f>VLOOKUP(B350,'SEPARADOR US'!A:G,4,FALSE)</f>
        <v>MADROÑERO</v>
      </c>
      <c r="F350" s="31" t="str">
        <f>VLOOKUP(B350,'SEPARADOR US'!A:G,5,FALSE)</f>
        <v>ROJAS</v>
      </c>
      <c r="G350" s="31" t="str">
        <f>VLOOKUP(B350,'SEPARADOR US'!A:G,6,FALSE)</f>
        <v>LUZ</v>
      </c>
      <c r="H350" s="31" t="str">
        <f>VLOOKUP(B350,'SEPARADOR US'!A:G,7,FALSE)</f>
        <v>DEY</v>
      </c>
      <c r="I350" s="31">
        <f>VLOOKUP(B350,DATOS!D:I,3,FALSE)</f>
        <v>48</v>
      </c>
      <c r="J350" s="31">
        <f>VLOOKUP(B350,DATOS!D:I,4,FALSE)</f>
        <v>1</v>
      </c>
      <c r="K350" s="31" t="str">
        <f>VLOOKUP(B350,DATOS!D:I,6,FALSE)</f>
        <v>F</v>
      </c>
      <c r="L350">
        <v>86</v>
      </c>
      <c r="M350">
        <f>VLOOKUP(B350,DATOS!D:K,8,FALSE)</f>
        <v>569</v>
      </c>
      <c r="N350" t="s">
        <v>140</v>
      </c>
      <c r="O350">
        <f>VLOOKUP(B350,AT!E:E,1,FALSE)</f>
        <v>39841862</v>
      </c>
    </row>
    <row r="351" spans="1:15">
      <c r="A351" t="str">
        <f>VLOOKUP(B351,'SEPARADOR US'!A:G,2,FALSE)</f>
        <v>CC</v>
      </c>
      <c r="B351">
        <v>15570418</v>
      </c>
      <c r="C351" t="s">
        <v>134</v>
      </c>
      <c r="D351">
        <v>2</v>
      </c>
      <c r="E351" s="31" t="str">
        <f>VLOOKUP(B351,'SEPARADOR US'!A:G,4,FALSE)</f>
        <v>MADROÑERO</v>
      </c>
      <c r="F351" s="31" t="str">
        <f>VLOOKUP(B351,'SEPARADOR US'!A:G,5,FALSE)</f>
        <v>VILLOTA</v>
      </c>
      <c r="G351" s="31" t="str">
        <f>VLOOKUP(B351,'SEPARADOR US'!A:G,6,FALSE)</f>
        <v>FALVIO</v>
      </c>
      <c r="H351" s="31" t="str">
        <f>VLOOKUP(B351,'SEPARADOR US'!A:G,7,FALSE)</f>
        <v>MAURO</v>
      </c>
      <c r="I351" s="31">
        <f>VLOOKUP(B351,DATOS!D:I,3,FALSE)</f>
        <v>78</v>
      </c>
      <c r="J351" s="31">
        <f>VLOOKUP(B351,DATOS!D:I,4,FALSE)</f>
        <v>1</v>
      </c>
      <c r="K351" s="31" t="str">
        <f>VLOOKUP(B351,DATOS!D:I,6,FALSE)</f>
        <v>M</v>
      </c>
      <c r="L351">
        <v>86</v>
      </c>
      <c r="M351">
        <f>VLOOKUP(B351,DATOS!D:K,8,FALSE)</f>
        <v>569</v>
      </c>
      <c r="N351" t="s">
        <v>140</v>
      </c>
      <c r="O351">
        <f>VLOOKUP(B351,AT!E:E,1,FALSE)</f>
        <v>15570418</v>
      </c>
    </row>
    <row r="352" spans="1:15">
      <c r="A352" t="str">
        <f>VLOOKUP(B352,'SEPARADOR US'!A:G,2,FALSE)</f>
        <v>RC</v>
      </c>
      <c r="B352">
        <v>1124316740</v>
      </c>
      <c r="C352" t="s">
        <v>134</v>
      </c>
      <c r="D352">
        <v>2</v>
      </c>
      <c r="E352" s="31" t="str">
        <f>VLOOKUP(B352,'SEPARADOR US'!A:G,4,FALSE)</f>
        <v>MAIGUAL</v>
      </c>
      <c r="F352" s="31" t="str">
        <f>VLOOKUP(B352,'SEPARADOR US'!A:G,5,FALSE)</f>
        <v>ROSERO</v>
      </c>
      <c r="G352" s="31" t="str">
        <f>VLOOKUP(B352,'SEPARADOR US'!A:G,6,FALSE)</f>
        <v>MATIAS</v>
      </c>
      <c r="H352" s="31" t="str">
        <f>VLOOKUP(B352,'SEPARADOR US'!A:G,7,FALSE)</f>
        <v>JHACOBO</v>
      </c>
      <c r="I352" s="31">
        <f>VLOOKUP(B352,DATOS!D:I,3,FALSE)</f>
        <v>5</v>
      </c>
      <c r="J352" s="31">
        <f>VLOOKUP(B352,DATOS!D:I,4,FALSE)</f>
        <v>1</v>
      </c>
      <c r="K352" s="31" t="str">
        <f>VLOOKUP(B352,DATOS!D:I,6,FALSE)</f>
        <v>M</v>
      </c>
      <c r="L352">
        <v>86</v>
      </c>
      <c r="M352">
        <f>VLOOKUP(B352,DATOS!D:K,8,FALSE)</f>
        <v>219</v>
      </c>
      <c r="N352" t="s">
        <v>140</v>
      </c>
      <c r="O352">
        <f>VLOOKUP(B352,AT!E:E,1,FALSE)</f>
        <v>1124316740</v>
      </c>
    </row>
    <row r="353" spans="1:15">
      <c r="A353" t="str">
        <f>VLOOKUP(B353,'SEPARADOR US'!A:G,2,FALSE)</f>
        <v>RC</v>
      </c>
      <c r="B353">
        <v>1125186224</v>
      </c>
      <c r="C353" t="s">
        <v>134</v>
      </c>
      <c r="D353">
        <v>2</v>
      </c>
      <c r="E353" s="31" t="str">
        <f>VLOOKUP(B353,'SEPARADOR US'!A:G,4,FALSE)</f>
        <v>MALPU</v>
      </c>
      <c r="F353" s="31" t="str">
        <f>VLOOKUP(B353,'SEPARADOR US'!A:G,5,FALSE)</f>
        <v>BERMEO</v>
      </c>
      <c r="G353" s="31" t="str">
        <f>VLOOKUP(B353,'SEPARADOR US'!A:G,6,FALSE)</f>
        <v>IAN</v>
      </c>
      <c r="H353" s="31" t="str">
        <f>VLOOKUP(B353,'SEPARADOR US'!A:G,7,FALSE)</f>
        <v>EMMANUEL</v>
      </c>
      <c r="I353" s="31">
        <f>VLOOKUP(B353,DATOS!D:I,3,FALSE)</f>
        <v>2</v>
      </c>
      <c r="J353" s="31">
        <f>VLOOKUP(B353,DATOS!D:I,4,FALSE)</f>
        <v>1</v>
      </c>
      <c r="K353" s="31" t="str">
        <f>VLOOKUP(B353,DATOS!D:I,6,FALSE)</f>
        <v>M</v>
      </c>
      <c r="L353">
        <v>86</v>
      </c>
      <c r="M353">
        <f>VLOOKUP(B353,DATOS!D:K,8,FALSE)</f>
        <v>571</v>
      </c>
      <c r="N353" t="s">
        <v>140</v>
      </c>
      <c r="O353">
        <f>VLOOKUP(B353,AT!E:E,1,FALSE)</f>
        <v>1125186224</v>
      </c>
    </row>
    <row r="354" spans="1:15">
      <c r="A354" t="str">
        <f>VLOOKUP(B354,'SEPARADOR US'!A:G,2,FALSE)</f>
        <v>TI</v>
      </c>
      <c r="B354">
        <v>1126447746</v>
      </c>
      <c r="C354" t="s">
        <v>134</v>
      </c>
      <c r="D354">
        <v>2</v>
      </c>
      <c r="E354" s="31" t="str">
        <f>VLOOKUP(B354,'SEPARADOR US'!A:G,4,FALSE)</f>
        <v>MALUA</v>
      </c>
      <c r="F354" s="31" t="str">
        <f>VLOOKUP(B354,'SEPARADOR US'!A:G,5,FALSE)</f>
        <v>MAIGARA</v>
      </c>
      <c r="G354" s="31" t="str">
        <f>VLOOKUP(B354,'SEPARADOR US'!A:G,6,FALSE)</f>
        <v>YEIMY</v>
      </c>
      <c r="H354" s="31" t="str">
        <f>VLOOKUP(B354,'SEPARADOR US'!A:G,7,FALSE)</f>
        <v>CATALINA</v>
      </c>
      <c r="I354" s="31">
        <f>VLOOKUP(B354,DATOS!D:I,3,FALSE)</f>
        <v>18</v>
      </c>
      <c r="J354" s="31">
        <f>VLOOKUP(B354,DATOS!D:I,4,FALSE)</f>
        <v>1</v>
      </c>
      <c r="K354" s="31" t="str">
        <f>VLOOKUP(B354,DATOS!D:I,6,FALSE)</f>
        <v>F</v>
      </c>
      <c r="L354">
        <v>86</v>
      </c>
      <c r="M354">
        <f>VLOOKUP(B354,DATOS!D:K,8,FALSE)</f>
        <v>865</v>
      </c>
      <c r="N354" t="s">
        <v>140</v>
      </c>
      <c r="O354">
        <f>VLOOKUP(B354,AT!E:E,1,FALSE)</f>
        <v>1126447746</v>
      </c>
    </row>
    <row r="355" spans="1:15">
      <c r="A355" t="str">
        <f>VLOOKUP(B355,'SEPARADOR US'!A:G,2,FALSE)</f>
        <v>CC</v>
      </c>
      <c r="B355">
        <v>31142683</v>
      </c>
      <c r="C355" t="s">
        <v>134</v>
      </c>
      <c r="D355">
        <v>2</v>
      </c>
      <c r="E355" s="31" t="str">
        <f>VLOOKUP(B355,'SEPARADOR US'!A:G,4,FALSE)</f>
        <v>MANZANO</v>
      </c>
      <c r="F355" s="31" t="str">
        <f>VLOOKUP(B355,'SEPARADOR US'!A:G,5,FALSE)</f>
        <v>MARIA</v>
      </c>
      <c r="G355" s="31" t="str">
        <f>VLOOKUP(B355,'SEPARADOR US'!A:G,6,FALSE)</f>
        <v>ROMELIA</v>
      </c>
      <c r="H355" s="31">
        <f>VLOOKUP(B355,'SEPARADOR US'!A:G,7,FALSE)</f>
        <v>0</v>
      </c>
      <c r="I355" s="31">
        <f>VLOOKUP(B355,DATOS!D:I,3,FALSE)</f>
        <v>74</v>
      </c>
      <c r="J355" s="31">
        <f>VLOOKUP(B355,DATOS!D:I,4,FALSE)</f>
        <v>1</v>
      </c>
      <c r="K355" s="31" t="str">
        <f>VLOOKUP(B355,DATOS!D:I,6,FALSE)</f>
        <v>F</v>
      </c>
      <c r="L355">
        <v>86</v>
      </c>
      <c r="M355">
        <f>VLOOKUP(B355,DATOS!D:K,8,FALSE)</f>
        <v>320</v>
      </c>
      <c r="N355" t="s">
        <v>140</v>
      </c>
      <c r="O355">
        <f>VLOOKUP(B355,AT!E:E,1,FALSE)</f>
        <v>31142683</v>
      </c>
    </row>
    <row r="356" spans="1:15">
      <c r="A356" t="str">
        <f>VLOOKUP(B356,'SEPARADOR US'!A:G,2,FALSE)</f>
        <v>CC</v>
      </c>
      <c r="B356">
        <v>1896280</v>
      </c>
      <c r="C356" t="s">
        <v>134</v>
      </c>
      <c r="D356">
        <v>2</v>
      </c>
      <c r="E356" s="31" t="str">
        <f>VLOOKUP(B356,'SEPARADOR US'!A:G,4,FALSE)</f>
        <v>MARDOQUEO</v>
      </c>
      <c r="F356" s="31" t="str">
        <f>VLOOKUP(B356,'SEPARADOR US'!A:G,5,FALSE)</f>
        <v>TAICUS</v>
      </c>
      <c r="G356" s="31" t="str">
        <f>VLOOKUP(B356,'SEPARADOR US'!A:G,6,FALSE)</f>
        <v>JOSE</v>
      </c>
      <c r="H356" s="31">
        <f>VLOOKUP(B356,'SEPARADOR US'!A:G,7,FALSE)</f>
        <v>0</v>
      </c>
      <c r="I356" s="31">
        <f>VLOOKUP(B356,DATOS!D:I,3,FALSE)</f>
        <v>78</v>
      </c>
      <c r="J356" s="31">
        <f>VLOOKUP(B356,DATOS!D:I,4,FALSE)</f>
        <v>1</v>
      </c>
      <c r="K356" s="31" t="str">
        <f>VLOOKUP(B356,DATOS!D:I,6,FALSE)</f>
        <v>M</v>
      </c>
      <c r="L356">
        <v>86</v>
      </c>
      <c r="M356">
        <f>VLOOKUP(B356,DATOS!D:K,8,FALSE)</f>
        <v>320</v>
      </c>
      <c r="N356" t="s">
        <v>140</v>
      </c>
      <c r="O356">
        <f>VLOOKUP(B356,AT!E:E,1,FALSE)</f>
        <v>1896280</v>
      </c>
    </row>
    <row r="357" spans="1:15">
      <c r="A357" t="str">
        <f>VLOOKUP(B357,'SEPARADOR US'!A:G,2,FALSE)</f>
        <v>TI</v>
      </c>
      <c r="B357">
        <v>1085267221</v>
      </c>
      <c r="C357" t="s">
        <v>134</v>
      </c>
      <c r="D357">
        <v>2</v>
      </c>
      <c r="E357" s="31" t="str">
        <f>VLOOKUP(B357,'SEPARADOR US'!A:G,4,FALSE)</f>
        <v>MARIN</v>
      </c>
      <c r="F357" s="31" t="str">
        <f>VLOOKUP(B357,'SEPARADOR US'!A:G,5,FALSE)</f>
        <v>BURGOS</v>
      </c>
      <c r="G357" s="31" t="str">
        <f>VLOOKUP(B357,'SEPARADOR US'!A:G,6,FALSE)</f>
        <v>FABIAN</v>
      </c>
      <c r="H357" s="31" t="str">
        <f>VLOOKUP(B357,'SEPARADOR US'!A:G,7,FALSE)</f>
        <v>ABAD</v>
      </c>
      <c r="I357" s="31">
        <f>VLOOKUP(B357,DATOS!D:I,3,FALSE)</f>
        <v>17</v>
      </c>
      <c r="J357" s="31">
        <f>VLOOKUP(B357,DATOS!D:I,4,FALSE)</f>
        <v>1</v>
      </c>
      <c r="K357" s="31" t="str">
        <f>VLOOKUP(B357,DATOS!D:I,6,FALSE)</f>
        <v>M</v>
      </c>
      <c r="L357">
        <v>86</v>
      </c>
      <c r="M357" t="str">
        <f>VLOOKUP(B357,DATOS!D:K,8,FALSE)</f>
        <v>001</v>
      </c>
      <c r="N357" t="s">
        <v>140</v>
      </c>
      <c r="O357">
        <f>VLOOKUP(B357,AT!E:E,1,FALSE)</f>
        <v>1085267221</v>
      </c>
    </row>
    <row r="358" spans="1:15">
      <c r="A358" t="str">
        <f>VLOOKUP(B358,'SEPARADOR US'!A:G,2,FALSE)</f>
        <v>CC</v>
      </c>
      <c r="B358">
        <v>18186100</v>
      </c>
      <c r="C358" t="s">
        <v>134</v>
      </c>
      <c r="D358">
        <v>2</v>
      </c>
      <c r="E358" s="31" t="str">
        <f>VLOOKUP(B358,'SEPARADOR US'!A:G,4,FALSE)</f>
        <v>MARTINEZ</v>
      </c>
      <c r="F358" s="31" t="str">
        <f>VLOOKUP(B358,'SEPARADOR US'!A:G,5,FALSE)</f>
        <v>BALERO</v>
      </c>
      <c r="G358" s="31" t="str">
        <f>VLOOKUP(B358,'SEPARADOR US'!A:G,6,FALSE)</f>
        <v>ALEJANDRO</v>
      </c>
      <c r="H358" s="31">
        <f>VLOOKUP(B358,'SEPARADOR US'!A:G,7,FALSE)</f>
        <v>0</v>
      </c>
      <c r="I358" s="31">
        <f>VLOOKUP(B358,DATOS!D:I,3,FALSE)</f>
        <v>48</v>
      </c>
      <c r="J358" s="31">
        <f>VLOOKUP(B358,DATOS!D:I,4,FALSE)</f>
        <v>1</v>
      </c>
      <c r="K358" s="31" t="str">
        <f>VLOOKUP(B358,DATOS!D:I,6,FALSE)</f>
        <v>M</v>
      </c>
      <c r="L358">
        <v>86</v>
      </c>
      <c r="M358">
        <f>VLOOKUP(B358,DATOS!D:K,8,FALSE)</f>
        <v>568</v>
      </c>
      <c r="N358" t="s">
        <v>140</v>
      </c>
      <c r="O358">
        <f>VLOOKUP(B358,AT!E:E,1,FALSE)</f>
        <v>18186100</v>
      </c>
    </row>
    <row r="359" spans="1:15" hidden="1">
      <c r="A359" t="str">
        <f>VLOOKUP(B359,'SEPARADOR US'!A:G,2,FALSE)</f>
        <v>CC</v>
      </c>
      <c r="B359">
        <v>15570487</v>
      </c>
      <c r="C359" t="s">
        <v>134</v>
      </c>
      <c r="D359">
        <v>2</v>
      </c>
      <c r="E359" s="31" t="str">
        <f>VLOOKUP(B359,'SEPARADOR US'!A:G,4,FALSE)</f>
        <v>MARTINEZ</v>
      </c>
      <c r="F359" s="31" t="str">
        <f>VLOOKUP(B359,'SEPARADOR US'!A:G,5,FALSE)</f>
        <v>BENAVIDES</v>
      </c>
      <c r="G359" s="31" t="str">
        <f>VLOOKUP(B359,'SEPARADOR US'!A:G,6,FALSE)</f>
        <v>JOSE</v>
      </c>
      <c r="H359" s="31" t="str">
        <f>VLOOKUP(B359,'SEPARADOR US'!A:G,7,FALSE)</f>
        <v>PORFIRIO</v>
      </c>
      <c r="I359" s="31">
        <f>VLOOKUP(B359,DATOS!D:I,3,FALSE)</f>
        <v>74</v>
      </c>
      <c r="J359" s="31">
        <f>VLOOKUP(B359,DATOS!D:I,4,FALSE)</f>
        <v>1</v>
      </c>
      <c r="K359" s="31" t="str">
        <f>VLOOKUP(B359,DATOS!D:I,6,FALSE)</f>
        <v>M</v>
      </c>
      <c r="L359">
        <v>86</v>
      </c>
      <c r="M359">
        <f>VLOOKUP(B359,DATOS!D:K,8,FALSE)</f>
        <v>569</v>
      </c>
      <c r="N359" t="s">
        <v>140</v>
      </c>
      <c r="O359" t="e">
        <f>VLOOKUP(B359,AT!E:E,1,FALSE)</f>
        <v>#N/A</v>
      </c>
    </row>
    <row r="360" spans="1:15">
      <c r="A360" t="str">
        <f>VLOOKUP(B360,'SEPARADOR US'!A:G,2,FALSE)</f>
        <v>CC</v>
      </c>
      <c r="B360">
        <v>1126445163</v>
      </c>
      <c r="C360" t="s">
        <v>134</v>
      </c>
      <c r="D360">
        <v>2</v>
      </c>
      <c r="E360" s="31" t="str">
        <f>VLOOKUP(B360,'SEPARADOR US'!A:G,4,FALSE)</f>
        <v>MARTINEZ</v>
      </c>
      <c r="F360" s="31" t="str">
        <f>VLOOKUP(B360,'SEPARADOR US'!A:G,5,FALSE)</f>
        <v>JACANAMEJOY</v>
      </c>
      <c r="G360" s="31" t="str">
        <f>VLOOKUP(B360,'SEPARADOR US'!A:G,6,FALSE)</f>
        <v>YESICA</v>
      </c>
      <c r="H360" s="31" t="str">
        <f>VLOOKUP(B360,'SEPARADOR US'!A:G,7,FALSE)</f>
        <v>ALEJANDRA</v>
      </c>
      <c r="I360" s="31">
        <f>VLOOKUP(B360,DATOS!D:I,3,FALSE)</f>
        <v>21</v>
      </c>
      <c r="J360" s="31">
        <f>VLOOKUP(B360,DATOS!D:I,4,FALSE)</f>
        <v>1</v>
      </c>
      <c r="K360" s="31" t="str">
        <f>VLOOKUP(B360,DATOS!D:I,6,FALSE)</f>
        <v>F</v>
      </c>
      <c r="L360">
        <v>86</v>
      </c>
      <c r="M360">
        <f>VLOOKUP(B360,DATOS!D:K,8,FALSE)</f>
        <v>755</v>
      </c>
      <c r="N360" t="s">
        <v>140</v>
      </c>
      <c r="O360">
        <f>VLOOKUP(B360,AT!E:E,1,FALSE)</f>
        <v>1126445163</v>
      </c>
    </row>
    <row r="361" spans="1:15">
      <c r="A361" t="str">
        <f>VLOOKUP(B361,'SEPARADOR US'!A:G,2,FALSE)</f>
        <v>RC</v>
      </c>
      <c r="B361">
        <v>1126461674</v>
      </c>
      <c r="C361" t="s">
        <v>134</v>
      </c>
      <c r="D361">
        <v>2</v>
      </c>
      <c r="E361" s="31" t="str">
        <f>VLOOKUP(B361,'SEPARADOR US'!A:G,4,FALSE)</f>
        <v>MARTINEZ</v>
      </c>
      <c r="F361" s="31" t="str">
        <f>VLOOKUP(B361,'SEPARADOR US'!A:G,5,FALSE)</f>
        <v>MUÑOZ</v>
      </c>
      <c r="G361" s="31" t="str">
        <f>VLOOKUP(B361,'SEPARADOR US'!A:G,6,FALSE)</f>
        <v>MARIA</v>
      </c>
      <c r="H361" s="31" t="str">
        <f>VLOOKUP(B361,'SEPARADOR US'!A:G,7,FALSE)</f>
        <v>ISABELLAS</v>
      </c>
      <c r="I361" s="31">
        <f>VLOOKUP(B361,DATOS!D:I,3,FALSE)</f>
        <v>11</v>
      </c>
      <c r="J361" s="31">
        <f>VLOOKUP(B361,DATOS!D:I,4,FALSE)</f>
        <v>2</v>
      </c>
      <c r="K361" s="31" t="str">
        <f>VLOOKUP(B361,DATOS!D:I,6,FALSE)</f>
        <v>F</v>
      </c>
      <c r="L361">
        <v>18</v>
      </c>
      <c r="M361">
        <f>VLOOKUP(B361,DATOS!D:K,8,FALSE)</f>
        <v>865</v>
      </c>
      <c r="N361" t="s">
        <v>140</v>
      </c>
      <c r="O361">
        <f>VLOOKUP(B361,AT!E:E,1,FALSE)</f>
        <v>1126461674</v>
      </c>
    </row>
    <row r="362" spans="1:15">
      <c r="A362" t="str">
        <f>VLOOKUP(B362,'SEPARADOR US'!A:G,2,FALSE)</f>
        <v>CC</v>
      </c>
      <c r="B362">
        <v>18195163</v>
      </c>
      <c r="C362" t="s">
        <v>134</v>
      </c>
      <c r="D362">
        <v>2</v>
      </c>
      <c r="E362" s="31" t="str">
        <f>VLOOKUP(B362,'SEPARADOR US'!A:G,4,FALSE)</f>
        <v>MARTINEZ</v>
      </c>
      <c r="F362" s="31" t="str">
        <f>VLOOKUP(B362,'SEPARADOR US'!A:G,5,FALSE)</f>
        <v>ROBLES</v>
      </c>
      <c r="G362" s="31" t="str">
        <f>VLOOKUP(B362,'SEPARADOR US'!A:G,6,FALSE)</f>
        <v>IVAN</v>
      </c>
      <c r="H362" s="31" t="str">
        <f>VLOOKUP(B362,'SEPARADOR US'!A:G,7,FALSE)</f>
        <v>ERNEY</v>
      </c>
      <c r="I362" s="31">
        <f>VLOOKUP(B362,DATOS!D:I,3,FALSE)</f>
        <v>43</v>
      </c>
      <c r="J362" s="31">
        <f>VLOOKUP(B362,DATOS!D:I,4,FALSE)</f>
        <v>1</v>
      </c>
      <c r="K362" s="31" t="str">
        <f>VLOOKUP(B362,DATOS!D:I,6,FALSE)</f>
        <v>M</v>
      </c>
      <c r="L362">
        <v>86</v>
      </c>
      <c r="M362">
        <f>VLOOKUP(B362,DATOS!D:K,8,FALSE)</f>
        <v>219</v>
      </c>
      <c r="N362" t="s">
        <v>140</v>
      </c>
      <c r="O362">
        <f>VLOOKUP(B362,AT!E:E,1,FALSE)</f>
        <v>18195163</v>
      </c>
    </row>
    <row r="363" spans="1:15">
      <c r="A363" t="str">
        <f>VLOOKUP(B363,'SEPARADOR US'!A:G,2,FALSE)</f>
        <v>CC</v>
      </c>
      <c r="B363">
        <v>1127071480</v>
      </c>
      <c r="C363" t="s">
        <v>134</v>
      </c>
      <c r="D363">
        <v>2</v>
      </c>
      <c r="E363" s="31" t="str">
        <f>VLOOKUP(B363,'SEPARADOR US'!A:G,4,FALSE)</f>
        <v>MARTINEZ</v>
      </c>
      <c r="F363" s="31" t="str">
        <f>VLOOKUP(B363,'SEPARADOR US'!A:G,5,FALSE)</f>
        <v>VALLEJO</v>
      </c>
      <c r="G363" s="31" t="str">
        <f>VLOOKUP(B363,'SEPARADOR US'!A:G,6,FALSE)</f>
        <v>JOSE</v>
      </c>
      <c r="H363" s="31" t="str">
        <f>VLOOKUP(B363,'SEPARADOR US'!A:G,7,FALSE)</f>
        <v>MANUEL</v>
      </c>
      <c r="I363" s="31">
        <f>VLOOKUP(B363,DATOS!D:I,3,FALSE)</f>
        <v>20</v>
      </c>
      <c r="J363" s="31">
        <f>VLOOKUP(B363,DATOS!D:I,4,FALSE)</f>
        <v>1</v>
      </c>
      <c r="K363" s="31" t="str">
        <f>VLOOKUP(B363,DATOS!D:I,6,FALSE)</f>
        <v>M</v>
      </c>
      <c r="L363">
        <v>86</v>
      </c>
      <c r="M363">
        <f>VLOOKUP(B363,DATOS!D:K,8,FALSE)</f>
        <v>885</v>
      </c>
      <c r="N363" t="s">
        <v>140</v>
      </c>
      <c r="O363">
        <f>VLOOKUP(B363,AT!E:E,1,FALSE)</f>
        <v>1127071480</v>
      </c>
    </row>
    <row r="364" spans="1:15" hidden="1">
      <c r="A364" t="str">
        <f>VLOOKUP(B364,'SEPARADOR US'!A:G,2,FALSE)</f>
        <v>CC</v>
      </c>
      <c r="B364">
        <v>1121508984</v>
      </c>
      <c r="C364" t="s">
        <v>134</v>
      </c>
      <c r="D364">
        <v>2</v>
      </c>
      <c r="E364" s="31" t="str">
        <f>VLOOKUP(B364,'SEPARADOR US'!A:G,4,FALSE)</f>
        <v>MARTINEZ</v>
      </c>
      <c r="F364" s="31" t="str">
        <f>VLOOKUP(B364,'SEPARADOR US'!A:G,5,FALSE)</f>
        <v>ZAMBRANO</v>
      </c>
      <c r="G364" s="31" t="str">
        <f>VLOOKUP(B364,'SEPARADOR US'!A:G,6,FALSE)</f>
        <v>MAIRA</v>
      </c>
      <c r="H364" s="31" t="str">
        <f>VLOOKUP(B364,'SEPARADOR US'!A:G,7,FALSE)</f>
        <v>DAYANA</v>
      </c>
      <c r="I364" s="31">
        <f>VLOOKUP(B364,DATOS!D:I,3,FALSE)</f>
        <v>24</v>
      </c>
      <c r="J364" s="31">
        <f>VLOOKUP(B364,DATOS!D:I,4,FALSE)</f>
        <v>1</v>
      </c>
      <c r="K364" s="31" t="str">
        <f>VLOOKUP(B364,DATOS!D:I,6,FALSE)</f>
        <v>F</v>
      </c>
      <c r="L364">
        <v>86</v>
      </c>
      <c r="M364">
        <f>VLOOKUP(B364,DATOS!D:K,8,FALSE)</f>
        <v>760</v>
      </c>
      <c r="N364" t="s">
        <v>140</v>
      </c>
      <c r="O364" t="e">
        <f>VLOOKUP(B364,AT!E:E,1,FALSE)</f>
        <v>#N/A</v>
      </c>
    </row>
    <row r="365" spans="1:15">
      <c r="A365" t="str">
        <f>VLOOKUP(B365,'SEPARADOR US'!A:G,2,FALSE)</f>
        <v>CC</v>
      </c>
      <c r="B365">
        <v>41110087</v>
      </c>
      <c r="C365" t="s">
        <v>134</v>
      </c>
      <c r="D365">
        <v>2</v>
      </c>
      <c r="E365" s="31" t="str">
        <f>VLOOKUP(B365,'SEPARADOR US'!A:G,4,FALSE)</f>
        <v>MARYOLY</v>
      </c>
      <c r="F365" s="31" t="str">
        <f>VLOOKUP(B365,'SEPARADOR US'!A:G,5,FALSE)</f>
        <v>NORELY</v>
      </c>
      <c r="G365" s="31" t="str">
        <f>VLOOKUP(B365,'SEPARADOR US'!A:G,6,FALSE)</f>
        <v>ROSERO</v>
      </c>
      <c r="H365" s="31">
        <f>VLOOKUP(B365,'SEPARADOR US'!A:G,7,FALSE)</f>
        <v>0</v>
      </c>
      <c r="I365" s="31">
        <f>VLOOKUP(B365,DATOS!D:I,3,FALSE)</f>
        <v>41</v>
      </c>
      <c r="J365" s="31">
        <f>VLOOKUP(B365,DATOS!D:I,4,FALSE)</f>
        <v>1</v>
      </c>
      <c r="K365" s="31" t="str">
        <f>VLOOKUP(B365,DATOS!D:I,6,FALSE)</f>
        <v>F</v>
      </c>
      <c r="L365">
        <v>86</v>
      </c>
      <c r="M365">
        <f>VLOOKUP(B365,DATOS!D:K,8,FALSE)</f>
        <v>320</v>
      </c>
      <c r="N365" t="s">
        <v>140</v>
      </c>
      <c r="O365">
        <f>VLOOKUP(B365,AT!E:E,1,FALSE)</f>
        <v>41110087</v>
      </c>
    </row>
    <row r="366" spans="1:15">
      <c r="A366" t="str">
        <f>VLOOKUP(B366,'SEPARADOR US'!A:G,2,FALSE)</f>
        <v>TI</v>
      </c>
      <c r="B366">
        <v>1122785954</v>
      </c>
      <c r="C366" t="s">
        <v>134</v>
      </c>
      <c r="D366">
        <v>2</v>
      </c>
      <c r="E366" s="31" t="str">
        <f>VLOOKUP(B366,'SEPARADOR US'!A:G,4,FALSE)</f>
        <v>MATABANCHOY</v>
      </c>
      <c r="F366" s="31" t="str">
        <f>VLOOKUP(B366,'SEPARADOR US'!A:G,5,FALSE)</f>
        <v>JAJOY</v>
      </c>
      <c r="G366" s="31" t="str">
        <f>VLOOKUP(B366,'SEPARADOR US'!A:G,6,FALSE)</f>
        <v>JHONATAN</v>
      </c>
      <c r="H366" s="31" t="str">
        <f>VLOOKUP(B366,'SEPARADOR US'!A:G,7,FALSE)</f>
        <v>JHONIER</v>
      </c>
      <c r="I366" s="31">
        <f>VLOOKUP(B366,DATOS!D:I,3,FALSE)</f>
        <v>8</v>
      </c>
      <c r="J366" s="31">
        <f>VLOOKUP(B366,DATOS!D:I,4,FALSE)</f>
        <v>1</v>
      </c>
      <c r="K366" s="31" t="str">
        <f>VLOOKUP(B366,DATOS!D:I,6,FALSE)</f>
        <v>M</v>
      </c>
      <c r="L366">
        <v>86</v>
      </c>
      <c r="M366">
        <f>VLOOKUP(B366,DATOS!D:K,8,FALSE)</f>
        <v>749</v>
      </c>
      <c r="N366" t="s">
        <v>140</v>
      </c>
      <c r="O366">
        <f>VLOOKUP(B366,AT!E:E,1,FALSE)</f>
        <v>1122785954</v>
      </c>
    </row>
    <row r="367" spans="1:15">
      <c r="A367" t="str">
        <f>VLOOKUP(B367,'SEPARADOR US'!A:G,2,FALSE)</f>
        <v>RC</v>
      </c>
      <c r="B367">
        <v>1122787743</v>
      </c>
      <c r="C367" t="s">
        <v>134</v>
      </c>
      <c r="D367">
        <v>2</v>
      </c>
      <c r="E367" s="31" t="str">
        <f>VLOOKUP(B367,'SEPARADOR US'!A:G,4,FALSE)</f>
        <v>MATOS</v>
      </c>
      <c r="F367" s="31" t="str">
        <f>VLOOKUP(B367,'SEPARADOR US'!A:G,5,FALSE)</f>
        <v>JOJOA</v>
      </c>
      <c r="G367" s="31" t="str">
        <f>VLOOKUP(B367,'SEPARADOR US'!A:G,6,FALSE)</f>
        <v>SILVANY</v>
      </c>
      <c r="H367" s="31" t="str">
        <f>VLOOKUP(B367,'SEPARADOR US'!A:G,7,FALSE)</f>
        <v>ANTONELLA</v>
      </c>
      <c r="I367" s="31">
        <f>VLOOKUP(B367,DATOS!D:I,3,FALSE)</f>
        <v>5</v>
      </c>
      <c r="J367" s="31">
        <f>VLOOKUP(B367,DATOS!D:I,4,FALSE)</f>
        <v>2</v>
      </c>
      <c r="K367" s="31" t="str">
        <f>VLOOKUP(B367,DATOS!D:I,6,FALSE)</f>
        <v>F</v>
      </c>
      <c r="L367">
        <v>86</v>
      </c>
      <c r="M367">
        <f>VLOOKUP(B367,DATOS!D:K,8,FALSE)</f>
        <v>749</v>
      </c>
      <c r="N367" t="s">
        <v>140</v>
      </c>
      <c r="O367">
        <f>VLOOKUP(B367,AT!E:E,1,FALSE)</f>
        <v>1122787743</v>
      </c>
    </row>
    <row r="368" spans="1:15">
      <c r="A368" t="str">
        <f>VLOOKUP(B368,'SEPARADOR US'!A:G,2,FALSE)</f>
        <v>CC</v>
      </c>
      <c r="B368">
        <v>27355858</v>
      </c>
      <c r="C368" t="s">
        <v>134</v>
      </c>
      <c r="D368">
        <v>2</v>
      </c>
      <c r="E368" s="31" t="str">
        <f>VLOOKUP(B368,'SEPARADOR US'!A:G,4,FALSE)</f>
        <v>MAVISOY</v>
      </c>
      <c r="F368" s="31" t="str">
        <f>VLOOKUP(B368,'SEPARADOR US'!A:G,5,FALSE)</f>
        <v>ROMO</v>
      </c>
      <c r="G368" s="31" t="str">
        <f>VLOOKUP(B368,'SEPARADOR US'!A:G,6,FALSE)</f>
        <v>BLANCA</v>
      </c>
      <c r="H368" s="31" t="str">
        <f>VLOOKUP(B368,'SEPARADOR US'!A:G,7,FALSE)</f>
        <v>ELVIRA</v>
      </c>
      <c r="I368" s="31">
        <f>VLOOKUP(B368,DATOS!D:I,3,FALSE)</f>
        <v>57</v>
      </c>
      <c r="J368" s="31">
        <f>VLOOKUP(B368,DATOS!D:I,4,FALSE)</f>
        <v>1</v>
      </c>
      <c r="K368" s="31" t="str">
        <f>VLOOKUP(B368,DATOS!D:I,6,FALSE)</f>
        <v>F</v>
      </c>
      <c r="L368">
        <v>86</v>
      </c>
      <c r="M368" t="str">
        <f>VLOOKUP(B368,DATOS!D:K,8,FALSE)</f>
        <v>001</v>
      </c>
      <c r="N368" t="s">
        <v>140</v>
      </c>
      <c r="O368">
        <f>VLOOKUP(B368,AT!E:E,1,FALSE)</f>
        <v>27355858</v>
      </c>
    </row>
    <row r="369" spans="1:15">
      <c r="A369" t="str">
        <f>VLOOKUP(B369,'SEPARADOR US'!A:G,2,FALSE)</f>
        <v>RC</v>
      </c>
      <c r="B369">
        <v>1141384669</v>
      </c>
      <c r="C369" t="s">
        <v>134</v>
      </c>
      <c r="D369">
        <v>2</v>
      </c>
      <c r="E369" s="31" t="str">
        <f>VLOOKUP(B369,'SEPARADOR US'!A:G,4,FALSE)</f>
        <v>MEDINA</v>
      </c>
      <c r="F369" s="31" t="str">
        <f>VLOOKUP(B369,'SEPARADOR US'!A:G,5,FALSE)</f>
        <v>HEIDAN</v>
      </c>
      <c r="G369" s="31" t="str">
        <f>VLOOKUP(B369,'SEPARADOR US'!A:G,6,FALSE)</f>
        <v>AXEL</v>
      </c>
      <c r="H369" s="31">
        <f>VLOOKUP(B369,'SEPARADOR US'!A:G,7,FALSE)</f>
        <v>0</v>
      </c>
      <c r="I369" s="31">
        <f>VLOOKUP(B369,DATOS!D:I,3,FALSE)</f>
        <v>4</v>
      </c>
      <c r="J369" s="31">
        <f>VLOOKUP(B369,DATOS!D:I,4,FALSE)</f>
        <v>2</v>
      </c>
      <c r="K369" s="31" t="str">
        <f>VLOOKUP(B369,DATOS!D:I,6,FALSE)</f>
        <v>M</v>
      </c>
      <c r="L369">
        <v>86</v>
      </c>
      <c r="M369">
        <f>VLOOKUP(B369,DATOS!D:K,8,FALSE)</f>
        <v>320</v>
      </c>
      <c r="N369" t="s">
        <v>140</v>
      </c>
      <c r="O369">
        <f>VLOOKUP(B369,AT!E:E,1,FALSE)</f>
        <v>1141384669</v>
      </c>
    </row>
    <row r="370" spans="1:15">
      <c r="A370" t="str">
        <f>VLOOKUP(B370,'SEPARADOR US'!A:G,2,FALSE)</f>
        <v>CC</v>
      </c>
      <c r="B370">
        <v>39835195</v>
      </c>
      <c r="C370" t="s">
        <v>134</v>
      </c>
      <c r="D370">
        <v>2</v>
      </c>
      <c r="E370" s="31" t="str">
        <f>VLOOKUP(B370,'SEPARADOR US'!A:G,4,FALSE)</f>
        <v>MEDINA</v>
      </c>
      <c r="F370" s="31" t="str">
        <f>VLOOKUP(B370,'SEPARADOR US'!A:G,5,FALSE)</f>
        <v>MEDINA</v>
      </c>
      <c r="G370" s="31" t="str">
        <f>VLOOKUP(B370,'SEPARADOR US'!A:G,6,FALSE)</f>
        <v>DELICA</v>
      </c>
      <c r="H370" s="31" t="str">
        <f>VLOOKUP(B370,'SEPARADOR US'!A:G,7,FALSE)</f>
        <v>DEMARIA</v>
      </c>
      <c r="I370" s="31">
        <f>VLOOKUP(B370,DATOS!D:I,3,FALSE)</f>
        <v>66</v>
      </c>
      <c r="J370" s="31">
        <f>VLOOKUP(B370,DATOS!D:I,4,FALSE)</f>
        <v>1</v>
      </c>
      <c r="K370" s="31" t="str">
        <f>VLOOKUP(B370,DATOS!D:I,6,FALSE)</f>
        <v>F</v>
      </c>
      <c r="L370">
        <v>86</v>
      </c>
      <c r="M370" t="str">
        <f>VLOOKUP(B370,DATOS!D:K,8,FALSE)</f>
        <v>001</v>
      </c>
      <c r="N370" t="s">
        <v>140</v>
      </c>
      <c r="O370">
        <f>VLOOKUP(B370,AT!E:E,1,FALSE)</f>
        <v>39835195</v>
      </c>
    </row>
    <row r="371" spans="1:15">
      <c r="A371" t="str">
        <f>VLOOKUP(B371,'SEPARADOR US'!A:G,2,FALSE)</f>
        <v>CC</v>
      </c>
      <c r="B371">
        <v>29900472</v>
      </c>
      <c r="C371" t="s">
        <v>134</v>
      </c>
      <c r="D371">
        <v>2</v>
      </c>
      <c r="E371" s="31" t="str">
        <f>VLOOKUP(B371,'SEPARADOR US'!A:G,4,FALSE)</f>
        <v>MELO</v>
      </c>
      <c r="F371" s="31" t="str">
        <f>VLOOKUP(B371,'SEPARADOR US'!A:G,5,FALSE)</f>
        <v>AGREDA</v>
      </c>
      <c r="G371" s="31" t="str">
        <f>VLOOKUP(B371,'SEPARADOR US'!A:G,6,FALSE)</f>
        <v>LUZ</v>
      </c>
      <c r="H371" s="31" t="str">
        <f>VLOOKUP(B371,'SEPARADOR US'!A:G,7,FALSE)</f>
        <v>STELLA</v>
      </c>
      <c r="I371" s="31">
        <f>VLOOKUP(B371,DATOS!D:I,3,FALSE)</f>
        <v>52</v>
      </c>
      <c r="J371" s="31">
        <f>VLOOKUP(B371,DATOS!D:I,4,FALSE)</f>
        <v>1</v>
      </c>
      <c r="K371" s="31" t="str">
        <f>VLOOKUP(B371,DATOS!D:I,6,FALSE)</f>
        <v>F</v>
      </c>
      <c r="L371">
        <v>86</v>
      </c>
      <c r="M371">
        <f>VLOOKUP(B371,DATOS!D:K,8,FALSE)</f>
        <v>320</v>
      </c>
      <c r="N371" t="s">
        <v>140</v>
      </c>
      <c r="O371">
        <f>VLOOKUP(B371,AT!E:E,1,FALSE)</f>
        <v>29900472</v>
      </c>
    </row>
    <row r="372" spans="1:15">
      <c r="A372" t="str">
        <f>VLOOKUP(B372,'SEPARADOR US'!A:G,2,FALSE)</f>
        <v>RC</v>
      </c>
      <c r="B372">
        <v>1082749459</v>
      </c>
      <c r="C372" t="s">
        <v>134</v>
      </c>
      <c r="D372">
        <v>2</v>
      </c>
      <c r="E372" s="31" t="str">
        <f>VLOOKUP(B372,'SEPARADOR US'!A:G,4,FALSE)</f>
        <v>MELO</v>
      </c>
      <c r="F372" s="31" t="str">
        <f>VLOOKUP(B372,'SEPARADOR US'!A:G,5,FALSE)</f>
        <v>BASANTE</v>
      </c>
      <c r="G372" s="31" t="str">
        <f>VLOOKUP(B372,'SEPARADOR US'!A:G,6,FALSE)</f>
        <v>ELIF</v>
      </c>
      <c r="H372" s="31" t="str">
        <f>VLOOKUP(B372,'SEPARADOR US'!A:G,7,FALSE)</f>
        <v>JHOAVANA</v>
      </c>
      <c r="I372" s="31">
        <f>VLOOKUP(B372,DATOS!D:I,3,FALSE)</f>
        <v>7</v>
      </c>
      <c r="J372" s="31">
        <f>VLOOKUP(B372,DATOS!D:I,4,FALSE)</f>
        <v>1</v>
      </c>
      <c r="K372" s="31" t="str">
        <f>VLOOKUP(B372,DATOS!D:I,6,FALSE)</f>
        <v>F</v>
      </c>
      <c r="L372">
        <v>86</v>
      </c>
      <c r="M372">
        <f>VLOOKUP(B372,DATOS!D:K,8,FALSE)</f>
        <v>865</v>
      </c>
      <c r="N372" t="s">
        <v>140</v>
      </c>
      <c r="O372">
        <f>VLOOKUP(B372,AT!E:E,1,FALSE)</f>
        <v>1082749459</v>
      </c>
    </row>
    <row r="373" spans="1:15">
      <c r="A373" t="str">
        <f>VLOOKUP(B373,'SEPARADOR US'!A:G,2,FALSE)</f>
        <v>CC</v>
      </c>
      <c r="B373">
        <v>12770133</v>
      </c>
      <c r="C373" t="s">
        <v>134</v>
      </c>
      <c r="D373">
        <v>2</v>
      </c>
      <c r="E373" s="31" t="str">
        <f>VLOOKUP(B373,'SEPARADOR US'!A:G,4,FALSE)</f>
        <v>MELO</v>
      </c>
      <c r="F373" s="31" t="str">
        <f>VLOOKUP(B373,'SEPARADOR US'!A:G,5,FALSE)</f>
        <v>ORTEGA</v>
      </c>
      <c r="G373" s="31" t="str">
        <f>VLOOKUP(B373,'SEPARADOR US'!A:G,6,FALSE)</f>
        <v>JOSE</v>
      </c>
      <c r="H373" s="31" t="str">
        <f>VLOOKUP(B373,'SEPARADOR US'!A:G,7,FALSE)</f>
        <v>ALFONSO</v>
      </c>
      <c r="I373" s="31">
        <f>VLOOKUP(B373,DATOS!D:I,3,FALSE)</f>
        <v>65</v>
      </c>
      <c r="J373" s="31">
        <f>VLOOKUP(B373,DATOS!D:I,4,FALSE)</f>
        <v>1</v>
      </c>
      <c r="K373" s="31" t="str">
        <f>VLOOKUP(B373,DATOS!D:I,6,FALSE)</f>
        <v>M</v>
      </c>
      <c r="L373">
        <v>86</v>
      </c>
      <c r="M373">
        <f>VLOOKUP(B373,DATOS!D:K,8,FALSE)</f>
        <v>568</v>
      </c>
      <c r="N373" t="s">
        <v>140</v>
      </c>
      <c r="O373">
        <f>VLOOKUP(B373,AT!E:E,1,FALSE)</f>
        <v>12770133</v>
      </c>
    </row>
    <row r="374" spans="1:15">
      <c r="A374" t="str">
        <f>VLOOKUP(B374,'SEPARADOR US'!A:G,2,FALSE)</f>
        <v>TI</v>
      </c>
      <c r="B374">
        <v>1125184168</v>
      </c>
      <c r="C374" t="s">
        <v>134</v>
      </c>
      <c r="D374">
        <v>2</v>
      </c>
      <c r="E374" s="31" t="str">
        <f>VLOOKUP(B374,'SEPARADOR US'!A:G,4,FALSE)</f>
        <v>MELO</v>
      </c>
      <c r="F374" s="31" t="str">
        <f>VLOOKUP(B374,'SEPARADOR US'!A:G,5,FALSE)</f>
        <v>YULE</v>
      </c>
      <c r="G374" s="31" t="str">
        <f>VLOOKUP(B374,'SEPARADOR US'!A:G,6,FALSE)</f>
        <v>MAIRA</v>
      </c>
      <c r="H374" s="31" t="str">
        <f>VLOOKUP(B374,'SEPARADOR US'!A:G,7,FALSE)</f>
        <v>ALEXANDRA</v>
      </c>
      <c r="I374" s="31">
        <f>VLOOKUP(B374,DATOS!D:I,3,FALSE)</f>
        <v>10</v>
      </c>
      <c r="J374" s="31">
        <f>VLOOKUP(B374,DATOS!D:I,4,FALSE)</f>
        <v>1</v>
      </c>
      <c r="K374" s="31" t="str">
        <f>VLOOKUP(B374,DATOS!D:I,6,FALSE)</f>
        <v>F</v>
      </c>
      <c r="L374">
        <v>86</v>
      </c>
      <c r="M374">
        <f>VLOOKUP(B374,DATOS!D:K,8,FALSE)</f>
        <v>885</v>
      </c>
      <c r="N374" t="s">
        <v>140</v>
      </c>
      <c r="O374">
        <f>VLOOKUP(B374,AT!E:E,1,FALSE)</f>
        <v>1125184168</v>
      </c>
    </row>
    <row r="375" spans="1:15">
      <c r="A375" t="str">
        <f>VLOOKUP(B375,'SEPARADOR US'!A:G,2,FALSE)</f>
        <v>CC</v>
      </c>
      <c r="B375">
        <v>39840456</v>
      </c>
      <c r="C375" t="s">
        <v>134</v>
      </c>
      <c r="D375">
        <v>2</v>
      </c>
      <c r="E375" s="31" t="str">
        <f>VLOOKUP(B375,'SEPARADOR US'!A:G,4,FALSE)</f>
        <v>MENA</v>
      </c>
      <c r="F375" s="31" t="str">
        <f>VLOOKUP(B375,'SEPARADOR US'!A:G,5,FALSE)</f>
        <v>JURADO</v>
      </c>
      <c r="G375" s="31" t="str">
        <f>VLOOKUP(B375,'SEPARADOR US'!A:G,6,FALSE)</f>
        <v>AURA</v>
      </c>
      <c r="H375" s="31" t="str">
        <f>VLOOKUP(B375,'SEPARADOR US'!A:G,7,FALSE)</f>
        <v>ELISA</v>
      </c>
      <c r="I375" s="31">
        <f>VLOOKUP(B375,DATOS!D:I,3,FALSE)</f>
        <v>69</v>
      </c>
      <c r="J375" s="31">
        <f>VLOOKUP(B375,DATOS!D:I,4,FALSE)</f>
        <v>1</v>
      </c>
      <c r="K375" s="31" t="str">
        <f>VLOOKUP(B375,DATOS!D:I,6,FALSE)</f>
        <v>F</v>
      </c>
      <c r="L375">
        <v>86</v>
      </c>
      <c r="M375">
        <f>VLOOKUP(B375,DATOS!D:K,8,FALSE)</f>
        <v>749</v>
      </c>
      <c r="N375" t="s">
        <v>140</v>
      </c>
      <c r="O375">
        <f>VLOOKUP(B375,AT!E:E,1,FALSE)</f>
        <v>39840456</v>
      </c>
    </row>
    <row r="376" spans="1:15">
      <c r="A376" t="str">
        <f>VLOOKUP(B376,'SEPARADOR US'!A:G,2,FALSE)</f>
        <v>CC</v>
      </c>
      <c r="B376">
        <v>1192713009</v>
      </c>
      <c r="C376" t="s">
        <v>134</v>
      </c>
      <c r="D376">
        <v>2</v>
      </c>
      <c r="E376" s="31" t="str">
        <f>VLOOKUP(B376,'SEPARADOR US'!A:G,4,FALSE)</f>
        <v>MENESES</v>
      </c>
      <c r="F376" s="31" t="str">
        <f>VLOOKUP(B376,'SEPARADOR US'!A:G,5,FALSE)</f>
        <v>ADRIANA</v>
      </c>
      <c r="G376" s="31" t="str">
        <f>VLOOKUP(B376,'SEPARADOR US'!A:G,6,FALSE)</f>
        <v>LISETH</v>
      </c>
      <c r="H376" s="31">
        <f>VLOOKUP(B376,'SEPARADOR US'!A:G,7,FALSE)</f>
        <v>0</v>
      </c>
      <c r="I376" s="31">
        <f>VLOOKUP(B376,DATOS!D:I,3,FALSE)</f>
        <v>23</v>
      </c>
      <c r="J376" s="31">
        <f>VLOOKUP(B376,DATOS!D:I,4,FALSE)</f>
        <v>1</v>
      </c>
      <c r="K376" s="31" t="str">
        <f>VLOOKUP(B376,DATOS!D:I,6,FALSE)</f>
        <v>F</v>
      </c>
      <c r="L376">
        <v>86</v>
      </c>
      <c r="M376">
        <f>VLOOKUP(B376,DATOS!D:K,8,FALSE)</f>
        <v>320</v>
      </c>
      <c r="N376" t="s">
        <v>140</v>
      </c>
      <c r="O376">
        <f>VLOOKUP(B376,AT!E:E,1,FALSE)</f>
        <v>1192713009</v>
      </c>
    </row>
    <row r="377" spans="1:15">
      <c r="A377" t="str">
        <f>VLOOKUP(B377,'SEPARADOR US'!A:G,2,FALSE)</f>
        <v>CC</v>
      </c>
      <c r="B377">
        <v>18122380</v>
      </c>
      <c r="C377" t="s">
        <v>134</v>
      </c>
      <c r="D377">
        <v>2</v>
      </c>
      <c r="E377" s="31" t="str">
        <f>VLOOKUP(B377,'SEPARADOR US'!A:G,4,FALSE)</f>
        <v>MENESES</v>
      </c>
      <c r="F377" s="31" t="str">
        <f>VLOOKUP(B377,'SEPARADOR US'!A:G,5,FALSE)</f>
        <v>LUIS</v>
      </c>
      <c r="G377" s="31" t="str">
        <f>VLOOKUP(B377,'SEPARADOR US'!A:G,6,FALSE)</f>
        <v>ARMANDO</v>
      </c>
      <c r="H377" s="31">
        <f>VLOOKUP(B377,'SEPARADOR US'!A:G,7,FALSE)</f>
        <v>0</v>
      </c>
      <c r="I377" s="31">
        <f>VLOOKUP(B377,DATOS!D:I,3,FALSE)</f>
        <v>70</v>
      </c>
      <c r="J377" s="31">
        <f>VLOOKUP(B377,DATOS!D:I,4,FALSE)</f>
        <v>1</v>
      </c>
      <c r="K377" s="31" t="str">
        <f>VLOOKUP(B377,DATOS!D:I,6,FALSE)</f>
        <v>M</v>
      </c>
      <c r="L377">
        <v>86</v>
      </c>
      <c r="M377" t="str">
        <f>VLOOKUP(B377,DATOS!D:K,8,FALSE)</f>
        <v>001</v>
      </c>
      <c r="N377" t="s">
        <v>140</v>
      </c>
      <c r="O377">
        <f>VLOOKUP(B377,AT!E:E,1,FALSE)</f>
        <v>18122380</v>
      </c>
    </row>
    <row r="378" spans="1:15">
      <c r="A378" t="str">
        <f>VLOOKUP(B378,'SEPARADOR US'!A:G,2,FALSE)</f>
        <v>RC</v>
      </c>
      <c r="B378">
        <v>1123337771</v>
      </c>
      <c r="C378" t="s">
        <v>134</v>
      </c>
      <c r="D378">
        <v>2</v>
      </c>
      <c r="E378" s="31" t="str">
        <f>VLOOKUP(B378,'SEPARADOR US'!A:G,4,FALSE)</f>
        <v>MENESES</v>
      </c>
      <c r="F378" s="31" t="str">
        <f>VLOOKUP(B378,'SEPARADOR US'!A:G,5,FALSE)</f>
        <v>LYAN</v>
      </c>
      <c r="G378" s="31" t="str">
        <f>VLOOKUP(B378,'SEPARADOR US'!A:G,6,FALSE)</f>
        <v>SAMUEL</v>
      </c>
      <c r="H378" s="31">
        <f>VLOOKUP(B378,'SEPARADOR US'!A:G,7,FALSE)</f>
        <v>0</v>
      </c>
      <c r="I378" s="31">
        <f>VLOOKUP(B378,DATOS!D:I,3,FALSE)</f>
        <v>2</v>
      </c>
      <c r="J378" s="31">
        <f>VLOOKUP(B378,DATOS!D:I,4,FALSE)</f>
        <v>1</v>
      </c>
      <c r="K378" s="31" t="str">
        <f>VLOOKUP(B378,DATOS!D:I,6,FALSE)</f>
        <v>M</v>
      </c>
      <c r="L378">
        <v>86</v>
      </c>
      <c r="M378">
        <f>VLOOKUP(B378,DATOS!D:K,8,FALSE)</f>
        <v>320</v>
      </c>
      <c r="N378" t="s">
        <v>140</v>
      </c>
      <c r="O378">
        <f>VLOOKUP(B378,AT!E:E,1,FALSE)</f>
        <v>1123337771</v>
      </c>
    </row>
    <row r="379" spans="1:15">
      <c r="A379" t="str">
        <f>VLOOKUP(B379,'SEPARADOR US'!A:G,2,FALSE)</f>
        <v>TI</v>
      </c>
      <c r="B379">
        <v>1125411238</v>
      </c>
      <c r="C379" t="s">
        <v>134</v>
      </c>
      <c r="D379">
        <v>2</v>
      </c>
      <c r="E379" s="31" t="str">
        <f>VLOOKUP(B379,'SEPARADOR US'!A:G,4,FALSE)</f>
        <v>MERA</v>
      </c>
      <c r="F379" s="31" t="str">
        <f>VLOOKUP(B379,'SEPARADOR US'!A:G,5,FALSE)</f>
        <v>GALVIS</v>
      </c>
      <c r="G379" s="31" t="str">
        <f>VLOOKUP(B379,'SEPARADOR US'!A:G,6,FALSE)</f>
        <v>LINA</v>
      </c>
      <c r="H379" s="31" t="str">
        <f>VLOOKUP(B379,'SEPARADOR US'!A:G,7,FALSE)</f>
        <v>JAIDY</v>
      </c>
      <c r="I379" s="31">
        <f>VLOOKUP(B379,DATOS!D:I,3,FALSE)</f>
        <v>12</v>
      </c>
      <c r="J379" s="31">
        <f>VLOOKUP(B379,DATOS!D:I,4,FALSE)</f>
        <v>1</v>
      </c>
      <c r="K379" s="31" t="str">
        <f>VLOOKUP(B379,DATOS!D:I,6,FALSE)</f>
        <v>F</v>
      </c>
      <c r="L379">
        <v>86</v>
      </c>
      <c r="M379">
        <f>VLOOKUP(B379,DATOS!D:K,8,FALSE)</f>
        <v>569</v>
      </c>
      <c r="N379" t="s">
        <v>140</v>
      </c>
      <c r="O379">
        <f>VLOOKUP(B379,AT!E:E,1,FALSE)</f>
        <v>1125411238</v>
      </c>
    </row>
    <row r="380" spans="1:15">
      <c r="A380" t="str">
        <f>VLOOKUP(B380,'SEPARADOR US'!A:G,2,FALSE)</f>
        <v>CC</v>
      </c>
      <c r="B380">
        <v>27473223</v>
      </c>
      <c r="C380" t="s">
        <v>134</v>
      </c>
      <c r="D380">
        <v>2</v>
      </c>
      <c r="E380" s="31" t="str">
        <f>VLOOKUP(B380,'SEPARADOR US'!A:G,4,FALSE)</f>
        <v>MERA</v>
      </c>
      <c r="F380" s="31" t="str">
        <f>VLOOKUP(B380,'SEPARADOR US'!A:G,5,FALSE)</f>
        <v>QUINCHOA</v>
      </c>
      <c r="G380" s="31" t="str">
        <f>VLOOKUP(B380,'SEPARADOR US'!A:G,6,FALSE)</f>
        <v>ALBA</v>
      </c>
      <c r="H380" s="31" t="str">
        <f>VLOOKUP(B380,'SEPARADOR US'!A:G,7,FALSE)</f>
        <v>LUCIA</v>
      </c>
      <c r="I380" s="31">
        <f>VLOOKUP(B380,DATOS!D:I,3,FALSE)</f>
        <v>44</v>
      </c>
      <c r="J380" s="31">
        <f>VLOOKUP(B380,DATOS!D:I,4,FALSE)</f>
        <v>1</v>
      </c>
      <c r="K380" s="31" t="str">
        <f>VLOOKUP(B380,DATOS!D:I,6,FALSE)</f>
        <v>F</v>
      </c>
      <c r="L380">
        <v>86</v>
      </c>
      <c r="M380">
        <f>VLOOKUP(B380,DATOS!D:K,8,FALSE)</f>
        <v>219</v>
      </c>
      <c r="N380" t="s">
        <v>140</v>
      </c>
      <c r="O380">
        <f>VLOOKUP(B380,AT!E:E,1,FALSE)</f>
        <v>27473223</v>
      </c>
    </row>
    <row r="381" spans="1:15">
      <c r="A381" t="str">
        <f>VLOOKUP(B381,'SEPARADOR US'!A:G,2,FALSE)</f>
        <v>RC</v>
      </c>
      <c r="B381">
        <v>1124316599</v>
      </c>
      <c r="C381" t="s">
        <v>134</v>
      </c>
      <c r="D381">
        <v>2</v>
      </c>
      <c r="E381" s="31" t="str">
        <f>VLOOKUP(B381,'SEPARADOR US'!A:G,4,FALSE)</f>
        <v>MERINO</v>
      </c>
      <c r="F381" s="31" t="str">
        <f>VLOOKUP(B381,'SEPARADOR US'!A:G,5,FALSE)</f>
        <v>CHAMORRO</v>
      </c>
      <c r="G381" s="31" t="str">
        <f>VLOOKUP(B381,'SEPARADOR US'!A:G,6,FALSE)</f>
        <v>AUSTI</v>
      </c>
      <c r="H381" s="31" t="str">
        <f>VLOOKUP(B381,'SEPARADOR US'!A:G,7,FALSE)</f>
        <v>VALENTIN</v>
      </c>
      <c r="I381" s="31">
        <f>VLOOKUP(B381,DATOS!D:I,3,FALSE)</f>
        <v>6</v>
      </c>
      <c r="J381" s="31">
        <f>VLOOKUP(B381,DATOS!D:I,4,FALSE)</f>
        <v>1</v>
      </c>
      <c r="K381" s="31" t="str">
        <f>VLOOKUP(B381,DATOS!D:I,6,FALSE)</f>
        <v>M</v>
      </c>
      <c r="L381">
        <v>86</v>
      </c>
      <c r="M381">
        <f>VLOOKUP(B381,DATOS!D:K,8,FALSE)</f>
        <v>219</v>
      </c>
      <c r="N381" t="s">
        <v>140</v>
      </c>
      <c r="O381">
        <f>VLOOKUP(B381,AT!E:E,1,FALSE)</f>
        <v>1124316599</v>
      </c>
    </row>
    <row r="382" spans="1:15">
      <c r="A382" t="str">
        <f>VLOOKUP(B382,'SEPARADOR US'!A:G,2,FALSE)</f>
        <v>CC</v>
      </c>
      <c r="B382">
        <v>18106723</v>
      </c>
      <c r="C382" t="s">
        <v>134</v>
      </c>
      <c r="D382">
        <v>2</v>
      </c>
      <c r="E382" s="31" t="str">
        <f>VLOOKUP(B382,'SEPARADOR US'!A:G,4,FALSE)</f>
        <v>MEZA</v>
      </c>
      <c r="F382" s="31" t="str">
        <f>VLOOKUP(B382,'SEPARADOR US'!A:G,5,FALSE)</f>
        <v>GUGU</v>
      </c>
      <c r="G382" s="31" t="str">
        <f>VLOOKUP(B382,'SEPARADOR US'!A:G,6,FALSE)</f>
        <v>JOSE</v>
      </c>
      <c r="H382" s="31" t="str">
        <f>VLOOKUP(B382,'SEPARADOR US'!A:G,7,FALSE)</f>
        <v>ANTONIO</v>
      </c>
      <c r="I382" s="31">
        <f>VLOOKUP(B382,DATOS!D:I,3,FALSE)</f>
        <v>74</v>
      </c>
      <c r="J382" s="31">
        <f>VLOOKUP(B382,DATOS!D:I,4,FALSE)</f>
        <v>1</v>
      </c>
      <c r="K382" s="31" t="str">
        <f>VLOOKUP(B382,DATOS!D:I,6,FALSE)</f>
        <v>M</v>
      </c>
      <c r="L382">
        <v>86</v>
      </c>
      <c r="M382">
        <f>VLOOKUP(B382,DATOS!D:K,8,FALSE)</f>
        <v>865</v>
      </c>
      <c r="N382" t="s">
        <v>140</v>
      </c>
      <c r="O382">
        <f>VLOOKUP(B382,AT!E:E,1,FALSE)</f>
        <v>18106723</v>
      </c>
    </row>
    <row r="383" spans="1:15">
      <c r="A383" t="str">
        <f>VLOOKUP(B383,'SEPARADOR US'!A:G,2,FALSE)</f>
        <v>CC</v>
      </c>
      <c r="B383">
        <v>1120101170</v>
      </c>
      <c r="C383" t="s">
        <v>134</v>
      </c>
      <c r="D383">
        <v>2</v>
      </c>
      <c r="E383" s="31" t="str">
        <f>VLOOKUP(B383,'SEPARADOR US'!A:G,4,FALSE)</f>
        <v>MILCOLTA</v>
      </c>
      <c r="F383" s="31" t="str">
        <f>VLOOKUP(B383,'SEPARADOR US'!A:G,5,FALSE)</f>
        <v>CAICEDO</v>
      </c>
      <c r="G383" s="31" t="str">
        <f>VLOOKUP(B383,'SEPARADOR US'!A:G,6,FALSE)</f>
        <v>LAURA</v>
      </c>
      <c r="H383" s="31" t="str">
        <f>VLOOKUP(B383,'SEPARADOR US'!A:G,7,FALSE)</f>
        <v>NATALIA</v>
      </c>
      <c r="I383" s="31">
        <f>VLOOKUP(B383,DATOS!D:I,3,FALSE)</f>
        <v>18</v>
      </c>
      <c r="J383" s="31">
        <f>VLOOKUP(B383,DATOS!D:I,4,FALSE)</f>
        <v>1</v>
      </c>
      <c r="K383" s="31" t="str">
        <f>VLOOKUP(B383,DATOS!D:I,6,FALSE)</f>
        <v>F</v>
      </c>
      <c r="L383">
        <v>86</v>
      </c>
      <c r="M383">
        <f>VLOOKUP(B383,DATOS!D:K,8,FALSE)</f>
        <v>568</v>
      </c>
      <c r="N383" t="s">
        <v>140</v>
      </c>
      <c r="O383">
        <f>VLOOKUP(B383,AT!E:E,1,FALSE)</f>
        <v>1120101170</v>
      </c>
    </row>
    <row r="384" spans="1:15">
      <c r="A384" t="str">
        <f>VLOOKUP(B384,'SEPARADOR US'!A:G,2,FALSE)</f>
        <v>CC</v>
      </c>
      <c r="B384">
        <v>5350222</v>
      </c>
      <c r="C384" t="s">
        <v>134</v>
      </c>
      <c r="D384">
        <v>2</v>
      </c>
      <c r="E384" s="31" t="str">
        <f>VLOOKUP(B384,'SEPARADOR US'!A:G,4,FALSE)</f>
        <v>MILLER</v>
      </c>
      <c r="F384" s="31" t="str">
        <f>VLOOKUP(B384,'SEPARADOR US'!A:G,5,FALSE)</f>
        <v>ANGEL</v>
      </c>
      <c r="G384" s="31" t="str">
        <f>VLOOKUP(B384,'SEPARADOR US'!A:G,6,FALSE)</f>
        <v>MARIA</v>
      </c>
      <c r="H384" s="31">
        <f>VLOOKUP(B384,'SEPARADOR US'!A:G,7,FALSE)</f>
        <v>0</v>
      </c>
      <c r="I384" s="31">
        <f>VLOOKUP(B384,DATOS!D:I,3,FALSE)</f>
        <v>73</v>
      </c>
      <c r="J384" s="31">
        <f>VLOOKUP(B384,DATOS!D:I,4,FALSE)</f>
        <v>1</v>
      </c>
      <c r="K384" s="31" t="str">
        <f>VLOOKUP(B384,DATOS!D:I,6,FALSE)</f>
        <v>M</v>
      </c>
      <c r="L384">
        <v>86</v>
      </c>
      <c r="M384">
        <f>VLOOKUP(B384,DATOS!D:K,8,FALSE)</f>
        <v>320</v>
      </c>
      <c r="N384" t="s">
        <v>140</v>
      </c>
      <c r="O384">
        <f>VLOOKUP(B384,AT!E:E,1,FALSE)</f>
        <v>5350222</v>
      </c>
    </row>
    <row r="385" spans="1:15">
      <c r="A385" t="str">
        <f>VLOOKUP(B385,'SEPARADOR US'!A:G,2,FALSE)</f>
        <v>CC</v>
      </c>
      <c r="B385">
        <v>94322467</v>
      </c>
      <c r="C385" t="s">
        <v>134</v>
      </c>
      <c r="D385">
        <v>2</v>
      </c>
      <c r="E385" s="31" t="str">
        <f>VLOOKUP(B385,'SEPARADOR US'!A:G,4,FALSE)</f>
        <v>MINA</v>
      </c>
      <c r="F385" s="31" t="str">
        <f>VLOOKUP(B385,'SEPARADOR US'!A:G,5,FALSE)</f>
        <v>ROSERO</v>
      </c>
      <c r="G385" s="31" t="str">
        <f>VLOOKUP(B385,'SEPARADOR US'!A:G,6,FALSE)</f>
        <v>FERNANDO</v>
      </c>
      <c r="H385" s="31">
        <f>VLOOKUP(B385,'SEPARADOR US'!A:G,7,FALSE)</f>
        <v>0</v>
      </c>
      <c r="I385" s="31">
        <f>VLOOKUP(B385,DATOS!D:I,3,FALSE)</f>
        <v>50</v>
      </c>
      <c r="J385" s="31">
        <f>VLOOKUP(B385,DATOS!D:I,4,FALSE)</f>
        <v>1</v>
      </c>
      <c r="K385" s="31" t="str">
        <f>VLOOKUP(B385,DATOS!D:I,6,FALSE)</f>
        <v>M</v>
      </c>
      <c r="L385">
        <v>86</v>
      </c>
      <c r="M385" t="str">
        <f>VLOOKUP(B385,DATOS!D:K,8,FALSE)</f>
        <v>001</v>
      </c>
      <c r="N385" t="s">
        <v>140</v>
      </c>
      <c r="O385">
        <f>VLOOKUP(B385,AT!E:E,1,FALSE)</f>
        <v>94322467</v>
      </c>
    </row>
    <row r="386" spans="1:15">
      <c r="A386" t="str">
        <f>VLOOKUP(B386,'SEPARADOR US'!A:G,2,FALSE)</f>
        <v>CC</v>
      </c>
      <c r="B386">
        <v>41182120</v>
      </c>
      <c r="C386" t="s">
        <v>134</v>
      </c>
      <c r="D386">
        <v>2</v>
      </c>
      <c r="E386" s="31" t="str">
        <f>VLOOKUP(B386,'SEPARADOR US'!A:G,4,FALSE)</f>
        <v>MITICANOY</v>
      </c>
      <c r="F386" s="31" t="str">
        <f>VLOOKUP(B386,'SEPARADOR US'!A:G,5,FALSE)</f>
        <v>CHINDOY</v>
      </c>
      <c r="G386" s="31" t="str">
        <f>VLOOKUP(B386,'SEPARADOR US'!A:G,6,FALSE)</f>
        <v>ROSA</v>
      </c>
      <c r="H386" s="31" t="str">
        <f>VLOOKUP(B386,'SEPARADOR US'!A:G,7,FALSE)</f>
        <v>CLARA</v>
      </c>
      <c r="I386" s="31">
        <f>VLOOKUP(B386,DATOS!D:I,3,FALSE)</f>
        <v>49</v>
      </c>
      <c r="J386" s="31">
        <f>VLOOKUP(B386,DATOS!D:I,4,FALSE)</f>
        <v>1</v>
      </c>
      <c r="K386" s="31" t="str">
        <f>VLOOKUP(B386,DATOS!D:I,6,FALSE)</f>
        <v>F</v>
      </c>
      <c r="L386">
        <v>86</v>
      </c>
      <c r="M386">
        <f>VLOOKUP(B386,DATOS!D:K,8,FALSE)</f>
        <v>749</v>
      </c>
      <c r="N386" t="s">
        <v>140</v>
      </c>
      <c r="O386">
        <f>VLOOKUP(B386,AT!E:E,1,FALSE)</f>
        <v>41182120</v>
      </c>
    </row>
    <row r="387" spans="1:15">
      <c r="A387" t="str">
        <f>VLOOKUP(B387,'SEPARADOR US'!A:G,2,FALSE)</f>
        <v>CC</v>
      </c>
      <c r="B387">
        <v>27475382</v>
      </c>
      <c r="C387" t="s">
        <v>134</v>
      </c>
      <c r="D387">
        <v>2</v>
      </c>
      <c r="E387" s="31" t="str">
        <f>VLOOKUP(B387,'SEPARADOR US'!A:G,4,FALSE)</f>
        <v>MITICANOY</v>
      </c>
      <c r="F387" s="31" t="str">
        <f>VLOOKUP(B387,'SEPARADOR US'!A:G,5,FALSE)</f>
        <v>JACANAMIJOY</v>
      </c>
      <c r="G387" s="31" t="str">
        <f>VLOOKUP(B387,'SEPARADOR US'!A:G,6,FALSE)</f>
        <v>MARIA</v>
      </c>
      <c r="H387" s="31" t="str">
        <f>VLOOKUP(B387,'SEPARADOR US'!A:G,7,FALSE)</f>
        <v>FRANCISCA</v>
      </c>
      <c r="I387" s="31">
        <f>VLOOKUP(B387,DATOS!D:I,3,FALSE)</f>
        <v>87</v>
      </c>
      <c r="J387" s="31">
        <f>VLOOKUP(B387,DATOS!D:I,4,FALSE)</f>
        <v>1</v>
      </c>
      <c r="K387" s="31" t="str">
        <f>VLOOKUP(B387,DATOS!D:I,6,FALSE)</f>
        <v>F</v>
      </c>
      <c r="L387">
        <v>86</v>
      </c>
      <c r="M387">
        <f>VLOOKUP(B387,DATOS!D:K,8,FALSE)</f>
        <v>749</v>
      </c>
      <c r="N387" t="s">
        <v>140</v>
      </c>
      <c r="O387">
        <f>VLOOKUP(B387,AT!E:E,1,FALSE)</f>
        <v>27475382</v>
      </c>
    </row>
    <row r="388" spans="1:15" hidden="1">
      <c r="A388" t="str">
        <f>VLOOKUP(B388,'SEPARADOR US'!A:G,2,FALSE)</f>
        <v>CC</v>
      </c>
      <c r="B388">
        <v>5297314</v>
      </c>
      <c r="C388" t="s">
        <v>134</v>
      </c>
      <c r="D388">
        <v>2</v>
      </c>
      <c r="E388" s="31" t="str">
        <f>VLOOKUP(B388,'SEPARADOR US'!A:G,4,FALSE)</f>
        <v>MITICANOY</v>
      </c>
      <c r="F388" s="31" t="str">
        <f>VLOOKUP(B388,'SEPARADOR US'!A:G,5,FALSE)</f>
        <v>JOSE</v>
      </c>
      <c r="G388" s="31" t="str">
        <f>VLOOKUP(B388,'SEPARADOR US'!A:G,6,FALSE)</f>
        <v>NICOLAS</v>
      </c>
      <c r="H388" s="31">
        <f>VLOOKUP(B388,'SEPARADOR US'!A:G,7,FALSE)</f>
        <v>0</v>
      </c>
      <c r="I388" s="31">
        <f>VLOOKUP(B388,DATOS!D:I,3,FALSE)</f>
        <v>69</v>
      </c>
      <c r="J388" s="31">
        <f>VLOOKUP(B388,DATOS!D:I,4,FALSE)</f>
        <v>1</v>
      </c>
      <c r="K388" s="31" t="str">
        <f>VLOOKUP(B388,DATOS!D:I,6,FALSE)</f>
        <v>M</v>
      </c>
      <c r="L388">
        <v>86</v>
      </c>
      <c r="M388" t="str">
        <f>VLOOKUP(B388,DATOS!D:K,8,FALSE)</f>
        <v>001</v>
      </c>
      <c r="N388" t="s">
        <v>140</v>
      </c>
      <c r="O388" t="e">
        <f>VLOOKUP(B388,AT!E:E,1,FALSE)</f>
        <v>#N/A</v>
      </c>
    </row>
    <row r="389" spans="1:15">
      <c r="A389" t="str">
        <f>VLOOKUP(B389,'SEPARADOR US'!A:G,2,FALSE)</f>
        <v>CC</v>
      </c>
      <c r="B389">
        <v>41165021</v>
      </c>
      <c r="C389" t="s">
        <v>134</v>
      </c>
      <c r="D389">
        <v>2</v>
      </c>
      <c r="E389" s="31" t="str">
        <f>VLOOKUP(B389,'SEPARADOR US'!A:G,4,FALSE)</f>
        <v>MOJOMBOY</v>
      </c>
      <c r="F389" s="31" t="str">
        <f>VLOOKUP(B389,'SEPARADOR US'!A:G,5,FALSE)</f>
        <v>TANDIOY</v>
      </c>
      <c r="G389" s="31" t="str">
        <f>VLOOKUP(B389,'SEPARADOR US'!A:G,6,FALSE)</f>
        <v>JESUSA</v>
      </c>
      <c r="H389" s="31">
        <f>VLOOKUP(B389,'SEPARADOR US'!A:G,7,FALSE)</f>
        <v>0</v>
      </c>
      <c r="I389" s="31">
        <f>VLOOKUP(B389,DATOS!D:I,3,FALSE)</f>
        <v>72</v>
      </c>
      <c r="J389" s="31">
        <f>VLOOKUP(B389,DATOS!D:I,4,FALSE)</f>
        <v>1</v>
      </c>
      <c r="K389" s="31" t="str">
        <f>VLOOKUP(B389,DATOS!D:I,6,FALSE)</f>
        <v>F</v>
      </c>
      <c r="L389">
        <v>86</v>
      </c>
      <c r="M389">
        <f>VLOOKUP(B389,DATOS!D:K,8,FALSE)</f>
        <v>760</v>
      </c>
      <c r="N389" t="s">
        <v>140</v>
      </c>
      <c r="O389">
        <f>VLOOKUP(B389,AT!E:E,1,FALSE)</f>
        <v>41165021</v>
      </c>
    </row>
    <row r="390" spans="1:15">
      <c r="A390" t="str">
        <f>VLOOKUP(B390,'SEPARADOR US'!A:G,2,FALSE)</f>
        <v>CC</v>
      </c>
      <c r="B390">
        <v>27359023</v>
      </c>
      <c r="C390" t="s">
        <v>134</v>
      </c>
      <c r="D390">
        <v>2</v>
      </c>
      <c r="E390" s="31" t="str">
        <f>VLOOKUP(B390,'SEPARADOR US'!A:G,4,FALSE)</f>
        <v>MOLINA</v>
      </c>
      <c r="F390" s="31" t="str">
        <f>VLOOKUP(B390,'SEPARADOR US'!A:G,5,FALSE)</f>
        <v>BENAVIDES</v>
      </c>
      <c r="G390" s="31" t="str">
        <f>VLOOKUP(B390,'SEPARADOR US'!A:G,6,FALSE)</f>
        <v>MARLENY</v>
      </c>
      <c r="H390" s="31" t="str">
        <f>VLOOKUP(B390,'SEPARADOR US'!A:G,7,FALSE)</f>
        <v>MISTICA</v>
      </c>
      <c r="I390" s="31">
        <f>VLOOKUP(B390,DATOS!D:I,3,FALSE)</f>
        <v>63</v>
      </c>
      <c r="J390" s="31">
        <f>VLOOKUP(B390,DATOS!D:I,4,FALSE)</f>
        <v>1</v>
      </c>
      <c r="K390" s="31" t="str">
        <f>VLOOKUP(B390,DATOS!D:I,6,FALSE)</f>
        <v>F</v>
      </c>
      <c r="L390">
        <v>86</v>
      </c>
      <c r="M390">
        <f>VLOOKUP(B390,DATOS!D:K,8,FALSE)</f>
        <v>885</v>
      </c>
      <c r="N390" t="s">
        <v>140</v>
      </c>
      <c r="O390">
        <f>VLOOKUP(B390,AT!E:E,1,FALSE)</f>
        <v>27359023</v>
      </c>
    </row>
    <row r="391" spans="1:15">
      <c r="A391" t="str">
        <f>VLOOKUP(B391,'SEPARADOR US'!A:G,2,FALSE)</f>
        <v>CC</v>
      </c>
      <c r="B391">
        <v>40730186</v>
      </c>
      <c r="C391" t="s">
        <v>134</v>
      </c>
      <c r="D391">
        <v>2</v>
      </c>
      <c r="E391" s="31" t="str">
        <f>VLOOKUP(B391,'SEPARADOR US'!A:G,4,FALSE)</f>
        <v>MOLINA</v>
      </c>
      <c r="F391" s="31" t="str">
        <f>VLOOKUP(B391,'SEPARADOR US'!A:G,5,FALSE)</f>
        <v>CRISTANCHO</v>
      </c>
      <c r="G391" s="31" t="str">
        <f>VLOOKUP(B391,'SEPARADOR US'!A:G,6,FALSE)</f>
        <v>EDUVIGES</v>
      </c>
      <c r="H391" s="31">
        <f>VLOOKUP(B391,'SEPARADOR US'!A:G,7,FALSE)</f>
        <v>0</v>
      </c>
      <c r="I391" s="31">
        <f>VLOOKUP(B391,DATOS!D:I,3,FALSE)</f>
        <v>57</v>
      </c>
      <c r="J391" s="31">
        <f>VLOOKUP(B391,DATOS!D:I,4,FALSE)</f>
        <v>1</v>
      </c>
      <c r="K391" s="31" t="str">
        <f>VLOOKUP(B391,DATOS!D:I,6,FALSE)</f>
        <v>F</v>
      </c>
      <c r="L391">
        <v>86</v>
      </c>
      <c r="M391">
        <f>VLOOKUP(B391,DATOS!D:K,8,FALSE)</f>
        <v>571</v>
      </c>
      <c r="N391" t="s">
        <v>140</v>
      </c>
      <c r="O391">
        <f>VLOOKUP(B391,AT!E:E,1,FALSE)</f>
        <v>40730186</v>
      </c>
    </row>
    <row r="392" spans="1:15">
      <c r="A392" t="str">
        <f>VLOOKUP(B392,'SEPARADOR US'!A:G,2,FALSE)</f>
        <v>CC</v>
      </c>
      <c r="B392">
        <v>41887945</v>
      </c>
      <c r="C392" t="s">
        <v>134</v>
      </c>
      <c r="D392">
        <v>2</v>
      </c>
      <c r="E392" s="31" t="str">
        <f>VLOOKUP(B392,'SEPARADOR US'!A:G,4,FALSE)</f>
        <v>MOLINA</v>
      </c>
      <c r="F392" s="31" t="str">
        <f>VLOOKUP(B392,'SEPARADOR US'!A:G,5,FALSE)</f>
        <v>HOYOS</v>
      </c>
      <c r="G392" s="31" t="str">
        <f>VLOOKUP(B392,'SEPARADOR US'!A:G,6,FALSE)</f>
        <v>DOLLY</v>
      </c>
      <c r="H392" s="31">
        <f>VLOOKUP(B392,'SEPARADOR US'!A:G,7,FALSE)</f>
        <v>0</v>
      </c>
      <c r="I392" s="31">
        <f>VLOOKUP(B392,DATOS!D:I,3,FALSE)</f>
        <v>66</v>
      </c>
      <c r="J392" s="31">
        <f>VLOOKUP(B392,DATOS!D:I,4,FALSE)</f>
        <v>1</v>
      </c>
      <c r="K392" s="31" t="str">
        <f>VLOOKUP(B392,DATOS!D:I,6,FALSE)</f>
        <v>F</v>
      </c>
      <c r="L392">
        <v>86</v>
      </c>
      <c r="M392">
        <f>VLOOKUP(B392,DATOS!D:K,8,FALSE)</f>
        <v>885</v>
      </c>
      <c r="N392" t="s">
        <v>140</v>
      </c>
      <c r="O392">
        <f>VLOOKUP(B392,AT!E:E,1,FALSE)</f>
        <v>41887945</v>
      </c>
    </row>
    <row r="393" spans="1:15">
      <c r="A393" t="str">
        <f>VLOOKUP(B393,'SEPARADOR US'!A:G,2,FALSE)</f>
        <v>TI</v>
      </c>
      <c r="B393">
        <v>1125183641</v>
      </c>
      <c r="C393" t="s">
        <v>134</v>
      </c>
      <c r="D393">
        <v>2</v>
      </c>
      <c r="E393" s="31" t="str">
        <f>VLOOKUP(B393,'SEPARADOR US'!A:G,4,FALSE)</f>
        <v>MOLINA</v>
      </c>
      <c r="F393" s="31" t="str">
        <f>VLOOKUP(B393,'SEPARADOR US'!A:G,5,FALSE)</f>
        <v>VALENCIA</v>
      </c>
      <c r="G393" s="31" t="str">
        <f>VLOOKUP(B393,'SEPARADOR US'!A:G,6,FALSE)</f>
        <v>CHARIT</v>
      </c>
      <c r="H393" s="31" t="str">
        <f>VLOOKUP(B393,'SEPARADOR US'!A:G,7,FALSE)</f>
        <v>CAMILA</v>
      </c>
      <c r="I393" s="31">
        <f>VLOOKUP(B393,DATOS!D:I,3,FALSE)</f>
        <v>11</v>
      </c>
      <c r="J393" s="31">
        <f>VLOOKUP(B393,DATOS!D:I,4,FALSE)</f>
        <v>1</v>
      </c>
      <c r="K393" s="31" t="str">
        <f>VLOOKUP(B393,DATOS!D:I,6,FALSE)</f>
        <v>F</v>
      </c>
      <c r="L393">
        <v>86</v>
      </c>
      <c r="M393">
        <f>VLOOKUP(B393,DATOS!D:K,8,FALSE)</f>
        <v>571</v>
      </c>
      <c r="N393" t="s">
        <v>140</v>
      </c>
      <c r="O393">
        <f>VLOOKUP(B393,AT!E:E,1,FALSE)</f>
        <v>1125183641</v>
      </c>
    </row>
    <row r="394" spans="1:15">
      <c r="A394" t="str">
        <f>VLOOKUP(B394,'SEPARADOR US'!A:G,2,FALSE)</f>
        <v>CC</v>
      </c>
      <c r="B394">
        <v>5206097</v>
      </c>
      <c r="C394" t="s">
        <v>134</v>
      </c>
      <c r="D394">
        <v>2</v>
      </c>
      <c r="E394" s="31" t="str">
        <f>VLOOKUP(B394,'SEPARADOR US'!A:G,4,FALSE)</f>
        <v>MONTANCHEZ</v>
      </c>
      <c r="F394" s="31" t="str">
        <f>VLOOKUP(B394,'SEPARADOR US'!A:G,5,FALSE)</f>
        <v>JOJOA</v>
      </c>
      <c r="G394" s="31" t="str">
        <f>VLOOKUP(B394,'SEPARADOR US'!A:G,6,FALSE)</f>
        <v>CARLOS</v>
      </c>
      <c r="H394" s="31" t="str">
        <f>VLOOKUP(B394,'SEPARADOR US'!A:G,7,FALSE)</f>
        <v>ALBERTO</v>
      </c>
      <c r="I394" s="31">
        <f>VLOOKUP(B394,DATOS!D:I,3,FALSE)</f>
        <v>65</v>
      </c>
      <c r="J394" s="31">
        <f>VLOOKUP(B394,DATOS!D:I,4,FALSE)</f>
        <v>1</v>
      </c>
      <c r="K394" s="31" t="str">
        <f>VLOOKUP(B394,DATOS!D:I,6,FALSE)</f>
        <v>M</v>
      </c>
      <c r="L394">
        <v>86</v>
      </c>
      <c r="M394">
        <f>VLOOKUP(B394,DATOS!D:K,8,FALSE)</f>
        <v>219</v>
      </c>
      <c r="N394" t="s">
        <v>140</v>
      </c>
      <c r="O394">
        <f>VLOOKUP(B394,AT!E:E,1,FALSE)</f>
        <v>5206097</v>
      </c>
    </row>
    <row r="395" spans="1:15">
      <c r="A395" t="str">
        <f>VLOOKUP(B395,'SEPARADOR US'!A:G,2,FALSE)</f>
        <v>TI</v>
      </c>
      <c r="B395">
        <v>1125180559</v>
      </c>
      <c r="C395" t="s">
        <v>134</v>
      </c>
      <c r="D395">
        <v>2</v>
      </c>
      <c r="E395" s="31" t="str">
        <f>VLOOKUP(B395,'SEPARADOR US'!A:G,4,FALSE)</f>
        <v>MONTAÑO</v>
      </c>
      <c r="F395" s="31" t="str">
        <f>VLOOKUP(B395,'SEPARADOR US'!A:G,5,FALSE)</f>
        <v>DAGUA</v>
      </c>
      <c r="G395" s="31" t="str">
        <f>VLOOKUP(B395,'SEPARADOR US'!A:G,6,FALSE)</f>
        <v>MABEL</v>
      </c>
      <c r="H395" s="31" t="str">
        <f>VLOOKUP(B395,'SEPARADOR US'!A:G,7,FALSE)</f>
        <v>LORENA</v>
      </c>
      <c r="I395" s="31">
        <f>VLOOKUP(B395,DATOS!D:I,3,FALSE)</f>
        <v>17</v>
      </c>
      <c r="J395" s="31">
        <f>VLOOKUP(B395,DATOS!D:I,4,FALSE)</f>
        <v>1</v>
      </c>
      <c r="K395" s="31" t="str">
        <f>VLOOKUP(B395,DATOS!D:I,6,FALSE)</f>
        <v>F</v>
      </c>
      <c r="L395">
        <v>86</v>
      </c>
      <c r="M395">
        <f>VLOOKUP(B395,DATOS!D:K,8,FALSE)</f>
        <v>571</v>
      </c>
      <c r="N395" t="s">
        <v>140</v>
      </c>
      <c r="O395">
        <f>VLOOKUP(B395,AT!E:E,1,FALSE)</f>
        <v>1125180559</v>
      </c>
    </row>
    <row r="396" spans="1:15">
      <c r="A396" t="str">
        <f>VLOOKUP(B396,'SEPARADOR US'!A:G,2,FALSE)</f>
        <v>RC</v>
      </c>
      <c r="B396">
        <v>1080073763</v>
      </c>
      <c r="C396" t="s">
        <v>134</v>
      </c>
      <c r="D396">
        <v>2</v>
      </c>
      <c r="E396" s="31" t="str">
        <f>VLOOKUP(B396,'SEPARADOR US'!A:G,4,FALSE)</f>
        <v>MONTENEGRO</v>
      </c>
      <c r="F396" s="31" t="str">
        <f>VLOOKUP(B396,'SEPARADOR US'!A:G,5,FALSE)</f>
        <v>BOLAÑOS</v>
      </c>
      <c r="G396" s="31" t="str">
        <f>VLOOKUP(B396,'SEPARADOR US'!A:G,6,FALSE)</f>
        <v>KARLA</v>
      </c>
      <c r="H396" s="31" t="str">
        <f>VLOOKUP(B396,'SEPARADOR US'!A:G,7,FALSE)</f>
        <v>EVANGELINE</v>
      </c>
      <c r="I396" s="31">
        <f>VLOOKUP(B396,DATOS!D:I,3,FALSE)</f>
        <v>10</v>
      </c>
      <c r="J396" s="31">
        <f>VLOOKUP(B396,DATOS!D:I,4,FALSE)</f>
        <v>2</v>
      </c>
      <c r="K396" s="31" t="str">
        <f>VLOOKUP(B396,DATOS!D:I,6,FALSE)</f>
        <v>F</v>
      </c>
      <c r="L396">
        <v>86</v>
      </c>
      <c r="M396">
        <f>VLOOKUP(B396,DATOS!D:K,8,FALSE)</f>
        <v>755</v>
      </c>
      <c r="N396" t="s">
        <v>140</v>
      </c>
      <c r="O396">
        <f>VLOOKUP(B396,AT!E:E,1,FALSE)</f>
        <v>1080073763</v>
      </c>
    </row>
    <row r="397" spans="1:15">
      <c r="A397" t="str">
        <f>VLOOKUP(B397,'SEPARADOR US'!A:G,2,FALSE)</f>
        <v>CC</v>
      </c>
      <c r="B397">
        <v>25530553</v>
      </c>
      <c r="C397" t="s">
        <v>134</v>
      </c>
      <c r="D397">
        <v>2</v>
      </c>
      <c r="E397" s="31" t="str">
        <f>VLOOKUP(B397,'SEPARADOR US'!A:G,4,FALSE)</f>
        <v>MONTERO</v>
      </c>
      <c r="F397" s="31" t="str">
        <f>VLOOKUP(B397,'SEPARADOR US'!A:G,5,FALSE)</f>
        <v>ANDRADE</v>
      </c>
      <c r="G397" s="31" t="str">
        <f>VLOOKUP(B397,'SEPARADOR US'!A:G,6,FALSE)</f>
        <v>ZORAIDA</v>
      </c>
      <c r="H397" s="31">
        <f>VLOOKUP(B397,'SEPARADOR US'!A:G,7,FALSE)</f>
        <v>0</v>
      </c>
      <c r="I397" s="31">
        <f>VLOOKUP(B397,DATOS!D:I,3,FALSE)</f>
        <v>45</v>
      </c>
      <c r="J397" s="31">
        <f>VLOOKUP(B397,DATOS!D:I,4,FALSE)</f>
        <v>1</v>
      </c>
      <c r="K397" s="31" t="str">
        <f>VLOOKUP(B397,DATOS!D:I,6,FALSE)</f>
        <v>F</v>
      </c>
      <c r="L397">
        <v>86</v>
      </c>
      <c r="M397">
        <f>VLOOKUP(B397,DATOS!D:K,8,FALSE)</f>
        <v>568</v>
      </c>
      <c r="N397" t="s">
        <v>140</v>
      </c>
      <c r="O397">
        <f>VLOOKUP(B397,AT!E:E,1,FALSE)</f>
        <v>25530553</v>
      </c>
    </row>
    <row r="398" spans="1:15">
      <c r="A398" t="str">
        <f>VLOOKUP(B398,'SEPARADOR US'!A:G,2,FALSE)</f>
        <v>RC</v>
      </c>
      <c r="B398">
        <v>1123338536</v>
      </c>
      <c r="C398" t="s">
        <v>134</v>
      </c>
      <c r="D398">
        <v>2</v>
      </c>
      <c r="E398" s="31" t="str">
        <f>VLOOKUP(B398,'SEPARADOR US'!A:G,4,FALSE)</f>
        <v>MONTIEL</v>
      </c>
      <c r="F398" s="31" t="str">
        <f>VLOOKUP(B398,'SEPARADOR US'!A:G,5,FALSE)</f>
        <v>SAMANTA</v>
      </c>
      <c r="G398" s="31" t="str">
        <f>VLOOKUP(B398,'SEPARADOR US'!A:G,6,FALSE)</f>
        <v>STEFANIA</v>
      </c>
      <c r="H398" s="31">
        <f>VLOOKUP(B398,'SEPARADOR US'!A:G,7,FALSE)</f>
        <v>0</v>
      </c>
      <c r="I398" s="31">
        <f>VLOOKUP(B398,DATOS!D:I,3,FALSE)</f>
        <v>4</v>
      </c>
      <c r="J398" s="31">
        <f>VLOOKUP(B398,DATOS!D:I,4,FALSE)</f>
        <v>2</v>
      </c>
      <c r="K398" s="31" t="str">
        <f>VLOOKUP(B398,DATOS!D:I,6,FALSE)</f>
        <v>F</v>
      </c>
      <c r="L398">
        <v>86</v>
      </c>
      <c r="M398">
        <f>VLOOKUP(B398,DATOS!D:K,8,FALSE)</f>
        <v>320</v>
      </c>
      <c r="N398" t="s">
        <v>140</v>
      </c>
      <c r="O398">
        <f>VLOOKUP(B398,AT!E:E,1,FALSE)</f>
        <v>1123338536</v>
      </c>
    </row>
    <row r="399" spans="1:15">
      <c r="A399" t="str">
        <f>VLOOKUP(B399,'SEPARADOR US'!A:G,2,FALSE)</f>
        <v>CC</v>
      </c>
      <c r="B399">
        <v>5348740</v>
      </c>
      <c r="C399" t="s">
        <v>134</v>
      </c>
      <c r="D399">
        <v>2</v>
      </c>
      <c r="E399" s="31" t="str">
        <f>VLOOKUP(B399,'SEPARADOR US'!A:G,4,FALSE)</f>
        <v>MONTILLA</v>
      </c>
      <c r="F399" s="31" t="str">
        <f>VLOOKUP(B399,'SEPARADOR US'!A:G,5,FALSE)</f>
        <v>TISOY</v>
      </c>
      <c r="G399" s="31" t="str">
        <f>VLOOKUP(B399,'SEPARADOR US'!A:G,6,FALSE)</f>
        <v>MARIO</v>
      </c>
      <c r="H399" s="31" t="str">
        <f>VLOOKUP(B399,'SEPARADOR US'!A:G,7,FALSE)</f>
        <v>FERNANDO</v>
      </c>
      <c r="I399" s="31">
        <f>VLOOKUP(B399,DATOS!D:I,3,FALSE)</f>
        <v>59</v>
      </c>
      <c r="J399" s="31">
        <f>VLOOKUP(B399,DATOS!D:I,4,FALSE)</f>
        <v>1</v>
      </c>
      <c r="K399" s="31" t="str">
        <f>VLOOKUP(B399,DATOS!D:I,6,FALSE)</f>
        <v>M</v>
      </c>
      <c r="L399">
        <v>86</v>
      </c>
      <c r="M399">
        <f>VLOOKUP(B399,DATOS!D:K,8,FALSE)</f>
        <v>219</v>
      </c>
      <c r="N399" t="s">
        <v>140</v>
      </c>
      <c r="O399">
        <f>VLOOKUP(B399,AT!E:E,1,FALSE)</f>
        <v>5348740</v>
      </c>
    </row>
    <row r="400" spans="1:15">
      <c r="A400" t="str">
        <f>VLOOKUP(B400,'SEPARADOR US'!A:G,2,FALSE)</f>
        <v>CC</v>
      </c>
      <c r="B400">
        <v>1124312098</v>
      </c>
      <c r="C400" t="s">
        <v>134</v>
      </c>
      <c r="D400">
        <v>2</v>
      </c>
      <c r="E400" s="31" t="str">
        <f>VLOOKUP(B400,'SEPARADOR US'!A:G,4,FALSE)</f>
        <v>MORA</v>
      </c>
      <c r="F400" s="31" t="str">
        <f>VLOOKUP(B400,'SEPARADOR US'!A:G,5,FALSE)</f>
        <v>ARMERO</v>
      </c>
      <c r="G400" s="31" t="str">
        <f>VLOOKUP(B400,'SEPARADOR US'!A:G,6,FALSE)</f>
        <v>DANIEL</v>
      </c>
      <c r="H400" s="31" t="str">
        <f>VLOOKUP(B400,'SEPARADOR US'!A:G,7,FALSE)</f>
        <v>ESTIBEN</v>
      </c>
      <c r="I400" s="31">
        <f>VLOOKUP(B400,DATOS!D:I,3,FALSE)</f>
        <v>20</v>
      </c>
      <c r="J400" s="31">
        <f>VLOOKUP(B400,DATOS!D:I,4,FALSE)</f>
        <v>1</v>
      </c>
      <c r="K400" s="31" t="str">
        <f>VLOOKUP(B400,DATOS!D:I,6,FALSE)</f>
        <v>M</v>
      </c>
      <c r="L400">
        <v>86</v>
      </c>
      <c r="M400">
        <f>VLOOKUP(B400,DATOS!D:K,8,FALSE)</f>
        <v>219</v>
      </c>
      <c r="N400" t="s">
        <v>140</v>
      </c>
      <c r="O400">
        <f>VLOOKUP(B400,AT!E:E,1,FALSE)</f>
        <v>1124312098</v>
      </c>
    </row>
    <row r="401" spans="1:15">
      <c r="A401" t="str">
        <f>VLOOKUP(B401,'SEPARADOR US'!A:G,2,FALSE)</f>
        <v>CC</v>
      </c>
      <c r="B401">
        <v>14437407</v>
      </c>
      <c r="C401" t="s">
        <v>134</v>
      </c>
      <c r="D401">
        <v>2</v>
      </c>
      <c r="E401" s="31" t="str">
        <f>VLOOKUP(B401,'SEPARADOR US'!A:G,4,FALSE)</f>
        <v>MORA</v>
      </c>
      <c r="F401" s="31" t="str">
        <f>VLOOKUP(B401,'SEPARADOR US'!A:G,5,FALSE)</f>
        <v>BENAVIDES</v>
      </c>
      <c r="G401" s="31" t="str">
        <f>VLOOKUP(B401,'SEPARADOR US'!A:G,6,FALSE)</f>
        <v>JUAN</v>
      </c>
      <c r="H401" s="31" t="str">
        <f>VLOOKUP(B401,'SEPARADOR US'!A:G,7,FALSE)</f>
        <v>ANTONIO</v>
      </c>
      <c r="I401" s="31">
        <f>VLOOKUP(B401,DATOS!D:I,3,FALSE)</f>
        <v>79</v>
      </c>
      <c r="J401" s="31">
        <f>VLOOKUP(B401,DATOS!D:I,4,FALSE)</f>
        <v>1</v>
      </c>
      <c r="K401" s="31" t="str">
        <f>VLOOKUP(B401,DATOS!D:I,6,FALSE)</f>
        <v>M</v>
      </c>
      <c r="L401">
        <v>86</v>
      </c>
      <c r="M401">
        <f>VLOOKUP(B401,DATOS!D:K,8,FALSE)</f>
        <v>569</v>
      </c>
      <c r="N401" t="s">
        <v>140</v>
      </c>
      <c r="O401">
        <f>VLOOKUP(B401,AT!E:E,1,FALSE)</f>
        <v>14437407</v>
      </c>
    </row>
    <row r="402" spans="1:15">
      <c r="A402" t="str">
        <f>VLOOKUP(B402,'SEPARADOR US'!A:G,2,FALSE)</f>
        <v>CC</v>
      </c>
      <c r="B402">
        <v>39841345</v>
      </c>
      <c r="C402" t="s">
        <v>134</v>
      </c>
      <c r="D402">
        <v>2</v>
      </c>
      <c r="E402" s="31" t="str">
        <f>VLOOKUP(B402,'SEPARADOR US'!A:G,4,FALSE)</f>
        <v>MORA</v>
      </c>
      <c r="F402" s="31" t="str">
        <f>VLOOKUP(B402,'SEPARADOR US'!A:G,5,FALSE)</f>
        <v>CALBACHE</v>
      </c>
      <c r="G402" s="31" t="str">
        <f>VLOOKUP(B402,'SEPARADOR US'!A:G,6,FALSE)</f>
        <v>MARIA</v>
      </c>
      <c r="H402" s="31" t="str">
        <f>VLOOKUP(B402,'SEPARADOR US'!A:G,7,FALSE)</f>
        <v>CECILIA</v>
      </c>
      <c r="I402" s="31">
        <f>VLOOKUP(B402,DATOS!D:I,3,FALSE)</f>
        <v>44</v>
      </c>
      <c r="J402" s="31">
        <f>VLOOKUP(B402,DATOS!D:I,4,FALSE)</f>
        <v>1</v>
      </c>
      <c r="K402" s="31" t="str">
        <f>VLOOKUP(B402,DATOS!D:I,6,FALSE)</f>
        <v>F</v>
      </c>
      <c r="L402">
        <v>86</v>
      </c>
      <c r="M402">
        <f>VLOOKUP(B402,DATOS!D:K,8,FALSE)</f>
        <v>569</v>
      </c>
      <c r="N402" t="s">
        <v>140</v>
      </c>
      <c r="O402">
        <f>VLOOKUP(B402,AT!E:E,1,FALSE)</f>
        <v>39841345</v>
      </c>
    </row>
    <row r="403" spans="1:15">
      <c r="A403" t="str">
        <f>VLOOKUP(B403,'SEPARADOR US'!A:G,2,FALSE)</f>
        <v>RC</v>
      </c>
      <c r="B403">
        <v>1030083610</v>
      </c>
      <c r="C403" t="s">
        <v>134</v>
      </c>
      <c r="D403">
        <v>2</v>
      </c>
      <c r="E403" s="31" t="str">
        <f>VLOOKUP(B403,'SEPARADOR US'!A:G,4,FALSE)</f>
        <v>MORA</v>
      </c>
      <c r="F403" s="31" t="str">
        <f>VLOOKUP(B403,'SEPARADOR US'!A:G,5,FALSE)</f>
        <v>CEROMECA</v>
      </c>
      <c r="G403" s="31" t="str">
        <f>VLOOKUP(B403,'SEPARADOR US'!A:G,6,FALSE)</f>
        <v>GIANNI</v>
      </c>
      <c r="H403" s="31" t="str">
        <f>VLOOKUP(B403,'SEPARADOR US'!A:G,7,FALSE)</f>
        <v>JHOSUA</v>
      </c>
      <c r="I403" s="31">
        <f>VLOOKUP(B403,DATOS!D:I,3,FALSE)</f>
        <v>4</v>
      </c>
      <c r="J403" s="31">
        <f>VLOOKUP(B403,DATOS!D:I,4,FALSE)</f>
        <v>1</v>
      </c>
      <c r="K403" s="31" t="str">
        <f>VLOOKUP(B403,DATOS!D:I,6,FALSE)</f>
        <v>M</v>
      </c>
      <c r="L403">
        <v>86</v>
      </c>
      <c r="M403">
        <f>VLOOKUP(B403,DATOS!D:K,8,FALSE)</f>
        <v>885</v>
      </c>
      <c r="N403" t="s">
        <v>140</v>
      </c>
      <c r="O403">
        <f>VLOOKUP(B403,AT!E:E,1,FALSE)</f>
        <v>1030083610</v>
      </c>
    </row>
    <row r="404" spans="1:15">
      <c r="A404" t="str">
        <f>VLOOKUP(B404,'SEPARADOR US'!A:G,2,FALSE)</f>
        <v>CC</v>
      </c>
      <c r="B404">
        <v>27183360</v>
      </c>
      <c r="C404" t="s">
        <v>134</v>
      </c>
      <c r="D404">
        <v>2</v>
      </c>
      <c r="E404" s="31" t="str">
        <f>VLOOKUP(B404,'SEPARADOR US'!A:G,4,FALSE)</f>
        <v>MORA</v>
      </c>
      <c r="F404" s="31" t="str">
        <f>VLOOKUP(B404,'SEPARADOR US'!A:G,5,FALSE)</f>
        <v>DE MUÑOZ</v>
      </c>
      <c r="G404" s="31" t="str">
        <f>VLOOKUP(B404,'SEPARADOR US'!A:G,6,FALSE)</f>
        <v>MARIA</v>
      </c>
      <c r="H404" s="31">
        <f>VLOOKUP(B404,'SEPARADOR US'!A:G,7,FALSE)</f>
        <v>0</v>
      </c>
      <c r="I404" s="31">
        <f>VLOOKUP(B404,DATOS!D:I,3,FALSE)</f>
        <v>83</v>
      </c>
      <c r="J404" s="31">
        <f>VLOOKUP(B404,DATOS!D:I,4,FALSE)</f>
        <v>1</v>
      </c>
      <c r="K404" s="31" t="str">
        <f>VLOOKUP(B404,DATOS!D:I,6,FALSE)</f>
        <v>F</v>
      </c>
      <c r="L404">
        <v>86</v>
      </c>
      <c r="M404">
        <f>VLOOKUP(B404,DATOS!D:K,8,FALSE)</f>
        <v>320</v>
      </c>
      <c r="N404" t="s">
        <v>140</v>
      </c>
      <c r="O404">
        <f>VLOOKUP(B404,AT!E:E,1,FALSE)</f>
        <v>27183360</v>
      </c>
    </row>
    <row r="405" spans="1:15">
      <c r="A405" t="str">
        <f>VLOOKUP(B405,'SEPARADOR US'!A:G,2,FALSE)</f>
        <v>CC</v>
      </c>
      <c r="B405">
        <v>27354121</v>
      </c>
      <c r="C405" t="s">
        <v>134</v>
      </c>
      <c r="D405">
        <v>2</v>
      </c>
      <c r="E405" s="31" t="str">
        <f>VLOOKUP(B405,'SEPARADOR US'!A:G,4,FALSE)</f>
        <v>MORA</v>
      </c>
      <c r="F405" s="31" t="str">
        <f>VLOOKUP(B405,'SEPARADOR US'!A:G,5,FALSE)</f>
        <v>VACA</v>
      </c>
      <c r="G405" s="31" t="str">
        <f>VLOOKUP(B405,'SEPARADOR US'!A:G,6,FALSE)</f>
        <v>CECILIA</v>
      </c>
      <c r="H405" s="31" t="str">
        <f>VLOOKUP(B405,'SEPARADOR US'!A:G,7,FALSE)</f>
        <v>MERI</v>
      </c>
      <c r="I405" s="31">
        <f>VLOOKUP(B405,DATOS!D:I,3,FALSE)</f>
        <v>72</v>
      </c>
      <c r="J405" s="31">
        <f>VLOOKUP(B405,DATOS!D:I,4,FALSE)</f>
        <v>1</v>
      </c>
      <c r="K405" s="31" t="str">
        <f>VLOOKUP(B405,DATOS!D:I,6,FALSE)</f>
        <v>F</v>
      </c>
      <c r="L405">
        <v>86</v>
      </c>
      <c r="M405">
        <f>VLOOKUP(B405,DATOS!D:K,8,FALSE)</f>
        <v>571</v>
      </c>
      <c r="N405" t="s">
        <v>140</v>
      </c>
      <c r="O405">
        <f>VLOOKUP(B405,AT!E:E,1,FALSE)</f>
        <v>27354121</v>
      </c>
    </row>
    <row r="406" spans="1:15">
      <c r="A406" t="str">
        <f>VLOOKUP(B406,'SEPARADOR US'!A:G,2,FALSE)</f>
        <v>CC</v>
      </c>
      <c r="B406">
        <v>40756185</v>
      </c>
      <c r="C406" t="s">
        <v>134</v>
      </c>
      <c r="D406">
        <v>2</v>
      </c>
      <c r="E406" s="31" t="str">
        <f>VLOOKUP(B406,'SEPARADOR US'!A:G,4,FALSE)</f>
        <v>MORALES</v>
      </c>
      <c r="F406" s="31" t="str">
        <f>VLOOKUP(B406,'SEPARADOR US'!A:G,5,FALSE)</f>
        <v>CRAVAJAL</v>
      </c>
      <c r="G406" s="31" t="str">
        <f>VLOOKUP(B406,'SEPARADOR US'!A:G,6,FALSE)</f>
        <v>VIRGINIA</v>
      </c>
      <c r="H406" s="31">
        <f>VLOOKUP(B406,'SEPARADOR US'!A:G,7,FALSE)</f>
        <v>0</v>
      </c>
      <c r="I406" s="31">
        <f>VLOOKUP(B406,DATOS!D:I,3,FALSE)</f>
        <v>68</v>
      </c>
      <c r="J406" s="31">
        <f>VLOOKUP(B406,DATOS!D:I,4,FALSE)</f>
        <v>1</v>
      </c>
      <c r="K406" s="31" t="str">
        <f>VLOOKUP(B406,DATOS!D:I,6,FALSE)</f>
        <v>F</v>
      </c>
      <c r="L406">
        <v>86</v>
      </c>
      <c r="M406">
        <f>VLOOKUP(B406,DATOS!D:K,8,FALSE)</f>
        <v>571</v>
      </c>
      <c r="N406" t="s">
        <v>140</v>
      </c>
      <c r="O406">
        <f>VLOOKUP(B406,AT!E:E,1,FALSE)</f>
        <v>40756185</v>
      </c>
    </row>
    <row r="407" spans="1:15">
      <c r="A407" t="str">
        <f>VLOOKUP(B407,'SEPARADOR US'!A:G,2,FALSE)</f>
        <v>CC</v>
      </c>
      <c r="B407">
        <v>1006850040</v>
      </c>
      <c r="C407" t="s">
        <v>134</v>
      </c>
      <c r="D407">
        <v>2</v>
      </c>
      <c r="E407" s="31" t="str">
        <f>VLOOKUP(B407,'SEPARADOR US'!A:G,4,FALSE)</f>
        <v>MORALES</v>
      </c>
      <c r="F407" s="31" t="str">
        <f>VLOOKUP(B407,'SEPARADOR US'!A:G,5,FALSE)</f>
        <v>LEYDI</v>
      </c>
      <c r="G407" s="31" t="str">
        <f>VLOOKUP(B407,'SEPARADOR US'!A:G,6,FALSE)</f>
        <v>ADRIANA</v>
      </c>
      <c r="H407" s="31">
        <f>VLOOKUP(B407,'SEPARADOR US'!A:G,7,FALSE)</f>
        <v>0</v>
      </c>
      <c r="I407" s="31">
        <f>VLOOKUP(B407,DATOS!D:I,3,FALSE)</f>
        <v>22</v>
      </c>
      <c r="J407" s="31">
        <f>VLOOKUP(B407,DATOS!D:I,4,FALSE)</f>
        <v>1</v>
      </c>
      <c r="K407" s="31" t="str">
        <f>VLOOKUP(B407,DATOS!D:I,6,FALSE)</f>
        <v>F</v>
      </c>
      <c r="L407">
        <v>86</v>
      </c>
      <c r="M407">
        <f>VLOOKUP(B407,DATOS!D:K,8,FALSE)</f>
        <v>320</v>
      </c>
      <c r="N407" t="s">
        <v>140</v>
      </c>
      <c r="O407">
        <f>VLOOKUP(B407,AT!E:E,1,FALSE)</f>
        <v>1006850040</v>
      </c>
    </row>
    <row r="408" spans="1:15">
      <c r="A408" t="str">
        <f>VLOOKUP(B408,'SEPARADOR US'!A:G,2,FALSE)</f>
        <v>CC</v>
      </c>
      <c r="B408">
        <v>41181063</v>
      </c>
      <c r="C408" t="s">
        <v>134</v>
      </c>
      <c r="D408">
        <v>2</v>
      </c>
      <c r="E408" s="31" t="str">
        <f>VLOOKUP(B408,'SEPARADOR US'!A:G,4,FALSE)</f>
        <v>MORAN</v>
      </c>
      <c r="F408" s="31" t="str">
        <f>VLOOKUP(B408,'SEPARADOR US'!A:G,5,FALSE)</f>
        <v>TAPIA</v>
      </c>
      <c r="G408" s="31" t="str">
        <f>VLOOKUP(B408,'SEPARADOR US'!A:G,6,FALSE)</f>
        <v>CECILIA</v>
      </c>
      <c r="H408" s="31" t="str">
        <f>VLOOKUP(B408,'SEPARADOR US'!A:G,7,FALSE)</f>
        <v>MARIA</v>
      </c>
      <c r="I408" s="31">
        <f>VLOOKUP(B408,DATOS!D:I,3,FALSE)</f>
        <v>67</v>
      </c>
      <c r="J408" s="31">
        <f>VLOOKUP(B408,DATOS!D:I,4,FALSE)</f>
        <v>1</v>
      </c>
      <c r="K408" s="31" t="str">
        <f>VLOOKUP(B408,DATOS!D:I,6,FALSE)</f>
        <v>F</v>
      </c>
      <c r="L408">
        <v>86</v>
      </c>
      <c r="M408">
        <f>VLOOKUP(B408,DATOS!D:K,8,FALSE)</f>
        <v>755</v>
      </c>
      <c r="N408" t="s">
        <v>140</v>
      </c>
      <c r="O408">
        <f>VLOOKUP(B408,AT!E:E,1,FALSE)</f>
        <v>41181063</v>
      </c>
    </row>
    <row r="409" spans="1:15">
      <c r="A409" t="str">
        <f>VLOOKUP(B409,'SEPARADOR US'!A:G,2,FALSE)</f>
        <v>CC</v>
      </c>
      <c r="B409">
        <v>5223557</v>
      </c>
      <c r="C409" t="s">
        <v>134</v>
      </c>
      <c r="D409">
        <v>2</v>
      </c>
      <c r="E409" s="31" t="str">
        <f>VLOOKUP(B409,'SEPARADOR US'!A:G,4,FALSE)</f>
        <v>MOREANO</v>
      </c>
      <c r="F409" s="31" t="str">
        <f>VLOOKUP(B409,'SEPARADOR US'!A:G,5,FALSE)</f>
        <v>BOLAÑOS</v>
      </c>
      <c r="G409" s="31" t="str">
        <f>VLOOKUP(B409,'SEPARADOR US'!A:G,6,FALSE)</f>
        <v>DIOMEDES</v>
      </c>
      <c r="H409" s="31">
        <f>VLOOKUP(B409,'SEPARADOR US'!A:G,7,FALSE)</f>
        <v>0</v>
      </c>
      <c r="I409" s="31">
        <f>VLOOKUP(B409,DATOS!D:I,3,FALSE)</f>
        <v>83</v>
      </c>
      <c r="J409" s="31">
        <f>VLOOKUP(B409,DATOS!D:I,4,FALSE)</f>
        <v>1</v>
      </c>
      <c r="K409" s="31" t="str">
        <f>VLOOKUP(B409,DATOS!D:I,6,FALSE)</f>
        <v>M</v>
      </c>
      <c r="L409">
        <v>86</v>
      </c>
      <c r="M409">
        <f>VLOOKUP(B409,DATOS!D:K,8,FALSE)</f>
        <v>320</v>
      </c>
      <c r="N409" t="s">
        <v>140</v>
      </c>
      <c r="O409">
        <f>VLOOKUP(B409,AT!E:E,1,FALSE)</f>
        <v>5223557</v>
      </c>
    </row>
    <row r="410" spans="1:15">
      <c r="A410" t="str">
        <f>VLOOKUP(B410,'SEPARADOR US'!A:G,2,FALSE)</f>
        <v>CC</v>
      </c>
      <c r="B410">
        <v>1123330374</v>
      </c>
      <c r="C410" t="s">
        <v>134</v>
      </c>
      <c r="D410">
        <v>2</v>
      </c>
      <c r="E410" s="31" t="str">
        <f>VLOOKUP(B410,'SEPARADOR US'!A:G,4,FALSE)</f>
        <v>MOREANO</v>
      </c>
      <c r="F410" s="31" t="str">
        <f>VLOOKUP(B410,'SEPARADOR US'!A:G,5,FALSE)</f>
        <v>DIANA</v>
      </c>
      <c r="G410" s="31" t="str">
        <f>VLOOKUP(B410,'SEPARADOR US'!A:G,6,FALSE)</f>
        <v>LORENA</v>
      </c>
      <c r="H410" s="31">
        <f>VLOOKUP(B410,'SEPARADOR US'!A:G,7,FALSE)</f>
        <v>0</v>
      </c>
      <c r="I410" s="31">
        <f>VLOOKUP(B410,DATOS!D:I,3,FALSE)</f>
        <v>29</v>
      </c>
      <c r="J410" s="31">
        <f>VLOOKUP(B410,DATOS!D:I,4,FALSE)</f>
        <v>1</v>
      </c>
      <c r="K410" s="31" t="str">
        <f>VLOOKUP(B410,DATOS!D:I,6,FALSE)</f>
        <v>F</v>
      </c>
      <c r="L410">
        <v>86</v>
      </c>
      <c r="M410">
        <f>VLOOKUP(B410,DATOS!D:K,8,FALSE)</f>
        <v>320</v>
      </c>
      <c r="N410" t="s">
        <v>140</v>
      </c>
      <c r="O410">
        <f>VLOOKUP(B410,AT!E:E,1,FALSE)</f>
        <v>1123330374</v>
      </c>
    </row>
    <row r="411" spans="1:15" hidden="1">
      <c r="A411" t="str">
        <f>VLOOKUP(B411,'SEPARADOR US'!A:G,2,FALSE)</f>
        <v>RC</v>
      </c>
      <c r="B411">
        <v>1120071140</v>
      </c>
      <c r="C411" t="s">
        <v>134</v>
      </c>
      <c r="D411">
        <v>2</v>
      </c>
      <c r="E411" s="31" t="str">
        <f>VLOOKUP(B411,'SEPARADOR US'!A:G,4,FALSE)</f>
        <v>MOREANO</v>
      </c>
      <c r="F411" s="31" t="str">
        <f>VLOOKUP(B411,'SEPARADOR US'!A:G,5,FALSE)</f>
        <v>LOPEZ</v>
      </c>
      <c r="G411" s="31" t="str">
        <f>VLOOKUP(B411,'SEPARADOR US'!A:G,6,FALSE)</f>
        <v>IVANNA</v>
      </c>
      <c r="H411" s="31" t="str">
        <f>VLOOKUP(B411,'SEPARADOR US'!A:G,7,FALSE)</f>
        <v>SHARITH</v>
      </c>
      <c r="I411" s="31">
        <f>VLOOKUP(B411,DATOS!D:I,3,FALSE)</f>
        <v>6</v>
      </c>
      <c r="J411" s="31">
        <f>VLOOKUP(B411,DATOS!D:I,4,FALSE)</f>
        <v>1</v>
      </c>
      <c r="K411" s="31" t="str">
        <f>VLOOKUP(B411,DATOS!D:I,6,FALSE)</f>
        <v>F</v>
      </c>
      <c r="L411">
        <v>86</v>
      </c>
      <c r="M411">
        <f>VLOOKUP(B411,DATOS!D:K,8,FALSE)</f>
        <v>320</v>
      </c>
      <c r="N411" t="s">
        <v>140</v>
      </c>
      <c r="O411" t="e">
        <f>VLOOKUP(B411,AT!E:E,1,FALSE)</f>
        <v>#N/A</v>
      </c>
    </row>
    <row r="412" spans="1:15">
      <c r="A412" t="str">
        <f>VLOOKUP(B412,'SEPARADOR US'!A:G,2,FALSE)</f>
        <v>CC</v>
      </c>
      <c r="B412">
        <v>69010769</v>
      </c>
      <c r="C412" t="s">
        <v>134</v>
      </c>
      <c r="D412">
        <v>2</v>
      </c>
      <c r="E412" s="31" t="str">
        <f>VLOOKUP(B412,'SEPARADOR US'!A:G,4,FALSE)</f>
        <v>MORENO</v>
      </c>
      <c r="F412" s="31" t="str">
        <f>VLOOKUP(B412,'SEPARADOR US'!A:G,5,FALSE)</f>
        <v>ORTEGA</v>
      </c>
      <c r="G412" s="31" t="str">
        <f>VLOOKUP(B412,'SEPARADOR US'!A:G,6,FALSE)</f>
        <v>ARMIDA</v>
      </c>
      <c r="H412" s="31" t="str">
        <f>VLOOKUP(B412,'SEPARADOR US'!A:G,7,FALSE)</f>
        <v>FARNEY</v>
      </c>
      <c r="I412" s="31">
        <f>VLOOKUP(B412,DATOS!D:I,3,FALSE)</f>
        <v>51</v>
      </c>
      <c r="J412" s="31">
        <f>VLOOKUP(B412,DATOS!D:I,4,FALSE)</f>
        <v>1</v>
      </c>
      <c r="K412" s="31" t="str">
        <f>VLOOKUP(B412,DATOS!D:I,6,FALSE)</f>
        <v>F</v>
      </c>
      <c r="L412">
        <v>86</v>
      </c>
      <c r="M412">
        <f>VLOOKUP(B412,DATOS!D:K,8,FALSE)</f>
        <v>571</v>
      </c>
      <c r="N412" t="s">
        <v>140</v>
      </c>
      <c r="O412">
        <f>VLOOKUP(B412,AT!E:E,1,FALSE)</f>
        <v>69010769</v>
      </c>
    </row>
    <row r="413" spans="1:15">
      <c r="A413" t="str">
        <f>VLOOKUP(B413,'SEPARADOR US'!A:G,2,FALSE)</f>
        <v>CC</v>
      </c>
      <c r="B413">
        <v>41105448</v>
      </c>
      <c r="C413" t="s">
        <v>134</v>
      </c>
      <c r="D413">
        <v>2</v>
      </c>
      <c r="E413" s="31" t="str">
        <f>VLOOKUP(B413,'SEPARADOR US'!A:G,4,FALSE)</f>
        <v>MORIANO</v>
      </c>
      <c r="F413" s="31" t="str">
        <f>VLOOKUP(B413,'SEPARADOR US'!A:G,5,FALSE)</f>
        <v>ANA</v>
      </c>
      <c r="G413" s="31" t="str">
        <f>VLOOKUP(B413,'SEPARADOR US'!A:G,6,FALSE)</f>
        <v>LIGIA</v>
      </c>
      <c r="H413" s="31">
        <f>VLOOKUP(B413,'SEPARADOR US'!A:G,7,FALSE)</f>
        <v>0</v>
      </c>
      <c r="I413" s="31">
        <f>VLOOKUP(B413,DATOS!D:I,3,FALSE)</f>
        <v>65</v>
      </c>
      <c r="J413" s="31">
        <f>VLOOKUP(B413,DATOS!D:I,4,FALSE)</f>
        <v>1</v>
      </c>
      <c r="K413" s="31" t="str">
        <f>VLOOKUP(B413,DATOS!D:I,6,FALSE)</f>
        <v>F</v>
      </c>
      <c r="L413">
        <v>86</v>
      </c>
      <c r="M413">
        <f>VLOOKUP(B413,DATOS!D:K,8,FALSE)</f>
        <v>320</v>
      </c>
      <c r="N413" t="s">
        <v>140</v>
      </c>
      <c r="O413">
        <f>VLOOKUP(B413,AT!E:E,1,FALSE)</f>
        <v>41105448</v>
      </c>
    </row>
    <row r="414" spans="1:15">
      <c r="A414" t="str">
        <f>VLOOKUP(B414,'SEPARADOR US'!A:G,2,FALSE)</f>
        <v>CC</v>
      </c>
      <c r="B414">
        <v>41107077</v>
      </c>
      <c r="C414" t="s">
        <v>134</v>
      </c>
      <c r="D414">
        <v>2</v>
      </c>
      <c r="E414" s="31" t="str">
        <f>VLOOKUP(B414,'SEPARADOR US'!A:G,4,FALSE)</f>
        <v>MORIANO</v>
      </c>
      <c r="F414" s="31" t="str">
        <f>VLOOKUP(B414,'SEPARADOR US'!A:G,5,FALSE)</f>
        <v>CARMENZA</v>
      </c>
      <c r="G414" s="31" t="str">
        <f>VLOOKUP(B414,'SEPARADOR US'!A:G,6,FALSE)</f>
        <v>RURY</v>
      </c>
      <c r="H414" s="31">
        <f>VLOOKUP(B414,'SEPARADOR US'!A:G,7,FALSE)</f>
        <v>0</v>
      </c>
      <c r="I414" s="31">
        <f>VLOOKUP(B414,DATOS!D:I,3,FALSE)</f>
        <v>52</v>
      </c>
      <c r="J414" s="31">
        <f>VLOOKUP(B414,DATOS!D:I,4,FALSE)</f>
        <v>1</v>
      </c>
      <c r="K414" s="31" t="str">
        <f>VLOOKUP(B414,DATOS!D:I,6,FALSE)</f>
        <v>F</v>
      </c>
      <c r="L414">
        <v>86</v>
      </c>
      <c r="M414">
        <f>VLOOKUP(B414,DATOS!D:K,8,FALSE)</f>
        <v>320</v>
      </c>
      <c r="N414" t="s">
        <v>140</v>
      </c>
      <c r="O414">
        <f>VLOOKUP(B414,AT!E:E,1,FALSE)</f>
        <v>41107077</v>
      </c>
    </row>
    <row r="415" spans="1:15">
      <c r="A415" t="str">
        <f>VLOOKUP(B415,'SEPARADOR US'!A:G,2,FALSE)</f>
        <v>RC</v>
      </c>
      <c r="B415">
        <v>1123335416</v>
      </c>
      <c r="C415" t="s">
        <v>134</v>
      </c>
      <c r="D415">
        <v>2</v>
      </c>
      <c r="E415" s="31" t="str">
        <f>VLOOKUP(B415,'SEPARADOR US'!A:G,4,FALSE)</f>
        <v>MOSQUERA</v>
      </c>
      <c r="F415" s="31" t="str">
        <f>VLOOKUP(B415,'SEPARADOR US'!A:G,5,FALSE)</f>
        <v>JOEL</v>
      </c>
      <c r="G415" s="31" t="str">
        <f>VLOOKUP(B415,'SEPARADOR US'!A:G,6,FALSE)</f>
        <v>ISAAC</v>
      </c>
      <c r="H415" s="31">
        <f>VLOOKUP(B415,'SEPARADOR US'!A:G,7,FALSE)</f>
        <v>0</v>
      </c>
      <c r="I415" s="31">
        <f>VLOOKUP(B415,DATOS!D:I,3,FALSE)</f>
        <v>6</v>
      </c>
      <c r="J415" s="31">
        <f>VLOOKUP(B415,DATOS!D:I,4,FALSE)</f>
        <v>1</v>
      </c>
      <c r="K415" s="31" t="str">
        <f>VLOOKUP(B415,DATOS!D:I,6,FALSE)</f>
        <v>M</v>
      </c>
      <c r="L415">
        <v>86</v>
      </c>
      <c r="M415">
        <f>VLOOKUP(B415,DATOS!D:K,8,FALSE)</f>
        <v>320</v>
      </c>
      <c r="N415" t="s">
        <v>140</v>
      </c>
      <c r="O415">
        <f>VLOOKUP(B415,AT!E:E,1,FALSE)</f>
        <v>1123335416</v>
      </c>
    </row>
    <row r="416" spans="1:15">
      <c r="A416" t="str">
        <f>VLOOKUP(B416,'SEPARADOR US'!A:G,2,FALSE)</f>
        <v>CC</v>
      </c>
      <c r="B416">
        <v>38610094</v>
      </c>
      <c r="C416" t="s">
        <v>134</v>
      </c>
      <c r="D416">
        <v>2</v>
      </c>
      <c r="E416" s="31" t="str">
        <f>VLOOKUP(B416,'SEPARADOR US'!A:G,4,FALSE)</f>
        <v>MOSQUERA</v>
      </c>
      <c r="F416" s="31" t="str">
        <f>VLOOKUP(B416,'SEPARADOR US'!A:G,5,FALSE)</f>
        <v>RUBY</v>
      </c>
      <c r="G416" s="31" t="str">
        <f>VLOOKUP(B416,'SEPARADOR US'!A:G,6,FALSE)</f>
        <v>ANDREA</v>
      </c>
      <c r="H416" s="31">
        <f>VLOOKUP(B416,'SEPARADOR US'!A:G,7,FALSE)</f>
        <v>0</v>
      </c>
      <c r="I416" s="31">
        <f>VLOOKUP(B416,DATOS!D:I,3,FALSE)</f>
        <v>45</v>
      </c>
      <c r="J416" s="31">
        <f>VLOOKUP(B416,DATOS!D:I,4,FALSE)</f>
        <v>1</v>
      </c>
      <c r="K416" s="31" t="str">
        <f>VLOOKUP(B416,DATOS!D:I,6,FALSE)</f>
        <v>F</v>
      </c>
      <c r="L416">
        <v>86</v>
      </c>
      <c r="M416">
        <f>VLOOKUP(B416,DATOS!D:K,8,FALSE)</f>
        <v>320</v>
      </c>
      <c r="N416" t="s">
        <v>140</v>
      </c>
      <c r="O416">
        <f>VLOOKUP(B416,AT!E:E,1,FALSE)</f>
        <v>38610094</v>
      </c>
    </row>
    <row r="417" spans="1:15">
      <c r="A417" t="str">
        <f>VLOOKUP(B417,'SEPARADOR US'!A:G,2,FALSE)</f>
        <v>RC</v>
      </c>
      <c r="B417">
        <v>1124316841</v>
      </c>
      <c r="C417" t="s">
        <v>134</v>
      </c>
      <c r="D417">
        <v>2</v>
      </c>
      <c r="E417" s="31" t="str">
        <f>VLOOKUP(B417,'SEPARADOR US'!A:G,4,FALSE)</f>
        <v>MUCHACHASOY</v>
      </c>
      <c r="F417" s="31" t="str">
        <f>VLOOKUP(B417,'SEPARADOR US'!A:G,5,FALSE)</f>
        <v>JAJOY</v>
      </c>
      <c r="G417" s="31" t="str">
        <f>VLOOKUP(B417,'SEPARADOR US'!A:G,6,FALSE)</f>
        <v>JUAN</v>
      </c>
      <c r="H417" s="31" t="str">
        <f>VLOOKUP(B417,'SEPARADOR US'!A:G,7,FALSE)</f>
        <v>ALEXANDER</v>
      </c>
      <c r="I417" s="31">
        <f>VLOOKUP(B417,DATOS!D:I,3,FALSE)</f>
        <v>4</v>
      </c>
      <c r="J417" s="31">
        <f>VLOOKUP(B417,DATOS!D:I,4,FALSE)</f>
        <v>1</v>
      </c>
      <c r="K417" s="31" t="str">
        <f>VLOOKUP(B417,DATOS!D:I,6,FALSE)</f>
        <v>M</v>
      </c>
      <c r="L417">
        <v>86</v>
      </c>
      <c r="M417">
        <f>VLOOKUP(B417,DATOS!D:K,8,FALSE)</f>
        <v>219</v>
      </c>
      <c r="N417" t="s">
        <v>140</v>
      </c>
      <c r="O417">
        <f>VLOOKUP(B417,AT!E:E,1,FALSE)</f>
        <v>1124316841</v>
      </c>
    </row>
    <row r="418" spans="1:15">
      <c r="A418" t="str">
        <f>VLOOKUP(B418,'SEPARADOR US'!A:G,2,FALSE)</f>
        <v>CC</v>
      </c>
      <c r="B418">
        <v>41180112</v>
      </c>
      <c r="C418" t="s">
        <v>134</v>
      </c>
      <c r="D418">
        <v>2</v>
      </c>
      <c r="E418" s="31" t="str">
        <f>VLOOKUP(B418,'SEPARADOR US'!A:G,4,FALSE)</f>
        <v>MUCHAVISOY</v>
      </c>
      <c r="F418" s="31" t="str">
        <f>VLOOKUP(B418,'SEPARADOR US'!A:G,5,FALSE)</f>
        <v>DE MATABANCHOY</v>
      </c>
      <c r="G418" s="31" t="str">
        <f>VLOOKUP(B418,'SEPARADOR US'!A:G,6,FALSE)</f>
        <v>LUZ</v>
      </c>
      <c r="H418" s="31" t="str">
        <f>VLOOKUP(B418,'SEPARADOR US'!A:G,7,FALSE)</f>
        <v>MARIA</v>
      </c>
      <c r="I418" s="31">
        <f>VLOOKUP(B418,DATOS!D:I,3,FALSE)</f>
        <v>69</v>
      </c>
      <c r="J418" s="31">
        <f>VLOOKUP(B418,DATOS!D:I,4,FALSE)</f>
        <v>1</v>
      </c>
      <c r="K418" s="31" t="str">
        <f>VLOOKUP(B418,DATOS!D:I,6,FALSE)</f>
        <v>F</v>
      </c>
      <c r="L418">
        <v>86</v>
      </c>
      <c r="M418">
        <f>VLOOKUP(B418,DATOS!D:K,8,FALSE)</f>
        <v>749</v>
      </c>
      <c r="N418" t="s">
        <v>140</v>
      </c>
      <c r="O418">
        <f>VLOOKUP(B418,AT!E:E,1,FALSE)</f>
        <v>41180112</v>
      </c>
    </row>
    <row r="419" spans="1:15">
      <c r="A419" t="str">
        <f>VLOOKUP(B419,'SEPARADOR US'!A:G,2,FALSE)</f>
        <v>CC</v>
      </c>
      <c r="B419">
        <v>27352144</v>
      </c>
      <c r="C419" t="s">
        <v>134</v>
      </c>
      <c r="D419">
        <v>2</v>
      </c>
      <c r="E419" s="31" t="str">
        <f>VLOOKUP(B419,'SEPARADOR US'!A:G,4,FALSE)</f>
        <v>MUCHAVISOY</v>
      </c>
      <c r="F419" s="31" t="str">
        <f>VLOOKUP(B419,'SEPARADOR US'!A:G,5,FALSE)</f>
        <v>DE QUINCHOA</v>
      </c>
      <c r="G419" s="31" t="str">
        <f>VLOOKUP(B419,'SEPARADOR US'!A:G,6,FALSE)</f>
        <v>MONICA</v>
      </c>
      <c r="H419" s="31">
        <f>VLOOKUP(B419,'SEPARADOR US'!A:G,7,FALSE)</f>
        <v>0</v>
      </c>
      <c r="I419" s="31">
        <f>VLOOKUP(B419,DATOS!D:I,3,FALSE)</f>
        <v>88</v>
      </c>
      <c r="J419" s="31">
        <f>VLOOKUP(B419,DATOS!D:I,4,FALSE)</f>
        <v>1</v>
      </c>
      <c r="K419" s="31" t="str">
        <f>VLOOKUP(B419,DATOS!D:I,6,FALSE)</f>
        <v>F</v>
      </c>
      <c r="L419">
        <v>86</v>
      </c>
      <c r="M419" t="str">
        <f>VLOOKUP(B419,DATOS!D:K,8,FALSE)</f>
        <v>001</v>
      </c>
      <c r="N419" t="s">
        <v>140</v>
      </c>
      <c r="O419">
        <f>VLOOKUP(B419,AT!E:E,1,FALSE)</f>
        <v>27352144</v>
      </c>
    </row>
    <row r="420" spans="1:15">
      <c r="A420" t="str">
        <f>VLOOKUP(B420,'SEPARADOR US'!A:G,2,FALSE)</f>
        <v>CC</v>
      </c>
      <c r="B420">
        <v>1006849634</v>
      </c>
      <c r="C420" t="s">
        <v>134</v>
      </c>
      <c r="D420">
        <v>2</v>
      </c>
      <c r="E420" s="31" t="str">
        <f>VLOOKUP(B420,'SEPARADOR US'!A:G,4,FALSE)</f>
        <v>MUEPAZ</v>
      </c>
      <c r="F420" s="31" t="str">
        <f>VLOOKUP(B420,'SEPARADOR US'!A:G,5,FALSE)</f>
        <v>ALEX</v>
      </c>
      <c r="G420" s="31" t="str">
        <f>VLOOKUP(B420,'SEPARADOR US'!A:G,6,FALSE)</f>
        <v>ANDRES</v>
      </c>
      <c r="H420" s="31">
        <f>VLOOKUP(B420,'SEPARADOR US'!A:G,7,FALSE)</f>
        <v>0</v>
      </c>
      <c r="I420" s="31">
        <f>VLOOKUP(B420,DATOS!D:I,3,FALSE)</f>
        <v>21</v>
      </c>
      <c r="J420" s="31">
        <f>VLOOKUP(B420,DATOS!D:I,4,FALSE)</f>
        <v>1</v>
      </c>
      <c r="K420" s="31" t="str">
        <f>VLOOKUP(B420,DATOS!D:I,6,FALSE)</f>
        <v>M</v>
      </c>
      <c r="L420">
        <v>86</v>
      </c>
      <c r="M420">
        <f>VLOOKUP(B420,DATOS!D:K,8,FALSE)</f>
        <v>320</v>
      </c>
      <c r="N420" t="s">
        <v>140</v>
      </c>
      <c r="O420">
        <f>VLOOKUP(B420,AT!E:E,1,FALSE)</f>
        <v>1006849634</v>
      </c>
    </row>
    <row r="421" spans="1:15">
      <c r="A421" t="str">
        <f>VLOOKUP(B421,'SEPARADOR US'!A:G,2,FALSE)</f>
        <v>CC</v>
      </c>
      <c r="B421">
        <v>15571367</v>
      </c>
      <c r="C421" t="s">
        <v>134</v>
      </c>
      <c r="D421">
        <v>2</v>
      </c>
      <c r="E421" s="31" t="str">
        <f>VLOOKUP(B421,'SEPARADOR US'!A:G,4,FALSE)</f>
        <v>MUÑOZ</v>
      </c>
      <c r="F421" s="31" t="str">
        <f>VLOOKUP(B421,'SEPARADOR US'!A:G,5,FALSE)</f>
        <v>ALVAREZ</v>
      </c>
      <c r="G421" s="31" t="str">
        <f>VLOOKUP(B421,'SEPARADOR US'!A:G,6,FALSE)</f>
        <v>JESUS</v>
      </c>
      <c r="H421" s="31" t="str">
        <f>VLOOKUP(B421,'SEPARADOR US'!A:G,7,FALSE)</f>
        <v>SANTIAGO</v>
      </c>
      <c r="I421" s="31">
        <f>VLOOKUP(B421,DATOS!D:I,3,FALSE)</f>
        <v>48</v>
      </c>
      <c r="J421" s="31">
        <f>VLOOKUP(B421,DATOS!D:I,4,FALSE)</f>
        <v>1</v>
      </c>
      <c r="K421" s="31" t="str">
        <f>VLOOKUP(B421,DATOS!D:I,6,FALSE)</f>
        <v>M</v>
      </c>
      <c r="L421">
        <v>86</v>
      </c>
      <c r="M421">
        <f>VLOOKUP(B421,DATOS!D:K,8,FALSE)</f>
        <v>569</v>
      </c>
      <c r="N421" t="s">
        <v>140</v>
      </c>
      <c r="O421">
        <f>VLOOKUP(B421,AT!E:E,1,FALSE)</f>
        <v>15571367</v>
      </c>
    </row>
    <row r="422" spans="1:15">
      <c r="A422" t="str">
        <f>VLOOKUP(B422,'SEPARADOR US'!A:G,2,FALSE)</f>
        <v>CC</v>
      </c>
      <c r="B422">
        <v>1122784586</v>
      </c>
      <c r="C422" t="s">
        <v>134</v>
      </c>
      <c r="D422">
        <v>2</v>
      </c>
      <c r="E422" s="31" t="str">
        <f>VLOOKUP(B422,'SEPARADOR US'!A:G,4,FALSE)</f>
        <v>MUÑOZ</v>
      </c>
      <c r="F422" s="31" t="str">
        <f>VLOOKUP(B422,'SEPARADOR US'!A:G,5,FALSE)</f>
        <v>CAICEDO</v>
      </c>
      <c r="G422" s="31" t="str">
        <f>VLOOKUP(B422,'SEPARADOR US'!A:G,6,FALSE)</f>
        <v>MYLEIDI</v>
      </c>
      <c r="H422" s="31" t="str">
        <f>VLOOKUP(B422,'SEPARADOR US'!A:G,7,FALSE)</f>
        <v>ANDREA</v>
      </c>
      <c r="I422" s="31">
        <f>VLOOKUP(B422,DATOS!D:I,3,FALSE)</f>
        <v>29</v>
      </c>
      <c r="J422" s="31">
        <f>VLOOKUP(B422,DATOS!D:I,4,FALSE)</f>
        <v>1</v>
      </c>
      <c r="K422" s="31" t="str">
        <f>VLOOKUP(B422,DATOS!D:I,6,FALSE)</f>
        <v>F</v>
      </c>
      <c r="L422">
        <v>86</v>
      </c>
      <c r="M422">
        <f>VLOOKUP(B422,DATOS!D:K,8,FALSE)</f>
        <v>749</v>
      </c>
      <c r="N422" t="s">
        <v>140</v>
      </c>
      <c r="O422">
        <f>VLOOKUP(B422,AT!E:E,1,FALSE)</f>
        <v>1122784586</v>
      </c>
    </row>
    <row r="423" spans="1:15">
      <c r="A423" t="str">
        <f>VLOOKUP(B423,'SEPARADOR US'!A:G,2,FALSE)</f>
        <v>TI</v>
      </c>
      <c r="B423">
        <v>1124316242</v>
      </c>
      <c r="C423" t="s">
        <v>134</v>
      </c>
      <c r="D423">
        <v>2</v>
      </c>
      <c r="E423" s="31" t="str">
        <f>VLOOKUP(B423,'SEPARADOR US'!A:G,4,FALSE)</f>
        <v>MUÑOZ</v>
      </c>
      <c r="F423" s="31" t="str">
        <f>VLOOKUP(B423,'SEPARADOR US'!A:G,5,FALSE)</f>
        <v>CHASOY</v>
      </c>
      <c r="G423" s="31" t="str">
        <f>VLOOKUP(B423,'SEPARADOR US'!A:G,6,FALSE)</f>
        <v>SOFIA</v>
      </c>
      <c r="H423" s="31" t="str">
        <f>VLOOKUP(B423,'SEPARADOR US'!A:G,7,FALSE)</f>
        <v>ANABELL</v>
      </c>
      <c r="I423" s="31">
        <f>VLOOKUP(B423,DATOS!D:I,3,FALSE)</f>
        <v>8</v>
      </c>
      <c r="J423" s="31">
        <f>VLOOKUP(B423,DATOS!D:I,4,FALSE)</f>
        <v>1</v>
      </c>
      <c r="K423" s="31" t="str">
        <f>VLOOKUP(B423,DATOS!D:I,6,FALSE)</f>
        <v>F</v>
      </c>
      <c r="L423">
        <v>86</v>
      </c>
      <c r="M423">
        <f>VLOOKUP(B423,DATOS!D:K,8,FALSE)</f>
        <v>219</v>
      </c>
      <c r="N423" t="s">
        <v>140</v>
      </c>
      <c r="O423">
        <f>VLOOKUP(B423,AT!E:E,1,FALSE)</f>
        <v>1124316242</v>
      </c>
    </row>
    <row r="424" spans="1:15">
      <c r="A424" t="str">
        <f>VLOOKUP(B424,'SEPARADOR US'!A:G,2,FALSE)</f>
        <v>CC</v>
      </c>
      <c r="B424">
        <v>1006663094</v>
      </c>
      <c r="C424" t="s">
        <v>134</v>
      </c>
      <c r="D424">
        <v>2</v>
      </c>
      <c r="E424" s="31" t="str">
        <f>VLOOKUP(B424,'SEPARADOR US'!A:G,4,FALSE)</f>
        <v>MUÑOZ</v>
      </c>
      <c r="F424" s="31" t="str">
        <f>VLOOKUP(B424,'SEPARADOR US'!A:G,5,FALSE)</f>
        <v>CRISTIAN</v>
      </c>
      <c r="G424" s="31" t="str">
        <f>VLOOKUP(B424,'SEPARADOR US'!A:G,6,FALSE)</f>
        <v>ANDRES</v>
      </c>
      <c r="H424" s="31">
        <f>VLOOKUP(B424,'SEPARADOR US'!A:G,7,FALSE)</f>
        <v>0</v>
      </c>
      <c r="I424" s="31">
        <f>VLOOKUP(B424,DATOS!D:I,3,FALSE)</f>
        <v>21</v>
      </c>
      <c r="J424" s="31">
        <f>VLOOKUP(B424,DATOS!D:I,4,FALSE)</f>
        <v>1</v>
      </c>
      <c r="K424" s="31" t="str">
        <f>VLOOKUP(B424,DATOS!D:I,6,FALSE)</f>
        <v>M</v>
      </c>
      <c r="L424">
        <v>86</v>
      </c>
      <c r="M424" t="str">
        <f>VLOOKUP(B424,DATOS!D:K,8,FALSE)</f>
        <v>001</v>
      </c>
      <c r="N424" t="s">
        <v>140</v>
      </c>
      <c r="O424">
        <f>VLOOKUP(B424,AT!E:E,1,FALSE)</f>
        <v>1006663094</v>
      </c>
    </row>
    <row r="425" spans="1:15" hidden="1">
      <c r="A425" t="str">
        <f>VLOOKUP(B425,'SEPARADOR US'!A:G,2,FALSE)</f>
        <v>CC</v>
      </c>
      <c r="B425">
        <v>27185375</v>
      </c>
      <c r="C425" t="s">
        <v>134</v>
      </c>
      <c r="D425">
        <v>2</v>
      </c>
      <c r="E425" s="31" t="str">
        <f>VLOOKUP(B425,'SEPARADOR US'!A:G,4,FALSE)</f>
        <v>MUÑOZ</v>
      </c>
      <c r="F425" s="31" t="str">
        <f>VLOOKUP(B425,'SEPARADOR US'!A:G,5,FALSE)</f>
        <v>DE ARAUJO</v>
      </c>
      <c r="G425" s="31" t="str">
        <f>VLOOKUP(B425,'SEPARADOR US'!A:G,6,FALSE)</f>
        <v>VERONICA</v>
      </c>
      <c r="H425" s="31">
        <f>VLOOKUP(B425,'SEPARADOR US'!A:G,7,FALSE)</f>
        <v>0</v>
      </c>
      <c r="I425" s="31">
        <f>VLOOKUP(B425,DATOS!D:I,3,FALSE)</f>
        <v>85</v>
      </c>
      <c r="J425" s="31">
        <f>VLOOKUP(B425,DATOS!D:I,4,FALSE)</f>
        <v>1</v>
      </c>
      <c r="K425" s="31" t="str">
        <f>VLOOKUP(B425,DATOS!D:I,6,FALSE)</f>
        <v>F</v>
      </c>
      <c r="L425">
        <v>86</v>
      </c>
      <c r="M425">
        <f>VLOOKUP(B425,DATOS!D:K,8,FALSE)</f>
        <v>571</v>
      </c>
      <c r="N425" t="s">
        <v>140</v>
      </c>
      <c r="O425" t="e">
        <f>VLOOKUP(B425,AT!E:E,1,FALSE)</f>
        <v>#N/A</v>
      </c>
    </row>
    <row r="426" spans="1:15">
      <c r="A426" t="str">
        <f>VLOOKUP(B426,'SEPARADOR US'!A:G,2,FALSE)</f>
        <v>CC</v>
      </c>
      <c r="B426">
        <v>27472594</v>
      </c>
      <c r="C426" t="s">
        <v>134</v>
      </c>
      <c r="D426">
        <v>2</v>
      </c>
      <c r="E426" s="31" t="str">
        <f>VLOOKUP(B426,'SEPARADOR US'!A:G,4,FALSE)</f>
        <v>MUÑOZ</v>
      </c>
      <c r="F426" s="31" t="str">
        <f>VLOOKUP(B426,'SEPARADOR US'!A:G,5,FALSE)</f>
        <v>DE OSPINA</v>
      </c>
      <c r="G426" s="31" t="str">
        <f>VLOOKUP(B426,'SEPARADOR US'!A:G,6,FALSE)</f>
        <v>GLORIA</v>
      </c>
      <c r="H426" s="31" t="str">
        <f>VLOOKUP(B426,'SEPARADOR US'!A:G,7,FALSE)</f>
        <v>ELENA</v>
      </c>
      <c r="I426" s="31">
        <f>VLOOKUP(B426,DATOS!D:I,3,FALSE)</f>
        <v>61</v>
      </c>
      <c r="J426" s="31">
        <f>VLOOKUP(B426,DATOS!D:I,4,FALSE)</f>
        <v>1</v>
      </c>
      <c r="K426" s="31" t="str">
        <f>VLOOKUP(B426,DATOS!D:I,6,FALSE)</f>
        <v>F</v>
      </c>
      <c r="L426">
        <v>86</v>
      </c>
      <c r="M426">
        <f>VLOOKUP(B426,DATOS!D:K,8,FALSE)</f>
        <v>219</v>
      </c>
      <c r="N426" t="s">
        <v>140</v>
      </c>
      <c r="O426">
        <f>VLOOKUP(B426,AT!E:E,1,FALSE)</f>
        <v>27472594</v>
      </c>
    </row>
    <row r="427" spans="1:15">
      <c r="A427" t="str">
        <f>VLOOKUP(B427,'SEPARADOR US'!A:G,2,FALSE)</f>
        <v>TI</v>
      </c>
      <c r="B427">
        <v>1124313578</v>
      </c>
      <c r="C427" t="s">
        <v>134</v>
      </c>
      <c r="D427">
        <v>2</v>
      </c>
      <c r="E427" s="31" t="str">
        <f>VLOOKUP(B427,'SEPARADOR US'!A:G,4,FALSE)</f>
        <v>MUÑOZ</v>
      </c>
      <c r="F427" s="31" t="str">
        <f>VLOOKUP(B427,'SEPARADOR US'!A:G,5,FALSE)</f>
        <v>ESTACIO</v>
      </c>
      <c r="G427" s="31" t="str">
        <f>VLOOKUP(B427,'SEPARADOR US'!A:G,6,FALSE)</f>
        <v>ANGIE</v>
      </c>
      <c r="H427" s="31" t="str">
        <f>VLOOKUP(B427,'SEPARADOR US'!A:G,7,FALSE)</f>
        <v>NATALIA</v>
      </c>
      <c r="I427" s="31">
        <f>VLOOKUP(B427,DATOS!D:I,3,FALSE)</f>
        <v>16</v>
      </c>
      <c r="J427" s="31">
        <f>VLOOKUP(B427,DATOS!D:I,4,FALSE)</f>
        <v>1</v>
      </c>
      <c r="K427" s="31" t="str">
        <f>VLOOKUP(B427,DATOS!D:I,6,FALSE)</f>
        <v>F</v>
      </c>
      <c r="L427">
        <v>86</v>
      </c>
      <c r="M427">
        <f>VLOOKUP(B427,DATOS!D:K,8,FALSE)</f>
        <v>219</v>
      </c>
      <c r="N427" t="s">
        <v>140</v>
      </c>
      <c r="O427">
        <f>VLOOKUP(B427,AT!E:E,1,FALSE)</f>
        <v>1124313578</v>
      </c>
    </row>
    <row r="428" spans="1:15">
      <c r="A428" t="str">
        <f>VLOOKUP(B428,'SEPARADOR US'!A:G,2,FALSE)</f>
        <v>TI</v>
      </c>
      <c r="B428">
        <v>1127076270</v>
      </c>
      <c r="C428" t="s">
        <v>134</v>
      </c>
      <c r="D428">
        <v>2</v>
      </c>
      <c r="E428" s="31" t="str">
        <f>VLOOKUP(B428,'SEPARADOR US'!A:G,4,FALSE)</f>
        <v>MUÑOZ</v>
      </c>
      <c r="F428" s="31" t="str">
        <f>VLOOKUP(B428,'SEPARADOR US'!A:G,5,FALSE)</f>
        <v>GUALGUAN</v>
      </c>
      <c r="G428" s="31" t="str">
        <f>VLOOKUP(B428,'SEPARADOR US'!A:G,6,FALSE)</f>
        <v>DANIELA</v>
      </c>
      <c r="H428" s="31" t="str">
        <f>VLOOKUP(B428,'SEPARADOR US'!A:G,7,FALSE)</f>
        <v>ISABEL</v>
      </c>
      <c r="I428" s="31">
        <f>VLOOKUP(B428,DATOS!D:I,3,FALSE)</f>
        <v>11</v>
      </c>
      <c r="J428" s="31">
        <f>VLOOKUP(B428,DATOS!D:I,4,FALSE)</f>
        <v>1</v>
      </c>
      <c r="K428" s="31" t="str">
        <f>VLOOKUP(B428,DATOS!D:I,6,FALSE)</f>
        <v>F</v>
      </c>
      <c r="L428">
        <v>86</v>
      </c>
      <c r="M428">
        <f>VLOOKUP(B428,DATOS!D:K,8,FALSE)</f>
        <v>885</v>
      </c>
      <c r="N428" t="s">
        <v>140</v>
      </c>
      <c r="O428">
        <f>VLOOKUP(B428,AT!E:E,1,FALSE)</f>
        <v>1127076270</v>
      </c>
    </row>
    <row r="429" spans="1:15">
      <c r="A429" t="str">
        <f>VLOOKUP(B429,'SEPARADOR US'!A:G,2,FALSE)</f>
        <v>RC</v>
      </c>
      <c r="B429">
        <v>1127081758</v>
      </c>
      <c r="C429" t="s">
        <v>134</v>
      </c>
      <c r="D429">
        <v>2</v>
      </c>
      <c r="E429" s="31" t="str">
        <f>VLOOKUP(B429,'SEPARADOR US'!A:G,4,FALSE)</f>
        <v>MUÑOZ</v>
      </c>
      <c r="F429" s="31" t="str">
        <f>VLOOKUP(B429,'SEPARADOR US'!A:G,5,FALSE)</f>
        <v>ORDOÑEZ</v>
      </c>
      <c r="G429" s="31" t="str">
        <f>VLOOKUP(B429,'SEPARADOR US'!A:G,6,FALSE)</f>
        <v>ANGEL</v>
      </c>
      <c r="H429" s="31" t="str">
        <f>VLOOKUP(B429,'SEPARADOR US'!A:G,7,FALSE)</f>
        <v>ISAAC</v>
      </c>
      <c r="I429" s="31">
        <f>VLOOKUP(B429,DATOS!D:I,3,FALSE)</f>
        <v>3</v>
      </c>
      <c r="J429" s="31">
        <f>VLOOKUP(B429,DATOS!D:I,4,FALSE)</f>
        <v>1</v>
      </c>
      <c r="K429" s="31" t="str">
        <f>VLOOKUP(B429,DATOS!D:I,6,FALSE)</f>
        <v>M</v>
      </c>
      <c r="L429">
        <v>86</v>
      </c>
      <c r="M429">
        <f>VLOOKUP(B429,DATOS!D:K,8,FALSE)</f>
        <v>885</v>
      </c>
      <c r="N429" t="s">
        <v>140</v>
      </c>
      <c r="O429">
        <f>VLOOKUP(B429,AT!E:E,1,FALSE)</f>
        <v>1127081758</v>
      </c>
    </row>
    <row r="430" spans="1:15">
      <c r="A430" t="str">
        <f>VLOOKUP(B430,'SEPARADOR US'!A:G,2,FALSE)</f>
        <v>CC</v>
      </c>
      <c r="B430">
        <v>39840652</v>
      </c>
      <c r="C430" t="s">
        <v>134</v>
      </c>
      <c r="D430">
        <v>2</v>
      </c>
      <c r="E430" s="31" t="str">
        <f>VLOOKUP(B430,'SEPARADOR US'!A:G,4,FALSE)</f>
        <v>MUÑOZ</v>
      </c>
      <c r="F430" s="31" t="str">
        <f>VLOOKUP(B430,'SEPARADOR US'!A:G,5,FALSE)</f>
        <v>VANEGAS</v>
      </c>
      <c r="G430" s="31" t="str">
        <f>VLOOKUP(B430,'SEPARADOR US'!A:G,6,FALSE)</f>
        <v>YOLANDA</v>
      </c>
      <c r="H430" s="31">
        <f>VLOOKUP(B430,'SEPARADOR US'!A:G,7,FALSE)</f>
        <v>0</v>
      </c>
      <c r="I430" s="31">
        <f>VLOOKUP(B430,DATOS!D:I,3,FALSE)</f>
        <v>61</v>
      </c>
      <c r="J430" s="31">
        <f>VLOOKUP(B430,DATOS!D:I,4,FALSE)</f>
        <v>1</v>
      </c>
      <c r="K430" s="31" t="str">
        <f>VLOOKUP(B430,DATOS!D:I,6,FALSE)</f>
        <v>F</v>
      </c>
      <c r="L430">
        <v>86</v>
      </c>
      <c r="M430">
        <f>VLOOKUP(B430,DATOS!D:K,8,FALSE)</f>
        <v>569</v>
      </c>
      <c r="N430" t="s">
        <v>140</v>
      </c>
      <c r="O430">
        <f>VLOOKUP(B430,AT!E:E,1,FALSE)</f>
        <v>39840652</v>
      </c>
    </row>
    <row r="431" spans="1:15">
      <c r="A431" t="str">
        <f>VLOOKUP(B431,'SEPARADOR US'!A:G,2,FALSE)</f>
        <v>CC</v>
      </c>
      <c r="B431">
        <v>1120067077</v>
      </c>
      <c r="C431" t="s">
        <v>134</v>
      </c>
      <c r="D431">
        <v>2</v>
      </c>
      <c r="E431" s="31" t="str">
        <f>VLOOKUP(B431,'SEPARADOR US'!A:G,4,FALSE)</f>
        <v>MUTUMBAJOY</v>
      </c>
      <c r="F431" s="31" t="str">
        <f>VLOOKUP(B431,'SEPARADOR US'!A:G,5,FALSE)</f>
        <v>BECERRA</v>
      </c>
      <c r="G431" s="31" t="str">
        <f>VLOOKUP(B431,'SEPARADOR US'!A:G,6,FALSE)</f>
        <v>LIBETH</v>
      </c>
      <c r="H431" s="31" t="str">
        <f>VLOOKUP(B431,'SEPARADOR US'!A:G,7,FALSE)</f>
        <v>ANDREA</v>
      </c>
      <c r="I431" s="31">
        <f>VLOOKUP(B431,DATOS!D:I,3,FALSE)</f>
        <v>18</v>
      </c>
      <c r="J431" s="31">
        <f>VLOOKUP(B431,DATOS!D:I,4,FALSE)</f>
        <v>1</v>
      </c>
      <c r="K431" s="31" t="str">
        <f>VLOOKUP(B431,DATOS!D:I,6,FALSE)</f>
        <v>F</v>
      </c>
      <c r="L431">
        <v>86</v>
      </c>
      <c r="M431" t="str">
        <f>VLOOKUP(B431,DATOS!D:K,8,FALSE)</f>
        <v>001</v>
      </c>
      <c r="N431" t="s">
        <v>140</v>
      </c>
      <c r="O431">
        <f>VLOOKUP(B431,AT!E:E,1,FALSE)</f>
        <v>1120067077</v>
      </c>
    </row>
    <row r="432" spans="1:15">
      <c r="A432" t="str">
        <f>VLOOKUP(B432,'SEPARADOR US'!A:G,2,FALSE)</f>
        <v>CC</v>
      </c>
      <c r="B432">
        <v>1135034002</v>
      </c>
      <c r="C432" t="s">
        <v>134</v>
      </c>
      <c r="D432">
        <v>2</v>
      </c>
      <c r="E432" s="31" t="str">
        <f>VLOOKUP(B432,'SEPARADOR US'!A:G,4,FALSE)</f>
        <v>MUTUMBAJOY</v>
      </c>
      <c r="F432" s="31" t="str">
        <f>VLOOKUP(B432,'SEPARADOR US'!A:G,5,FALSE)</f>
        <v>CHICUNQUE</v>
      </c>
      <c r="G432" s="31" t="str">
        <f>VLOOKUP(B432,'SEPARADOR US'!A:G,6,FALSE)</f>
        <v>MARIA</v>
      </c>
      <c r="H432" s="31" t="str">
        <f>VLOOKUP(B432,'SEPARADOR US'!A:G,7,FALSE)</f>
        <v>CONCEPCION</v>
      </c>
      <c r="I432" s="31">
        <f>VLOOKUP(B432,DATOS!D:I,3,FALSE)</f>
        <v>40</v>
      </c>
      <c r="J432" s="31">
        <f>VLOOKUP(B432,DATOS!D:I,4,FALSE)</f>
        <v>1</v>
      </c>
      <c r="K432" s="31" t="str">
        <f>VLOOKUP(B432,DATOS!D:I,6,FALSE)</f>
        <v>F</v>
      </c>
      <c r="L432">
        <v>86</v>
      </c>
      <c r="M432" t="str">
        <f>VLOOKUP(B432,DATOS!D:K,8,FALSE)</f>
        <v>001</v>
      </c>
      <c r="N432" t="s">
        <v>140</v>
      </c>
      <c r="O432">
        <f>VLOOKUP(B432,AT!E:E,1,FALSE)</f>
        <v>1135034002</v>
      </c>
    </row>
    <row r="433" spans="1:15">
      <c r="A433" t="str">
        <f>VLOOKUP(B433,'SEPARADOR US'!A:G,2,FALSE)</f>
        <v>CC</v>
      </c>
      <c r="B433">
        <v>41181136</v>
      </c>
      <c r="C433" t="s">
        <v>134</v>
      </c>
      <c r="D433">
        <v>2</v>
      </c>
      <c r="E433" s="31" t="str">
        <f>VLOOKUP(B433,'SEPARADOR US'!A:G,4,FALSE)</f>
        <v>MUTUMBAJOY</v>
      </c>
      <c r="F433" s="31" t="str">
        <f>VLOOKUP(B433,'SEPARADOR US'!A:G,5,FALSE)</f>
        <v>JACANAMEJOY</v>
      </c>
      <c r="G433" s="31" t="str">
        <f>VLOOKUP(B433,'SEPARADOR US'!A:G,6,FALSE)</f>
        <v>MARIA</v>
      </c>
      <c r="H433" s="31">
        <f>VLOOKUP(B433,'SEPARADOR US'!A:G,7,FALSE)</f>
        <v>0</v>
      </c>
      <c r="I433" s="31">
        <f>VLOOKUP(B433,DATOS!D:I,3,FALSE)</f>
        <v>58</v>
      </c>
      <c r="J433" s="31">
        <f>VLOOKUP(B433,DATOS!D:I,4,FALSE)</f>
        <v>1</v>
      </c>
      <c r="K433" s="31" t="str">
        <f>VLOOKUP(B433,DATOS!D:I,6,FALSE)</f>
        <v>F</v>
      </c>
      <c r="L433">
        <v>86</v>
      </c>
      <c r="M433">
        <f>VLOOKUP(B433,DATOS!D:K,8,FALSE)</f>
        <v>749</v>
      </c>
      <c r="N433" t="s">
        <v>140</v>
      </c>
      <c r="O433">
        <f>VLOOKUP(B433,AT!E:E,1,FALSE)</f>
        <v>41181136</v>
      </c>
    </row>
    <row r="434" spans="1:15">
      <c r="A434" t="str">
        <f>VLOOKUP(B434,'SEPARADOR US'!A:G,2,FALSE)</f>
        <v>CC</v>
      </c>
      <c r="B434">
        <v>1909796</v>
      </c>
      <c r="C434" t="s">
        <v>134</v>
      </c>
      <c r="D434">
        <v>2</v>
      </c>
      <c r="E434" s="31" t="str">
        <f>VLOOKUP(B434,'SEPARADOR US'!A:G,4,FALSE)</f>
        <v>MUTUMBAJOY</v>
      </c>
      <c r="F434" s="31" t="str">
        <f>VLOOKUP(B434,'SEPARADOR US'!A:G,5,FALSE)</f>
        <v>JOAJIBIOY</v>
      </c>
      <c r="G434" s="31" t="str">
        <f>VLOOKUP(B434,'SEPARADOR US'!A:G,6,FALSE)</f>
        <v>FERNANDO</v>
      </c>
      <c r="H434" s="31">
        <f>VLOOKUP(B434,'SEPARADOR US'!A:G,7,FALSE)</f>
        <v>0</v>
      </c>
      <c r="I434" s="31">
        <f>VLOOKUP(B434,DATOS!D:I,3,FALSE)</f>
        <v>86</v>
      </c>
      <c r="J434" s="31">
        <f>VLOOKUP(B434,DATOS!D:I,4,FALSE)</f>
        <v>1</v>
      </c>
      <c r="K434" s="31" t="str">
        <f>VLOOKUP(B434,DATOS!D:I,6,FALSE)</f>
        <v>M</v>
      </c>
      <c r="L434">
        <v>86</v>
      </c>
      <c r="M434">
        <f>VLOOKUP(B434,DATOS!D:K,8,FALSE)</f>
        <v>755</v>
      </c>
      <c r="N434" t="s">
        <v>140</v>
      </c>
      <c r="O434">
        <f>VLOOKUP(B434,AT!E:E,1,FALSE)</f>
        <v>1909796</v>
      </c>
    </row>
    <row r="435" spans="1:15">
      <c r="A435" t="str">
        <f>VLOOKUP(B435,'SEPARADOR US'!A:G,2,FALSE)</f>
        <v>CC</v>
      </c>
      <c r="B435">
        <v>1125182908</v>
      </c>
      <c r="C435" t="s">
        <v>134</v>
      </c>
      <c r="D435">
        <v>2</v>
      </c>
      <c r="E435" s="31" t="str">
        <f>VLOOKUP(B435,'SEPARADOR US'!A:G,4,FALSE)</f>
        <v>MUTUMBAJOY</v>
      </c>
      <c r="F435" s="31" t="str">
        <f>VLOOKUP(B435,'SEPARADOR US'!A:G,5,FALSE)</f>
        <v>MACIAS</v>
      </c>
      <c r="G435" s="31" t="str">
        <f>VLOOKUP(B435,'SEPARADOR US'!A:G,6,FALSE)</f>
        <v>DEICY</v>
      </c>
      <c r="H435" s="31" t="str">
        <f>VLOOKUP(B435,'SEPARADOR US'!A:G,7,FALSE)</f>
        <v>PAOLA</v>
      </c>
      <c r="I435" s="31">
        <f>VLOOKUP(B435,DATOS!D:I,3,FALSE)</f>
        <v>31</v>
      </c>
      <c r="J435" s="31">
        <f>VLOOKUP(B435,DATOS!D:I,4,FALSE)</f>
        <v>1</v>
      </c>
      <c r="K435" s="31" t="str">
        <f>VLOOKUP(B435,DATOS!D:I,6,FALSE)</f>
        <v>F</v>
      </c>
      <c r="L435">
        <v>86</v>
      </c>
      <c r="M435">
        <f>VLOOKUP(B435,DATOS!D:K,8,FALSE)</f>
        <v>571</v>
      </c>
      <c r="N435" t="s">
        <v>140</v>
      </c>
      <c r="O435">
        <f>VLOOKUP(B435,AT!E:E,1,FALSE)</f>
        <v>1125182908</v>
      </c>
    </row>
    <row r="436" spans="1:15">
      <c r="A436" t="str">
        <f>VLOOKUP(B436,'SEPARADOR US'!A:G,2,FALSE)</f>
        <v>CC</v>
      </c>
      <c r="B436">
        <v>27081134</v>
      </c>
      <c r="C436" t="s">
        <v>134</v>
      </c>
      <c r="D436">
        <v>2</v>
      </c>
      <c r="E436" s="31" t="str">
        <f>VLOOKUP(B436,'SEPARADOR US'!A:G,4,FALSE)</f>
        <v>MUYUY</v>
      </c>
      <c r="F436" s="31" t="str">
        <f>VLOOKUP(B436,'SEPARADOR US'!A:G,5,FALSE)</f>
        <v>JOJOA</v>
      </c>
      <c r="G436" s="31" t="str">
        <f>VLOOKUP(B436,'SEPARADOR US'!A:G,6,FALSE)</f>
        <v>MARTHA</v>
      </c>
      <c r="H436" s="31" t="str">
        <f>VLOOKUP(B436,'SEPARADOR US'!A:G,7,FALSE)</f>
        <v>ISABEL</v>
      </c>
      <c r="I436" s="31">
        <f>VLOOKUP(B436,DATOS!D:I,3,FALSE)</f>
        <v>50</v>
      </c>
      <c r="J436" s="31">
        <f>VLOOKUP(B436,DATOS!D:I,4,FALSE)</f>
        <v>1</v>
      </c>
      <c r="K436" s="31" t="str">
        <f>VLOOKUP(B436,DATOS!D:I,6,FALSE)</f>
        <v>F</v>
      </c>
      <c r="L436">
        <v>86</v>
      </c>
      <c r="M436">
        <f>VLOOKUP(B436,DATOS!D:K,8,FALSE)</f>
        <v>755</v>
      </c>
      <c r="N436" t="s">
        <v>140</v>
      </c>
      <c r="O436">
        <f>VLOOKUP(B436,AT!E:E,1,FALSE)</f>
        <v>27081134</v>
      </c>
    </row>
    <row r="437" spans="1:15">
      <c r="A437" t="str">
        <f>VLOOKUP(B437,'SEPARADOR US'!A:G,2,FALSE)</f>
        <v>RC</v>
      </c>
      <c r="B437">
        <v>1120219047</v>
      </c>
      <c r="C437" t="s">
        <v>134</v>
      </c>
      <c r="D437">
        <v>2</v>
      </c>
      <c r="E437" s="31" t="str">
        <f>VLOOKUP(B437,'SEPARADOR US'!A:G,4,FALSE)</f>
        <v>MUYUY</v>
      </c>
      <c r="F437" s="31" t="str">
        <f>VLOOKUP(B437,'SEPARADOR US'!A:G,5,FALSE)</f>
        <v>ORTIZ</v>
      </c>
      <c r="G437" s="31" t="str">
        <f>VLOOKUP(B437,'SEPARADOR US'!A:G,6,FALSE)</f>
        <v>NAZLY</v>
      </c>
      <c r="H437" s="31" t="str">
        <f>VLOOKUP(B437,'SEPARADOR US'!A:G,7,FALSE)</f>
        <v>KATERINE</v>
      </c>
      <c r="I437" s="31">
        <f>VLOOKUP(B437,DATOS!D:I,3,FALSE)</f>
        <v>2</v>
      </c>
      <c r="J437" s="31">
        <f>VLOOKUP(B437,DATOS!D:I,4,FALSE)</f>
        <v>1</v>
      </c>
      <c r="K437" s="31" t="str">
        <f>VLOOKUP(B437,DATOS!D:I,6,FALSE)</f>
        <v>F</v>
      </c>
      <c r="L437">
        <v>86</v>
      </c>
      <c r="M437">
        <f>VLOOKUP(B437,DATOS!D:K,8,FALSE)</f>
        <v>755</v>
      </c>
      <c r="N437" t="s">
        <v>140</v>
      </c>
      <c r="O437">
        <f>VLOOKUP(B437,AT!E:E,1,FALSE)</f>
        <v>1120219047</v>
      </c>
    </row>
    <row r="438" spans="1:15">
      <c r="A438" t="str">
        <f>VLOOKUP(B438,'SEPARADOR US'!A:G,2,FALSE)</f>
        <v>CC</v>
      </c>
      <c r="B438">
        <v>27470777</v>
      </c>
      <c r="C438" t="s">
        <v>134</v>
      </c>
      <c r="D438">
        <v>2</v>
      </c>
      <c r="E438" s="31" t="str">
        <f>VLOOKUP(B438,'SEPARADOR US'!A:G,4,FALSE)</f>
        <v>NARVAEZ</v>
      </c>
      <c r="F438" s="31" t="str">
        <f>VLOOKUP(B438,'SEPARADOR US'!A:G,5,FALSE)</f>
        <v>ARTEAGA</v>
      </c>
      <c r="G438" s="31" t="str">
        <f>VLOOKUP(B438,'SEPARADOR US'!A:G,6,FALSE)</f>
        <v>YULY</v>
      </c>
      <c r="H438" s="31" t="str">
        <f>VLOOKUP(B438,'SEPARADOR US'!A:G,7,FALSE)</f>
        <v>ANDREA</v>
      </c>
      <c r="I438" s="31">
        <f>VLOOKUP(B438,DATOS!D:I,3,FALSE)</f>
        <v>42</v>
      </c>
      <c r="J438" s="31">
        <f>VLOOKUP(B438,DATOS!D:I,4,FALSE)</f>
        <v>1</v>
      </c>
      <c r="K438" s="31" t="str">
        <f>VLOOKUP(B438,DATOS!D:I,6,FALSE)</f>
        <v>F</v>
      </c>
      <c r="L438">
        <v>86</v>
      </c>
      <c r="M438">
        <f>VLOOKUP(B438,DATOS!D:K,8,FALSE)</f>
        <v>760</v>
      </c>
      <c r="N438" t="s">
        <v>140</v>
      </c>
      <c r="O438">
        <f>VLOOKUP(B438,AT!E:E,1,FALSE)</f>
        <v>27470777</v>
      </c>
    </row>
    <row r="439" spans="1:15">
      <c r="A439" t="str">
        <f>VLOOKUP(B439,'SEPARADOR US'!A:G,2,FALSE)</f>
        <v>CC</v>
      </c>
      <c r="B439">
        <v>27145905</v>
      </c>
      <c r="C439" t="s">
        <v>134</v>
      </c>
      <c r="D439">
        <v>2</v>
      </c>
      <c r="E439" s="31" t="str">
        <f>VLOOKUP(B439,'SEPARADOR US'!A:G,4,FALSE)</f>
        <v>NARVAEZ</v>
      </c>
      <c r="F439" s="31" t="str">
        <f>VLOOKUP(B439,'SEPARADOR US'!A:G,5,FALSE)</f>
        <v>ENRIQUEZ</v>
      </c>
      <c r="G439" s="31" t="str">
        <f>VLOOKUP(B439,'SEPARADOR US'!A:G,6,FALSE)</f>
        <v>GLORIA</v>
      </c>
      <c r="H439" s="31" t="str">
        <f>VLOOKUP(B439,'SEPARADOR US'!A:G,7,FALSE)</f>
        <v>ANATOLIA</v>
      </c>
      <c r="I439" s="31">
        <f>VLOOKUP(B439,DATOS!D:I,3,FALSE)</f>
        <v>45</v>
      </c>
      <c r="J439" s="31">
        <f>VLOOKUP(B439,DATOS!D:I,4,FALSE)</f>
        <v>1</v>
      </c>
      <c r="K439" s="31" t="str">
        <f>VLOOKUP(B439,DATOS!D:I,6,FALSE)</f>
        <v>F</v>
      </c>
      <c r="L439">
        <v>86</v>
      </c>
      <c r="M439">
        <f>VLOOKUP(B439,DATOS!D:K,8,FALSE)</f>
        <v>749</v>
      </c>
      <c r="N439" t="s">
        <v>140</v>
      </c>
      <c r="O439">
        <f>VLOOKUP(B439,AT!E:E,1,FALSE)</f>
        <v>27145905</v>
      </c>
    </row>
    <row r="440" spans="1:15">
      <c r="A440" t="str">
        <f>VLOOKUP(B440,'SEPARADOR US'!A:G,2,FALSE)</f>
        <v>CC</v>
      </c>
      <c r="B440">
        <v>18157339</v>
      </c>
      <c r="C440" t="s">
        <v>134</v>
      </c>
      <c r="D440">
        <v>2</v>
      </c>
      <c r="E440" s="31" t="str">
        <f>VLOOKUP(B440,'SEPARADOR US'!A:G,4,FALSE)</f>
        <v>NARVAEZ</v>
      </c>
      <c r="F440" s="31" t="str">
        <f>VLOOKUP(B440,'SEPARADOR US'!A:G,5,FALSE)</f>
        <v>MORALES</v>
      </c>
      <c r="G440" s="31" t="str">
        <f>VLOOKUP(B440,'SEPARADOR US'!A:G,6,FALSE)</f>
        <v>JAIME</v>
      </c>
      <c r="H440" s="31">
        <f>VLOOKUP(B440,'SEPARADOR US'!A:G,7,FALSE)</f>
        <v>0</v>
      </c>
      <c r="I440" s="31">
        <f>VLOOKUP(B440,DATOS!D:I,3,FALSE)</f>
        <v>40</v>
      </c>
      <c r="J440" s="31">
        <f>VLOOKUP(B440,DATOS!D:I,4,FALSE)</f>
        <v>1</v>
      </c>
      <c r="K440" s="31" t="str">
        <f>VLOOKUP(B440,DATOS!D:I,6,FALSE)</f>
        <v>M</v>
      </c>
      <c r="L440">
        <v>86</v>
      </c>
      <c r="M440">
        <f>VLOOKUP(B440,DATOS!D:K,8,FALSE)</f>
        <v>865</v>
      </c>
      <c r="N440" t="s">
        <v>140</v>
      </c>
      <c r="O440">
        <f>VLOOKUP(B440,AT!E:E,1,FALSE)</f>
        <v>18157339</v>
      </c>
    </row>
    <row r="441" spans="1:15">
      <c r="A441" t="str">
        <f>VLOOKUP(B441,'SEPARADOR US'!A:G,2,FALSE)</f>
        <v>CC</v>
      </c>
      <c r="B441">
        <v>59835553</v>
      </c>
      <c r="C441" t="s">
        <v>134</v>
      </c>
      <c r="D441">
        <v>2</v>
      </c>
      <c r="E441" s="31" t="str">
        <f>VLOOKUP(B441,'SEPARADOR US'!A:G,4,FALSE)</f>
        <v>NASPIRAN</v>
      </c>
      <c r="F441" s="31" t="str">
        <f>VLOOKUP(B441,'SEPARADOR US'!A:G,5,FALSE)</f>
        <v>PEJENDINO</v>
      </c>
      <c r="G441" s="31" t="str">
        <f>VLOOKUP(B441,'SEPARADOR US'!A:G,6,FALSE)</f>
        <v>MARIA</v>
      </c>
      <c r="H441" s="31" t="str">
        <f>VLOOKUP(B441,'SEPARADOR US'!A:G,7,FALSE)</f>
        <v>MAGDALENA</v>
      </c>
      <c r="I441" s="31">
        <f>VLOOKUP(B441,DATOS!D:I,3,FALSE)</f>
        <v>50</v>
      </c>
      <c r="J441" s="31">
        <f>VLOOKUP(B441,DATOS!D:I,4,FALSE)</f>
        <v>1</v>
      </c>
      <c r="K441" s="31" t="str">
        <f>VLOOKUP(B441,DATOS!D:I,6,FALSE)</f>
        <v>F</v>
      </c>
      <c r="L441">
        <v>86</v>
      </c>
      <c r="M441">
        <f>VLOOKUP(B441,DATOS!D:K,8,FALSE)</f>
        <v>219</v>
      </c>
      <c r="N441" t="s">
        <v>140</v>
      </c>
      <c r="O441">
        <f>VLOOKUP(B441,AT!E:E,1,FALSE)</f>
        <v>59835553</v>
      </c>
    </row>
    <row r="442" spans="1:15">
      <c r="A442" t="str">
        <f>VLOOKUP(B442,'SEPARADOR US'!A:G,2,FALSE)</f>
        <v>RC</v>
      </c>
      <c r="B442">
        <v>1127082636</v>
      </c>
      <c r="C442" t="s">
        <v>134</v>
      </c>
      <c r="D442">
        <v>2</v>
      </c>
      <c r="E442" s="31" t="str">
        <f>VLOOKUP(B442,'SEPARADOR US'!A:G,4,FALSE)</f>
        <v>NASTACUAS</v>
      </c>
      <c r="F442" s="31" t="str">
        <f>VLOOKUP(B442,'SEPARADOR US'!A:G,5,FALSE)</f>
        <v>ANACONA</v>
      </c>
      <c r="G442" s="31" t="str">
        <f>VLOOKUP(B442,'SEPARADOR US'!A:G,6,FALSE)</f>
        <v>YORIK</v>
      </c>
      <c r="H442" s="31" t="str">
        <f>VLOOKUP(B442,'SEPARADOR US'!A:G,7,FALSE)</f>
        <v>JARED</v>
      </c>
      <c r="I442" s="31">
        <f>VLOOKUP(B442,DATOS!D:I,3,FALSE)</f>
        <v>7</v>
      </c>
      <c r="J442" s="31">
        <f>VLOOKUP(B442,DATOS!D:I,4,FALSE)</f>
        <v>2</v>
      </c>
      <c r="K442" s="31" t="str">
        <f>VLOOKUP(B442,DATOS!D:I,6,FALSE)</f>
        <v>M</v>
      </c>
      <c r="L442">
        <v>86</v>
      </c>
      <c r="M442">
        <f>VLOOKUP(B442,DATOS!D:K,8,FALSE)</f>
        <v>885</v>
      </c>
      <c r="N442" t="s">
        <v>140</v>
      </c>
      <c r="O442">
        <f>VLOOKUP(B442,AT!E:E,1,FALSE)</f>
        <v>1127082636</v>
      </c>
    </row>
    <row r="443" spans="1:15">
      <c r="A443" t="str">
        <f>VLOOKUP(B443,'SEPARADOR US'!A:G,2,FALSE)</f>
        <v>CC</v>
      </c>
      <c r="B443">
        <v>48657780</v>
      </c>
      <c r="C443" t="s">
        <v>134</v>
      </c>
      <c r="D443">
        <v>2</v>
      </c>
      <c r="E443" s="31" t="str">
        <f>VLOOKUP(B443,'SEPARADOR US'!A:G,4,FALSE)</f>
        <v>NASTACUAZ</v>
      </c>
      <c r="F443" s="31" t="str">
        <f>VLOOKUP(B443,'SEPARADOR US'!A:G,5,FALSE)</f>
        <v>MUTUMBAJOY</v>
      </c>
      <c r="G443" s="31" t="str">
        <f>VLOOKUP(B443,'SEPARADOR US'!A:G,6,FALSE)</f>
        <v>MARIA</v>
      </c>
      <c r="H443" s="31" t="str">
        <f>VLOOKUP(B443,'SEPARADOR US'!A:G,7,FALSE)</f>
        <v>ISABEL</v>
      </c>
      <c r="I443" s="31">
        <f>VLOOKUP(B443,DATOS!D:I,3,FALSE)</f>
        <v>55</v>
      </c>
      <c r="J443" s="31">
        <f>VLOOKUP(B443,DATOS!D:I,4,FALSE)</f>
        <v>1</v>
      </c>
      <c r="K443" s="31" t="str">
        <f>VLOOKUP(B443,DATOS!D:I,6,FALSE)</f>
        <v>F</v>
      </c>
      <c r="L443">
        <v>86</v>
      </c>
      <c r="M443">
        <f>VLOOKUP(B443,DATOS!D:K,8,FALSE)</f>
        <v>571</v>
      </c>
      <c r="N443" t="s">
        <v>140</v>
      </c>
      <c r="O443">
        <f>VLOOKUP(B443,AT!E:E,1,FALSE)</f>
        <v>48657780</v>
      </c>
    </row>
    <row r="444" spans="1:15">
      <c r="A444" t="str">
        <f>VLOOKUP(B444,'SEPARADOR US'!A:G,2,FALSE)</f>
        <v>CC</v>
      </c>
      <c r="B444">
        <v>27432435</v>
      </c>
      <c r="C444" t="s">
        <v>134</v>
      </c>
      <c r="D444">
        <v>2</v>
      </c>
      <c r="E444" s="31" t="str">
        <f>VLOOKUP(B444,'SEPARADOR US'!A:G,4,FALSE)</f>
        <v>NAVARRO</v>
      </c>
      <c r="F444" s="31" t="str">
        <f>VLOOKUP(B444,'SEPARADOR US'!A:G,5,FALSE)</f>
        <v>BUCHELI</v>
      </c>
      <c r="G444" s="31" t="str">
        <f>VLOOKUP(B444,'SEPARADOR US'!A:G,6,FALSE)</f>
        <v>ELVIA</v>
      </c>
      <c r="H444" s="31" t="str">
        <f>VLOOKUP(B444,'SEPARADOR US'!A:G,7,FALSE)</f>
        <v>INES</v>
      </c>
      <c r="I444" s="31">
        <f>VLOOKUP(B444,DATOS!D:I,3,FALSE)</f>
        <v>73</v>
      </c>
      <c r="J444" s="31">
        <f>VLOOKUP(B444,DATOS!D:I,4,FALSE)</f>
        <v>1</v>
      </c>
      <c r="K444" s="31" t="str">
        <f>VLOOKUP(B444,DATOS!D:I,6,FALSE)</f>
        <v>F</v>
      </c>
      <c r="L444">
        <v>86</v>
      </c>
      <c r="M444">
        <f>VLOOKUP(B444,DATOS!D:K,8,FALSE)</f>
        <v>219</v>
      </c>
      <c r="N444" t="s">
        <v>140</v>
      </c>
      <c r="O444">
        <f>VLOOKUP(B444,AT!E:E,1,FALSE)</f>
        <v>27432435</v>
      </c>
    </row>
    <row r="445" spans="1:15">
      <c r="A445" t="str">
        <f>VLOOKUP(B445,'SEPARADOR US'!A:G,2,FALSE)</f>
        <v>RC</v>
      </c>
      <c r="B445">
        <v>1123210898</v>
      </c>
      <c r="C445" t="s">
        <v>134</v>
      </c>
      <c r="D445">
        <v>2</v>
      </c>
      <c r="E445" s="31" t="str">
        <f>VLOOKUP(B445,'SEPARADOR US'!A:G,4,FALSE)</f>
        <v>NIAZA</v>
      </c>
      <c r="F445" s="31" t="str">
        <f>VLOOKUP(B445,'SEPARADOR US'!A:G,5,FALSE)</f>
        <v>YELA</v>
      </c>
      <c r="G445" s="31" t="str">
        <f>VLOOKUP(B445,'SEPARADOR US'!A:G,6,FALSE)</f>
        <v>DREYCK</v>
      </c>
      <c r="H445" s="31" t="str">
        <f>VLOOKUP(B445,'SEPARADOR US'!A:G,7,FALSE)</f>
        <v>JULIAN</v>
      </c>
      <c r="I445" s="31">
        <f>VLOOKUP(B445,DATOS!D:I,3,FALSE)</f>
        <v>4</v>
      </c>
      <c r="J445" s="31">
        <f>VLOOKUP(B445,DATOS!D:I,4,FALSE)</f>
        <v>1</v>
      </c>
      <c r="K445" s="31" t="str">
        <f>VLOOKUP(B445,DATOS!D:I,6,FALSE)</f>
        <v>M</v>
      </c>
      <c r="L445">
        <v>86</v>
      </c>
      <c r="M445">
        <f>VLOOKUP(B445,DATOS!D:K,8,FALSE)</f>
        <v>568</v>
      </c>
      <c r="N445" t="s">
        <v>140</v>
      </c>
      <c r="O445">
        <f>VLOOKUP(B445,AT!E:E,1,FALSE)</f>
        <v>1123210898</v>
      </c>
    </row>
    <row r="446" spans="1:15">
      <c r="A446" t="str">
        <f>VLOOKUP(B446,'SEPARADOR US'!A:G,2,FALSE)</f>
        <v>CC</v>
      </c>
      <c r="B446">
        <v>27134193</v>
      </c>
      <c r="C446" t="s">
        <v>134</v>
      </c>
      <c r="D446">
        <v>2</v>
      </c>
      <c r="E446" s="31" t="str">
        <f>VLOOKUP(B446,'SEPARADOR US'!A:G,4,FALSE)</f>
        <v>NUÑEZ</v>
      </c>
      <c r="F446" s="31" t="str">
        <f>VLOOKUP(B446,'SEPARADOR US'!A:G,5,FALSE)</f>
        <v>DE ANGULO</v>
      </c>
      <c r="G446" s="31" t="str">
        <f>VLOOKUP(B446,'SEPARADOR US'!A:G,6,FALSE)</f>
        <v>MARIA</v>
      </c>
      <c r="H446" s="31" t="str">
        <f>VLOOKUP(B446,'SEPARADOR US'!A:G,7,FALSE)</f>
        <v>DARSIS</v>
      </c>
      <c r="I446" s="31">
        <f>VLOOKUP(B446,DATOS!D:I,3,FALSE)</f>
        <v>72</v>
      </c>
      <c r="J446" s="31">
        <f>VLOOKUP(B446,DATOS!D:I,4,FALSE)</f>
        <v>1</v>
      </c>
      <c r="K446" s="31" t="str">
        <f>VLOOKUP(B446,DATOS!D:I,6,FALSE)</f>
        <v>F</v>
      </c>
      <c r="L446">
        <v>86</v>
      </c>
      <c r="M446">
        <f>VLOOKUP(B446,DATOS!D:K,8,FALSE)</f>
        <v>571</v>
      </c>
      <c r="N446" t="s">
        <v>140</v>
      </c>
      <c r="O446">
        <f>VLOOKUP(B446,AT!E:E,1,FALSE)</f>
        <v>27134193</v>
      </c>
    </row>
    <row r="447" spans="1:15">
      <c r="A447" t="str">
        <f>VLOOKUP(B447,'SEPARADOR US'!A:G,2,FALSE)</f>
        <v>CC</v>
      </c>
      <c r="B447">
        <v>1123326253</v>
      </c>
      <c r="C447" t="s">
        <v>134</v>
      </c>
      <c r="D447">
        <v>2</v>
      </c>
      <c r="E447" s="31" t="str">
        <f>VLOOKUP(B447,'SEPARADOR US'!A:G,4,FALSE)</f>
        <v>NUPAN</v>
      </c>
      <c r="F447" s="31" t="str">
        <f>VLOOKUP(B447,'SEPARADOR US'!A:G,5,FALSE)</f>
        <v>OLGA</v>
      </c>
      <c r="G447" s="31" t="str">
        <f>VLOOKUP(B447,'SEPARADOR US'!A:G,6,FALSE)</f>
        <v>LILIA</v>
      </c>
      <c r="H447" s="31">
        <f>VLOOKUP(B447,'SEPARADOR US'!A:G,7,FALSE)</f>
        <v>0</v>
      </c>
      <c r="I447" s="31">
        <f>VLOOKUP(B447,DATOS!D:I,3,FALSE)</f>
        <v>33</v>
      </c>
      <c r="J447" s="31">
        <f>VLOOKUP(B447,DATOS!D:I,4,FALSE)</f>
        <v>1</v>
      </c>
      <c r="K447" s="31" t="str">
        <f>VLOOKUP(B447,DATOS!D:I,6,FALSE)</f>
        <v>F</v>
      </c>
      <c r="L447">
        <v>86</v>
      </c>
      <c r="M447">
        <f>VLOOKUP(B447,DATOS!D:K,8,FALSE)</f>
        <v>320</v>
      </c>
      <c r="N447" t="s">
        <v>140</v>
      </c>
      <c r="O447">
        <f>VLOOKUP(B447,AT!E:E,1,FALSE)</f>
        <v>1123326253</v>
      </c>
    </row>
    <row r="448" spans="1:15">
      <c r="A448" t="str">
        <f>VLOOKUP(B448,'SEPARADOR US'!A:G,2,FALSE)</f>
        <v>CC</v>
      </c>
      <c r="B448">
        <v>1123332196</v>
      </c>
      <c r="C448" t="s">
        <v>134</v>
      </c>
      <c r="D448">
        <v>2</v>
      </c>
      <c r="E448" s="31" t="str">
        <f>VLOOKUP(B448,'SEPARADOR US'!A:G,4,FALSE)</f>
        <v>NUPAN</v>
      </c>
      <c r="F448" s="31" t="str">
        <f>VLOOKUP(B448,'SEPARADOR US'!A:G,5,FALSE)</f>
        <v>VEALSQUEZ</v>
      </c>
      <c r="G448" s="31" t="str">
        <f>VLOOKUP(B448,'SEPARADOR US'!A:G,6,FALSE)</f>
        <v>CINDY</v>
      </c>
      <c r="H448" s="31" t="str">
        <f>VLOOKUP(B448,'SEPARADOR US'!A:G,7,FALSE)</f>
        <v>CATALINA</v>
      </c>
      <c r="I448" s="31">
        <f>VLOOKUP(B448,DATOS!D:I,3,FALSE)</f>
        <v>27</v>
      </c>
      <c r="J448" s="31">
        <f>VLOOKUP(B448,DATOS!D:I,4,FALSE)</f>
        <v>1</v>
      </c>
      <c r="K448" s="31" t="str">
        <f>VLOOKUP(B448,DATOS!D:I,6,FALSE)</f>
        <v>F</v>
      </c>
      <c r="L448">
        <v>86</v>
      </c>
      <c r="M448">
        <f>VLOOKUP(B448,DATOS!D:K,8,FALSE)</f>
        <v>320</v>
      </c>
      <c r="N448" t="s">
        <v>140</v>
      </c>
      <c r="O448">
        <f>VLOOKUP(B448,AT!E:E,1,FALSE)</f>
        <v>1123332196</v>
      </c>
    </row>
    <row r="449" spans="1:15">
      <c r="A449" t="str">
        <f>VLOOKUP(B449,'SEPARADOR US'!A:G,2,FALSE)</f>
        <v>TI</v>
      </c>
      <c r="B449">
        <v>1120068701</v>
      </c>
      <c r="C449" t="s">
        <v>134</v>
      </c>
      <c r="D449">
        <v>2</v>
      </c>
      <c r="E449" s="31" t="str">
        <f>VLOOKUP(B449,'SEPARADOR US'!A:G,4,FALSE)</f>
        <v>ÑUSCUE</v>
      </c>
      <c r="F449" s="31" t="str">
        <f>VLOOKUP(B449,'SEPARADOR US'!A:G,5,FALSE)</f>
        <v>JIMENEZ</v>
      </c>
      <c r="G449" s="31" t="str">
        <f>VLOOKUP(B449,'SEPARADOR US'!A:G,6,FALSE)</f>
        <v>EDWARD</v>
      </c>
      <c r="H449" s="31" t="str">
        <f>VLOOKUP(B449,'SEPARADOR US'!A:G,7,FALSE)</f>
        <v>ALEJANDRO</v>
      </c>
      <c r="I449" s="31">
        <f>VLOOKUP(B449,DATOS!D:I,3,FALSE)</f>
        <v>14</v>
      </c>
      <c r="J449" s="31">
        <f>VLOOKUP(B449,DATOS!D:I,4,FALSE)</f>
        <v>1</v>
      </c>
      <c r="K449" s="31" t="str">
        <f>VLOOKUP(B449,DATOS!D:I,6,FALSE)</f>
        <v>M</v>
      </c>
      <c r="L449">
        <v>86</v>
      </c>
      <c r="M449">
        <f>VLOOKUP(B449,DATOS!D:K,8,FALSE)</f>
        <v>865</v>
      </c>
      <c r="N449" t="s">
        <v>140</v>
      </c>
      <c r="O449">
        <f>VLOOKUP(B449,AT!E:E,1,FALSE)</f>
        <v>1120068701</v>
      </c>
    </row>
    <row r="450" spans="1:15">
      <c r="A450" t="str">
        <f>VLOOKUP(B450,'SEPARADOR US'!A:G,2,FALSE)</f>
        <v>CC</v>
      </c>
      <c r="B450">
        <v>27381119</v>
      </c>
      <c r="C450" t="s">
        <v>134</v>
      </c>
      <c r="D450">
        <v>2</v>
      </c>
      <c r="E450" s="31" t="str">
        <f>VLOOKUP(B450,'SEPARADOR US'!A:G,4,FALSE)</f>
        <v>OBANDO</v>
      </c>
      <c r="F450" s="31" t="str">
        <f>VLOOKUP(B450,'SEPARADOR US'!A:G,5,FALSE)</f>
        <v>MARIA</v>
      </c>
      <c r="G450" s="31" t="str">
        <f>VLOOKUP(B450,'SEPARADOR US'!A:G,6,FALSE)</f>
        <v>JUANA</v>
      </c>
      <c r="H450" s="31">
        <f>VLOOKUP(B450,'SEPARADOR US'!A:G,7,FALSE)</f>
        <v>0</v>
      </c>
      <c r="I450" s="31">
        <f>VLOOKUP(B450,DATOS!D:I,3,FALSE)</f>
        <v>54</v>
      </c>
      <c r="J450" s="31">
        <f>VLOOKUP(B450,DATOS!D:I,4,FALSE)</f>
        <v>1</v>
      </c>
      <c r="K450" s="31" t="str">
        <f>VLOOKUP(B450,DATOS!D:I,6,FALSE)</f>
        <v>F</v>
      </c>
      <c r="L450">
        <v>86</v>
      </c>
      <c r="M450">
        <f>VLOOKUP(B450,DATOS!D:K,8,FALSE)</f>
        <v>320</v>
      </c>
      <c r="N450" t="s">
        <v>140</v>
      </c>
      <c r="O450">
        <f>VLOOKUP(B450,AT!E:E,1,FALSE)</f>
        <v>27381119</v>
      </c>
    </row>
    <row r="451" spans="1:15">
      <c r="A451" t="str">
        <f>VLOOKUP(B451,'SEPARADOR US'!A:G,2,FALSE)</f>
        <v>CC</v>
      </c>
      <c r="B451">
        <v>17705941</v>
      </c>
      <c r="C451" t="s">
        <v>134</v>
      </c>
      <c r="D451">
        <v>2</v>
      </c>
      <c r="E451" s="31" t="str">
        <f>VLOOKUP(B451,'SEPARADOR US'!A:G,4,FALSE)</f>
        <v>OCAMPO</v>
      </c>
      <c r="F451" s="31" t="str">
        <f>VLOOKUP(B451,'SEPARADOR US'!A:G,5,FALSE)</f>
        <v>OJEDA</v>
      </c>
      <c r="G451" s="31" t="str">
        <f>VLOOKUP(B451,'SEPARADOR US'!A:G,6,FALSE)</f>
        <v>DIMAR</v>
      </c>
      <c r="H451" s="31" t="str">
        <f>VLOOKUP(B451,'SEPARADOR US'!A:G,7,FALSE)</f>
        <v>DULEY</v>
      </c>
      <c r="I451" s="31">
        <f>VLOOKUP(B451,DATOS!D:I,3,FALSE)</f>
        <v>41</v>
      </c>
      <c r="J451" s="31">
        <f>VLOOKUP(B451,DATOS!D:I,4,FALSE)</f>
        <v>1</v>
      </c>
      <c r="K451" s="31" t="str">
        <f>VLOOKUP(B451,DATOS!D:I,6,FALSE)</f>
        <v>M</v>
      </c>
      <c r="L451">
        <v>86</v>
      </c>
      <c r="M451">
        <f>VLOOKUP(B451,DATOS!D:K,8,FALSE)</f>
        <v>571</v>
      </c>
      <c r="N451" t="s">
        <v>140</v>
      </c>
      <c r="O451">
        <f>VLOOKUP(B451,AT!E:E,1,FALSE)</f>
        <v>17705941</v>
      </c>
    </row>
    <row r="452" spans="1:15">
      <c r="A452" t="str">
        <f>VLOOKUP(B452,'SEPARADOR US'!A:G,2,FALSE)</f>
        <v>CC</v>
      </c>
      <c r="B452">
        <v>25598269</v>
      </c>
      <c r="C452" t="s">
        <v>134</v>
      </c>
      <c r="D452">
        <v>2</v>
      </c>
      <c r="E452" s="31" t="str">
        <f>VLOOKUP(B452,'SEPARADOR US'!A:G,4,FALSE)</f>
        <v>OCANDO</v>
      </c>
      <c r="F452" s="31" t="str">
        <f>VLOOKUP(B452,'SEPARADOR US'!A:G,5,FALSE)</f>
        <v>MARIA</v>
      </c>
      <c r="G452" s="31" t="str">
        <f>VLOOKUP(B452,'SEPARADOR US'!A:G,6,FALSE)</f>
        <v>ESPERANZA</v>
      </c>
      <c r="H452" s="31">
        <f>VLOOKUP(B452,'SEPARADOR US'!A:G,7,FALSE)</f>
        <v>0</v>
      </c>
      <c r="I452" s="31">
        <f>VLOOKUP(B452,DATOS!D:I,3,FALSE)</f>
        <v>68</v>
      </c>
      <c r="J452" s="31">
        <f>VLOOKUP(B452,DATOS!D:I,4,FALSE)</f>
        <v>1</v>
      </c>
      <c r="K452" s="31" t="str">
        <f>VLOOKUP(B452,DATOS!D:I,6,FALSE)</f>
        <v>F</v>
      </c>
      <c r="L452">
        <v>86</v>
      </c>
      <c r="M452">
        <f>VLOOKUP(B452,DATOS!D:K,8,FALSE)</f>
        <v>865</v>
      </c>
      <c r="N452" t="s">
        <v>140</v>
      </c>
      <c r="O452">
        <f>VLOOKUP(B452,AT!E:E,1,FALSE)</f>
        <v>25598269</v>
      </c>
    </row>
    <row r="453" spans="1:15">
      <c r="A453" t="str">
        <f>VLOOKUP(B453,'SEPARADOR US'!A:G,2,FALSE)</f>
        <v>TI</v>
      </c>
      <c r="B453">
        <v>1030082773</v>
      </c>
      <c r="C453" t="s">
        <v>134</v>
      </c>
      <c r="D453">
        <v>2</v>
      </c>
      <c r="E453" s="31" t="str">
        <f>VLOOKUP(B453,'SEPARADOR US'!A:G,4,FALSE)</f>
        <v>ODOÑEZ</v>
      </c>
      <c r="F453" s="31" t="str">
        <f>VLOOKUP(B453,'SEPARADOR US'!A:G,5,FALSE)</f>
        <v>QUIÑONEZ</v>
      </c>
      <c r="G453" s="31" t="str">
        <f>VLOOKUP(B453,'SEPARADOR US'!A:G,6,FALSE)</f>
        <v>LUISA</v>
      </c>
      <c r="H453" s="31" t="str">
        <f>VLOOKUP(B453,'SEPARADOR US'!A:G,7,FALSE)</f>
        <v>VALENTINA</v>
      </c>
      <c r="I453" s="31">
        <f>VLOOKUP(B453,DATOS!D:I,3,FALSE)</f>
        <v>9</v>
      </c>
      <c r="J453" s="31">
        <f>VLOOKUP(B453,DATOS!D:I,4,FALSE)</f>
        <v>1</v>
      </c>
      <c r="K453" s="31" t="str">
        <f>VLOOKUP(B453,DATOS!D:I,6,FALSE)</f>
        <v>F</v>
      </c>
      <c r="L453">
        <v>86</v>
      </c>
      <c r="M453" t="str">
        <f>VLOOKUP(B453,DATOS!D:K,8,FALSE)</f>
        <v>001</v>
      </c>
      <c r="N453" t="s">
        <v>140</v>
      </c>
      <c r="O453">
        <f>VLOOKUP(B453,AT!E:E,1,FALSE)</f>
        <v>1030082773</v>
      </c>
    </row>
    <row r="454" spans="1:15">
      <c r="A454" t="str">
        <f>VLOOKUP(B454,'SEPARADOR US'!A:G,2,FALSE)</f>
        <v>CC</v>
      </c>
      <c r="B454">
        <v>18110487</v>
      </c>
      <c r="C454" t="s">
        <v>134</v>
      </c>
      <c r="D454">
        <v>2</v>
      </c>
      <c r="E454" s="31" t="str">
        <f>VLOOKUP(B454,'SEPARADOR US'!A:G,4,FALSE)</f>
        <v>OJEDA</v>
      </c>
      <c r="F454" s="31" t="str">
        <f>VLOOKUP(B454,'SEPARADOR US'!A:G,5,FALSE)</f>
        <v>BURBANO</v>
      </c>
      <c r="G454" s="31" t="str">
        <f>VLOOKUP(B454,'SEPARADOR US'!A:G,6,FALSE)</f>
        <v>HECTOR</v>
      </c>
      <c r="H454" s="31" t="str">
        <f>VLOOKUP(B454,'SEPARADOR US'!A:G,7,FALSE)</f>
        <v>ABUNDIO</v>
      </c>
      <c r="I454" s="31">
        <f>VLOOKUP(B454,DATOS!D:I,3,FALSE)</f>
        <v>59</v>
      </c>
      <c r="J454" s="31">
        <f>VLOOKUP(B454,DATOS!D:I,4,FALSE)</f>
        <v>1</v>
      </c>
      <c r="K454" s="31" t="str">
        <f>VLOOKUP(B454,DATOS!D:I,6,FALSE)</f>
        <v>M</v>
      </c>
      <c r="L454">
        <v>86</v>
      </c>
      <c r="M454">
        <f>VLOOKUP(B454,DATOS!D:K,8,FALSE)</f>
        <v>865</v>
      </c>
      <c r="N454" t="s">
        <v>140</v>
      </c>
      <c r="O454">
        <f>VLOOKUP(B454,AT!E:E,1,FALSE)</f>
        <v>18110487</v>
      </c>
    </row>
    <row r="455" spans="1:15">
      <c r="A455" t="str">
        <f>VLOOKUP(B455,'SEPARADOR US'!A:G,2,FALSE)</f>
        <v>CC</v>
      </c>
      <c r="B455">
        <v>1123323929</v>
      </c>
      <c r="C455" t="s">
        <v>134</v>
      </c>
      <c r="D455">
        <v>2</v>
      </c>
      <c r="E455" s="31" t="str">
        <f>VLOOKUP(B455,'SEPARADOR US'!A:G,4,FALSE)</f>
        <v>OMEN</v>
      </c>
      <c r="F455" s="31" t="str">
        <f>VLOOKUP(B455,'SEPARADOR US'!A:G,5,FALSE)</f>
        <v>IRMA</v>
      </c>
      <c r="G455" s="31" t="str">
        <f>VLOOKUP(B455,'SEPARADOR US'!A:G,6,FALSE)</f>
        <v>YULENY</v>
      </c>
      <c r="H455" s="31">
        <f>VLOOKUP(B455,'SEPARADOR US'!A:G,7,FALSE)</f>
        <v>0</v>
      </c>
      <c r="I455" s="31">
        <f>VLOOKUP(B455,DATOS!D:I,3,FALSE)</f>
        <v>34</v>
      </c>
      <c r="J455" s="31">
        <f>VLOOKUP(B455,DATOS!D:I,4,FALSE)</f>
        <v>1</v>
      </c>
      <c r="K455" s="31" t="str">
        <f>VLOOKUP(B455,DATOS!D:I,6,FALSE)</f>
        <v>F</v>
      </c>
      <c r="L455">
        <v>86</v>
      </c>
      <c r="M455">
        <f>VLOOKUP(B455,DATOS!D:K,8,FALSE)</f>
        <v>320</v>
      </c>
      <c r="N455" t="s">
        <v>140</v>
      </c>
      <c r="O455">
        <f>VLOOKUP(B455,AT!E:E,1,FALSE)</f>
        <v>1123323929</v>
      </c>
    </row>
    <row r="456" spans="1:15">
      <c r="A456" t="str">
        <f>VLOOKUP(B456,'SEPARADOR US'!A:G,2,FALSE)</f>
        <v>CC</v>
      </c>
      <c r="B456">
        <v>27191042</v>
      </c>
      <c r="C456" t="s">
        <v>134</v>
      </c>
      <c r="D456">
        <v>2</v>
      </c>
      <c r="E456" s="31" t="str">
        <f>VLOOKUP(B456,'SEPARADOR US'!A:G,4,FALSE)</f>
        <v>ORDOÑEZ</v>
      </c>
      <c r="F456" s="31" t="str">
        <f>VLOOKUP(B456,'SEPARADOR US'!A:G,5,FALSE)</f>
        <v>BOLAÑOS</v>
      </c>
      <c r="G456" s="31" t="str">
        <f>VLOOKUP(B456,'SEPARADOR US'!A:G,6,FALSE)</f>
        <v>ROSA</v>
      </c>
      <c r="H456" s="31" t="str">
        <f>VLOOKUP(B456,'SEPARADOR US'!A:G,7,FALSE)</f>
        <v>EDILMA</v>
      </c>
      <c r="I456" s="31">
        <f>VLOOKUP(B456,DATOS!D:I,3,FALSE)</f>
        <v>49</v>
      </c>
      <c r="J456" s="31">
        <f>VLOOKUP(B456,DATOS!D:I,4,FALSE)</f>
        <v>1</v>
      </c>
      <c r="K456" s="31" t="str">
        <f>VLOOKUP(B456,DATOS!D:I,6,FALSE)</f>
        <v>F</v>
      </c>
      <c r="L456">
        <v>86</v>
      </c>
      <c r="M456">
        <f>VLOOKUP(B456,DATOS!D:K,8,FALSE)</f>
        <v>219</v>
      </c>
      <c r="N456" t="s">
        <v>140</v>
      </c>
      <c r="O456">
        <f>VLOOKUP(B456,AT!E:E,1,FALSE)</f>
        <v>27191042</v>
      </c>
    </row>
    <row r="457" spans="1:15">
      <c r="A457" t="str">
        <f>VLOOKUP(B457,'SEPARADOR US'!A:G,2,FALSE)</f>
        <v>CC</v>
      </c>
      <c r="B457">
        <v>69009401</v>
      </c>
      <c r="C457" t="s">
        <v>134</v>
      </c>
      <c r="D457">
        <v>2</v>
      </c>
      <c r="E457" s="31" t="str">
        <f>VLOOKUP(B457,'SEPARADOR US'!A:G,4,FALSE)</f>
        <v>ORDOÑEZ</v>
      </c>
      <c r="F457" s="31" t="str">
        <f>VLOOKUP(B457,'SEPARADOR US'!A:G,5,FALSE)</f>
        <v>GARCIA</v>
      </c>
      <c r="G457" s="31" t="str">
        <f>VLOOKUP(B457,'SEPARADOR US'!A:G,6,FALSE)</f>
        <v>MARISOL</v>
      </c>
      <c r="H457" s="31">
        <f>VLOOKUP(B457,'SEPARADOR US'!A:G,7,FALSE)</f>
        <v>0</v>
      </c>
      <c r="I457" s="31">
        <f>VLOOKUP(B457,DATOS!D:I,3,FALSE)</f>
        <v>42</v>
      </c>
      <c r="J457" s="31">
        <f>VLOOKUP(B457,DATOS!D:I,4,FALSE)</f>
        <v>1</v>
      </c>
      <c r="K457" s="31" t="str">
        <f>VLOOKUP(B457,DATOS!D:I,6,FALSE)</f>
        <v>F</v>
      </c>
      <c r="L457">
        <v>86</v>
      </c>
      <c r="M457" t="str">
        <f>VLOOKUP(B457,DATOS!D:K,8,FALSE)</f>
        <v>001</v>
      </c>
      <c r="N457" t="s">
        <v>140</v>
      </c>
      <c r="O457">
        <f>VLOOKUP(B457,AT!E:E,1,FALSE)</f>
        <v>69009401</v>
      </c>
    </row>
    <row r="458" spans="1:15">
      <c r="A458" t="str">
        <f>VLOOKUP(B458,'SEPARADOR US'!A:G,2,FALSE)</f>
        <v>CC</v>
      </c>
      <c r="B458">
        <v>1126454815</v>
      </c>
      <c r="C458" t="s">
        <v>134</v>
      </c>
      <c r="D458">
        <v>2</v>
      </c>
      <c r="E458" s="31" t="str">
        <f>VLOOKUP(B458,'SEPARADOR US'!A:G,4,FALSE)</f>
        <v>OROZCO</v>
      </c>
      <c r="F458" s="31" t="str">
        <f>VLOOKUP(B458,'SEPARADOR US'!A:G,5,FALSE)</f>
        <v>ESTRADA</v>
      </c>
      <c r="G458" s="31" t="str">
        <f>VLOOKUP(B458,'SEPARADOR US'!A:G,6,FALSE)</f>
        <v>LUZ</v>
      </c>
      <c r="H458" s="31" t="str">
        <f>VLOOKUP(B458,'SEPARADOR US'!A:G,7,FALSE)</f>
        <v>MARINA</v>
      </c>
      <c r="I458" s="31">
        <f>VLOOKUP(B458,DATOS!D:I,3,FALSE)</f>
        <v>30</v>
      </c>
      <c r="J458" s="31">
        <f>VLOOKUP(B458,DATOS!D:I,4,FALSE)</f>
        <v>1</v>
      </c>
      <c r="K458" s="31" t="str">
        <f>VLOOKUP(B458,DATOS!D:I,6,FALSE)</f>
        <v>F</v>
      </c>
      <c r="L458">
        <v>86</v>
      </c>
      <c r="M458">
        <f>VLOOKUP(B458,DATOS!D:K,8,FALSE)</f>
        <v>320</v>
      </c>
      <c r="N458" t="s">
        <v>140</v>
      </c>
      <c r="O458">
        <f>VLOOKUP(B458,AT!E:E,1,FALSE)</f>
        <v>1126454815</v>
      </c>
    </row>
    <row r="459" spans="1:15">
      <c r="A459" t="str">
        <f>VLOOKUP(B459,'SEPARADOR US'!A:G,2,FALSE)</f>
        <v>CC</v>
      </c>
      <c r="B459">
        <v>18127979</v>
      </c>
      <c r="C459" t="s">
        <v>134</v>
      </c>
      <c r="D459">
        <v>2</v>
      </c>
      <c r="E459" s="31" t="str">
        <f>VLOOKUP(B459,'SEPARADOR US'!A:G,4,FALSE)</f>
        <v>ORTEGA</v>
      </c>
      <c r="F459" s="31" t="str">
        <f>VLOOKUP(B459,'SEPARADOR US'!A:G,5,FALSE)</f>
        <v>DIAZ</v>
      </c>
      <c r="G459" s="31" t="str">
        <f>VLOOKUP(B459,'SEPARADOR US'!A:G,6,FALSE)</f>
        <v>NIXON</v>
      </c>
      <c r="H459" s="31" t="str">
        <f>VLOOKUP(B459,'SEPARADOR US'!A:G,7,FALSE)</f>
        <v>FREDY</v>
      </c>
      <c r="I459" s="31">
        <f>VLOOKUP(B459,DATOS!D:I,3,FALSE)</f>
        <v>47</v>
      </c>
      <c r="J459" s="31">
        <f>VLOOKUP(B459,DATOS!D:I,4,FALSE)</f>
        <v>1</v>
      </c>
      <c r="K459" s="31" t="str">
        <f>VLOOKUP(B459,DATOS!D:I,6,FALSE)</f>
        <v>M</v>
      </c>
      <c r="L459">
        <v>86</v>
      </c>
      <c r="M459" t="str">
        <f>VLOOKUP(B459,DATOS!D:K,8,FALSE)</f>
        <v>001</v>
      </c>
      <c r="N459" t="s">
        <v>140</v>
      </c>
      <c r="O459">
        <f>VLOOKUP(B459,AT!E:E,1,FALSE)</f>
        <v>18127979</v>
      </c>
    </row>
    <row r="460" spans="1:15">
      <c r="A460" t="str">
        <f>VLOOKUP(B460,'SEPARADOR US'!A:G,2,FALSE)</f>
        <v>CC</v>
      </c>
      <c r="B460">
        <v>1841578</v>
      </c>
      <c r="C460" t="s">
        <v>134</v>
      </c>
      <c r="D460">
        <v>2</v>
      </c>
      <c r="E460" s="31" t="str">
        <f>VLOOKUP(B460,'SEPARADOR US'!A:G,4,FALSE)</f>
        <v>ORTEGA</v>
      </c>
      <c r="F460" s="31" t="str">
        <f>VLOOKUP(B460,'SEPARADOR US'!A:G,5,FALSE)</f>
        <v>ISAURO</v>
      </c>
      <c r="G460" s="31" t="str">
        <f>VLOOKUP(B460,'SEPARADOR US'!A:G,6,FALSE)</f>
        <v>HERMAN</v>
      </c>
      <c r="H460" s="31">
        <f>VLOOKUP(B460,'SEPARADOR US'!A:G,7,FALSE)</f>
        <v>0</v>
      </c>
      <c r="I460" s="31">
        <f>VLOOKUP(B460,DATOS!D:I,3,FALSE)</f>
        <v>64</v>
      </c>
      <c r="J460" s="31">
        <f>VLOOKUP(B460,DATOS!D:I,4,FALSE)</f>
        <v>1</v>
      </c>
      <c r="K460" s="31" t="str">
        <f>VLOOKUP(B460,DATOS!D:I,6,FALSE)</f>
        <v>M</v>
      </c>
      <c r="L460">
        <v>86</v>
      </c>
      <c r="M460">
        <f>VLOOKUP(B460,DATOS!D:K,8,FALSE)</f>
        <v>569</v>
      </c>
      <c r="N460" t="s">
        <v>140</v>
      </c>
      <c r="O460">
        <f>VLOOKUP(B460,AT!E:E,1,FALSE)</f>
        <v>1841578</v>
      </c>
    </row>
    <row r="461" spans="1:15">
      <c r="A461" t="str">
        <f>VLOOKUP(B461,'SEPARADOR US'!A:G,2,FALSE)</f>
        <v>RC</v>
      </c>
      <c r="B461">
        <v>1030084326</v>
      </c>
      <c r="C461" t="s">
        <v>134</v>
      </c>
      <c r="D461">
        <v>2</v>
      </c>
      <c r="E461" s="31" t="str">
        <f>VLOOKUP(B461,'SEPARADOR US'!A:G,4,FALSE)</f>
        <v>ORTEGA</v>
      </c>
      <c r="F461" s="31" t="str">
        <f>VLOOKUP(B461,'SEPARADOR US'!A:G,5,FALSE)</f>
        <v>LOPEZ</v>
      </c>
      <c r="G461" s="31" t="str">
        <f>VLOOKUP(B461,'SEPARADOR US'!A:G,6,FALSE)</f>
        <v>ARIANA</v>
      </c>
      <c r="H461" s="31" t="str">
        <f>VLOOKUP(B461,'SEPARADOR US'!A:G,7,FALSE)</f>
        <v>CATALEYA</v>
      </c>
      <c r="I461" s="31">
        <f>VLOOKUP(B461,DATOS!D:I,3,FALSE)</f>
        <v>2</v>
      </c>
      <c r="J461" s="31">
        <f>VLOOKUP(B461,DATOS!D:I,4,FALSE)</f>
        <v>2</v>
      </c>
      <c r="K461" s="31" t="str">
        <f>VLOOKUP(B461,DATOS!D:I,6,FALSE)</f>
        <v>F</v>
      </c>
      <c r="L461">
        <v>86</v>
      </c>
      <c r="M461" t="str">
        <f>VLOOKUP(B461,DATOS!D:K,8,FALSE)</f>
        <v>001</v>
      </c>
      <c r="N461" t="s">
        <v>140</v>
      </c>
      <c r="O461">
        <f>VLOOKUP(B461,AT!E:E,1,FALSE)</f>
        <v>1030084326</v>
      </c>
    </row>
    <row r="462" spans="1:15">
      <c r="A462" t="str">
        <f>VLOOKUP(B462,'SEPARADOR US'!A:G,2,FALSE)</f>
        <v>CC</v>
      </c>
      <c r="B462">
        <v>2887094</v>
      </c>
      <c r="C462" t="s">
        <v>134</v>
      </c>
      <c r="D462">
        <v>2</v>
      </c>
      <c r="E462" s="31" t="str">
        <f>VLOOKUP(B462,'SEPARADOR US'!A:G,4,FALSE)</f>
        <v>ORTEGA</v>
      </c>
      <c r="F462" s="31" t="str">
        <f>VLOOKUP(B462,'SEPARADOR US'!A:G,5,FALSE)</f>
        <v>PONCE</v>
      </c>
      <c r="G462" s="31" t="str">
        <f>VLOOKUP(B462,'SEPARADOR US'!A:G,6,FALSE)</f>
        <v>LUIS</v>
      </c>
      <c r="H462" s="31" t="str">
        <f>VLOOKUP(B462,'SEPARADOR US'!A:G,7,FALSE)</f>
        <v>ALBERTO</v>
      </c>
      <c r="I462" s="31">
        <f>VLOOKUP(B462,DATOS!D:I,3,FALSE)</f>
        <v>90</v>
      </c>
      <c r="J462" s="31">
        <f>VLOOKUP(B462,DATOS!D:I,4,FALSE)</f>
        <v>1</v>
      </c>
      <c r="K462" s="31" t="str">
        <f>VLOOKUP(B462,DATOS!D:I,6,FALSE)</f>
        <v>M</v>
      </c>
      <c r="L462">
        <v>86</v>
      </c>
      <c r="M462" t="str">
        <f>VLOOKUP(B462,DATOS!D:K,8,FALSE)</f>
        <v>001</v>
      </c>
      <c r="N462" t="s">
        <v>140</v>
      </c>
      <c r="O462">
        <f>VLOOKUP(B462,AT!E:E,1,FALSE)</f>
        <v>2887094</v>
      </c>
    </row>
    <row r="463" spans="1:15">
      <c r="A463" t="str">
        <f>VLOOKUP(B463,'SEPARADOR US'!A:G,2,FALSE)</f>
        <v>TI</v>
      </c>
      <c r="B463">
        <v>1122786879</v>
      </c>
      <c r="C463" t="s">
        <v>134</v>
      </c>
      <c r="D463">
        <v>2</v>
      </c>
      <c r="E463" s="31" t="str">
        <f>VLOOKUP(B463,'SEPARADOR US'!A:G,4,FALSE)</f>
        <v>ORTEGA</v>
      </c>
      <c r="F463" s="31" t="str">
        <f>VLOOKUP(B463,'SEPARADOR US'!A:G,5,FALSE)</f>
        <v>RAMIREZ</v>
      </c>
      <c r="G463" s="31" t="str">
        <f>VLOOKUP(B463,'SEPARADOR US'!A:G,6,FALSE)</f>
        <v>ANNY</v>
      </c>
      <c r="H463" s="31" t="str">
        <f>VLOOKUP(B463,'SEPARADOR US'!A:G,7,FALSE)</f>
        <v>YOJANA</v>
      </c>
      <c r="I463" s="31">
        <f>VLOOKUP(B463,DATOS!D:I,3,FALSE)</f>
        <v>6</v>
      </c>
      <c r="J463" s="31">
        <f>VLOOKUP(B463,DATOS!D:I,4,FALSE)</f>
        <v>1</v>
      </c>
      <c r="K463" s="31" t="str">
        <f>VLOOKUP(B463,DATOS!D:I,6,FALSE)</f>
        <v>F</v>
      </c>
      <c r="L463">
        <v>86</v>
      </c>
      <c r="M463">
        <f>VLOOKUP(B463,DATOS!D:K,8,FALSE)</f>
        <v>219</v>
      </c>
      <c r="N463" t="s">
        <v>140</v>
      </c>
      <c r="O463">
        <f>VLOOKUP(B463,AT!E:E,1,FALSE)</f>
        <v>1122786879</v>
      </c>
    </row>
    <row r="464" spans="1:15">
      <c r="A464" t="str">
        <f>VLOOKUP(B464,'SEPARADOR US'!A:G,2,FALSE)</f>
        <v>CC</v>
      </c>
      <c r="B464">
        <v>52209564</v>
      </c>
      <c r="C464" t="s">
        <v>134</v>
      </c>
      <c r="D464">
        <v>2</v>
      </c>
      <c r="E464" s="31" t="str">
        <f>VLOOKUP(B464,'SEPARADOR US'!A:G,4,FALSE)</f>
        <v>ORTEGON</v>
      </c>
      <c r="F464" s="31" t="str">
        <f>VLOOKUP(B464,'SEPARADOR US'!A:G,5,FALSE)</f>
        <v>MONTENEGRO</v>
      </c>
      <c r="G464" s="31" t="str">
        <f>VLOOKUP(B464,'SEPARADOR US'!A:G,6,FALSE)</f>
        <v>LUZ</v>
      </c>
      <c r="H464" s="31" t="str">
        <f>VLOOKUP(B464,'SEPARADOR US'!A:G,7,FALSE)</f>
        <v>MILA</v>
      </c>
      <c r="I464" s="31">
        <f>VLOOKUP(B464,DATOS!D:I,3,FALSE)</f>
        <v>48</v>
      </c>
      <c r="J464" s="31">
        <f>VLOOKUP(B464,DATOS!D:I,4,FALSE)</f>
        <v>1</v>
      </c>
      <c r="K464" s="31" t="str">
        <f>VLOOKUP(B464,DATOS!D:I,6,FALSE)</f>
        <v>F</v>
      </c>
      <c r="L464">
        <v>86</v>
      </c>
      <c r="M464">
        <f>VLOOKUP(B464,DATOS!D:K,8,FALSE)</f>
        <v>568</v>
      </c>
      <c r="N464" t="s">
        <v>140</v>
      </c>
      <c r="O464">
        <f>VLOOKUP(B464,AT!E:E,1,FALSE)</f>
        <v>52209564</v>
      </c>
    </row>
    <row r="465" spans="1:15">
      <c r="A465" t="str">
        <f>VLOOKUP(B465,'SEPARADOR US'!A:G,2,FALSE)</f>
        <v>CC</v>
      </c>
      <c r="B465">
        <v>13007095</v>
      </c>
      <c r="C465" t="s">
        <v>134</v>
      </c>
      <c r="D465">
        <v>2</v>
      </c>
      <c r="E465" s="31" t="str">
        <f>VLOOKUP(B465,'SEPARADOR US'!A:G,4,FALSE)</f>
        <v>ORTIZ</v>
      </c>
      <c r="F465" s="31" t="str">
        <f>VLOOKUP(B465,'SEPARADOR US'!A:G,5,FALSE)</f>
        <v>BOLAÑOS</v>
      </c>
      <c r="G465" s="31" t="str">
        <f>VLOOKUP(B465,'SEPARADOR US'!A:G,6,FALSE)</f>
        <v>EVER</v>
      </c>
      <c r="H465" s="31">
        <f>VLOOKUP(B465,'SEPARADOR US'!A:G,7,FALSE)</f>
        <v>0</v>
      </c>
      <c r="I465" s="31">
        <f>VLOOKUP(B465,DATOS!D:I,3,FALSE)</f>
        <v>69</v>
      </c>
      <c r="J465" s="31">
        <f>VLOOKUP(B465,DATOS!D:I,4,FALSE)</f>
        <v>1</v>
      </c>
      <c r="K465" s="31" t="str">
        <f>VLOOKUP(B465,DATOS!D:I,6,FALSE)</f>
        <v>M</v>
      </c>
      <c r="L465">
        <v>86</v>
      </c>
      <c r="M465">
        <f>VLOOKUP(B465,DATOS!D:K,8,FALSE)</f>
        <v>568</v>
      </c>
      <c r="N465" t="s">
        <v>140</v>
      </c>
      <c r="O465">
        <f>VLOOKUP(B465,AT!E:E,1,FALSE)</f>
        <v>13007095</v>
      </c>
    </row>
    <row r="466" spans="1:15">
      <c r="A466" t="str">
        <f>VLOOKUP(B466,'SEPARADOR US'!A:G,2,FALSE)</f>
        <v>TI</v>
      </c>
      <c r="B466">
        <v>1113529952</v>
      </c>
      <c r="C466" t="s">
        <v>134</v>
      </c>
      <c r="D466">
        <v>2</v>
      </c>
      <c r="E466" s="31" t="str">
        <f>VLOOKUP(B466,'SEPARADOR US'!A:G,4,FALSE)</f>
        <v>ORTIZ</v>
      </c>
      <c r="F466" s="31" t="str">
        <f>VLOOKUP(B466,'SEPARADOR US'!A:G,5,FALSE)</f>
        <v>PAREJA</v>
      </c>
      <c r="G466" s="31" t="str">
        <f>VLOOKUP(B466,'SEPARADOR US'!A:G,6,FALSE)</f>
        <v>MAYKEL</v>
      </c>
      <c r="H466" s="31" t="str">
        <f>VLOOKUP(B466,'SEPARADOR US'!A:G,7,FALSE)</f>
        <v>OWEN</v>
      </c>
      <c r="I466" s="31">
        <f>VLOOKUP(B466,DATOS!D:I,3,FALSE)</f>
        <v>11</v>
      </c>
      <c r="J466" s="31">
        <f>VLOOKUP(B466,DATOS!D:I,4,FALSE)</f>
        <v>1</v>
      </c>
      <c r="K466" s="31" t="str">
        <f>VLOOKUP(B466,DATOS!D:I,6,FALSE)</f>
        <v>M</v>
      </c>
      <c r="L466">
        <v>86</v>
      </c>
      <c r="M466">
        <f>VLOOKUP(B466,DATOS!D:K,8,FALSE)</f>
        <v>569</v>
      </c>
      <c r="N466" t="s">
        <v>140</v>
      </c>
      <c r="O466">
        <f>VLOOKUP(B466,AT!E:E,1,FALSE)</f>
        <v>1113529952</v>
      </c>
    </row>
    <row r="467" spans="1:15">
      <c r="A467" t="str">
        <f>VLOOKUP(B467,'SEPARADOR US'!A:G,2,FALSE)</f>
        <v>CC</v>
      </c>
      <c r="B467">
        <v>1123321721</v>
      </c>
      <c r="C467" t="s">
        <v>134</v>
      </c>
      <c r="D467">
        <v>2</v>
      </c>
      <c r="E467" s="31" t="str">
        <f>VLOOKUP(B467,'SEPARADOR US'!A:G,4,FALSE)</f>
        <v>ORTIZ</v>
      </c>
      <c r="F467" s="31">
        <f>VLOOKUP(B467,'SEPARADOR US'!A:G,5,FALSE)</f>
        <v>0</v>
      </c>
      <c r="G467" s="31" t="str">
        <f>VLOOKUP(B467,'SEPARADOR US'!A:G,6,FALSE)</f>
        <v>YENNI</v>
      </c>
      <c r="H467" s="31" t="str">
        <f>VLOOKUP(B467,'SEPARADOR US'!A:G,7,FALSE)</f>
        <v>DEL SOCORRO</v>
      </c>
      <c r="I467" s="31">
        <f>VLOOKUP(B467,DATOS!D:I,3,FALSE)</f>
        <v>37</v>
      </c>
      <c r="J467" s="31">
        <f>VLOOKUP(B467,DATOS!D:I,4,FALSE)</f>
        <v>1</v>
      </c>
      <c r="K467" s="31" t="str">
        <f>VLOOKUP(B467,DATOS!D:I,6,FALSE)</f>
        <v>F</v>
      </c>
      <c r="L467">
        <v>86</v>
      </c>
      <c r="M467">
        <f>VLOOKUP(B467,DATOS!D:K,8,FALSE)</f>
        <v>320</v>
      </c>
      <c r="N467" t="s">
        <v>140</v>
      </c>
      <c r="O467">
        <f>VLOOKUP(B467,AT!E:E,1,FALSE)</f>
        <v>1123321721</v>
      </c>
    </row>
    <row r="468" spans="1:15">
      <c r="A468" t="str">
        <f>VLOOKUP(B468,'SEPARADOR US'!A:G,2,FALSE)</f>
        <v>RC</v>
      </c>
      <c r="B468">
        <v>1127081879</v>
      </c>
      <c r="C468" t="s">
        <v>134</v>
      </c>
      <c r="D468">
        <v>2</v>
      </c>
      <c r="E468" s="31" t="str">
        <f>VLOOKUP(B468,'SEPARADOR US'!A:G,4,FALSE)</f>
        <v>OSORIO</v>
      </c>
      <c r="F468" s="31" t="str">
        <f>VLOOKUP(B468,'SEPARADOR US'!A:G,5,FALSE)</f>
        <v>ALVAREZ</v>
      </c>
      <c r="G468" s="31" t="str">
        <f>VLOOKUP(B468,'SEPARADOR US'!A:G,6,FALSE)</f>
        <v>ELAINE</v>
      </c>
      <c r="H468" s="31" t="str">
        <f>VLOOKUP(B468,'SEPARADOR US'!A:G,7,FALSE)</f>
        <v>YATZIRI</v>
      </c>
      <c r="I468" s="31">
        <f>VLOOKUP(B468,DATOS!D:I,3,FALSE)</f>
        <v>3</v>
      </c>
      <c r="J468" s="31">
        <f>VLOOKUP(B468,DATOS!D:I,4,FALSE)</f>
        <v>1</v>
      </c>
      <c r="K468" s="31" t="str">
        <f>VLOOKUP(B468,DATOS!D:I,6,FALSE)</f>
        <v>F</v>
      </c>
      <c r="L468">
        <v>86</v>
      </c>
      <c r="M468">
        <f>VLOOKUP(B468,DATOS!D:K,8,FALSE)</f>
        <v>885</v>
      </c>
      <c r="N468" t="s">
        <v>140</v>
      </c>
      <c r="O468">
        <f>VLOOKUP(B468,AT!E:E,1,FALSE)</f>
        <v>1127081879</v>
      </c>
    </row>
    <row r="469" spans="1:15">
      <c r="A469" t="str">
        <f>VLOOKUP(B469,'SEPARADOR US'!A:G,2,FALSE)</f>
        <v>CC</v>
      </c>
      <c r="B469">
        <v>41103370</v>
      </c>
      <c r="C469" t="s">
        <v>134</v>
      </c>
      <c r="D469">
        <v>2</v>
      </c>
      <c r="E469" s="31" t="str">
        <f>VLOOKUP(B469,'SEPARADOR US'!A:G,4,FALSE)</f>
        <v>OSPINA</v>
      </c>
      <c r="F469" s="31" t="str">
        <f>VLOOKUP(B469,'SEPARADOR US'!A:G,5,FALSE)</f>
        <v>ORREGO</v>
      </c>
      <c r="G469" s="31" t="str">
        <f>VLOOKUP(B469,'SEPARADOR US'!A:G,6,FALSE)</f>
        <v>OMAIRA</v>
      </c>
      <c r="H469" s="31">
        <f>VLOOKUP(B469,'SEPARADOR US'!A:G,7,FALSE)</f>
        <v>0</v>
      </c>
      <c r="I469" s="31">
        <f>VLOOKUP(B469,DATOS!D:I,3,FALSE)</f>
        <v>60</v>
      </c>
      <c r="J469" s="31">
        <f>VLOOKUP(B469,DATOS!D:I,4,FALSE)</f>
        <v>1</v>
      </c>
      <c r="K469" s="31" t="str">
        <f>VLOOKUP(B469,DATOS!D:I,6,FALSE)</f>
        <v>F</v>
      </c>
      <c r="L469">
        <v>86</v>
      </c>
      <c r="M469">
        <f>VLOOKUP(B469,DATOS!D:K,8,FALSE)</f>
        <v>569</v>
      </c>
      <c r="N469" t="s">
        <v>140</v>
      </c>
      <c r="O469">
        <f>VLOOKUP(B469,AT!E:E,1,FALSE)</f>
        <v>41103370</v>
      </c>
    </row>
    <row r="470" spans="1:15">
      <c r="A470" t="str">
        <f>VLOOKUP(B470,'SEPARADOR US'!A:G,2,FALSE)</f>
        <v>CC</v>
      </c>
      <c r="B470">
        <v>41107524</v>
      </c>
      <c r="C470" t="s">
        <v>134</v>
      </c>
      <c r="D470">
        <v>2</v>
      </c>
      <c r="E470" s="31" t="str">
        <f>VLOOKUP(B470,'SEPARADOR US'!A:G,4,FALSE)</f>
        <v>OYOLA</v>
      </c>
      <c r="F470" s="31" t="str">
        <f>VLOOKUP(B470,'SEPARADOR US'!A:G,5,FALSE)</f>
        <v>ALVAREZ</v>
      </c>
      <c r="G470" s="31" t="str">
        <f>VLOOKUP(B470,'SEPARADOR US'!A:G,6,FALSE)</f>
        <v>ESTEHER</v>
      </c>
      <c r="H470" s="31">
        <f>VLOOKUP(B470,'SEPARADOR US'!A:G,7,FALSE)</f>
        <v>0</v>
      </c>
      <c r="I470" s="31">
        <f>VLOOKUP(B470,DATOS!D:I,3,FALSE)</f>
        <v>49</v>
      </c>
      <c r="J470" s="31">
        <f>VLOOKUP(B470,DATOS!D:I,4,FALSE)</f>
        <v>1</v>
      </c>
      <c r="K470" s="31" t="str">
        <f>VLOOKUP(B470,DATOS!D:I,6,FALSE)</f>
        <v>F</v>
      </c>
      <c r="L470">
        <v>86</v>
      </c>
      <c r="M470">
        <f>VLOOKUP(B470,DATOS!D:K,8,FALSE)</f>
        <v>320</v>
      </c>
      <c r="N470" t="s">
        <v>140</v>
      </c>
      <c r="O470">
        <f>VLOOKUP(B470,AT!E:E,1,FALSE)</f>
        <v>41107524</v>
      </c>
    </row>
    <row r="471" spans="1:15">
      <c r="A471" t="str">
        <f>VLOOKUP(B471,'SEPARADOR US'!A:G,2,FALSE)</f>
        <v>CC</v>
      </c>
      <c r="B471">
        <v>1006848020</v>
      </c>
      <c r="C471" t="s">
        <v>134</v>
      </c>
      <c r="D471">
        <v>2</v>
      </c>
      <c r="E471" s="31" t="str">
        <f>VLOOKUP(B471,'SEPARADOR US'!A:G,4,FALSE)</f>
        <v>PAI</v>
      </c>
      <c r="F471" s="31" t="str">
        <f>VLOOKUP(B471,'SEPARADOR US'!A:G,5,FALSE)</f>
        <v>ANA</v>
      </c>
      <c r="G471" s="31" t="str">
        <f>VLOOKUP(B471,'SEPARADOR US'!A:G,6,FALSE)</f>
        <v>LISETH</v>
      </c>
      <c r="H471" s="31">
        <f>VLOOKUP(B471,'SEPARADOR US'!A:G,7,FALSE)</f>
        <v>0</v>
      </c>
      <c r="I471" s="31">
        <f>VLOOKUP(B471,DATOS!D:I,3,FALSE)</f>
        <v>24</v>
      </c>
      <c r="J471" s="31">
        <f>VLOOKUP(B471,DATOS!D:I,4,FALSE)</f>
        <v>1</v>
      </c>
      <c r="K471" s="31" t="str">
        <f>VLOOKUP(B471,DATOS!D:I,6,FALSE)</f>
        <v>F</v>
      </c>
      <c r="L471">
        <v>86</v>
      </c>
      <c r="M471">
        <f>VLOOKUP(B471,DATOS!D:K,8,FALSE)</f>
        <v>320</v>
      </c>
      <c r="N471" t="s">
        <v>140</v>
      </c>
      <c r="O471">
        <f>VLOOKUP(B471,AT!E:E,1,FALSE)</f>
        <v>1006848020</v>
      </c>
    </row>
    <row r="472" spans="1:15">
      <c r="A472" t="str">
        <f>VLOOKUP(B472,'SEPARADOR US'!A:G,2,FALSE)</f>
        <v>RC</v>
      </c>
      <c r="B472">
        <v>1123338470</v>
      </c>
      <c r="C472" t="s">
        <v>134</v>
      </c>
      <c r="D472">
        <v>2</v>
      </c>
      <c r="E472" s="31" t="str">
        <f>VLOOKUP(B472,'SEPARADOR US'!A:G,4,FALSE)</f>
        <v>PAI</v>
      </c>
      <c r="F472" s="31" t="str">
        <f>VLOOKUP(B472,'SEPARADOR US'!A:G,5,FALSE)</f>
        <v>THIAGO</v>
      </c>
      <c r="G472" s="31" t="str">
        <f>VLOOKUP(B472,'SEPARADOR US'!A:G,6,FALSE)</f>
        <v>DAEL</v>
      </c>
      <c r="H472" s="31">
        <f>VLOOKUP(B472,'SEPARADOR US'!A:G,7,FALSE)</f>
        <v>0</v>
      </c>
      <c r="I472" s="31">
        <f>VLOOKUP(B472,DATOS!D:I,3,FALSE)</f>
        <v>5</v>
      </c>
      <c r="J472" s="31">
        <f>VLOOKUP(B472,DATOS!D:I,4,FALSE)</f>
        <v>2</v>
      </c>
      <c r="K472" s="31" t="str">
        <f>VLOOKUP(B472,DATOS!D:I,6,FALSE)</f>
        <v>M</v>
      </c>
      <c r="L472">
        <v>86</v>
      </c>
      <c r="M472">
        <f>VLOOKUP(B472,DATOS!D:K,8,FALSE)</f>
        <v>320</v>
      </c>
      <c r="N472" t="s">
        <v>140</v>
      </c>
      <c r="O472">
        <f>VLOOKUP(B472,AT!E:E,1,FALSE)</f>
        <v>1123338470</v>
      </c>
    </row>
    <row r="473" spans="1:15">
      <c r="A473" t="str">
        <f>VLOOKUP(B473,'SEPARADOR US'!A:G,2,FALSE)</f>
        <v>CC</v>
      </c>
      <c r="B473">
        <v>18156391</v>
      </c>
      <c r="C473" t="s">
        <v>134</v>
      </c>
      <c r="D473">
        <v>2</v>
      </c>
      <c r="E473" s="31" t="str">
        <f>VLOOKUP(B473,'SEPARADOR US'!A:G,4,FALSE)</f>
        <v>PANTOJA</v>
      </c>
      <c r="F473" s="31" t="str">
        <f>VLOOKUP(B473,'SEPARADOR US'!A:G,5,FALSE)</f>
        <v>ACOSTA</v>
      </c>
      <c r="G473" s="31" t="str">
        <f>VLOOKUP(B473,'SEPARADOR US'!A:G,6,FALSE)</f>
        <v>HECTOR</v>
      </c>
      <c r="H473" s="31" t="str">
        <f>VLOOKUP(B473,'SEPARADOR US'!A:G,7,FALSE)</f>
        <v>ALEXANDER</v>
      </c>
      <c r="I473" s="31">
        <f>VLOOKUP(B473,DATOS!D:I,3,FALSE)</f>
        <v>42</v>
      </c>
      <c r="J473" s="31">
        <f>VLOOKUP(B473,DATOS!D:I,4,FALSE)</f>
        <v>1</v>
      </c>
      <c r="K473" s="31" t="str">
        <f>VLOOKUP(B473,DATOS!D:I,6,FALSE)</f>
        <v>M</v>
      </c>
      <c r="L473">
        <v>86</v>
      </c>
      <c r="M473">
        <f>VLOOKUP(B473,DATOS!D:K,8,FALSE)</f>
        <v>865</v>
      </c>
      <c r="N473" t="s">
        <v>140</v>
      </c>
      <c r="O473">
        <f>VLOOKUP(B473,AT!E:E,1,FALSE)</f>
        <v>18156391</v>
      </c>
    </row>
    <row r="474" spans="1:15">
      <c r="A474" t="str">
        <f>VLOOKUP(B474,'SEPARADOR US'!A:G,2,FALSE)</f>
        <v>CC</v>
      </c>
      <c r="B474">
        <v>2373489</v>
      </c>
      <c r="C474" t="s">
        <v>134</v>
      </c>
      <c r="D474">
        <v>2</v>
      </c>
      <c r="E474" s="31" t="str">
        <f>VLOOKUP(B474,'SEPARADOR US'!A:G,4,FALSE)</f>
        <v>PANTOJA</v>
      </c>
      <c r="F474" s="31" t="str">
        <f>VLOOKUP(B474,'SEPARADOR US'!A:G,5,FALSE)</f>
        <v>BETANCOURT</v>
      </c>
      <c r="G474" s="31" t="str">
        <f>VLOOKUP(B474,'SEPARADOR US'!A:G,6,FALSE)</f>
        <v>LAUREANO</v>
      </c>
      <c r="H474" s="31">
        <f>VLOOKUP(B474,'SEPARADOR US'!A:G,7,FALSE)</f>
        <v>0</v>
      </c>
      <c r="I474" s="31">
        <f>VLOOKUP(B474,DATOS!D:I,3,FALSE)</f>
        <v>81</v>
      </c>
      <c r="J474" s="31">
        <f>VLOOKUP(B474,DATOS!D:I,4,FALSE)</f>
        <v>1</v>
      </c>
      <c r="K474" s="31" t="str">
        <f>VLOOKUP(B474,DATOS!D:I,6,FALSE)</f>
        <v>M</v>
      </c>
      <c r="L474">
        <v>86</v>
      </c>
      <c r="M474">
        <f>VLOOKUP(B474,DATOS!D:K,8,FALSE)</f>
        <v>755</v>
      </c>
      <c r="N474" t="s">
        <v>140</v>
      </c>
      <c r="O474">
        <f>VLOOKUP(B474,AT!E:E,1,FALSE)</f>
        <v>2373489</v>
      </c>
    </row>
    <row r="475" spans="1:15">
      <c r="A475" t="str">
        <f>VLOOKUP(B475,'SEPARADOR US'!A:G,2,FALSE)</f>
        <v>CC</v>
      </c>
      <c r="B475">
        <v>41106757</v>
      </c>
      <c r="C475" t="s">
        <v>134</v>
      </c>
      <c r="D475">
        <v>2</v>
      </c>
      <c r="E475" s="31" t="str">
        <f>VLOOKUP(B475,'SEPARADOR US'!A:G,4,FALSE)</f>
        <v>PANTOJA</v>
      </c>
      <c r="F475" s="31" t="str">
        <f>VLOOKUP(B475,'SEPARADOR US'!A:G,5,FALSE)</f>
        <v>FLOR</v>
      </c>
      <c r="G475" s="31" t="str">
        <f>VLOOKUP(B475,'SEPARADOR US'!A:G,6,FALSE)</f>
        <v>ALBA</v>
      </c>
      <c r="H475" s="31">
        <f>VLOOKUP(B475,'SEPARADOR US'!A:G,7,FALSE)</f>
        <v>0</v>
      </c>
      <c r="I475" s="31">
        <f>VLOOKUP(B475,DATOS!D:I,3,FALSE)</f>
        <v>54</v>
      </c>
      <c r="J475" s="31">
        <f>VLOOKUP(B475,DATOS!D:I,4,FALSE)</f>
        <v>1</v>
      </c>
      <c r="K475" s="31" t="str">
        <f>VLOOKUP(B475,DATOS!D:I,6,FALSE)</f>
        <v>F</v>
      </c>
      <c r="L475">
        <v>86</v>
      </c>
      <c r="M475">
        <f>VLOOKUP(B475,DATOS!D:K,8,FALSE)</f>
        <v>320</v>
      </c>
      <c r="N475" t="s">
        <v>140</v>
      </c>
      <c r="O475">
        <f>VLOOKUP(B475,AT!E:E,1,FALSE)</f>
        <v>41106757</v>
      </c>
    </row>
    <row r="476" spans="1:15">
      <c r="A476" t="str">
        <f>VLOOKUP(B476,'SEPARADOR US'!A:G,2,FALSE)</f>
        <v>CC</v>
      </c>
      <c r="B476">
        <v>5298305</v>
      </c>
      <c r="C476" t="s">
        <v>134</v>
      </c>
      <c r="D476">
        <v>2</v>
      </c>
      <c r="E476" s="31" t="str">
        <f>VLOOKUP(B476,'SEPARADOR US'!A:G,4,FALSE)</f>
        <v>PANTOJA</v>
      </c>
      <c r="F476" s="31" t="str">
        <f>VLOOKUP(B476,'SEPARADOR US'!A:G,5,FALSE)</f>
        <v>GONZALEZ</v>
      </c>
      <c r="G476" s="31" t="str">
        <f>VLOOKUP(B476,'SEPARADOR US'!A:G,6,FALSE)</f>
        <v>CAMPO</v>
      </c>
      <c r="H476" s="31" t="str">
        <f>VLOOKUP(B476,'SEPARADOR US'!A:G,7,FALSE)</f>
        <v>ELIAS</v>
      </c>
      <c r="I476" s="31">
        <f>VLOOKUP(B476,DATOS!D:I,3,FALSE)</f>
        <v>84</v>
      </c>
      <c r="J476" s="31">
        <f>VLOOKUP(B476,DATOS!D:I,4,FALSE)</f>
        <v>1</v>
      </c>
      <c r="K476" s="31" t="str">
        <f>VLOOKUP(B476,DATOS!D:I,6,FALSE)</f>
        <v>M</v>
      </c>
      <c r="L476">
        <v>86</v>
      </c>
      <c r="M476">
        <f>VLOOKUP(B476,DATOS!D:K,8,FALSE)</f>
        <v>885</v>
      </c>
      <c r="N476" t="s">
        <v>140</v>
      </c>
      <c r="O476">
        <f>VLOOKUP(B476,AT!E:E,1,FALSE)</f>
        <v>5298305</v>
      </c>
    </row>
    <row r="477" spans="1:15">
      <c r="A477" t="str">
        <f>VLOOKUP(B477,'SEPARADOR US'!A:G,2,FALSE)</f>
        <v>RC</v>
      </c>
      <c r="B477">
        <v>1126462038</v>
      </c>
      <c r="C477" t="s">
        <v>134</v>
      </c>
      <c r="D477">
        <v>2</v>
      </c>
      <c r="E477" s="31" t="str">
        <f>VLOOKUP(B477,'SEPARADOR US'!A:G,4,FALSE)</f>
        <v>PANTOJA</v>
      </c>
      <c r="F477" s="31" t="str">
        <f>VLOOKUP(B477,'SEPARADOR US'!A:G,5,FALSE)</f>
        <v>GUANCHA</v>
      </c>
      <c r="G477" s="31" t="str">
        <f>VLOOKUP(B477,'SEPARADOR US'!A:G,6,FALSE)</f>
        <v>EMILY</v>
      </c>
      <c r="H477" s="31" t="str">
        <f>VLOOKUP(B477,'SEPARADOR US'!A:G,7,FALSE)</f>
        <v>SALOME</v>
      </c>
      <c r="I477" s="31">
        <f>VLOOKUP(B477,DATOS!D:I,3,FALSE)</f>
        <v>2</v>
      </c>
      <c r="J477" s="31">
        <f>VLOOKUP(B477,DATOS!D:I,4,FALSE)</f>
        <v>2</v>
      </c>
      <c r="K477" s="31" t="str">
        <f>VLOOKUP(B477,DATOS!D:I,6,FALSE)</f>
        <v>F</v>
      </c>
      <c r="L477">
        <v>86</v>
      </c>
      <c r="M477">
        <f>VLOOKUP(B477,DATOS!D:K,8,FALSE)</f>
        <v>865</v>
      </c>
      <c r="N477" t="s">
        <v>140</v>
      </c>
      <c r="O477">
        <f>VLOOKUP(B477,AT!E:E,1,FALSE)</f>
        <v>1126462038</v>
      </c>
    </row>
    <row r="478" spans="1:15">
      <c r="A478" t="str">
        <f>VLOOKUP(B478,'SEPARADOR US'!A:G,2,FALSE)</f>
        <v>TI</v>
      </c>
      <c r="B478">
        <v>1114898866</v>
      </c>
      <c r="C478" t="s">
        <v>134</v>
      </c>
      <c r="D478">
        <v>2</v>
      </c>
      <c r="E478" s="31" t="str">
        <f>VLOOKUP(B478,'SEPARADOR US'!A:G,4,FALSE)</f>
        <v>PANTOJA</v>
      </c>
      <c r="F478" s="31" t="str">
        <f>VLOOKUP(B478,'SEPARADOR US'!A:G,5,FALSE)</f>
        <v>MEZU</v>
      </c>
      <c r="G478" s="31" t="str">
        <f>VLOOKUP(B478,'SEPARADOR US'!A:G,6,FALSE)</f>
        <v>SAMMAY</v>
      </c>
      <c r="H478" s="31" t="str">
        <f>VLOOKUP(B478,'SEPARADOR US'!A:G,7,FALSE)</f>
        <v>ALEJANDRA</v>
      </c>
      <c r="I478" s="31">
        <f>VLOOKUP(B478,DATOS!D:I,3,FALSE)</f>
        <v>8</v>
      </c>
      <c r="J478" s="31">
        <f>VLOOKUP(B478,DATOS!D:I,4,FALSE)</f>
        <v>1</v>
      </c>
      <c r="K478" s="31" t="str">
        <f>VLOOKUP(B478,DATOS!D:I,6,FALSE)</f>
        <v>F</v>
      </c>
      <c r="L478">
        <v>86</v>
      </c>
      <c r="M478" t="str">
        <f>VLOOKUP(B478,DATOS!D:K,8,FALSE)</f>
        <v>001</v>
      </c>
      <c r="N478" t="s">
        <v>140</v>
      </c>
      <c r="O478">
        <f>VLOOKUP(B478,AT!E:E,1,FALSE)</f>
        <v>1114898866</v>
      </c>
    </row>
    <row r="479" spans="1:15">
      <c r="A479" t="str">
        <f>VLOOKUP(B479,'SEPARADOR US'!A:G,2,FALSE)</f>
        <v>CC</v>
      </c>
      <c r="B479">
        <v>59177444</v>
      </c>
      <c r="C479" t="s">
        <v>134</v>
      </c>
      <c r="D479">
        <v>2</v>
      </c>
      <c r="E479" s="31" t="str">
        <f>VLOOKUP(B479,'SEPARADOR US'!A:G,4,FALSE)</f>
        <v>PANTOJA</v>
      </c>
      <c r="F479" s="31" t="str">
        <f>VLOOKUP(B479,'SEPARADOR US'!A:G,5,FALSE)</f>
        <v>QUINTERO</v>
      </c>
      <c r="G479" s="31" t="str">
        <f>VLOOKUP(B479,'SEPARADOR US'!A:G,6,FALSE)</f>
        <v>PATRICIA</v>
      </c>
      <c r="H479" s="31" t="str">
        <f>VLOOKUP(B479,'SEPARADOR US'!A:G,7,FALSE)</f>
        <v>HELENA</v>
      </c>
      <c r="I479" s="31">
        <f>VLOOKUP(B479,DATOS!D:I,3,FALSE)</f>
        <v>46</v>
      </c>
      <c r="J479" s="31">
        <f>VLOOKUP(B479,DATOS!D:I,4,FALSE)</f>
        <v>1</v>
      </c>
      <c r="K479" s="31" t="str">
        <f>VLOOKUP(B479,DATOS!D:I,6,FALSE)</f>
        <v>F</v>
      </c>
      <c r="L479">
        <v>86</v>
      </c>
      <c r="M479">
        <f>VLOOKUP(B479,DATOS!D:K,8,FALSE)</f>
        <v>865</v>
      </c>
      <c r="N479" t="s">
        <v>140</v>
      </c>
      <c r="O479">
        <f>VLOOKUP(B479,AT!E:E,1,FALSE)</f>
        <v>59177444</v>
      </c>
    </row>
    <row r="480" spans="1:15">
      <c r="A480" t="str">
        <f>VLOOKUP(B480,'SEPARADOR US'!A:G,2,FALSE)</f>
        <v>CC</v>
      </c>
      <c r="B480">
        <v>1006849061</v>
      </c>
      <c r="C480" t="s">
        <v>134</v>
      </c>
      <c r="D480">
        <v>2</v>
      </c>
      <c r="E480" s="31" t="str">
        <f>VLOOKUP(B480,'SEPARADOR US'!A:G,4,FALSE)</f>
        <v>PANTOJA</v>
      </c>
      <c r="F480" s="31" t="str">
        <f>VLOOKUP(B480,'SEPARADOR US'!A:G,5,FALSE)</f>
        <v>ZUÑIGA</v>
      </c>
      <c r="G480" s="31" t="str">
        <f>VLOOKUP(B480,'SEPARADOR US'!A:G,6,FALSE)</f>
        <v>ANGELA</v>
      </c>
      <c r="H480" s="31" t="str">
        <f>VLOOKUP(B480,'SEPARADOR US'!A:G,7,FALSE)</f>
        <v>DAYANA</v>
      </c>
      <c r="I480" s="31">
        <f>VLOOKUP(B480,DATOS!D:I,3,FALSE)</f>
        <v>24</v>
      </c>
      <c r="J480" s="31">
        <f>VLOOKUP(B480,DATOS!D:I,4,FALSE)</f>
        <v>1</v>
      </c>
      <c r="K480" s="31" t="str">
        <f>VLOOKUP(B480,DATOS!D:I,6,FALSE)</f>
        <v>F</v>
      </c>
      <c r="L480">
        <v>86</v>
      </c>
      <c r="M480">
        <f>VLOOKUP(B480,DATOS!D:K,8,FALSE)</f>
        <v>568</v>
      </c>
      <c r="N480" t="s">
        <v>140</v>
      </c>
      <c r="O480">
        <f>VLOOKUP(B480,AT!E:E,1,FALSE)</f>
        <v>1006849061</v>
      </c>
    </row>
    <row r="481" spans="1:15">
      <c r="A481" t="str">
        <f>VLOOKUP(B481,'SEPARADOR US'!A:G,2,FALSE)</f>
        <v>CC</v>
      </c>
      <c r="B481">
        <v>41241144</v>
      </c>
      <c r="C481" t="s">
        <v>134</v>
      </c>
      <c r="D481">
        <v>2</v>
      </c>
      <c r="E481" s="31" t="str">
        <f>VLOOKUP(B481,'SEPARADOR US'!A:G,4,FALSE)</f>
        <v>PARDO</v>
      </c>
      <c r="F481" s="31" t="str">
        <f>VLOOKUP(B481,'SEPARADOR US'!A:G,5,FALSE)</f>
        <v>MARIA</v>
      </c>
      <c r="G481" s="31" t="str">
        <f>VLOOKUP(B481,'SEPARADOR US'!A:G,6,FALSE)</f>
        <v>NANCY</v>
      </c>
      <c r="H481" s="31">
        <f>VLOOKUP(B481,'SEPARADOR US'!A:G,7,FALSE)</f>
        <v>0</v>
      </c>
      <c r="I481" s="31">
        <f>VLOOKUP(B481,DATOS!D:I,3,FALSE)</f>
        <v>49</v>
      </c>
      <c r="J481" s="31">
        <f>VLOOKUP(B481,DATOS!D:I,4,FALSE)</f>
        <v>1</v>
      </c>
      <c r="K481" s="31" t="str">
        <f>VLOOKUP(B481,DATOS!D:I,6,FALSE)</f>
        <v>F</v>
      </c>
      <c r="L481">
        <v>86</v>
      </c>
      <c r="M481">
        <f>VLOOKUP(B481,DATOS!D:K,8,FALSE)</f>
        <v>320</v>
      </c>
      <c r="N481" t="s">
        <v>140</v>
      </c>
      <c r="O481">
        <f>VLOOKUP(B481,AT!E:E,1,FALSE)</f>
        <v>41241144</v>
      </c>
    </row>
    <row r="482" spans="1:15">
      <c r="A482" t="str">
        <f>VLOOKUP(B482,'SEPARADOR US'!A:G,2,FALSE)</f>
        <v>CC</v>
      </c>
      <c r="B482">
        <v>1124857064</v>
      </c>
      <c r="C482" t="s">
        <v>134</v>
      </c>
      <c r="D482">
        <v>2</v>
      </c>
      <c r="E482" s="31" t="str">
        <f>VLOOKUP(B482,'SEPARADOR US'!A:G,4,FALSE)</f>
        <v>PARRA</v>
      </c>
      <c r="F482" s="31" t="str">
        <f>VLOOKUP(B482,'SEPARADOR US'!A:G,5,FALSE)</f>
        <v>ORTIZ</v>
      </c>
      <c r="G482" s="31" t="str">
        <f>VLOOKUP(B482,'SEPARADOR US'!A:G,6,FALSE)</f>
        <v>VERONICA</v>
      </c>
      <c r="H482" s="31" t="str">
        <f>VLOOKUP(B482,'SEPARADOR US'!A:G,7,FALSE)</f>
        <v>JANNETH</v>
      </c>
      <c r="I482" s="31">
        <f>VLOOKUP(B482,DATOS!D:I,3,FALSE)</f>
        <v>32</v>
      </c>
      <c r="J482" s="31">
        <f>VLOOKUP(B482,DATOS!D:I,4,FALSE)</f>
        <v>1</v>
      </c>
      <c r="K482" s="31" t="str">
        <f>VLOOKUP(B482,DATOS!D:I,6,FALSE)</f>
        <v>F</v>
      </c>
      <c r="L482">
        <v>86</v>
      </c>
      <c r="M482">
        <f>VLOOKUP(B482,DATOS!D:K,8,FALSE)</f>
        <v>320</v>
      </c>
      <c r="N482" t="s">
        <v>140</v>
      </c>
      <c r="O482">
        <f>VLOOKUP(B482,AT!E:E,1,FALSE)</f>
        <v>1124857064</v>
      </c>
    </row>
    <row r="483" spans="1:15">
      <c r="A483" t="str">
        <f>VLOOKUP(B483,'SEPARADOR US'!A:G,2,FALSE)</f>
        <v>RC</v>
      </c>
      <c r="B483">
        <v>1126460213</v>
      </c>
      <c r="C483" t="s">
        <v>134</v>
      </c>
      <c r="D483">
        <v>2</v>
      </c>
      <c r="E483" s="31" t="str">
        <f>VLOOKUP(B483,'SEPARADOR US'!A:G,4,FALSE)</f>
        <v>PASCAL</v>
      </c>
      <c r="F483" s="31" t="str">
        <f>VLOOKUP(B483,'SEPARADOR US'!A:G,5,FALSE)</f>
        <v>RODRIGUEZ</v>
      </c>
      <c r="G483" s="31" t="str">
        <f>VLOOKUP(B483,'SEPARADOR US'!A:G,6,FALSE)</f>
        <v>KERLI</v>
      </c>
      <c r="H483" s="31" t="str">
        <f>VLOOKUP(B483,'SEPARADOR US'!A:G,7,FALSE)</f>
        <v>LUCIA</v>
      </c>
      <c r="I483" s="31">
        <f>VLOOKUP(B483,DATOS!D:I,3,FALSE)</f>
        <v>3</v>
      </c>
      <c r="J483" s="31">
        <f>VLOOKUP(B483,DATOS!D:I,4,FALSE)</f>
        <v>1</v>
      </c>
      <c r="K483" s="31" t="str">
        <f>VLOOKUP(B483,DATOS!D:I,6,FALSE)</f>
        <v>F</v>
      </c>
      <c r="L483">
        <v>86</v>
      </c>
      <c r="M483">
        <f>VLOOKUP(B483,DATOS!D:K,8,FALSE)</f>
        <v>865</v>
      </c>
      <c r="N483" t="s">
        <v>140</v>
      </c>
      <c r="O483">
        <f>VLOOKUP(B483,AT!E:E,1,FALSE)</f>
        <v>1126460213</v>
      </c>
    </row>
    <row r="484" spans="1:15">
      <c r="A484" t="str">
        <f>VLOOKUP(B484,'SEPARADOR US'!A:G,2,FALSE)</f>
        <v>CC</v>
      </c>
      <c r="B484">
        <v>12977710</v>
      </c>
      <c r="C484" t="s">
        <v>134</v>
      </c>
      <c r="D484">
        <v>2</v>
      </c>
      <c r="E484" s="31" t="str">
        <f>VLOOKUP(B484,'SEPARADOR US'!A:G,4,FALSE)</f>
        <v>PATERNINA</v>
      </c>
      <c r="F484" s="31" t="str">
        <f>VLOOKUP(B484,'SEPARADOR US'!A:G,5,FALSE)</f>
        <v>ALVAREZ</v>
      </c>
      <c r="G484" s="31" t="str">
        <f>VLOOKUP(B484,'SEPARADOR US'!A:G,6,FALSE)</f>
        <v>JOSE</v>
      </c>
      <c r="H484" s="31" t="str">
        <f>VLOOKUP(B484,'SEPARADOR US'!A:G,7,FALSE)</f>
        <v>LUIS</v>
      </c>
      <c r="I484" s="31">
        <f>VLOOKUP(B484,DATOS!D:I,3,FALSE)</f>
        <v>61</v>
      </c>
      <c r="J484" s="31">
        <f>VLOOKUP(B484,DATOS!D:I,4,FALSE)</f>
        <v>1</v>
      </c>
      <c r="K484" s="31" t="str">
        <f>VLOOKUP(B484,DATOS!D:I,6,FALSE)</f>
        <v>M</v>
      </c>
      <c r="L484">
        <v>86</v>
      </c>
      <c r="M484">
        <f>VLOOKUP(B484,DATOS!D:K,8,FALSE)</f>
        <v>885</v>
      </c>
      <c r="N484" t="s">
        <v>140</v>
      </c>
      <c r="O484">
        <f>VLOOKUP(B484,AT!E:E,1,FALSE)</f>
        <v>12977710</v>
      </c>
    </row>
    <row r="485" spans="1:15">
      <c r="A485" t="str">
        <f>VLOOKUP(B485,'SEPARADOR US'!A:G,2,FALSE)</f>
        <v>CC</v>
      </c>
      <c r="B485">
        <v>1140434034</v>
      </c>
      <c r="C485" t="s">
        <v>134</v>
      </c>
      <c r="D485">
        <v>2</v>
      </c>
      <c r="E485" s="31" t="str">
        <f>VLOOKUP(B485,'SEPARADOR US'!A:G,4,FALSE)</f>
        <v>PAVA</v>
      </c>
      <c r="F485" s="31" t="str">
        <f>VLOOKUP(B485,'SEPARADOR US'!A:G,5,FALSE)</f>
        <v>CHINDOY</v>
      </c>
      <c r="G485" s="31" t="str">
        <f>VLOOKUP(B485,'SEPARADOR US'!A:G,6,FALSE)</f>
        <v>JESSICA</v>
      </c>
      <c r="H485" s="31" t="str">
        <f>VLOOKUP(B485,'SEPARADOR US'!A:G,7,FALSE)</f>
        <v>LORENA</v>
      </c>
      <c r="I485" s="31">
        <f>VLOOKUP(B485,DATOS!D:I,3,FALSE)</f>
        <v>21</v>
      </c>
      <c r="J485" s="31">
        <f>VLOOKUP(B485,DATOS!D:I,4,FALSE)</f>
        <v>1</v>
      </c>
      <c r="K485" s="31" t="str">
        <f>VLOOKUP(B485,DATOS!D:I,6,FALSE)</f>
        <v>F</v>
      </c>
      <c r="L485">
        <v>86</v>
      </c>
      <c r="M485">
        <f>VLOOKUP(B485,DATOS!D:K,8,FALSE)</f>
        <v>749</v>
      </c>
      <c r="N485" t="s">
        <v>140</v>
      </c>
      <c r="O485">
        <f>VLOOKUP(B485,AT!E:E,1,FALSE)</f>
        <v>1140434034</v>
      </c>
    </row>
    <row r="486" spans="1:15">
      <c r="A486" t="str">
        <f>VLOOKUP(B486,'SEPARADOR US'!A:G,2,FALSE)</f>
        <v>CC</v>
      </c>
      <c r="B486">
        <v>1124316624</v>
      </c>
      <c r="C486" t="s">
        <v>134</v>
      </c>
      <c r="D486">
        <v>2</v>
      </c>
      <c r="E486" s="31" t="str">
        <f>VLOOKUP(B486,'SEPARADOR US'!A:G,4,FALSE)</f>
        <v>PAZ</v>
      </c>
      <c r="F486" s="31" t="str">
        <f>VLOOKUP(B486,'SEPARADOR US'!A:G,5,FALSE)</f>
        <v>LOPEZ</v>
      </c>
      <c r="G486" s="31" t="str">
        <f>VLOOKUP(B486,'SEPARADOR US'!A:G,6,FALSE)</f>
        <v>KARLA</v>
      </c>
      <c r="H486" s="31" t="str">
        <f>VLOOKUP(B486,'SEPARADOR US'!A:G,7,FALSE)</f>
        <v>JUDITH</v>
      </c>
      <c r="I486" s="31">
        <f>VLOOKUP(B486,DATOS!D:I,3,FALSE)</f>
        <v>24</v>
      </c>
      <c r="J486" s="31">
        <f>VLOOKUP(B486,DATOS!D:I,4,FALSE)</f>
        <v>1</v>
      </c>
      <c r="K486" s="31" t="str">
        <f>VLOOKUP(B486,DATOS!D:I,6,FALSE)</f>
        <v>F</v>
      </c>
      <c r="L486">
        <v>86</v>
      </c>
      <c r="M486">
        <f>VLOOKUP(B486,DATOS!D:K,8,FALSE)</f>
        <v>219</v>
      </c>
      <c r="N486" t="s">
        <v>140</v>
      </c>
      <c r="O486">
        <f>VLOOKUP(B486,AT!E:E,1,FALSE)</f>
        <v>1124316624</v>
      </c>
    </row>
    <row r="487" spans="1:15">
      <c r="A487" t="str">
        <f>VLOOKUP(B487,'SEPARADOR US'!A:G,2,FALSE)</f>
        <v>CC</v>
      </c>
      <c r="B487">
        <v>41104220</v>
      </c>
      <c r="C487" t="s">
        <v>134</v>
      </c>
      <c r="D487">
        <v>2</v>
      </c>
      <c r="E487" s="31" t="str">
        <f>VLOOKUP(B487,'SEPARADOR US'!A:G,4,FALSE)</f>
        <v>PAZ</v>
      </c>
      <c r="F487" s="31" t="str">
        <f>VLOOKUP(B487,'SEPARADOR US'!A:G,5,FALSE)</f>
        <v>YAIGUAJE</v>
      </c>
      <c r="G487" s="31" t="str">
        <f>VLOOKUP(B487,'SEPARADOR US'!A:G,6,FALSE)</f>
        <v>MARTHA</v>
      </c>
      <c r="H487" s="31" t="str">
        <f>VLOOKUP(B487,'SEPARADOR US'!A:G,7,FALSE)</f>
        <v>EDITH</v>
      </c>
      <c r="I487" s="31">
        <f>VLOOKUP(B487,DATOS!D:I,3,FALSE)</f>
        <v>60</v>
      </c>
      <c r="J487" s="31">
        <f>VLOOKUP(B487,DATOS!D:I,4,FALSE)</f>
        <v>1</v>
      </c>
      <c r="K487" s="31" t="str">
        <f>VLOOKUP(B487,DATOS!D:I,6,FALSE)</f>
        <v>F</v>
      </c>
      <c r="L487">
        <v>86</v>
      </c>
      <c r="M487">
        <f>VLOOKUP(B487,DATOS!D:K,8,FALSE)</f>
        <v>568</v>
      </c>
      <c r="N487" t="s">
        <v>140</v>
      </c>
      <c r="O487">
        <f>VLOOKUP(B487,AT!E:E,1,FALSE)</f>
        <v>41104220</v>
      </c>
    </row>
    <row r="488" spans="1:15">
      <c r="A488" t="str">
        <f>VLOOKUP(B488,'SEPARADOR US'!A:G,2,FALSE)</f>
        <v>CC</v>
      </c>
      <c r="B488">
        <v>1010145151</v>
      </c>
      <c r="C488" t="s">
        <v>134</v>
      </c>
      <c r="D488">
        <v>2</v>
      </c>
      <c r="E488" s="31" t="str">
        <f>VLOOKUP(B488,'SEPARADOR US'!A:G,4,FALSE)</f>
        <v>PEJENDINO</v>
      </c>
      <c r="F488" s="31" t="str">
        <f>VLOOKUP(B488,'SEPARADOR US'!A:G,5,FALSE)</f>
        <v>PIAMBA</v>
      </c>
      <c r="G488" s="31" t="str">
        <f>VLOOKUP(B488,'SEPARADOR US'!A:G,6,FALSE)</f>
        <v>KERLY</v>
      </c>
      <c r="H488" s="31" t="str">
        <f>VLOOKUP(B488,'SEPARADOR US'!A:G,7,FALSE)</f>
        <v>YURANNY</v>
      </c>
      <c r="I488" s="31">
        <f>VLOOKUP(B488,DATOS!D:I,3,FALSE)</f>
        <v>23</v>
      </c>
      <c r="J488" s="31">
        <f>VLOOKUP(B488,DATOS!D:I,4,FALSE)</f>
        <v>1</v>
      </c>
      <c r="K488" s="31" t="str">
        <f>VLOOKUP(B488,DATOS!D:I,6,FALSE)</f>
        <v>F</v>
      </c>
      <c r="L488">
        <v>86</v>
      </c>
      <c r="M488" t="str">
        <f>VLOOKUP(B488,DATOS!D:K,8,FALSE)</f>
        <v>001</v>
      </c>
      <c r="N488" t="s">
        <v>140</v>
      </c>
      <c r="O488">
        <f>VLOOKUP(B488,AT!E:E,1,FALSE)</f>
        <v>1010145151</v>
      </c>
    </row>
    <row r="489" spans="1:15">
      <c r="A489" t="str">
        <f>VLOOKUP(B489,'SEPARADOR US'!A:G,2,FALSE)</f>
        <v>CC</v>
      </c>
      <c r="B489">
        <v>1117495898</v>
      </c>
      <c r="C489" t="s">
        <v>134</v>
      </c>
      <c r="D489">
        <v>2</v>
      </c>
      <c r="E489" s="31" t="str">
        <f>VLOOKUP(B489,'SEPARADOR US'!A:G,4,FALSE)</f>
        <v>PEÑA</v>
      </c>
      <c r="F489" s="31" t="str">
        <f>VLOOKUP(B489,'SEPARADOR US'!A:G,5,FALSE)</f>
        <v>GUAUÑA</v>
      </c>
      <c r="G489" s="31" t="str">
        <f>VLOOKUP(B489,'SEPARADOR US'!A:G,6,FALSE)</f>
        <v>AMALIA</v>
      </c>
      <c r="H489" s="31">
        <f>VLOOKUP(B489,'SEPARADOR US'!A:G,7,FALSE)</f>
        <v>0</v>
      </c>
      <c r="I489" s="31">
        <f>VLOOKUP(B489,DATOS!D:I,3,FALSE)</f>
        <v>37</v>
      </c>
      <c r="J489" s="31">
        <f>VLOOKUP(B489,DATOS!D:I,4,FALSE)</f>
        <v>1</v>
      </c>
      <c r="K489" s="31" t="str">
        <f>VLOOKUP(B489,DATOS!D:I,6,FALSE)</f>
        <v>F</v>
      </c>
      <c r="L489">
        <v>86</v>
      </c>
      <c r="M489">
        <f>VLOOKUP(B489,DATOS!D:K,8,FALSE)</f>
        <v>571</v>
      </c>
      <c r="N489" t="s">
        <v>140</v>
      </c>
      <c r="O489">
        <f>VLOOKUP(B489,AT!E:E,1,FALSE)</f>
        <v>1117495898</v>
      </c>
    </row>
    <row r="490" spans="1:15">
      <c r="A490" t="str">
        <f>VLOOKUP(B490,'SEPARADOR US'!A:G,2,FALSE)</f>
        <v>CC</v>
      </c>
      <c r="B490">
        <v>34558410</v>
      </c>
      <c r="C490" t="s">
        <v>134</v>
      </c>
      <c r="D490">
        <v>2</v>
      </c>
      <c r="E490" s="31" t="str">
        <f>VLOOKUP(B490,'SEPARADOR US'!A:G,4,FALSE)</f>
        <v>PEÑA</v>
      </c>
      <c r="F490" s="31" t="str">
        <f>VLOOKUP(B490,'SEPARADOR US'!A:G,5,FALSE)</f>
        <v>ORTIZ</v>
      </c>
      <c r="G490" s="31" t="str">
        <f>VLOOKUP(B490,'SEPARADOR US'!A:G,6,FALSE)</f>
        <v>LEONOR</v>
      </c>
      <c r="H490" s="31">
        <f>VLOOKUP(B490,'SEPARADOR US'!A:G,7,FALSE)</f>
        <v>0</v>
      </c>
      <c r="I490" s="31">
        <f>VLOOKUP(B490,DATOS!D:I,3,FALSE)</f>
        <v>52</v>
      </c>
      <c r="J490" s="31">
        <f>VLOOKUP(B490,DATOS!D:I,4,FALSE)</f>
        <v>1</v>
      </c>
      <c r="K490" s="31" t="str">
        <f>VLOOKUP(B490,DATOS!D:I,6,FALSE)</f>
        <v>F</v>
      </c>
      <c r="L490">
        <v>86</v>
      </c>
      <c r="M490" t="str">
        <f>VLOOKUP(B490,DATOS!D:K,8,FALSE)</f>
        <v>001</v>
      </c>
      <c r="N490" t="s">
        <v>140</v>
      </c>
      <c r="O490">
        <f>VLOOKUP(B490,AT!E:E,1,FALSE)</f>
        <v>34558410</v>
      </c>
    </row>
    <row r="491" spans="1:15">
      <c r="A491" t="str">
        <f>VLOOKUP(B491,'SEPARADOR US'!A:G,2,FALSE)</f>
        <v>CC</v>
      </c>
      <c r="B491">
        <v>30741767</v>
      </c>
      <c r="C491" t="s">
        <v>134</v>
      </c>
      <c r="D491">
        <v>2</v>
      </c>
      <c r="E491" s="31" t="str">
        <f>VLOOKUP(B491,'SEPARADOR US'!A:G,4,FALSE)</f>
        <v>PEÑAFIEL</v>
      </c>
      <c r="F491" s="31" t="str">
        <f>VLOOKUP(B491,'SEPARADOR US'!A:G,5,FALSE)</f>
        <v>RODRIGUEZ</v>
      </c>
      <c r="G491" s="31" t="str">
        <f>VLOOKUP(B491,'SEPARADOR US'!A:G,6,FALSE)</f>
        <v>MARIA</v>
      </c>
      <c r="H491" s="31" t="str">
        <f>VLOOKUP(B491,'SEPARADOR US'!A:G,7,FALSE)</f>
        <v>EUGENIA</v>
      </c>
      <c r="I491" s="31">
        <f>VLOOKUP(B491,DATOS!D:I,3,FALSE)</f>
        <v>55</v>
      </c>
      <c r="J491" s="31">
        <f>VLOOKUP(B491,DATOS!D:I,4,FALSE)</f>
        <v>1</v>
      </c>
      <c r="K491" s="31" t="str">
        <f>VLOOKUP(B491,DATOS!D:I,6,FALSE)</f>
        <v>F</v>
      </c>
      <c r="L491">
        <v>86</v>
      </c>
      <c r="M491">
        <f>VLOOKUP(B491,DATOS!D:K,8,FALSE)</f>
        <v>885</v>
      </c>
      <c r="N491" t="s">
        <v>140</v>
      </c>
      <c r="O491">
        <f>VLOOKUP(B491,AT!E:E,1,FALSE)</f>
        <v>30741767</v>
      </c>
    </row>
    <row r="492" spans="1:15">
      <c r="A492" t="str">
        <f>VLOOKUP(B492,'SEPARADOR US'!A:G,2,FALSE)</f>
        <v>RC</v>
      </c>
      <c r="B492">
        <v>1120101754</v>
      </c>
      <c r="C492" t="s">
        <v>134</v>
      </c>
      <c r="D492">
        <v>2</v>
      </c>
      <c r="E492" s="31" t="str">
        <f>VLOOKUP(B492,'SEPARADOR US'!A:G,4,FALSE)</f>
        <v>PERDOMO</v>
      </c>
      <c r="F492" s="31" t="str">
        <f>VLOOKUP(B492,'SEPARADOR US'!A:G,5,FALSE)</f>
        <v>MUÑOZ</v>
      </c>
      <c r="G492" s="31" t="str">
        <f>VLOOKUP(B492,'SEPARADOR US'!A:G,6,FALSE)</f>
        <v>YEINER</v>
      </c>
      <c r="H492" s="31" t="str">
        <f>VLOOKUP(B492,'SEPARADOR US'!A:G,7,FALSE)</f>
        <v>FELIPE</v>
      </c>
      <c r="I492" s="31">
        <f>VLOOKUP(B492,DATOS!D:I,3,FALSE)</f>
        <v>1</v>
      </c>
      <c r="J492" s="31">
        <f>VLOOKUP(B492,DATOS!D:I,4,FALSE)</f>
        <v>1</v>
      </c>
      <c r="K492" s="31" t="str">
        <f>VLOOKUP(B492,DATOS!D:I,6,FALSE)</f>
        <v>M</v>
      </c>
      <c r="L492">
        <v>86</v>
      </c>
      <c r="M492">
        <f>VLOOKUP(B492,DATOS!D:K,8,FALSE)</f>
        <v>568</v>
      </c>
      <c r="N492" t="s">
        <v>140</v>
      </c>
      <c r="O492">
        <f>VLOOKUP(B492,AT!E:E,1,FALSE)</f>
        <v>1120101754</v>
      </c>
    </row>
    <row r="493" spans="1:15">
      <c r="A493" t="str">
        <f>VLOOKUP(B493,'SEPARADOR US'!A:G,2,FALSE)</f>
        <v>CC</v>
      </c>
      <c r="B493">
        <v>18143220</v>
      </c>
      <c r="C493" t="s">
        <v>134</v>
      </c>
      <c r="D493">
        <v>2</v>
      </c>
      <c r="E493" s="31" t="str">
        <f>VLOOKUP(B493,'SEPARADOR US'!A:G,4,FALSE)</f>
        <v>PEREZ</v>
      </c>
      <c r="F493" s="31" t="str">
        <f>VLOOKUP(B493,'SEPARADOR US'!A:G,5,FALSE)</f>
        <v>LEITON</v>
      </c>
      <c r="G493" s="31" t="str">
        <f>VLOOKUP(B493,'SEPARADOR US'!A:G,6,FALSE)</f>
        <v>TOMAS</v>
      </c>
      <c r="H493" s="31" t="str">
        <f>VLOOKUP(B493,'SEPARADOR US'!A:G,7,FALSE)</f>
        <v>NORBERTO</v>
      </c>
      <c r="I493" s="31">
        <f>VLOOKUP(B493,DATOS!D:I,3,FALSE)</f>
        <v>58</v>
      </c>
      <c r="J493" s="31">
        <f>VLOOKUP(B493,DATOS!D:I,4,FALSE)</f>
        <v>1</v>
      </c>
      <c r="K493" s="31" t="str">
        <f>VLOOKUP(B493,DATOS!D:I,6,FALSE)</f>
        <v>M</v>
      </c>
      <c r="L493">
        <v>86</v>
      </c>
      <c r="M493">
        <f>VLOOKUP(B493,DATOS!D:K,8,FALSE)</f>
        <v>320</v>
      </c>
      <c r="N493" t="s">
        <v>140</v>
      </c>
      <c r="O493">
        <f>VLOOKUP(B493,AT!E:E,1,FALSE)</f>
        <v>18143220</v>
      </c>
    </row>
    <row r="494" spans="1:15">
      <c r="A494" t="str">
        <f>VLOOKUP(B494,'SEPARADOR US'!A:G,2,FALSE)</f>
        <v>CC</v>
      </c>
      <c r="B494">
        <v>27132346</v>
      </c>
      <c r="C494" t="s">
        <v>134</v>
      </c>
      <c r="D494">
        <v>2</v>
      </c>
      <c r="E494" s="31" t="str">
        <f>VLOOKUP(B494,'SEPARADOR US'!A:G,4,FALSE)</f>
        <v>PEREZ</v>
      </c>
      <c r="F494" s="31" t="str">
        <f>VLOOKUP(B494,'SEPARADOR US'!A:G,5,FALSE)</f>
        <v>MARIA</v>
      </c>
      <c r="G494" s="31" t="str">
        <f>VLOOKUP(B494,'SEPARADOR US'!A:G,6,FALSE)</f>
        <v>ENEIDA</v>
      </c>
      <c r="H494" s="31">
        <f>VLOOKUP(B494,'SEPARADOR US'!A:G,7,FALSE)</f>
        <v>0</v>
      </c>
      <c r="I494" s="31">
        <f>VLOOKUP(B494,DATOS!D:I,3,FALSE)</f>
        <v>83</v>
      </c>
      <c r="J494" s="31">
        <f>VLOOKUP(B494,DATOS!D:I,4,FALSE)</f>
        <v>1</v>
      </c>
      <c r="K494" s="31" t="str">
        <f>VLOOKUP(B494,DATOS!D:I,6,FALSE)</f>
        <v>F</v>
      </c>
      <c r="L494">
        <v>86</v>
      </c>
      <c r="M494">
        <f>VLOOKUP(B494,DATOS!D:K,8,FALSE)</f>
        <v>320</v>
      </c>
      <c r="N494" t="s">
        <v>140</v>
      </c>
      <c r="O494">
        <f>VLOOKUP(B494,AT!E:E,1,FALSE)</f>
        <v>27132346</v>
      </c>
    </row>
    <row r="495" spans="1:15">
      <c r="A495" t="str">
        <f>VLOOKUP(B495,'SEPARADOR US'!A:G,2,FALSE)</f>
        <v>CC</v>
      </c>
      <c r="B495">
        <v>39562662</v>
      </c>
      <c r="C495" t="s">
        <v>134</v>
      </c>
      <c r="D495">
        <v>2</v>
      </c>
      <c r="E495" s="31" t="str">
        <f>VLOOKUP(B495,'SEPARADOR US'!A:G,4,FALSE)</f>
        <v>PEREZ</v>
      </c>
      <c r="F495" s="31" t="str">
        <f>VLOOKUP(B495,'SEPARADOR US'!A:G,5,FALSE)</f>
        <v>MIGDONIA</v>
      </c>
      <c r="G495" s="31" t="str">
        <f>VLOOKUP(B495,'SEPARADOR US'!A:G,6,FALSE)</f>
        <v>STELLA</v>
      </c>
      <c r="H495" s="31">
        <f>VLOOKUP(B495,'SEPARADOR US'!A:G,7,FALSE)</f>
        <v>0</v>
      </c>
      <c r="I495" s="31">
        <f>VLOOKUP(B495,DATOS!D:I,3,FALSE)</f>
        <v>57</v>
      </c>
      <c r="J495" s="31">
        <f>VLOOKUP(B495,DATOS!D:I,4,FALSE)</f>
        <v>1</v>
      </c>
      <c r="K495" s="31" t="str">
        <f>VLOOKUP(B495,DATOS!D:I,6,FALSE)</f>
        <v>F</v>
      </c>
      <c r="L495">
        <v>86</v>
      </c>
      <c r="M495">
        <f>VLOOKUP(B495,DATOS!D:K,8,FALSE)</f>
        <v>571</v>
      </c>
      <c r="N495" t="s">
        <v>140</v>
      </c>
      <c r="O495">
        <f>VLOOKUP(B495,AT!E:E,1,FALSE)</f>
        <v>39562662</v>
      </c>
    </row>
    <row r="496" spans="1:15">
      <c r="A496" t="str">
        <f>VLOOKUP(B496,'SEPARADOR US'!A:G,2,FALSE)</f>
        <v>CC</v>
      </c>
      <c r="B496">
        <v>5283072</v>
      </c>
      <c r="C496" t="s">
        <v>134</v>
      </c>
      <c r="D496">
        <v>2</v>
      </c>
      <c r="E496" s="31" t="str">
        <f>VLOOKUP(B496,'SEPARADOR US'!A:G,4,FALSE)</f>
        <v>PEREZ</v>
      </c>
      <c r="F496" s="31" t="str">
        <f>VLOOKUP(B496,'SEPARADOR US'!A:G,5,FALSE)</f>
        <v>RODRIGUEZ</v>
      </c>
      <c r="G496" s="31" t="str">
        <f>VLOOKUP(B496,'SEPARADOR US'!A:G,6,FALSE)</f>
        <v>RODRIGO</v>
      </c>
      <c r="H496" s="31" t="str">
        <f>VLOOKUP(B496,'SEPARADOR US'!A:G,7,FALSE)</f>
        <v>MEDARDO</v>
      </c>
      <c r="I496" s="31">
        <f>VLOOKUP(B496,DATOS!D:I,3,FALSE)</f>
        <v>74</v>
      </c>
      <c r="J496" s="31">
        <f>VLOOKUP(B496,DATOS!D:I,4,FALSE)</f>
        <v>1</v>
      </c>
      <c r="K496" s="31" t="str">
        <f>VLOOKUP(B496,DATOS!D:I,6,FALSE)</f>
        <v>M</v>
      </c>
      <c r="L496">
        <v>86</v>
      </c>
      <c r="M496">
        <f>VLOOKUP(B496,DATOS!D:K,8,FALSE)</f>
        <v>569</v>
      </c>
      <c r="N496" t="s">
        <v>140</v>
      </c>
      <c r="O496">
        <f>VLOOKUP(B496,AT!E:E,1,FALSE)</f>
        <v>5283072</v>
      </c>
    </row>
    <row r="497" spans="1:15">
      <c r="A497" t="str">
        <f>VLOOKUP(B497,'SEPARADOR US'!A:G,2,FALSE)</f>
        <v>CC</v>
      </c>
      <c r="B497">
        <v>1124848587</v>
      </c>
      <c r="C497" t="s">
        <v>134</v>
      </c>
      <c r="D497">
        <v>2</v>
      </c>
      <c r="E497" s="31" t="str">
        <f>VLOOKUP(B497,'SEPARADOR US'!A:G,4,FALSE)</f>
        <v>PILLIMUE</v>
      </c>
      <c r="F497" s="31" t="str">
        <f>VLOOKUP(B497,'SEPARADOR US'!A:G,5,FALSE)</f>
        <v>IPIA</v>
      </c>
      <c r="G497" s="31" t="str">
        <f>VLOOKUP(B497,'SEPARADOR US'!A:G,6,FALSE)</f>
        <v>KATHERIN</v>
      </c>
      <c r="H497" s="31" t="str">
        <f>VLOOKUP(B497,'SEPARADOR US'!A:G,7,FALSE)</f>
        <v>PATRICIA</v>
      </c>
      <c r="I497" s="31">
        <f>VLOOKUP(B497,DATOS!D:I,3,FALSE)</f>
        <v>40</v>
      </c>
      <c r="J497" s="31">
        <f>VLOOKUP(B497,DATOS!D:I,4,FALSE)</f>
        <v>1</v>
      </c>
      <c r="K497" s="31" t="str">
        <f>VLOOKUP(B497,DATOS!D:I,6,FALSE)</f>
        <v>F</v>
      </c>
      <c r="L497">
        <v>86</v>
      </c>
      <c r="M497" t="str">
        <f>VLOOKUP(B497,DATOS!D:K,8,FALSE)</f>
        <v>001</v>
      </c>
      <c r="N497" t="s">
        <v>140</v>
      </c>
      <c r="O497">
        <f>VLOOKUP(B497,AT!E:E,1,FALSE)</f>
        <v>1124848587</v>
      </c>
    </row>
    <row r="498" spans="1:15">
      <c r="A498" t="str">
        <f>VLOOKUP(B498,'SEPARADOR US'!A:G,2,FALSE)</f>
        <v>CC</v>
      </c>
      <c r="B498">
        <v>18112015</v>
      </c>
      <c r="C498" t="s">
        <v>134</v>
      </c>
      <c r="D498">
        <v>2</v>
      </c>
      <c r="E498" s="31" t="str">
        <f>VLOOKUP(B498,'SEPARADOR US'!A:G,4,FALSE)</f>
        <v>PINCHAO</v>
      </c>
      <c r="F498" s="31" t="str">
        <f>VLOOKUP(B498,'SEPARADOR US'!A:G,5,FALSE)</f>
        <v>JAMANOY</v>
      </c>
      <c r="G498" s="31" t="str">
        <f>VLOOKUP(B498,'SEPARADOR US'!A:G,6,FALSE)</f>
        <v>JOSE</v>
      </c>
      <c r="H498" s="31" t="str">
        <f>VLOOKUP(B498,'SEPARADOR US'!A:G,7,FALSE)</f>
        <v>VICTORIANO</v>
      </c>
      <c r="I498" s="31">
        <f>VLOOKUP(B498,DATOS!D:I,3,FALSE)</f>
        <v>60</v>
      </c>
      <c r="J498" s="31">
        <f>VLOOKUP(B498,DATOS!D:I,4,FALSE)</f>
        <v>1</v>
      </c>
      <c r="K498" s="31" t="str">
        <f>VLOOKUP(B498,DATOS!D:I,6,FALSE)</f>
        <v>M</v>
      </c>
      <c r="L498">
        <v>86</v>
      </c>
      <c r="M498">
        <f>VLOOKUP(B498,DATOS!D:K,8,FALSE)</f>
        <v>760</v>
      </c>
      <c r="N498" t="s">
        <v>140</v>
      </c>
      <c r="O498">
        <f>VLOOKUP(B498,AT!E:E,1,FALSE)</f>
        <v>18112015</v>
      </c>
    </row>
    <row r="499" spans="1:15">
      <c r="A499" t="str">
        <f>VLOOKUP(B499,'SEPARADOR US'!A:G,2,FALSE)</f>
        <v>CC</v>
      </c>
      <c r="B499">
        <v>1133149091</v>
      </c>
      <c r="C499" t="s">
        <v>134</v>
      </c>
      <c r="D499">
        <v>2</v>
      </c>
      <c r="E499" s="31" t="str">
        <f>VLOOKUP(B499,'SEPARADOR US'!A:G,4,FALSE)</f>
        <v>PINTO</v>
      </c>
      <c r="F499" s="31" t="str">
        <f>VLOOKUP(B499,'SEPARADOR US'!A:G,5,FALSE)</f>
        <v>CAMILO</v>
      </c>
      <c r="G499" s="31" t="str">
        <f>VLOOKUP(B499,'SEPARADOR US'!A:G,6,FALSE)</f>
        <v>JHON</v>
      </c>
      <c r="H499" s="31" t="str">
        <f>VLOOKUP(B499,'SEPARADOR US'!A:G,7,FALSE)</f>
        <v>EHIDER</v>
      </c>
      <c r="I499" s="31">
        <f>VLOOKUP(B499,DATOS!D:I,3,FALSE)</f>
        <v>24</v>
      </c>
      <c r="J499" s="31">
        <f>VLOOKUP(B499,DATOS!D:I,4,FALSE)</f>
        <v>1</v>
      </c>
      <c r="K499" s="31" t="str">
        <f>VLOOKUP(B499,DATOS!D:I,6,FALSE)</f>
        <v>M</v>
      </c>
      <c r="L499">
        <v>18</v>
      </c>
      <c r="M499" t="s">
        <v>559</v>
      </c>
      <c r="N499" t="s">
        <v>140</v>
      </c>
      <c r="O499">
        <f>VLOOKUP(B499,AT!E:E,1,FALSE)</f>
        <v>1133149091</v>
      </c>
    </row>
    <row r="500" spans="1:15">
      <c r="A500" t="str">
        <f>VLOOKUP(B500,'SEPARADOR US'!A:G,2,FALSE)</f>
        <v>CC</v>
      </c>
      <c r="B500">
        <v>18125382</v>
      </c>
      <c r="C500" t="s">
        <v>134</v>
      </c>
      <c r="D500">
        <v>2</v>
      </c>
      <c r="E500" s="31" t="str">
        <f>VLOOKUP(B500,'SEPARADOR US'!A:G,4,FALSE)</f>
        <v>PINTO</v>
      </c>
      <c r="F500" s="31" t="str">
        <f>VLOOKUP(B500,'SEPARADOR US'!A:G,5,FALSE)</f>
        <v>SIGINDIOY</v>
      </c>
      <c r="G500" s="31" t="str">
        <f>VLOOKUP(B500,'SEPARADOR US'!A:G,6,FALSE)</f>
        <v>CARLOS</v>
      </c>
      <c r="H500" s="31" t="str">
        <f>VLOOKUP(B500,'SEPARADOR US'!A:G,7,FALSE)</f>
        <v>ANIBAL</v>
      </c>
      <c r="I500" s="31">
        <f>VLOOKUP(B500,DATOS!D:I,3,FALSE)</f>
        <v>54</v>
      </c>
      <c r="J500" s="31">
        <f>VLOOKUP(B500,DATOS!D:I,4,FALSE)</f>
        <v>1</v>
      </c>
      <c r="K500" s="31" t="str">
        <f>VLOOKUP(B500,DATOS!D:I,6,FALSE)</f>
        <v>M</v>
      </c>
      <c r="L500">
        <v>86</v>
      </c>
      <c r="M500" t="str">
        <f>VLOOKUP(B500,DATOS!D:K,8,FALSE)</f>
        <v>001</v>
      </c>
      <c r="N500" t="s">
        <v>140</v>
      </c>
      <c r="O500">
        <f>VLOOKUP(B500,AT!E:E,1,FALSE)</f>
        <v>18125382</v>
      </c>
    </row>
    <row r="501" spans="1:15">
      <c r="A501" t="str">
        <f>VLOOKUP(B501,'SEPARADOR US'!A:G,2,FALSE)</f>
        <v>CC</v>
      </c>
      <c r="B501">
        <v>69086736</v>
      </c>
      <c r="C501" t="s">
        <v>134</v>
      </c>
      <c r="D501">
        <v>2</v>
      </c>
      <c r="E501" s="31" t="str">
        <f>VLOOKUP(B501,'SEPARADOR US'!A:G,4,FALSE)</f>
        <v>PINZON</v>
      </c>
      <c r="F501" s="31" t="str">
        <f>VLOOKUP(B501,'SEPARADOR US'!A:G,5,FALSE)</f>
        <v>MARIA</v>
      </c>
      <c r="G501" s="31" t="str">
        <f>VLOOKUP(B501,'SEPARADOR US'!A:G,6,FALSE)</f>
        <v>ILDA</v>
      </c>
      <c r="H501" s="31">
        <f>VLOOKUP(B501,'SEPARADOR US'!A:G,7,FALSE)</f>
        <v>0</v>
      </c>
      <c r="I501" s="31">
        <f>VLOOKUP(B501,DATOS!D:I,3,FALSE)</f>
        <v>54</v>
      </c>
      <c r="J501" s="31">
        <f>VLOOKUP(B501,DATOS!D:I,4,FALSE)</f>
        <v>1</v>
      </c>
      <c r="K501" s="31" t="str">
        <f>VLOOKUP(B501,DATOS!D:I,6,FALSE)</f>
        <v>F</v>
      </c>
      <c r="L501">
        <v>86</v>
      </c>
      <c r="M501">
        <f>VLOOKUP(B501,DATOS!D:K,8,FALSE)</f>
        <v>320</v>
      </c>
      <c r="N501" t="s">
        <v>140</v>
      </c>
      <c r="O501">
        <f>VLOOKUP(B501,AT!E:E,1,FALSE)</f>
        <v>69086736</v>
      </c>
    </row>
    <row r="502" spans="1:15">
      <c r="A502" t="str">
        <f>VLOOKUP(B502,'SEPARADOR US'!A:G,2,FALSE)</f>
        <v>CC</v>
      </c>
      <c r="B502">
        <v>27274398</v>
      </c>
      <c r="C502" t="s">
        <v>134</v>
      </c>
      <c r="D502">
        <v>2</v>
      </c>
      <c r="E502" s="31" t="str">
        <f>VLOOKUP(B502,'SEPARADOR US'!A:G,4,FALSE)</f>
        <v>POPAYAN</v>
      </c>
      <c r="F502" s="31" t="str">
        <f>VLOOKUP(B502,'SEPARADOR US'!A:G,5,FALSE)</f>
        <v>DE POPAYAN</v>
      </c>
      <c r="G502" s="31" t="str">
        <f>VLOOKUP(B502,'SEPARADOR US'!A:G,6,FALSE)</f>
        <v>LUZ</v>
      </c>
      <c r="H502" s="31" t="str">
        <f>VLOOKUP(B502,'SEPARADOR US'!A:G,7,FALSE)</f>
        <v>MARINA</v>
      </c>
      <c r="I502" s="31">
        <f>VLOOKUP(B502,DATOS!D:I,3,FALSE)</f>
        <v>75</v>
      </c>
      <c r="J502" s="31">
        <f>VLOOKUP(B502,DATOS!D:I,4,FALSE)</f>
        <v>1</v>
      </c>
      <c r="K502" s="31" t="str">
        <f>VLOOKUP(B502,DATOS!D:I,6,FALSE)</f>
        <v>F</v>
      </c>
      <c r="L502">
        <v>86</v>
      </c>
      <c r="M502">
        <f>VLOOKUP(B502,DATOS!D:K,8,FALSE)</f>
        <v>569</v>
      </c>
      <c r="N502" t="s">
        <v>140</v>
      </c>
      <c r="O502">
        <f>VLOOKUP(B502,AT!E:E,1,FALSE)</f>
        <v>27274398</v>
      </c>
    </row>
    <row r="503" spans="1:15">
      <c r="A503" t="str">
        <f>VLOOKUP(B503,'SEPARADOR US'!A:G,2,FALSE)</f>
        <v>CC</v>
      </c>
      <c r="B503">
        <v>39841475</v>
      </c>
      <c r="C503" t="s">
        <v>134</v>
      </c>
      <c r="D503">
        <v>2</v>
      </c>
      <c r="E503" s="31" t="str">
        <f>VLOOKUP(B503,'SEPARADOR US'!A:G,4,FALSE)</f>
        <v>POPAYAN</v>
      </c>
      <c r="F503" s="31" t="str">
        <f>VLOOKUP(B503,'SEPARADOR US'!A:G,5,FALSE)</f>
        <v>POPAYAN</v>
      </c>
      <c r="G503" s="31" t="str">
        <f>VLOOKUP(B503,'SEPARADOR US'!A:G,6,FALSE)</f>
        <v>LUZ</v>
      </c>
      <c r="H503" s="31" t="str">
        <f>VLOOKUP(B503,'SEPARADOR US'!A:G,7,FALSE)</f>
        <v>EDELMY</v>
      </c>
      <c r="I503" s="31">
        <f>VLOOKUP(B503,DATOS!D:I,3,FALSE)</f>
        <v>45</v>
      </c>
      <c r="J503" s="31">
        <f>VLOOKUP(B503,DATOS!D:I,4,FALSE)</f>
        <v>1</v>
      </c>
      <c r="K503" s="31" t="str">
        <f>VLOOKUP(B503,DATOS!D:I,6,FALSE)</f>
        <v>F</v>
      </c>
      <c r="L503">
        <v>86</v>
      </c>
      <c r="M503">
        <f>VLOOKUP(B503,DATOS!D:K,8,FALSE)</f>
        <v>569</v>
      </c>
      <c r="N503" t="s">
        <v>140</v>
      </c>
      <c r="O503">
        <f>VLOOKUP(B503,AT!E:E,1,FALSE)</f>
        <v>39841475</v>
      </c>
    </row>
    <row r="504" spans="1:15">
      <c r="A504" t="str">
        <f>VLOOKUP(B504,'SEPARADOR US'!A:G,2,FALSE)</f>
        <v>CC</v>
      </c>
      <c r="B504">
        <v>15570543</v>
      </c>
      <c r="C504" t="s">
        <v>134</v>
      </c>
      <c r="D504">
        <v>2</v>
      </c>
      <c r="E504" s="31" t="str">
        <f>VLOOKUP(B504,'SEPARADOR US'!A:G,4,FALSE)</f>
        <v>PORTILLA</v>
      </c>
      <c r="F504" s="31" t="str">
        <f>VLOOKUP(B504,'SEPARADOR US'!A:G,5,FALSE)</f>
        <v>JOSE</v>
      </c>
      <c r="G504" s="31" t="str">
        <f>VLOOKUP(B504,'SEPARADOR US'!A:G,6,FALSE)</f>
        <v>GUILLERMO</v>
      </c>
      <c r="H504" s="31">
        <f>VLOOKUP(B504,'SEPARADOR US'!A:G,7,FALSE)</f>
        <v>0</v>
      </c>
      <c r="I504" s="31">
        <f>VLOOKUP(B504,DATOS!D:I,3,FALSE)</f>
        <v>73</v>
      </c>
      <c r="J504" s="31">
        <f>VLOOKUP(B504,DATOS!D:I,4,FALSE)</f>
        <v>1</v>
      </c>
      <c r="K504" s="31" t="str">
        <f>VLOOKUP(B504,DATOS!D:I,6,FALSE)</f>
        <v>M</v>
      </c>
      <c r="L504">
        <v>86</v>
      </c>
      <c r="M504">
        <f>VLOOKUP(B504,DATOS!D:K,8,FALSE)</f>
        <v>569</v>
      </c>
      <c r="N504" t="s">
        <v>140</v>
      </c>
      <c r="O504">
        <f>VLOOKUP(B504,AT!E:E,1,FALSE)</f>
        <v>15570543</v>
      </c>
    </row>
    <row r="505" spans="1:15">
      <c r="A505" t="str">
        <f>VLOOKUP(B505,'SEPARADOR US'!A:G,2,FALSE)</f>
        <v>CC</v>
      </c>
      <c r="B505">
        <v>1124316118</v>
      </c>
      <c r="C505" t="s">
        <v>134</v>
      </c>
      <c r="D505">
        <v>2</v>
      </c>
      <c r="E505" s="31" t="str">
        <f>VLOOKUP(B505,'SEPARADOR US'!A:G,4,FALSE)</f>
        <v>PORTILLA</v>
      </c>
      <c r="F505" s="31" t="str">
        <f>VLOOKUP(B505,'SEPARADOR US'!A:G,5,FALSE)</f>
        <v>MARTINEZ</v>
      </c>
      <c r="G505" s="31" t="str">
        <f>VLOOKUP(B505,'SEPARADOR US'!A:G,6,FALSE)</f>
        <v>YUBELY</v>
      </c>
      <c r="H505" s="31" t="str">
        <f>VLOOKUP(B505,'SEPARADOR US'!A:G,7,FALSE)</f>
        <v>MARIBEL</v>
      </c>
      <c r="I505" s="31">
        <f>VLOOKUP(B505,DATOS!D:I,3,FALSE)</f>
        <v>27</v>
      </c>
      <c r="J505" s="31">
        <f>VLOOKUP(B505,DATOS!D:I,4,FALSE)</f>
        <v>1</v>
      </c>
      <c r="K505" s="31" t="str">
        <f>VLOOKUP(B505,DATOS!D:I,6,FALSE)</f>
        <v>M</v>
      </c>
      <c r="L505">
        <v>86</v>
      </c>
      <c r="M505">
        <f>VLOOKUP(B505,DATOS!D:K,8,FALSE)</f>
        <v>749</v>
      </c>
      <c r="N505" t="s">
        <v>140</v>
      </c>
      <c r="O505">
        <f>VLOOKUP(B505,AT!E:E,1,FALSE)</f>
        <v>1124316118</v>
      </c>
    </row>
    <row r="506" spans="1:15">
      <c r="A506" t="str">
        <f>VLOOKUP(B506,'SEPARADOR US'!A:G,2,FALSE)</f>
        <v>TI</v>
      </c>
      <c r="B506">
        <v>1123333501</v>
      </c>
      <c r="C506" t="s">
        <v>134</v>
      </c>
      <c r="D506">
        <v>2</v>
      </c>
      <c r="E506" s="31" t="str">
        <f>VLOOKUP(B506,'SEPARADOR US'!A:G,4,FALSE)</f>
        <v>PORTILLO</v>
      </c>
      <c r="F506" s="31" t="str">
        <f>VLOOKUP(B506,'SEPARADOR US'!A:G,5,FALSE)</f>
        <v>SARHAY</v>
      </c>
      <c r="G506" s="31" t="str">
        <f>VLOOKUP(B506,'SEPARADOR US'!A:G,6,FALSE)</f>
        <v>SAMARA</v>
      </c>
      <c r="H506" s="31">
        <f>VLOOKUP(B506,'SEPARADOR US'!A:G,7,FALSE)</f>
        <v>0</v>
      </c>
      <c r="I506" s="31">
        <f>VLOOKUP(B506,DATOS!D:I,3,FALSE)</f>
        <v>8</v>
      </c>
      <c r="J506" s="31">
        <f>VLOOKUP(B506,DATOS!D:I,4,FALSE)</f>
        <v>1</v>
      </c>
      <c r="K506" s="31" t="str">
        <f>VLOOKUP(B506,DATOS!D:I,6,FALSE)</f>
        <v>F</v>
      </c>
      <c r="L506">
        <v>86</v>
      </c>
      <c r="M506">
        <f>VLOOKUP(B506,DATOS!D:K,8,FALSE)</f>
        <v>320</v>
      </c>
      <c r="N506" t="s">
        <v>140</v>
      </c>
      <c r="O506">
        <f>VLOOKUP(B506,AT!E:E,1,FALSE)</f>
        <v>1123333501</v>
      </c>
    </row>
    <row r="507" spans="1:15">
      <c r="A507" t="str">
        <f>VLOOKUP(B507,'SEPARADOR US'!A:G,2,FALSE)</f>
        <v>TI</v>
      </c>
      <c r="B507">
        <v>1126448239</v>
      </c>
      <c r="C507" t="s">
        <v>134</v>
      </c>
      <c r="D507">
        <v>2</v>
      </c>
      <c r="E507" s="31" t="str">
        <f>VLOOKUP(B507,'SEPARADOR US'!A:G,4,FALSE)</f>
        <v>POTES</v>
      </c>
      <c r="F507" s="31" t="str">
        <f>VLOOKUP(B507,'SEPARADOR US'!A:G,5,FALSE)</f>
        <v>GUEVARA</v>
      </c>
      <c r="G507" s="31" t="str">
        <f>VLOOKUP(B507,'SEPARADOR US'!A:G,6,FALSE)</f>
        <v>JANNER</v>
      </c>
      <c r="H507" s="31" t="str">
        <f>VLOOKUP(B507,'SEPARADOR US'!A:G,7,FALSE)</f>
        <v>ARLEY</v>
      </c>
      <c r="I507" s="31">
        <f>VLOOKUP(B507,DATOS!D:I,3,FALSE)</f>
        <v>18</v>
      </c>
      <c r="J507" s="31">
        <f>VLOOKUP(B507,DATOS!D:I,4,FALSE)</f>
        <v>1</v>
      </c>
      <c r="K507" s="31" t="str">
        <f>VLOOKUP(B507,DATOS!D:I,6,FALSE)</f>
        <v>M</v>
      </c>
      <c r="L507">
        <v>86</v>
      </c>
      <c r="M507">
        <f>VLOOKUP(B507,DATOS!D:K,8,FALSE)</f>
        <v>760</v>
      </c>
      <c r="N507" t="s">
        <v>140</v>
      </c>
      <c r="O507">
        <f>VLOOKUP(B507,AT!E:E,1,FALSE)</f>
        <v>1126448239</v>
      </c>
    </row>
    <row r="508" spans="1:15">
      <c r="A508" t="str">
        <f>VLOOKUP(B508,'SEPARADOR US'!A:G,2,FALSE)</f>
        <v>CC</v>
      </c>
      <c r="B508">
        <v>1123331443</v>
      </c>
      <c r="C508" t="s">
        <v>134</v>
      </c>
      <c r="D508">
        <v>2</v>
      </c>
      <c r="E508" s="31" t="str">
        <f>VLOOKUP(B508,'SEPARADOR US'!A:G,4,FALSE)</f>
        <v>POTOSI</v>
      </c>
      <c r="F508" s="31" t="str">
        <f>VLOOKUP(B508,'SEPARADOR US'!A:G,5,FALSE)</f>
        <v>QUINTERO</v>
      </c>
      <c r="G508" s="31" t="str">
        <f>VLOOKUP(B508,'SEPARADOR US'!A:G,6,FALSE)</f>
        <v>JHESMITH</v>
      </c>
      <c r="H508" s="31" t="str">
        <f>VLOOKUP(B508,'SEPARADOR US'!A:G,7,FALSE)</f>
        <v>CAMILA</v>
      </c>
      <c r="I508" s="31">
        <f>VLOOKUP(B508,DATOS!D:I,3,FALSE)</f>
        <v>29</v>
      </c>
      <c r="J508" s="31">
        <f>VLOOKUP(B508,DATOS!D:I,4,FALSE)</f>
        <v>1</v>
      </c>
      <c r="K508" s="31" t="str">
        <f>VLOOKUP(B508,DATOS!D:I,6,FALSE)</f>
        <v>F</v>
      </c>
      <c r="L508">
        <v>86</v>
      </c>
      <c r="M508">
        <f>VLOOKUP(B508,DATOS!D:K,8,FALSE)</f>
        <v>320</v>
      </c>
      <c r="N508" t="s">
        <v>140</v>
      </c>
      <c r="O508">
        <f>VLOOKUP(B508,AT!E:E,1,FALSE)</f>
        <v>1123331443</v>
      </c>
    </row>
    <row r="509" spans="1:15">
      <c r="A509" t="str">
        <f>VLOOKUP(B509,'SEPARADOR US'!A:G,2,FALSE)</f>
        <v>CC</v>
      </c>
      <c r="B509">
        <v>1006816161</v>
      </c>
      <c r="C509" t="s">
        <v>134</v>
      </c>
      <c r="D509">
        <v>2</v>
      </c>
      <c r="E509" s="31" t="str">
        <f>VLOOKUP(B509,'SEPARADOR US'!A:G,4,FALSE)</f>
        <v>PUJIMUY</v>
      </c>
      <c r="F509" s="31" t="str">
        <f>VLOOKUP(B509,'SEPARADOR US'!A:G,5,FALSE)</f>
        <v>CHASOY</v>
      </c>
      <c r="G509" s="31" t="str">
        <f>VLOOKUP(B509,'SEPARADOR US'!A:G,6,FALSE)</f>
        <v>GENNI</v>
      </c>
      <c r="H509" s="31" t="str">
        <f>VLOOKUP(B509,'SEPARADOR US'!A:G,7,FALSE)</f>
        <v>ALEJANDRA</v>
      </c>
      <c r="I509" s="31">
        <f>VLOOKUP(B509,DATOS!D:I,3,FALSE)</f>
        <v>22</v>
      </c>
      <c r="J509" s="31">
        <f>VLOOKUP(B509,DATOS!D:I,4,FALSE)</f>
        <v>1</v>
      </c>
      <c r="K509" s="31" t="str">
        <f>VLOOKUP(B509,DATOS!D:I,6,FALSE)</f>
        <v>F</v>
      </c>
      <c r="L509">
        <v>86</v>
      </c>
      <c r="M509">
        <f>VLOOKUP(B509,DATOS!D:K,8,FALSE)</f>
        <v>749</v>
      </c>
      <c r="N509" t="s">
        <v>140</v>
      </c>
      <c r="O509">
        <f>VLOOKUP(B509,AT!E:E,1,FALSE)</f>
        <v>1006816161</v>
      </c>
    </row>
    <row r="510" spans="1:15">
      <c r="A510" t="str">
        <f>VLOOKUP(B510,'SEPARADOR US'!A:G,2,FALSE)</f>
        <v>CC</v>
      </c>
      <c r="B510">
        <v>97470675</v>
      </c>
      <c r="C510" t="s">
        <v>134</v>
      </c>
      <c r="D510">
        <v>2</v>
      </c>
      <c r="E510" s="31" t="str">
        <f>VLOOKUP(B510,'SEPARADOR US'!A:G,4,FALSE)</f>
        <v>PUPIALES</v>
      </c>
      <c r="F510" s="31" t="str">
        <f>VLOOKUP(B510,'SEPARADOR US'!A:G,5,FALSE)</f>
        <v>GELPUD</v>
      </c>
      <c r="G510" s="31" t="str">
        <f>VLOOKUP(B510,'SEPARADOR US'!A:G,6,FALSE)</f>
        <v>LUIS</v>
      </c>
      <c r="H510" s="31" t="str">
        <f>VLOOKUP(B510,'SEPARADOR US'!A:G,7,FALSE)</f>
        <v>IGNACIO</v>
      </c>
      <c r="I510" s="31">
        <f>VLOOKUP(B510,DATOS!D:I,3,FALSE)</f>
        <v>73</v>
      </c>
      <c r="J510" s="31">
        <f>VLOOKUP(B510,DATOS!D:I,4,FALSE)</f>
        <v>1</v>
      </c>
      <c r="K510" s="31" t="str">
        <f>VLOOKUP(B510,DATOS!D:I,6,FALSE)</f>
        <v>M</v>
      </c>
      <c r="L510">
        <v>86</v>
      </c>
      <c r="M510">
        <f>VLOOKUP(B510,DATOS!D:K,8,FALSE)</f>
        <v>749</v>
      </c>
      <c r="N510" t="s">
        <v>140</v>
      </c>
      <c r="O510">
        <f>VLOOKUP(B510,AT!E:E,1,FALSE)</f>
        <v>97470675</v>
      </c>
    </row>
    <row r="511" spans="1:15">
      <c r="A511" t="str">
        <f>VLOOKUP(B511,'SEPARADOR US'!A:G,2,FALSE)</f>
        <v>CC</v>
      </c>
      <c r="B511">
        <v>39842099</v>
      </c>
      <c r="C511" t="s">
        <v>134</v>
      </c>
      <c r="D511">
        <v>2</v>
      </c>
      <c r="E511" s="31" t="str">
        <f>VLOOKUP(B511,'SEPARADOR US'!A:G,4,FALSE)</f>
        <v>QUENAN</v>
      </c>
      <c r="F511" s="31" t="str">
        <f>VLOOKUP(B511,'SEPARADOR US'!A:G,5,FALSE)</f>
        <v>ACOSTA</v>
      </c>
      <c r="G511" s="31" t="str">
        <f>VLOOKUP(B511,'SEPARADOR US'!A:G,6,FALSE)</f>
        <v>GLORIA</v>
      </c>
      <c r="H511" s="31" t="str">
        <f>VLOOKUP(B511,'SEPARADOR US'!A:G,7,FALSE)</f>
        <v>STELLA</v>
      </c>
      <c r="I511" s="31">
        <f>VLOOKUP(B511,DATOS!D:I,3,FALSE)</f>
        <v>47</v>
      </c>
      <c r="J511" s="31">
        <f>VLOOKUP(B511,DATOS!D:I,4,FALSE)</f>
        <v>1</v>
      </c>
      <c r="K511" s="31" t="str">
        <f>VLOOKUP(B511,DATOS!D:I,6,FALSE)</f>
        <v>F</v>
      </c>
      <c r="L511">
        <v>86</v>
      </c>
      <c r="M511">
        <f>VLOOKUP(B511,DATOS!D:K,8,FALSE)</f>
        <v>569</v>
      </c>
      <c r="N511" t="s">
        <v>140</v>
      </c>
      <c r="O511">
        <f>VLOOKUP(B511,AT!E:E,1,FALSE)</f>
        <v>39842099</v>
      </c>
    </row>
    <row r="512" spans="1:15">
      <c r="A512" t="str">
        <f>VLOOKUP(B512,'SEPARADOR US'!A:G,2,FALSE)</f>
        <v>CC</v>
      </c>
      <c r="B512">
        <v>1126444766</v>
      </c>
      <c r="C512" t="s">
        <v>134</v>
      </c>
      <c r="D512">
        <v>2</v>
      </c>
      <c r="E512" s="31" t="str">
        <f>VLOOKUP(B512,'SEPARADOR US'!A:G,4,FALSE)</f>
        <v>QUETA</v>
      </c>
      <c r="F512" s="31" t="str">
        <f>VLOOKUP(B512,'SEPARADOR US'!A:G,5,FALSE)</f>
        <v>ILVIRA</v>
      </c>
      <c r="G512" s="31" t="str">
        <f>VLOOKUP(B512,'SEPARADOR US'!A:G,6,FALSE)</f>
        <v>ANDRES</v>
      </c>
      <c r="H512" s="31" t="str">
        <f>VLOOKUP(B512,'SEPARADOR US'!A:G,7,FALSE)</f>
        <v>FELIPE</v>
      </c>
      <c r="I512" s="31">
        <f>VLOOKUP(B512,DATOS!D:I,3,FALSE)</f>
        <v>19</v>
      </c>
      <c r="J512" s="31">
        <f>VLOOKUP(B512,DATOS!D:I,4,FALSE)</f>
        <v>1</v>
      </c>
      <c r="K512" s="31" t="str">
        <f>VLOOKUP(B512,DATOS!D:I,6,FALSE)</f>
        <v>M</v>
      </c>
      <c r="L512">
        <v>86</v>
      </c>
      <c r="M512">
        <f>VLOOKUP(B512,DATOS!D:K,8,FALSE)</f>
        <v>865</v>
      </c>
      <c r="N512" t="s">
        <v>140</v>
      </c>
      <c r="O512">
        <f>VLOOKUP(B512,AT!E:E,1,FALSE)</f>
        <v>1126444766</v>
      </c>
    </row>
    <row r="513" spans="1:15">
      <c r="A513" t="str">
        <f>VLOOKUP(B513,'SEPARADOR US'!A:G,2,FALSE)</f>
        <v>CC</v>
      </c>
      <c r="B513">
        <v>1059840826</v>
      </c>
      <c r="C513" t="s">
        <v>134</v>
      </c>
      <c r="D513">
        <v>2</v>
      </c>
      <c r="E513" s="31" t="str">
        <f>VLOOKUP(B513,'SEPARADOR US'!A:G,4,FALSE)</f>
        <v>QUIGUANAS</v>
      </c>
      <c r="F513" s="31" t="str">
        <f>VLOOKUP(B513,'SEPARADOR US'!A:G,5,FALSE)</f>
        <v>DAGUA</v>
      </c>
      <c r="G513" s="31" t="str">
        <f>VLOOKUP(B513,'SEPARADOR US'!A:G,6,FALSE)</f>
        <v>MARIA</v>
      </c>
      <c r="H513" s="31" t="str">
        <f>VLOOKUP(B513,'SEPARADOR US'!A:G,7,FALSE)</f>
        <v>CAROLINA</v>
      </c>
      <c r="I513" s="31">
        <f>VLOOKUP(B513,DATOS!D:I,3,FALSE)</f>
        <v>38</v>
      </c>
      <c r="J513" s="31">
        <f>VLOOKUP(B513,DATOS!D:I,4,FALSE)</f>
        <v>1</v>
      </c>
      <c r="K513" s="31" t="str">
        <f>VLOOKUP(B513,DATOS!D:I,6,FALSE)</f>
        <v>F</v>
      </c>
      <c r="L513">
        <v>86</v>
      </c>
      <c r="M513" t="str">
        <f>VLOOKUP(B513,DATOS!D:K,8,FALSE)</f>
        <v>001</v>
      </c>
      <c r="N513" t="s">
        <v>140</v>
      </c>
      <c r="O513">
        <f>VLOOKUP(B513,AT!E:E,1,FALSE)</f>
        <v>1059840826</v>
      </c>
    </row>
    <row r="514" spans="1:15">
      <c r="A514" t="str">
        <f>VLOOKUP(B514,'SEPARADOR US'!A:G,2,FALSE)</f>
        <v>CC</v>
      </c>
      <c r="B514">
        <v>39840628</v>
      </c>
      <c r="C514" t="s">
        <v>134</v>
      </c>
      <c r="D514">
        <v>2</v>
      </c>
      <c r="E514" s="31" t="str">
        <f>VLOOKUP(B514,'SEPARADOR US'!A:G,4,FALSE)</f>
        <v>QUINAYAZ</v>
      </c>
      <c r="F514" s="31" t="str">
        <f>VLOOKUP(B514,'SEPARADOR US'!A:G,5,FALSE)</f>
        <v>GUZMAN</v>
      </c>
      <c r="G514" s="31" t="str">
        <f>VLOOKUP(B514,'SEPARADOR US'!A:G,6,FALSE)</f>
        <v>FLOR</v>
      </c>
      <c r="H514" s="31" t="str">
        <f>VLOOKUP(B514,'SEPARADOR US'!A:G,7,FALSE)</f>
        <v>DEMARIA</v>
      </c>
      <c r="I514" s="31">
        <f>VLOOKUP(B514,DATOS!D:I,3,FALSE)</f>
        <v>68</v>
      </c>
      <c r="J514" s="31">
        <f>VLOOKUP(B514,DATOS!D:I,4,FALSE)</f>
        <v>1</v>
      </c>
      <c r="K514" s="31" t="str">
        <f>VLOOKUP(B514,DATOS!D:I,6,FALSE)</f>
        <v>F</v>
      </c>
      <c r="L514">
        <v>86</v>
      </c>
      <c r="M514">
        <f>VLOOKUP(B514,DATOS!D:K,8,FALSE)</f>
        <v>569</v>
      </c>
      <c r="N514" t="s">
        <v>140</v>
      </c>
      <c r="O514">
        <f>VLOOKUP(B514,AT!E:E,1,FALSE)</f>
        <v>39840628</v>
      </c>
    </row>
    <row r="515" spans="1:15">
      <c r="A515" t="str">
        <f>VLOOKUP(B515,'SEPARADOR US'!A:G,2,FALSE)</f>
        <v>TI</v>
      </c>
      <c r="B515">
        <v>1124315342</v>
      </c>
      <c r="C515" t="s">
        <v>134</v>
      </c>
      <c r="D515">
        <v>2</v>
      </c>
      <c r="E515" s="31" t="str">
        <f>VLOOKUP(B515,'SEPARADOR US'!A:G,4,FALSE)</f>
        <v>QUINCHOA</v>
      </c>
      <c r="F515" s="31" t="str">
        <f>VLOOKUP(B515,'SEPARADOR US'!A:G,5,FALSE)</f>
        <v>DE LA CRUZ</v>
      </c>
      <c r="G515" s="31" t="str">
        <f>VLOOKUP(B515,'SEPARADOR US'!A:G,6,FALSE)</f>
        <v>MARIA</v>
      </c>
      <c r="H515" s="31" t="str">
        <f>VLOOKUP(B515,'SEPARADOR US'!A:G,7,FALSE)</f>
        <v>PAULA</v>
      </c>
      <c r="I515" s="31">
        <f>VLOOKUP(B515,DATOS!D:I,3,FALSE)</f>
        <v>12</v>
      </c>
      <c r="J515" s="31">
        <f>VLOOKUP(B515,DATOS!D:I,4,FALSE)</f>
        <v>1</v>
      </c>
      <c r="K515" s="31" t="str">
        <f>VLOOKUP(B515,DATOS!D:I,6,FALSE)</f>
        <v>F</v>
      </c>
      <c r="L515">
        <v>86</v>
      </c>
      <c r="M515">
        <f>VLOOKUP(B515,DATOS!D:K,8,FALSE)</f>
        <v>219</v>
      </c>
      <c r="N515" t="s">
        <v>140</v>
      </c>
      <c r="O515">
        <f>VLOOKUP(B515,AT!E:E,1,FALSE)</f>
        <v>1124315342</v>
      </c>
    </row>
    <row r="516" spans="1:15">
      <c r="A516" t="str">
        <f>VLOOKUP(B516,'SEPARADOR US'!A:G,2,FALSE)</f>
        <v>CC</v>
      </c>
      <c r="B516">
        <v>1124312925</v>
      </c>
      <c r="C516" t="s">
        <v>134</v>
      </c>
      <c r="D516">
        <v>2</v>
      </c>
      <c r="E516" s="31" t="str">
        <f>VLOOKUP(B516,'SEPARADOR US'!A:G,4,FALSE)</f>
        <v>QUINCHOA</v>
      </c>
      <c r="F516" s="31" t="str">
        <f>VLOOKUP(B516,'SEPARADOR US'!A:G,5,FALSE)</f>
        <v>JANSASOY</v>
      </c>
      <c r="G516" s="31" t="str">
        <f>VLOOKUP(B516,'SEPARADOR US'!A:G,6,FALSE)</f>
        <v>MARTHA</v>
      </c>
      <c r="H516" s="31" t="str">
        <f>VLOOKUP(B516,'SEPARADOR US'!A:G,7,FALSE)</f>
        <v>LUCIA</v>
      </c>
      <c r="I516" s="31">
        <f>VLOOKUP(B516,DATOS!D:I,3,FALSE)</f>
        <v>37</v>
      </c>
      <c r="J516" s="31">
        <f>VLOOKUP(B516,DATOS!D:I,4,FALSE)</f>
        <v>1</v>
      </c>
      <c r="K516" s="31" t="str">
        <f>VLOOKUP(B516,DATOS!D:I,6,FALSE)</f>
        <v>F</v>
      </c>
      <c r="L516">
        <v>86</v>
      </c>
      <c r="M516">
        <f>VLOOKUP(B516,DATOS!D:K,8,FALSE)</f>
        <v>219</v>
      </c>
      <c r="N516" t="s">
        <v>140</v>
      </c>
      <c r="O516">
        <f>VLOOKUP(B516,AT!E:E,1,FALSE)</f>
        <v>1124312925</v>
      </c>
    </row>
    <row r="517" spans="1:15">
      <c r="A517" t="str">
        <f>VLOOKUP(B517,'SEPARADOR US'!A:G,2,FALSE)</f>
        <v>CC</v>
      </c>
      <c r="B517">
        <v>27469893</v>
      </c>
      <c r="C517" t="s">
        <v>134</v>
      </c>
      <c r="D517">
        <v>2</v>
      </c>
      <c r="E517" s="31" t="str">
        <f>VLOOKUP(B517,'SEPARADOR US'!A:G,4,FALSE)</f>
        <v>QUINCHOA</v>
      </c>
      <c r="F517" s="31" t="str">
        <f>VLOOKUP(B517,'SEPARADOR US'!A:G,5,FALSE)</f>
        <v>TISOY</v>
      </c>
      <c r="G517" s="31" t="str">
        <f>VLOOKUP(B517,'SEPARADOR US'!A:G,6,FALSE)</f>
        <v>MARIA</v>
      </c>
      <c r="H517" s="31" t="str">
        <f>VLOOKUP(B517,'SEPARADOR US'!A:G,7,FALSE)</f>
        <v>ESPERANZA</v>
      </c>
      <c r="I517" s="31">
        <f>VLOOKUP(B517,DATOS!D:I,3,FALSE)</f>
        <v>57</v>
      </c>
      <c r="J517" s="31">
        <f>VLOOKUP(B517,DATOS!D:I,4,FALSE)</f>
        <v>1</v>
      </c>
      <c r="K517" s="31" t="str">
        <f>VLOOKUP(B517,DATOS!D:I,6,FALSE)</f>
        <v>F</v>
      </c>
      <c r="L517">
        <v>86</v>
      </c>
      <c r="M517">
        <f>VLOOKUP(B517,DATOS!D:K,8,FALSE)</f>
        <v>760</v>
      </c>
      <c r="N517" t="s">
        <v>140</v>
      </c>
      <c r="O517">
        <f>VLOOKUP(B517,AT!E:E,1,FALSE)</f>
        <v>27469893</v>
      </c>
    </row>
    <row r="518" spans="1:15">
      <c r="A518" t="str">
        <f>VLOOKUP(B518,'SEPARADOR US'!A:G,2,FALSE)</f>
        <v>RC</v>
      </c>
      <c r="B518">
        <v>1126461618</v>
      </c>
      <c r="C518" t="s">
        <v>134</v>
      </c>
      <c r="D518">
        <v>2</v>
      </c>
      <c r="E518" s="31" t="str">
        <f>VLOOKUP(B518,'SEPARADOR US'!A:G,4,FALSE)</f>
        <v>QUINTERO</v>
      </c>
      <c r="F518" s="31" t="str">
        <f>VLOOKUP(B518,'SEPARADOR US'!A:G,5,FALSE)</f>
        <v>GOMEZ</v>
      </c>
      <c r="G518" s="31" t="str">
        <f>VLOOKUP(B518,'SEPARADOR US'!A:G,6,FALSE)</f>
        <v>JULIAN</v>
      </c>
      <c r="H518" s="31" t="str">
        <f>VLOOKUP(B518,'SEPARADOR US'!A:G,7,FALSE)</f>
        <v>ANDRES</v>
      </c>
      <c r="I518" s="31">
        <f>VLOOKUP(B518,DATOS!D:I,3,FALSE)</f>
        <v>4</v>
      </c>
      <c r="J518" s="31">
        <f>VLOOKUP(B518,DATOS!D:I,4,FALSE)</f>
        <v>1</v>
      </c>
      <c r="K518" s="31" t="str">
        <f>VLOOKUP(B518,DATOS!D:I,6,FALSE)</f>
        <v>M</v>
      </c>
      <c r="L518">
        <v>86</v>
      </c>
      <c r="M518">
        <f>VLOOKUP(B518,DATOS!D:K,8,FALSE)</f>
        <v>865</v>
      </c>
      <c r="N518" t="s">
        <v>140</v>
      </c>
      <c r="O518">
        <f>VLOOKUP(B518,AT!E:E,1,FALSE)</f>
        <v>1126461618</v>
      </c>
    </row>
    <row r="519" spans="1:15">
      <c r="A519" t="str">
        <f>VLOOKUP(B519,'SEPARADOR US'!A:G,2,FALSE)</f>
        <v>TI</v>
      </c>
      <c r="B519">
        <v>1075508394</v>
      </c>
      <c r="C519" t="s">
        <v>134</v>
      </c>
      <c r="D519">
        <v>2</v>
      </c>
      <c r="E519" s="31" t="str">
        <f>VLOOKUP(B519,'SEPARADOR US'!A:G,4,FALSE)</f>
        <v>QUINTERO</v>
      </c>
      <c r="F519" s="31" t="str">
        <f>VLOOKUP(B519,'SEPARADOR US'!A:G,5,FALSE)</f>
        <v>MOSQUERA</v>
      </c>
      <c r="G519" s="31" t="str">
        <f>VLOOKUP(B519,'SEPARADOR US'!A:G,6,FALSE)</f>
        <v>PAULA</v>
      </c>
      <c r="H519" s="31" t="str">
        <f>VLOOKUP(B519,'SEPARADOR US'!A:G,7,FALSE)</f>
        <v>JULIETH</v>
      </c>
      <c r="I519" s="31">
        <f>VLOOKUP(B519,DATOS!D:I,3,FALSE)</f>
        <v>17</v>
      </c>
      <c r="J519" s="31">
        <f>VLOOKUP(B519,DATOS!D:I,4,FALSE)</f>
        <v>1</v>
      </c>
      <c r="K519" s="31" t="str">
        <f>VLOOKUP(B519,DATOS!D:I,6,FALSE)</f>
        <v>F</v>
      </c>
      <c r="L519">
        <v>86</v>
      </c>
      <c r="M519">
        <f>VLOOKUP(B519,DATOS!D:K,8,FALSE)</f>
        <v>571</v>
      </c>
      <c r="N519" t="s">
        <v>140</v>
      </c>
      <c r="O519">
        <f>VLOOKUP(B519,AT!E:E,1,FALSE)</f>
        <v>1075508394</v>
      </c>
    </row>
    <row r="520" spans="1:15">
      <c r="A520" t="str">
        <f>VLOOKUP(B520,'SEPARADOR US'!A:G,2,FALSE)</f>
        <v>CC</v>
      </c>
      <c r="B520">
        <v>5298298</v>
      </c>
      <c r="C520" t="s">
        <v>134</v>
      </c>
      <c r="D520">
        <v>2</v>
      </c>
      <c r="E520" s="31" t="str">
        <f>VLOOKUP(B520,'SEPARADOR US'!A:G,4,FALSE)</f>
        <v>QUIROZ</v>
      </c>
      <c r="F520" s="31">
        <f>VLOOKUP(B520,'SEPARADOR US'!A:G,5,FALSE)</f>
        <v>0</v>
      </c>
      <c r="G520" s="31" t="str">
        <f>VLOOKUP(B520,'SEPARADOR US'!A:G,6,FALSE)</f>
        <v>HERMES</v>
      </c>
      <c r="H520" s="31">
        <f>VLOOKUP(B520,'SEPARADOR US'!A:G,7,FALSE)</f>
        <v>0</v>
      </c>
      <c r="I520" s="31">
        <f>VLOOKUP(B520,DATOS!D:I,3,FALSE)</f>
        <v>84</v>
      </c>
      <c r="J520" s="31">
        <f>VLOOKUP(B520,DATOS!D:I,4,FALSE)</f>
        <v>1</v>
      </c>
      <c r="K520" s="31" t="str">
        <f>VLOOKUP(B520,DATOS!D:I,6,FALSE)</f>
        <v>M</v>
      </c>
      <c r="L520">
        <v>86</v>
      </c>
      <c r="M520">
        <f>VLOOKUP(B520,DATOS!D:K,8,FALSE)</f>
        <v>568</v>
      </c>
      <c r="N520" t="s">
        <v>140</v>
      </c>
      <c r="O520">
        <f>VLOOKUP(B520,AT!E:E,1,FALSE)</f>
        <v>5298298</v>
      </c>
    </row>
    <row r="521" spans="1:15">
      <c r="A521" t="str">
        <f>VLOOKUP(B521,'SEPARADOR US'!A:G,2,FALSE)</f>
        <v>CC</v>
      </c>
      <c r="B521">
        <v>69028113</v>
      </c>
      <c r="C521" t="s">
        <v>134</v>
      </c>
      <c r="D521">
        <v>2</v>
      </c>
      <c r="E521" s="31" t="str">
        <f>VLOOKUP(B521,'SEPARADOR US'!A:G,4,FALSE)</f>
        <v>QUIROZ</v>
      </c>
      <c r="F521" s="31" t="str">
        <f>VLOOKUP(B521,'SEPARADOR US'!A:G,5,FALSE)</f>
        <v>MENESES</v>
      </c>
      <c r="G521" s="31" t="str">
        <f>VLOOKUP(B521,'SEPARADOR US'!A:G,6,FALSE)</f>
        <v>MARY</v>
      </c>
      <c r="H521" s="31" t="str">
        <f>VLOOKUP(B521,'SEPARADOR US'!A:G,7,FALSE)</f>
        <v>FLOR</v>
      </c>
      <c r="I521" s="31">
        <f>VLOOKUP(B521,DATOS!D:I,3,FALSE)</f>
        <v>45</v>
      </c>
      <c r="J521" s="31">
        <f>VLOOKUP(B521,DATOS!D:I,4,FALSE)</f>
        <v>1</v>
      </c>
      <c r="K521" s="31" t="str">
        <f>VLOOKUP(B521,DATOS!D:I,6,FALSE)</f>
        <v>F</v>
      </c>
      <c r="L521">
        <v>86</v>
      </c>
      <c r="M521">
        <f>VLOOKUP(B521,DATOS!D:K,8,FALSE)</f>
        <v>568</v>
      </c>
      <c r="N521" t="s">
        <v>140</v>
      </c>
      <c r="O521">
        <f>VLOOKUP(B521,AT!E:E,1,FALSE)</f>
        <v>69028113</v>
      </c>
    </row>
    <row r="522" spans="1:15">
      <c r="A522" t="str">
        <f>VLOOKUP(B522,'SEPARADOR US'!A:G,2,FALSE)</f>
        <v>TI</v>
      </c>
      <c r="B522">
        <v>1120216860</v>
      </c>
      <c r="C522" t="s">
        <v>134</v>
      </c>
      <c r="D522">
        <v>2</v>
      </c>
      <c r="E522" s="31" t="str">
        <f>VLOOKUP(B522,'SEPARADOR US'!A:G,4,FALSE)</f>
        <v>QUIROZ</v>
      </c>
      <c r="F522" s="31" t="str">
        <f>VLOOKUP(B522,'SEPARADOR US'!A:G,5,FALSE)</f>
        <v>QUINCHOA</v>
      </c>
      <c r="G522" s="31" t="str">
        <f>VLOOKUP(B522,'SEPARADOR US'!A:G,6,FALSE)</f>
        <v>EMERSON</v>
      </c>
      <c r="H522" s="31" t="str">
        <f>VLOOKUP(B522,'SEPARADOR US'!A:G,7,FALSE)</f>
        <v>ESNEIDER</v>
      </c>
      <c r="I522" s="31">
        <f>VLOOKUP(B522,DATOS!D:I,3,FALSE)</f>
        <v>17</v>
      </c>
      <c r="J522" s="31">
        <f>VLOOKUP(B522,DATOS!D:I,4,FALSE)</f>
        <v>1</v>
      </c>
      <c r="K522" s="31" t="str">
        <f>VLOOKUP(B522,DATOS!D:I,6,FALSE)</f>
        <v>M</v>
      </c>
      <c r="L522">
        <v>86</v>
      </c>
      <c r="M522">
        <f>VLOOKUP(B522,DATOS!D:K,8,FALSE)</f>
        <v>755</v>
      </c>
      <c r="N522" t="s">
        <v>140</v>
      </c>
      <c r="O522">
        <f>VLOOKUP(B522,AT!E:E,1,FALSE)</f>
        <v>1120216860</v>
      </c>
    </row>
    <row r="523" spans="1:15">
      <c r="A523" t="str">
        <f>VLOOKUP(B523,'SEPARADOR US'!A:G,2,FALSE)</f>
        <v>CC</v>
      </c>
      <c r="B523">
        <v>27357414</v>
      </c>
      <c r="C523" t="s">
        <v>134</v>
      </c>
      <c r="D523">
        <v>2</v>
      </c>
      <c r="E523" s="31" t="str">
        <f>VLOOKUP(B523,'SEPARADOR US'!A:G,4,FALSE)</f>
        <v>QUISTAL</v>
      </c>
      <c r="F523" s="31" t="str">
        <f>VLOOKUP(B523,'SEPARADOR US'!A:G,5,FALSE)</f>
        <v>GONZALEZ</v>
      </c>
      <c r="G523" s="31" t="str">
        <f>VLOOKUP(B523,'SEPARADOR US'!A:G,6,FALSE)</f>
        <v>ISABEL</v>
      </c>
      <c r="H523" s="31">
        <f>VLOOKUP(B523,'SEPARADOR US'!A:G,7,FALSE)</f>
        <v>0</v>
      </c>
      <c r="I523" s="31">
        <f>VLOOKUP(B523,DATOS!D:I,3,FALSE)</f>
        <v>76</v>
      </c>
      <c r="J523" s="31">
        <f>VLOOKUP(B523,DATOS!D:I,4,FALSE)</f>
        <v>1</v>
      </c>
      <c r="K523" s="31" t="str">
        <f>VLOOKUP(B523,DATOS!D:I,6,FALSE)</f>
        <v>F</v>
      </c>
      <c r="L523">
        <v>86</v>
      </c>
      <c r="M523">
        <f>VLOOKUP(B523,DATOS!D:K,8,FALSE)</f>
        <v>571</v>
      </c>
      <c r="N523" t="s">
        <v>140</v>
      </c>
      <c r="O523">
        <f>VLOOKUP(B523,AT!E:E,1,FALSE)</f>
        <v>27357414</v>
      </c>
    </row>
    <row r="524" spans="1:15">
      <c r="A524" t="str">
        <f>VLOOKUP(B524,'SEPARADOR US'!A:G,2,FALSE)</f>
        <v>CC</v>
      </c>
      <c r="B524">
        <v>5301179</v>
      </c>
      <c r="C524" t="s">
        <v>134</v>
      </c>
      <c r="D524">
        <v>2</v>
      </c>
      <c r="E524" s="31" t="str">
        <f>VLOOKUP(B524,'SEPARADOR US'!A:G,4,FALSE)</f>
        <v>RAMIREZ</v>
      </c>
      <c r="F524" s="31" t="str">
        <f>VLOOKUP(B524,'SEPARADOR US'!A:G,5,FALSE)</f>
        <v>GARCIA</v>
      </c>
      <c r="G524" s="31" t="str">
        <f>VLOOKUP(B524,'SEPARADOR US'!A:G,6,FALSE)</f>
        <v>TITO</v>
      </c>
      <c r="H524" s="31" t="str">
        <f>VLOOKUP(B524,'SEPARADOR US'!A:G,7,FALSE)</f>
        <v>ENRIQUE</v>
      </c>
      <c r="I524" s="31">
        <f>VLOOKUP(B524,DATOS!D:I,3,FALSE)</f>
        <v>70</v>
      </c>
      <c r="J524" s="31">
        <f>VLOOKUP(B524,DATOS!D:I,4,FALSE)</f>
        <v>1</v>
      </c>
      <c r="K524" s="31" t="str">
        <f>VLOOKUP(B524,DATOS!D:I,6,FALSE)</f>
        <v>M</v>
      </c>
      <c r="L524">
        <v>86</v>
      </c>
      <c r="M524">
        <f>VLOOKUP(B524,DATOS!D:K,8,FALSE)</f>
        <v>569</v>
      </c>
      <c r="N524" t="s">
        <v>140</v>
      </c>
      <c r="O524">
        <f>VLOOKUP(B524,AT!E:E,1,FALSE)</f>
        <v>5301179</v>
      </c>
    </row>
    <row r="525" spans="1:15">
      <c r="A525" t="str">
        <f>VLOOKUP(B525,'SEPARADOR US'!A:G,2,FALSE)</f>
        <v>CC</v>
      </c>
      <c r="B525">
        <v>27360048</v>
      </c>
      <c r="C525" t="s">
        <v>134</v>
      </c>
      <c r="D525">
        <v>2</v>
      </c>
      <c r="E525" s="31" t="str">
        <f>VLOOKUP(B525,'SEPARADOR US'!A:G,4,FALSE)</f>
        <v>RAMOS</v>
      </c>
      <c r="F525" s="31">
        <f>VLOOKUP(B525,'SEPARADOR US'!A:G,5,FALSE)</f>
        <v>0</v>
      </c>
      <c r="G525" s="31" t="str">
        <f>VLOOKUP(B525,'SEPARADOR US'!A:G,6,FALSE)</f>
        <v>VISITACION</v>
      </c>
      <c r="H525" s="31">
        <f>VLOOKUP(B525,'SEPARADOR US'!A:G,7,FALSE)</f>
        <v>0</v>
      </c>
      <c r="I525" s="31">
        <f>VLOOKUP(B525,DATOS!D:I,3,FALSE)</f>
        <v>84</v>
      </c>
      <c r="J525" s="31">
        <f>VLOOKUP(B525,DATOS!D:I,4,FALSE)</f>
        <v>1</v>
      </c>
      <c r="K525" s="31" t="str">
        <f>VLOOKUP(B525,DATOS!D:I,6,FALSE)</f>
        <v>F</v>
      </c>
      <c r="L525">
        <v>86</v>
      </c>
      <c r="M525">
        <f>VLOOKUP(B525,DATOS!D:K,8,FALSE)</f>
        <v>569</v>
      </c>
      <c r="N525" t="s">
        <v>140</v>
      </c>
      <c r="O525">
        <f>VLOOKUP(B525,AT!E:E,1,FALSE)</f>
        <v>27360048</v>
      </c>
    </row>
    <row r="526" spans="1:15">
      <c r="A526" t="str">
        <f>VLOOKUP(B526,'SEPARADOR US'!A:G,2,FALSE)</f>
        <v>RC</v>
      </c>
      <c r="B526">
        <v>1125185868</v>
      </c>
      <c r="C526" t="s">
        <v>134</v>
      </c>
      <c r="D526">
        <v>2</v>
      </c>
      <c r="E526" s="31" t="str">
        <f>VLOOKUP(B526,'SEPARADOR US'!A:G,4,FALSE)</f>
        <v>RENGIFO</v>
      </c>
      <c r="F526" s="31" t="str">
        <f>VLOOKUP(B526,'SEPARADOR US'!A:G,5,FALSE)</f>
        <v>SANCHEZ</v>
      </c>
      <c r="G526" s="31" t="str">
        <f>VLOOKUP(B526,'SEPARADOR US'!A:G,6,FALSE)</f>
        <v>ERIC</v>
      </c>
      <c r="H526" s="31" t="str">
        <f>VLOOKUP(B526,'SEPARADOR US'!A:G,7,FALSE)</f>
        <v>MATEO</v>
      </c>
      <c r="I526" s="31">
        <f>VLOOKUP(B526,DATOS!D:I,3,FALSE)</f>
        <v>4</v>
      </c>
      <c r="J526" s="31">
        <f>VLOOKUP(B526,DATOS!D:I,4,FALSE)</f>
        <v>1</v>
      </c>
      <c r="K526" s="31" t="str">
        <f>VLOOKUP(B526,DATOS!D:I,6,FALSE)</f>
        <v>M</v>
      </c>
      <c r="L526">
        <v>86</v>
      </c>
      <c r="M526">
        <f>VLOOKUP(B526,DATOS!D:K,8,FALSE)</f>
        <v>571</v>
      </c>
      <c r="N526" t="s">
        <v>140</v>
      </c>
      <c r="O526">
        <f>VLOOKUP(B526,AT!E:E,1,FALSE)</f>
        <v>1125185868</v>
      </c>
    </row>
    <row r="527" spans="1:15">
      <c r="A527" t="str">
        <f>VLOOKUP(B527,'SEPARADOR US'!A:G,2,FALSE)</f>
        <v>CC</v>
      </c>
      <c r="B527">
        <v>26641431</v>
      </c>
      <c r="C527" t="s">
        <v>134</v>
      </c>
      <c r="D527">
        <v>2</v>
      </c>
      <c r="E527" s="31" t="str">
        <f>VLOOKUP(B527,'SEPARADOR US'!A:G,4,FALSE)</f>
        <v>RESTREPO</v>
      </c>
      <c r="F527" s="31" t="str">
        <f>VLOOKUP(B527,'SEPARADOR US'!A:G,5,FALSE)</f>
        <v>CARMONA</v>
      </c>
      <c r="G527" s="31" t="str">
        <f>VLOOKUP(B527,'SEPARADOR US'!A:G,6,FALSE)</f>
        <v>EIDA</v>
      </c>
      <c r="H527" s="31" t="str">
        <f>VLOOKUP(B527,'SEPARADOR US'!A:G,7,FALSE)</f>
        <v>DELSOCORRO</v>
      </c>
      <c r="I527" s="31">
        <f>VLOOKUP(B527,DATOS!D:I,3,FALSE)</f>
        <v>52</v>
      </c>
      <c r="J527" s="31">
        <f>VLOOKUP(B527,DATOS!D:I,4,FALSE)</f>
        <v>1</v>
      </c>
      <c r="K527" s="31" t="str">
        <f>VLOOKUP(B527,DATOS!D:I,6,FALSE)</f>
        <v>F</v>
      </c>
      <c r="L527">
        <v>86</v>
      </c>
      <c r="M527">
        <f>VLOOKUP(B527,DATOS!D:K,8,FALSE)</f>
        <v>571</v>
      </c>
      <c r="N527" t="s">
        <v>140</v>
      </c>
      <c r="O527">
        <f>VLOOKUP(B527,AT!E:E,1,FALSE)</f>
        <v>26641431</v>
      </c>
    </row>
    <row r="528" spans="1:15">
      <c r="A528" t="str">
        <f>VLOOKUP(B528,'SEPARADOR US'!A:G,2,FALSE)</f>
        <v>RC</v>
      </c>
      <c r="B528">
        <v>1123332659</v>
      </c>
      <c r="C528" t="s">
        <v>134</v>
      </c>
      <c r="D528">
        <v>2</v>
      </c>
      <c r="E528" s="31" t="str">
        <f>VLOOKUP(B528,'SEPARADOR US'!A:G,4,FALSE)</f>
        <v>RESTREPO</v>
      </c>
      <c r="F528" s="31" t="str">
        <f>VLOOKUP(B528,'SEPARADOR US'!A:G,5,FALSE)</f>
        <v>GIANNI</v>
      </c>
      <c r="G528" s="31" t="str">
        <f>VLOOKUP(B528,'SEPARADOR US'!A:G,6,FALSE)</f>
        <v>YAZMIN</v>
      </c>
      <c r="H528" s="31">
        <f>VLOOKUP(B528,'SEPARADOR US'!A:G,7,FALSE)</f>
        <v>0</v>
      </c>
      <c r="I528" s="31">
        <f>VLOOKUP(B528,DATOS!D:I,3,FALSE)</f>
        <v>9</v>
      </c>
      <c r="J528" s="31">
        <f>VLOOKUP(B528,DATOS!D:I,4,FALSE)</f>
        <v>1</v>
      </c>
      <c r="K528" s="31" t="str">
        <f>VLOOKUP(B528,DATOS!D:I,6,FALSE)</f>
        <v>F</v>
      </c>
      <c r="L528">
        <v>86</v>
      </c>
      <c r="M528">
        <f>VLOOKUP(B528,DATOS!D:K,8,FALSE)</f>
        <v>320</v>
      </c>
      <c r="N528" t="s">
        <v>140</v>
      </c>
      <c r="O528">
        <f>VLOOKUP(B528,AT!E:E,1,FALSE)</f>
        <v>1123332659</v>
      </c>
    </row>
    <row r="529" spans="1:15">
      <c r="A529" t="str">
        <f>VLOOKUP(B529,'SEPARADOR US'!A:G,2,FALSE)</f>
        <v>CC</v>
      </c>
      <c r="B529">
        <v>39842224</v>
      </c>
      <c r="C529" t="s">
        <v>134</v>
      </c>
      <c r="D529">
        <v>2</v>
      </c>
      <c r="E529" s="31" t="str">
        <f>VLOOKUP(B529,'SEPARADOR US'!A:G,4,FALSE)</f>
        <v>REYES</v>
      </c>
      <c r="F529" s="31" t="str">
        <f>VLOOKUP(B529,'SEPARADOR US'!A:G,5,FALSE)</f>
        <v>COLLAZOS</v>
      </c>
      <c r="G529" s="31" t="str">
        <f>VLOOKUP(B529,'SEPARADOR US'!A:G,6,FALSE)</f>
        <v>MARIELA</v>
      </c>
      <c r="H529" s="31">
        <f>VLOOKUP(B529,'SEPARADOR US'!A:G,7,FALSE)</f>
        <v>0</v>
      </c>
      <c r="I529" s="31">
        <f>VLOOKUP(B529,DATOS!D:I,3,FALSE)</f>
        <v>40</v>
      </c>
      <c r="J529" s="31">
        <f>VLOOKUP(B529,DATOS!D:I,4,FALSE)</f>
        <v>1</v>
      </c>
      <c r="K529" s="31" t="str">
        <f>VLOOKUP(B529,DATOS!D:I,6,FALSE)</f>
        <v>F</v>
      </c>
      <c r="L529">
        <v>86</v>
      </c>
      <c r="M529">
        <f>VLOOKUP(B529,DATOS!D:K,8,FALSE)</f>
        <v>569</v>
      </c>
      <c r="N529" t="s">
        <v>140</v>
      </c>
      <c r="O529">
        <f>VLOOKUP(B529,AT!E:E,1,FALSE)</f>
        <v>39842224</v>
      </c>
    </row>
    <row r="530" spans="1:15">
      <c r="A530" t="str">
        <f>VLOOKUP(B530,'SEPARADOR US'!A:G,2,FALSE)</f>
        <v>CC</v>
      </c>
      <c r="B530">
        <v>27474875</v>
      </c>
      <c r="C530" t="s">
        <v>134</v>
      </c>
      <c r="D530">
        <v>2</v>
      </c>
      <c r="E530" s="31" t="str">
        <f>VLOOKUP(B530,'SEPARADOR US'!A:G,4,FALSE)</f>
        <v>RIASCOS</v>
      </c>
      <c r="F530" s="31" t="str">
        <f>VLOOKUP(B530,'SEPARADOR US'!A:G,5,FALSE)</f>
        <v>RAMOS</v>
      </c>
      <c r="G530" s="31" t="str">
        <f>VLOOKUP(B530,'SEPARADOR US'!A:G,6,FALSE)</f>
        <v>MRIA</v>
      </c>
      <c r="H530" s="31" t="str">
        <f>VLOOKUP(B530,'SEPARADOR US'!A:G,7,FALSE)</f>
        <v>EUGENIA</v>
      </c>
      <c r="I530" s="31">
        <f>VLOOKUP(B530,DATOS!D:I,3,FALSE)</f>
        <v>55</v>
      </c>
      <c r="J530" s="31">
        <f>VLOOKUP(B530,DATOS!D:I,4,FALSE)</f>
        <v>1</v>
      </c>
      <c r="K530" s="31" t="str">
        <f>VLOOKUP(B530,DATOS!D:I,6,FALSE)</f>
        <v>F</v>
      </c>
      <c r="L530">
        <v>86</v>
      </c>
      <c r="M530">
        <f>VLOOKUP(B530,DATOS!D:K,8,FALSE)</f>
        <v>749</v>
      </c>
      <c r="N530" t="s">
        <v>140</v>
      </c>
      <c r="O530">
        <f>VLOOKUP(B530,AT!E:E,1,FALSE)</f>
        <v>27474875</v>
      </c>
    </row>
    <row r="531" spans="1:15">
      <c r="A531" t="str">
        <f>VLOOKUP(B531,'SEPARADOR US'!A:G,2,FALSE)</f>
        <v>CC</v>
      </c>
      <c r="B531">
        <v>31155105</v>
      </c>
      <c r="C531" t="s">
        <v>134</v>
      </c>
      <c r="D531">
        <v>2</v>
      </c>
      <c r="E531" s="31" t="str">
        <f>VLOOKUP(B531,'SEPARADOR US'!A:G,4,FALSE)</f>
        <v>RIOS</v>
      </c>
      <c r="F531" s="31" t="str">
        <f>VLOOKUP(B531,'SEPARADOR US'!A:G,5,FALSE)</f>
        <v>LUZ</v>
      </c>
      <c r="G531" s="31" t="str">
        <f>VLOOKUP(B531,'SEPARADOR US'!A:G,6,FALSE)</f>
        <v>DARY</v>
      </c>
      <c r="H531" s="31">
        <f>VLOOKUP(B531,'SEPARADOR US'!A:G,7,FALSE)</f>
        <v>0</v>
      </c>
      <c r="I531" s="31">
        <f>VLOOKUP(B531,DATOS!D:I,3,FALSE)</f>
        <v>70</v>
      </c>
      <c r="J531" s="31">
        <f>VLOOKUP(B531,DATOS!D:I,4,FALSE)</f>
        <v>1</v>
      </c>
      <c r="K531" s="31" t="str">
        <f>VLOOKUP(B531,DATOS!D:I,6,FALSE)</f>
        <v>F</v>
      </c>
      <c r="L531">
        <v>86</v>
      </c>
      <c r="M531">
        <f>VLOOKUP(B531,DATOS!D:K,8,FALSE)</f>
        <v>320</v>
      </c>
      <c r="N531" t="s">
        <v>140</v>
      </c>
      <c r="O531">
        <f>VLOOKUP(B531,AT!E:E,1,FALSE)</f>
        <v>31155105</v>
      </c>
    </row>
    <row r="532" spans="1:15">
      <c r="A532" t="str">
        <f>VLOOKUP(B532,'SEPARADOR US'!A:G,2,FALSE)</f>
        <v>CC</v>
      </c>
      <c r="B532">
        <v>98332292</v>
      </c>
      <c r="C532" t="s">
        <v>134</v>
      </c>
      <c r="D532">
        <v>2</v>
      </c>
      <c r="E532" s="31" t="str">
        <f>VLOOKUP(B532,'SEPARADOR US'!A:G,4,FALSE)</f>
        <v>RIVADENEIRA</v>
      </c>
      <c r="F532" s="31" t="str">
        <f>VLOOKUP(B532,'SEPARADOR US'!A:G,5,FALSE)</f>
        <v>GARCIA</v>
      </c>
      <c r="G532" s="31" t="str">
        <f>VLOOKUP(B532,'SEPARADOR US'!A:G,6,FALSE)</f>
        <v>JESUS</v>
      </c>
      <c r="H532" s="31" t="str">
        <f>VLOOKUP(B532,'SEPARADOR US'!A:G,7,FALSE)</f>
        <v>OCTAVIO</v>
      </c>
      <c r="I532" s="31">
        <f>VLOOKUP(B532,DATOS!D:I,3,FALSE)</f>
        <v>62</v>
      </c>
      <c r="J532" s="31">
        <f>VLOOKUP(B532,DATOS!D:I,4,FALSE)</f>
        <v>1</v>
      </c>
      <c r="K532" s="31" t="str">
        <f>VLOOKUP(B532,DATOS!D:I,6,FALSE)</f>
        <v>M</v>
      </c>
      <c r="L532">
        <v>86</v>
      </c>
      <c r="M532" t="str">
        <f>VLOOKUP(B532,DATOS!D:K,8,FALSE)</f>
        <v>001</v>
      </c>
      <c r="N532" t="s">
        <v>140</v>
      </c>
      <c r="O532">
        <f>VLOOKUP(B532,AT!E:E,1,FALSE)</f>
        <v>98332292</v>
      </c>
    </row>
    <row r="533" spans="1:15">
      <c r="A533" t="str">
        <f>VLOOKUP(B533,'SEPARADOR US'!A:G,2,FALSE)</f>
        <v>CC</v>
      </c>
      <c r="B533">
        <v>1125179951</v>
      </c>
      <c r="C533" t="s">
        <v>134</v>
      </c>
      <c r="D533">
        <v>2</v>
      </c>
      <c r="E533" s="31" t="str">
        <f>VLOOKUP(B533,'SEPARADOR US'!A:G,4,FALSE)</f>
        <v>RIVERA</v>
      </c>
      <c r="F533" s="31" t="str">
        <f>VLOOKUP(B533,'SEPARADOR US'!A:G,5,FALSE)</f>
        <v>GONZALEZ</v>
      </c>
      <c r="G533" s="31" t="str">
        <f>VLOOKUP(B533,'SEPARADOR US'!A:G,6,FALSE)</f>
        <v>MARCELA</v>
      </c>
      <c r="H533" s="31">
        <f>VLOOKUP(B533,'SEPARADOR US'!A:G,7,FALSE)</f>
        <v>0</v>
      </c>
      <c r="I533" s="31">
        <f>VLOOKUP(B533,DATOS!D:I,3,FALSE)</f>
        <v>36</v>
      </c>
      <c r="J533" s="31">
        <f>VLOOKUP(B533,DATOS!D:I,4,FALSE)</f>
        <v>1</v>
      </c>
      <c r="K533" s="31" t="str">
        <f>VLOOKUP(B533,DATOS!D:I,6,FALSE)</f>
        <v>F</v>
      </c>
      <c r="L533">
        <v>86</v>
      </c>
      <c r="M533">
        <f>VLOOKUP(B533,DATOS!D:K,8,FALSE)</f>
        <v>571</v>
      </c>
      <c r="N533" t="s">
        <v>140</v>
      </c>
      <c r="O533">
        <f>VLOOKUP(B533,AT!E:E,1,FALSE)</f>
        <v>1125179951</v>
      </c>
    </row>
    <row r="534" spans="1:15">
      <c r="A534" t="str">
        <f>VLOOKUP(B534,'SEPARADOR US'!A:G,2,FALSE)</f>
        <v>CC</v>
      </c>
      <c r="B534">
        <v>10632434</v>
      </c>
      <c r="C534" t="s">
        <v>134</v>
      </c>
      <c r="D534">
        <v>2</v>
      </c>
      <c r="E534" s="31" t="str">
        <f>VLOOKUP(B534,'SEPARADOR US'!A:G,4,FALSE)</f>
        <v>RIVERA</v>
      </c>
      <c r="F534" s="31" t="str">
        <f>VLOOKUP(B534,'SEPARADOR US'!A:G,5,FALSE)</f>
        <v>MOSTACILLA</v>
      </c>
      <c r="G534" s="31" t="str">
        <f>VLOOKUP(B534,'SEPARADOR US'!A:G,6,FALSE)</f>
        <v>WILMER</v>
      </c>
      <c r="H534" s="31">
        <f>VLOOKUP(B534,'SEPARADOR US'!A:G,7,FALSE)</f>
        <v>0</v>
      </c>
      <c r="I534" s="31">
        <f>VLOOKUP(B534,DATOS!D:I,3,FALSE)</f>
        <v>52</v>
      </c>
      <c r="J534" s="31">
        <f>VLOOKUP(B534,DATOS!D:I,4,FALSE)</f>
        <v>1</v>
      </c>
      <c r="K534" s="31" t="str">
        <f>VLOOKUP(B534,DATOS!D:I,6,FALSE)</f>
        <v>M</v>
      </c>
      <c r="L534">
        <v>86</v>
      </c>
      <c r="M534">
        <f>VLOOKUP(B534,DATOS!D:K,8,FALSE)</f>
        <v>568</v>
      </c>
      <c r="N534" t="s">
        <v>140</v>
      </c>
      <c r="O534">
        <f>VLOOKUP(B534,AT!E:E,1,FALSE)</f>
        <v>10632434</v>
      </c>
    </row>
    <row r="535" spans="1:15">
      <c r="A535" t="str">
        <f>VLOOKUP(B535,'SEPARADOR US'!A:G,2,FALSE)</f>
        <v>CC</v>
      </c>
      <c r="B535">
        <v>5341783</v>
      </c>
      <c r="C535" t="s">
        <v>134</v>
      </c>
      <c r="D535">
        <v>2</v>
      </c>
      <c r="E535" s="31" t="str">
        <f>VLOOKUP(B535,'SEPARADOR US'!A:G,4,FALSE)</f>
        <v>RIVERA</v>
      </c>
      <c r="F535" s="31" t="str">
        <f>VLOOKUP(B535,'SEPARADOR US'!A:G,5,FALSE)</f>
        <v>SALAZAR</v>
      </c>
      <c r="G535" s="31" t="str">
        <f>VLOOKUP(B535,'SEPARADOR US'!A:G,6,FALSE)</f>
        <v>LUIS</v>
      </c>
      <c r="H535" s="31" t="str">
        <f>VLOOKUP(B535,'SEPARADOR US'!A:G,7,FALSE)</f>
        <v>ANTONIO</v>
      </c>
      <c r="I535" s="31">
        <f>VLOOKUP(B535,DATOS!D:I,3,FALSE)</f>
        <v>64</v>
      </c>
      <c r="J535" s="31">
        <f>VLOOKUP(B535,DATOS!D:I,4,FALSE)</f>
        <v>1</v>
      </c>
      <c r="K535" s="31" t="str">
        <f>VLOOKUP(B535,DATOS!D:I,6,FALSE)</f>
        <v>M</v>
      </c>
      <c r="L535">
        <v>86</v>
      </c>
      <c r="M535">
        <f>VLOOKUP(B535,DATOS!D:K,8,FALSE)</f>
        <v>865</v>
      </c>
      <c r="N535" t="s">
        <v>140</v>
      </c>
      <c r="O535">
        <f>VLOOKUP(B535,AT!E:E,1,FALSE)</f>
        <v>5341783</v>
      </c>
    </row>
    <row r="536" spans="1:15">
      <c r="A536" t="str">
        <f>VLOOKUP(B536,'SEPARADOR US'!A:G,2,FALSE)</f>
        <v>CC</v>
      </c>
      <c r="B536">
        <v>69010241</v>
      </c>
      <c r="C536" t="s">
        <v>134</v>
      </c>
      <c r="D536">
        <v>2</v>
      </c>
      <c r="E536" s="31" t="str">
        <f>VLOOKUP(B536,'SEPARADOR US'!A:G,4,FALSE)</f>
        <v>ROAS</v>
      </c>
      <c r="F536" s="31" t="str">
        <f>VLOOKUP(B536,'SEPARADOR US'!A:G,5,FALSE)</f>
        <v>JIMENEZ</v>
      </c>
      <c r="G536" s="31" t="str">
        <f>VLOOKUP(B536,'SEPARADOR US'!A:G,6,FALSE)</f>
        <v>LUCY</v>
      </c>
      <c r="H536" s="31" t="str">
        <f>VLOOKUP(B536,'SEPARADOR US'!A:G,7,FALSE)</f>
        <v>AYDE</v>
      </c>
      <c r="I536" s="31">
        <f>VLOOKUP(B536,DATOS!D:I,3,FALSE)</f>
        <v>55</v>
      </c>
      <c r="J536" s="31">
        <f>VLOOKUP(B536,DATOS!D:I,4,FALSE)</f>
        <v>1</v>
      </c>
      <c r="K536" s="31" t="str">
        <f>VLOOKUP(B536,DATOS!D:I,6,FALSE)</f>
        <v>F</v>
      </c>
      <c r="L536">
        <v>86</v>
      </c>
      <c r="M536">
        <f>VLOOKUP(B536,DATOS!D:K,8,FALSE)</f>
        <v>571</v>
      </c>
      <c r="N536" t="s">
        <v>140</v>
      </c>
      <c r="O536">
        <f>VLOOKUP(B536,AT!E:E,1,FALSE)</f>
        <v>69010241</v>
      </c>
    </row>
    <row r="537" spans="1:15">
      <c r="A537" t="str">
        <f>VLOOKUP(B537,'SEPARADOR US'!A:G,2,FALSE)</f>
        <v>CC</v>
      </c>
      <c r="B537">
        <v>26632619</v>
      </c>
      <c r="C537" t="s">
        <v>134</v>
      </c>
      <c r="D537">
        <v>2</v>
      </c>
      <c r="E537" s="31" t="str">
        <f>VLOOKUP(B537,'SEPARADOR US'!A:G,4,FALSE)</f>
        <v>ROBIS</v>
      </c>
      <c r="F537" s="31" t="str">
        <f>VLOOKUP(B537,'SEPARADOR US'!A:G,5,FALSE)</f>
        <v>CARVAJAL</v>
      </c>
      <c r="G537" s="31" t="str">
        <f>VLOOKUP(B537,'SEPARADOR US'!A:G,6,FALSE)</f>
        <v>FRANQUELINA</v>
      </c>
      <c r="H537" s="31">
        <f>VLOOKUP(B537,'SEPARADOR US'!A:G,7,FALSE)</f>
        <v>0</v>
      </c>
      <c r="I537" s="31">
        <f>VLOOKUP(B537,DATOS!D:I,3,FALSE)</f>
        <v>72</v>
      </c>
      <c r="J537" s="31">
        <f>VLOOKUP(B537,DATOS!D:I,4,FALSE)</f>
        <v>1</v>
      </c>
      <c r="K537" s="31" t="str">
        <f>VLOOKUP(B537,DATOS!D:I,6,FALSE)</f>
        <v>F</v>
      </c>
      <c r="L537">
        <v>86</v>
      </c>
      <c r="M537">
        <f>VLOOKUP(B537,DATOS!D:K,8,FALSE)</f>
        <v>571</v>
      </c>
      <c r="N537" t="s">
        <v>140</v>
      </c>
      <c r="O537">
        <f>VLOOKUP(B537,AT!E:E,1,FALSE)</f>
        <v>26632619</v>
      </c>
    </row>
    <row r="538" spans="1:15">
      <c r="A538" t="str">
        <f>VLOOKUP(B538,'SEPARADOR US'!A:G,2,FALSE)</f>
        <v>CC</v>
      </c>
      <c r="B538">
        <v>41180059</v>
      </c>
      <c r="C538" t="s">
        <v>134</v>
      </c>
      <c r="D538">
        <v>2</v>
      </c>
      <c r="E538" s="31" t="str">
        <f>VLOOKUP(B538,'SEPARADOR US'!A:G,4,FALSE)</f>
        <v>ROBLES</v>
      </c>
      <c r="F538" s="31" t="str">
        <f>VLOOKUP(B538,'SEPARADOR US'!A:G,5,FALSE)</f>
        <v>ANA</v>
      </c>
      <c r="G538" s="31" t="str">
        <f>VLOOKUP(B538,'SEPARADOR US'!A:G,6,FALSE)</f>
        <v>MARIA</v>
      </c>
      <c r="H538" s="31">
        <f>VLOOKUP(B538,'SEPARADOR US'!A:G,7,FALSE)</f>
        <v>0</v>
      </c>
      <c r="I538" s="31">
        <f>VLOOKUP(B538,DATOS!D:I,3,FALSE)</f>
        <v>75</v>
      </c>
      <c r="J538" s="31">
        <f>VLOOKUP(B538,DATOS!D:I,4,FALSE)</f>
        <v>1</v>
      </c>
      <c r="K538" s="31" t="str">
        <f>VLOOKUP(B538,DATOS!D:I,6,FALSE)</f>
        <v>F</v>
      </c>
      <c r="L538">
        <v>86</v>
      </c>
      <c r="M538">
        <f>VLOOKUP(B538,DATOS!D:K,8,FALSE)</f>
        <v>219</v>
      </c>
      <c r="N538" t="s">
        <v>140</v>
      </c>
      <c r="O538">
        <f>VLOOKUP(B538,AT!E:E,1,FALSE)</f>
        <v>41180059</v>
      </c>
    </row>
    <row r="539" spans="1:15">
      <c r="A539" t="str">
        <f>VLOOKUP(B539,'SEPARADOR US'!A:G,2,FALSE)</f>
        <v>CC</v>
      </c>
      <c r="B539">
        <v>96360773</v>
      </c>
      <c r="C539" t="s">
        <v>134</v>
      </c>
      <c r="D539">
        <v>2</v>
      </c>
      <c r="E539" s="31" t="str">
        <f>VLOOKUP(B539,'SEPARADOR US'!A:G,4,FALSE)</f>
        <v>RODIRGUEZ</v>
      </c>
      <c r="F539" s="31" t="str">
        <f>VLOOKUP(B539,'SEPARADOR US'!A:G,5,FALSE)</f>
        <v>AVILA</v>
      </c>
      <c r="G539" s="31" t="str">
        <f>VLOOKUP(B539,'SEPARADOR US'!A:G,6,FALSE)</f>
        <v>REINEL</v>
      </c>
      <c r="H539" s="31">
        <f>VLOOKUP(B539,'SEPARADOR US'!A:G,7,FALSE)</f>
        <v>0</v>
      </c>
      <c r="I539" s="31">
        <f>VLOOKUP(B539,DATOS!D:I,3,FALSE)</f>
        <v>49</v>
      </c>
      <c r="J539" s="31">
        <f>VLOOKUP(B539,DATOS!D:I,4,FALSE)</f>
        <v>1</v>
      </c>
      <c r="K539" s="31" t="str">
        <f>VLOOKUP(B539,DATOS!D:I,6,FALSE)</f>
        <v>M</v>
      </c>
      <c r="L539">
        <v>86</v>
      </c>
      <c r="M539">
        <f>VLOOKUP(B539,DATOS!D:K,8,FALSE)</f>
        <v>571</v>
      </c>
      <c r="N539" t="s">
        <v>140</v>
      </c>
      <c r="O539">
        <f>VLOOKUP(B539,AT!E:E,1,FALSE)</f>
        <v>96360773</v>
      </c>
    </row>
    <row r="540" spans="1:15">
      <c r="A540" t="str">
        <f>VLOOKUP(B540,'SEPARADOR US'!A:G,2,FALSE)</f>
        <v>CC</v>
      </c>
      <c r="B540">
        <v>59651292</v>
      </c>
      <c r="C540" t="s">
        <v>134</v>
      </c>
      <c r="D540">
        <v>2</v>
      </c>
      <c r="E540" s="31" t="str">
        <f>VLOOKUP(B540,'SEPARADOR US'!A:G,4,FALSE)</f>
        <v>RODRIGUEZ</v>
      </c>
      <c r="F540" s="31" t="str">
        <f>VLOOKUP(B540,'SEPARADOR US'!A:G,5,FALSE)</f>
        <v>BENAVIDES</v>
      </c>
      <c r="G540" s="31" t="str">
        <f>VLOOKUP(B540,'SEPARADOR US'!A:G,6,FALSE)</f>
        <v>MARIA</v>
      </c>
      <c r="H540" s="31" t="str">
        <f>VLOOKUP(B540,'SEPARADOR US'!A:G,7,FALSE)</f>
        <v>EUGENIA</v>
      </c>
      <c r="I540" s="31">
        <f>VLOOKUP(B540,DATOS!D:I,3,FALSE)</f>
        <v>43</v>
      </c>
      <c r="J540" s="31">
        <f>VLOOKUP(B540,DATOS!D:I,4,FALSE)</f>
        <v>1</v>
      </c>
      <c r="K540" s="31" t="str">
        <f>VLOOKUP(B540,DATOS!D:I,6,FALSE)</f>
        <v>F</v>
      </c>
      <c r="L540">
        <v>86</v>
      </c>
      <c r="M540">
        <f>VLOOKUP(B540,DATOS!D:K,8,FALSE)</f>
        <v>865</v>
      </c>
      <c r="N540" t="s">
        <v>140</v>
      </c>
      <c r="O540">
        <f>VLOOKUP(B540,AT!E:E,1,FALSE)</f>
        <v>59651292</v>
      </c>
    </row>
    <row r="541" spans="1:15">
      <c r="A541" t="str">
        <f>VLOOKUP(B541,'SEPARADOR US'!A:G,2,FALSE)</f>
        <v>CC</v>
      </c>
      <c r="B541">
        <v>27355914</v>
      </c>
      <c r="C541" t="s">
        <v>134</v>
      </c>
      <c r="D541">
        <v>2</v>
      </c>
      <c r="E541" s="31" t="str">
        <f>VLOOKUP(B541,'SEPARADOR US'!A:G,4,FALSE)</f>
        <v>RODRIGUEZ</v>
      </c>
      <c r="F541" s="31" t="str">
        <f>VLOOKUP(B541,'SEPARADOR US'!A:G,5,FALSE)</f>
        <v>BOLAÑOS</v>
      </c>
      <c r="G541" s="31" t="str">
        <f>VLOOKUP(B541,'SEPARADOR US'!A:G,6,FALSE)</f>
        <v>MARTHA</v>
      </c>
      <c r="H541" s="31" t="str">
        <f>VLOOKUP(B541,'SEPARADOR US'!A:G,7,FALSE)</f>
        <v>MERCEDES</v>
      </c>
      <c r="I541" s="31">
        <f>VLOOKUP(B541,DATOS!D:I,3,FALSE)</f>
        <v>62</v>
      </c>
      <c r="J541" s="31">
        <f>VLOOKUP(B541,DATOS!D:I,4,FALSE)</f>
        <v>1</v>
      </c>
      <c r="K541" s="31" t="str">
        <f>VLOOKUP(B541,DATOS!D:I,6,FALSE)</f>
        <v>F</v>
      </c>
      <c r="L541">
        <v>86</v>
      </c>
      <c r="M541" t="str">
        <f>VLOOKUP(B541,DATOS!D:K,8,FALSE)</f>
        <v>001</v>
      </c>
      <c r="N541" t="s">
        <v>140</v>
      </c>
      <c r="O541">
        <f>VLOOKUP(B541,AT!E:E,1,FALSE)</f>
        <v>27355914</v>
      </c>
    </row>
    <row r="542" spans="1:15">
      <c r="A542" t="str">
        <f>VLOOKUP(B542,'SEPARADOR US'!A:G,2,FALSE)</f>
        <v>RC</v>
      </c>
      <c r="B542">
        <v>1120072883</v>
      </c>
      <c r="C542" t="s">
        <v>134</v>
      </c>
      <c r="D542">
        <v>2</v>
      </c>
      <c r="E542" s="31" t="str">
        <f>VLOOKUP(B542,'SEPARADOR US'!A:G,4,FALSE)</f>
        <v>RODRIGUEZ</v>
      </c>
      <c r="F542" s="31" t="str">
        <f>VLOOKUP(B542,'SEPARADOR US'!A:G,5,FALSE)</f>
        <v>DELGADO</v>
      </c>
      <c r="G542" s="31" t="str">
        <f>VLOOKUP(B542,'SEPARADOR US'!A:G,6,FALSE)</f>
        <v>LUCIANA</v>
      </c>
      <c r="H542" s="31" t="str">
        <f>VLOOKUP(B542,'SEPARADOR US'!A:G,7,FALSE)</f>
        <v>SARAI</v>
      </c>
      <c r="I542" s="31">
        <f>VLOOKUP(B542,DATOS!D:I,3,FALSE)</f>
        <v>8</v>
      </c>
      <c r="J542" s="31">
        <f>VLOOKUP(B542,DATOS!D:I,4,FALSE)</f>
        <v>2</v>
      </c>
      <c r="K542" s="31" t="str">
        <f>VLOOKUP(B542,DATOS!D:I,6,FALSE)</f>
        <v>F</v>
      </c>
      <c r="L542">
        <v>86</v>
      </c>
      <c r="M542" t="str">
        <f>VLOOKUP(B542,DATOS!D:K,8,FALSE)</f>
        <v>001</v>
      </c>
      <c r="N542" t="s">
        <v>140</v>
      </c>
      <c r="O542">
        <f>VLOOKUP(B542,AT!E:E,1,FALSE)</f>
        <v>1120072883</v>
      </c>
    </row>
    <row r="543" spans="1:15">
      <c r="A543" t="str">
        <f>VLOOKUP(B543,'SEPARADOR US'!A:G,2,FALSE)</f>
        <v>CC</v>
      </c>
      <c r="B543">
        <v>1005702033</v>
      </c>
      <c r="C543" t="s">
        <v>134</v>
      </c>
      <c r="D543">
        <v>2</v>
      </c>
      <c r="E543" s="31" t="str">
        <f>VLOOKUP(B543,'SEPARADOR US'!A:G,4,FALSE)</f>
        <v>RODRIGUEZ</v>
      </c>
      <c r="F543" s="31" t="str">
        <f>VLOOKUP(B543,'SEPARADOR US'!A:G,5,FALSE)</f>
        <v>HUERTAS</v>
      </c>
      <c r="G543" s="31" t="str">
        <f>VLOOKUP(B543,'SEPARADOR US'!A:G,6,FALSE)</f>
        <v>KARIN</v>
      </c>
      <c r="H543" s="31" t="str">
        <f>VLOOKUP(B543,'SEPARADOR US'!A:G,7,FALSE)</f>
        <v>YULIANA</v>
      </c>
      <c r="I543" s="31">
        <f>VLOOKUP(B543,DATOS!D:I,3,FALSE)</f>
        <v>21</v>
      </c>
      <c r="J543" s="31">
        <f>VLOOKUP(B543,DATOS!D:I,4,FALSE)</f>
        <v>1</v>
      </c>
      <c r="K543" s="31" t="str">
        <f>VLOOKUP(B543,DATOS!D:I,6,FALSE)</f>
        <v>F</v>
      </c>
      <c r="L543">
        <v>86</v>
      </c>
      <c r="M543">
        <f>VLOOKUP(B543,DATOS!D:K,8,FALSE)</f>
        <v>571</v>
      </c>
      <c r="N543" t="s">
        <v>140</v>
      </c>
      <c r="O543">
        <f>VLOOKUP(B543,AT!E:E,1,FALSE)</f>
        <v>1005702033</v>
      </c>
    </row>
    <row r="544" spans="1:15">
      <c r="A544" t="str">
        <f>VLOOKUP(B544,'SEPARADOR US'!A:G,2,FALSE)</f>
        <v>TI</v>
      </c>
      <c r="B544">
        <v>1127075795</v>
      </c>
      <c r="C544" t="s">
        <v>134</v>
      </c>
      <c r="D544">
        <v>2</v>
      </c>
      <c r="E544" s="31" t="str">
        <f>VLOOKUP(B544,'SEPARADOR US'!A:G,4,FALSE)</f>
        <v>RODRIGUEZ</v>
      </c>
      <c r="F544" s="31" t="str">
        <f>VLOOKUP(B544,'SEPARADOR US'!A:G,5,FALSE)</f>
        <v>JURADO</v>
      </c>
      <c r="G544" s="31" t="str">
        <f>VLOOKUP(B544,'SEPARADOR US'!A:G,6,FALSE)</f>
        <v>DANNIA</v>
      </c>
      <c r="H544" s="31" t="str">
        <f>VLOOKUP(B544,'SEPARADOR US'!A:G,7,FALSE)</f>
        <v>VALENTINA</v>
      </c>
      <c r="I544" s="31">
        <f>VLOOKUP(B544,DATOS!D:I,3,FALSE)</f>
        <v>12</v>
      </c>
      <c r="J544" s="31">
        <f>VLOOKUP(B544,DATOS!D:I,4,FALSE)</f>
        <v>1</v>
      </c>
      <c r="K544" s="31" t="str">
        <f>VLOOKUP(B544,DATOS!D:I,6,FALSE)</f>
        <v>F</v>
      </c>
      <c r="L544">
        <v>86</v>
      </c>
      <c r="M544">
        <f>VLOOKUP(B544,DATOS!D:K,8,FALSE)</f>
        <v>885</v>
      </c>
      <c r="N544" t="s">
        <v>140</v>
      </c>
      <c r="O544">
        <f>VLOOKUP(B544,AT!E:E,1,FALSE)</f>
        <v>1127075795</v>
      </c>
    </row>
    <row r="545" spans="1:15">
      <c r="A545" t="str">
        <f>VLOOKUP(B545,'SEPARADOR US'!A:G,2,FALSE)</f>
        <v>CC</v>
      </c>
      <c r="B545">
        <v>27308039</v>
      </c>
      <c r="C545" t="s">
        <v>134</v>
      </c>
      <c r="D545">
        <v>2</v>
      </c>
      <c r="E545" s="31" t="str">
        <f>VLOOKUP(B545,'SEPARADOR US'!A:G,4,FALSE)</f>
        <v>RODRIGUEZ</v>
      </c>
      <c r="F545" s="31" t="str">
        <f>VLOOKUP(B545,'SEPARADOR US'!A:G,5,FALSE)</f>
        <v>ROSERO</v>
      </c>
      <c r="G545" s="31" t="str">
        <f>VLOOKUP(B545,'SEPARADOR US'!A:G,6,FALSE)</f>
        <v>LEONOR</v>
      </c>
      <c r="H545" s="31">
        <f>VLOOKUP(B545,'SEPARADOR US'!A:G,7,FALSE)</f>
        <v>0</v>
      </c>
      <c r="I545" s="31">
        <f>VLOOKUP(B545,DATOS!D:I,3,FALSE)</f>
        <v>60</v>
      </c>
      <c r="J545" s="31">
        <f>VLOOKUP(B545,DATOS!D:I,4,FALSE)</f>
        <v>1</v>
      </c>
      <c r="K545" s="31" t="str">
        <f>VLOOKUP(B545,DATOS!D:I,6,FALSE)</f>
        <v>F</v>
      </c>
      <c r="L545">
        <v>86</v>
      </c>
      <c r="M545">
        <f>VLOOKUP(B545,DATOS!D:K,8,FALSE)</f>
        <v>320</v>
      </c>
      <c r="N545" t="s">
        <v>140</v>
      </c>
      <c r="O545">
        <f>VLOOKUP(B545,AT!E:E,1,FALSE)</f>
        <v>27308039</v>
      </c>
    </row>
    <row r="546" spans="1:15">
      <c r="A546" t="str">
        <f>VLOOKUP(B546,'SEPARADOR US'!A:G,2,FALSE)</f>
        <v>TI</v>
      </c>
      <c r="B546">
        <v>1076905431</v>
      </c>
      <c r="C546" t="s">
        <v>134</v>
      </c>
      <c r="D546">
        <v>2</v>
      </c>
      <c r="E546" s="31" t="str">
        <f>VLOOKUP(B546,'SEPARADOR US'!A:G,4,FALSE)</f>
        <v>RODULFO</v>
      </c>
      <c r="F546" s="31" t="str">
        <f>VLOOKUP(B546,'SEPARADOR US'!A:G,5,FALSE)</f>
        <v>CUBIDES</v>
      </c>
      <c r="G546" s="31" t="str">
        <f>VLOOKUP(B546,'SEPARADOR US'!A:G,6,FALSE)</f>
        <v>JANER</v>
      </c>
      <c r="H546" s="31" t="str">
        <f>VLOOKUP(B546,'SEPARADOR US'!A:G,7,FALSE)</f>
        <v>STEVEN</v>
      </c>
      <c r="I546" s="31">
        <f>VLOOKUP(B546,DATOS!D:I,3,FALSE)</f>
        <v>17</v>
      </c>
      <c r="J546" s="31">
        <f>VLOOKUP(B546,DATOS!D:I,4,FALSE)</f>
        <v>1</v>
      </c>
      <c r="K546" s="31" t="str">
        <f>VLOOKUP(B546,DATOS!D:I,6,FALSE)</f>
        <v>M</v>
      </c>
      <c r="L546">
        <v>86</v>
      </c>
      <c r="M546">
        <f>VLOOKUP(B546,DATOS!D:K,8,FALSE)</f>
        <v>569</v>
      </c>
      <c r="N546" t="s">
        <v>140</v>
      </c>
      <c r="O546">
        <f>VLOOKUP(B546,AT!E:E,1,FALSE)</f>
        <v>1076905431</v>
      </c>
    </row>
    <row r="547" spans="1:15">
      <c r="A547" t="str">
        <f>VLOOKUP(B547,'SEPARADOR US'!A:G,2,FALSE)</f>
        <v>CC</v>
      </c>
      <c r="B547">
        <v>27474292</v>
      </c>
      <c r="C547" t="s">
        <v>134</v>
      </c>
      <c r="D547">
        <v>2</v>
      </c>
      <c r="E547" s="31" t="str">
        <f>VLOOKUP(B547,'SEPARADOR US'!A:G,4,FALSE)</f>
        <v>ROJAS</v>
      </c>
      <c r="F547" s="31" t="str">
        <f>VLOOKUP(B547,'SEPARADOR US'!A:G,5,FALSE)</f>
        <v>DE MAVISOY</v>
      </c>
      <c r="G547" s="31" t="str">
        <f>VLOOKUP(B547,'SEPARADOR US'!A:G,6,FALSE)</f>
        <v>DOLORES</v>
      </c>
      <c r="H547" s="31">
        <f>VLOOKUP(B547,'SEPARADOR US'!A:G,7,FALSE)</f>
        <v>0</v>
      </c>
      <c r="I547" s="31">
        <f>VLOOKUP(B547,DATOS!D:I,3,FALSE)</f>
        <v>90</v>
      </c>
      <c r="J547" s="31">
        <f>VLOOKUP(B547,DATOS!D:I,4,FALSE)</f>
        <v>1</v>
      </c>
      <c r="K547" s="31" t="str">
        <f>VLOOKUP(B547,DATOS!D:I,6,FALSE)</f>
        <v>F</v>
      </c>
      <c r="L547">
        <v>86</v>
      </c>
      <c r="M547">
        <f>VLOOKUP(B547,DATOS!D:K,8,FALSE)</f>
        <v>755</v>
      </c>
      <c r="N547" t="s">
        <v>140</v>
      </c>
      <c r="O547">
        <f>VLOOKUP(B547,AT!E:E,1,FALSE)</f>
        <v>27474292</v>
      </c>
    </row>
    <row r="548" spans="1:15">
      <c r="A548" t="str">
        <f>VLOOKUP(B548,'SEPARADOR US'!A:G,2,FALSE)</f>
        <v>CC</v>
      </c>
      <c r="B548">
        <v>1087780329</v>
      </c>
      <c r="C548" t="s">
        <v>134</v>
      </c>
      <c r="D548">
        <v>2</v>
      </c>
      <c r="E548" s="31" t="str">
        <f>VLOOKUP(B548,'SEPARADOR US'!A:G,4,FALSE)</f>
        <v>ROJAS</v>
      </c>
      <c r="F548" s="31" t="str">
        <f>VLOOKUP(B548,'SEPARADOR US'!A:G,5,FALSE)</f>
        <v>MUNEVAR</v>
      </c>
      <c r="G548" s="31" t="str">
        <f>VLOOKUP(B548,'SEPARADOR US'!A:G,6,FALSE)</f>
        <v>KAREN</v>
      </c>
      <c r="H548" s="31">
        <f>VLOOKUP(B548,'SEPARADOR US'!A:G,7,FALSE)</f>
        <v>0</v>
      </c>
      <c r="I548" s="31">
        <f>VLOOKUP(B548,DATOS!D:I,3,FALSE)</f>
        <v>21</v>
      </c>
      <c r="J548" s="31">
        <f>VLOOKUP(B548,DATOS!D:I,4,FALSE)</f>
        <v>1</v>
      </c>
      <c r="K548" s="31" t="str">
        <f>VLOOKUP(B548,DATOS!D:I,6,FALSE)</f>
        <v>F</v>
      </c>
      <c r="L548">
        <v>86</v>
      </c>
      <c r="M548">
        <f>VLOOKUP(B548,DATOS!D:K,8,FALSE)</f>
        <v>569</v>
      </c>
      <c r="N548" t="s">
        <v>140</v>
      </c>
      <c r="O548">
        <f>VLOOKUP(B548,AT!E:E,1,FALSE)</f>
        <v>1087780329</v>
      </c>
    </row>
    <row r="549" spans="1:15">
      <c r="A549" t="str">
        <f>VLOOKUP(B549,'SEPARADOR US'!A:G,2,FALSE)</f>
        <v>TI</v>
      </c>
      <c r="B549">
        <v>1123208473</v>
      </c>
      <c r="C549" t="s">
        <v>134</v>
      </c>
      <c r="D549">
        <v>2</v>
      </c>
      <c r="E549" s="31" t="str">
        <f>VLOOKUP(B549,'SEPARADOR US'!A:G,4,FALSE)</f>
        <v>ROMERO</v>
      </c>
      <c r="F549" s="31" t="str">
        <f>VLOOKUP(B549,'SEPARADOR US'!A:G,5,FALSE)</f>
        <v>QUITUMBO</v>
      </c>
      <c r="G549" s="31" t="str">
        <f>VLOOKUP(B549,'SEPARADOR US'!A:G,6,FALSE)</f>
        <v>EDUARDO</v>
      </c>
      <c r="H549" s="31" t="str">
        <f>VLOOKUP(B549,'SEPARADOR US'!A:G,7,FALSE)</f>
        <v>MANUEL</v>
      </c>
      <c r="I549" s="31">
        <f>VLOOKUP(B549,DATOS!D:I,3,FALSE)</f>
        <v>16</v>
      </c>
      <c r="J549" s="31">
        <f>VLOOKUP(B549,DATOS!D:I,4,FALSE)</f>
        <v>1</v>
      </c>
      <c r="K549" s="31" t="str">
        <f>VLOOKUP(B549,DATOS!D:I,6,FALSE)</f>
        <v>M</v>
      </c>
      <c r="L549">
        <v>86</v>
      </c>
      <c r="M549">
        <f>VLOOKUP(B549,DATOS!D:K,8,FALSE)</f>
        <v>568</v>
      </c>
      <c r="N549" t="s">
        <v>140</v>
      </c>
      <c r="O549">
        <f>VLOOKUP(B549,AT!E:E,1,FALSE)</f>
        <v>1123208473</v>
      </c>
    </row>
    <row r="550" spans="1:15">
      <c r="A550" t="str">
        <f>VLOOKUP(B550,'SEPARADOR US'!A:G,2,FALSE)</f>
        <v>RC</v>
      </c>
      <c r="B550">
        <v>1030024346</v>
      </c>
      <c r="C550" t="s">
        <v>134</v>
      </c>
      <c r="D550">
        <v>2</v>
      </c>
      <c r="E550" s="31" t="str">
        <f>VLOOKUP(B550,'SEPARADOR US'!A:G,4,FALSE)</f>
        <v>ROSERO</v>
      </c>
      <c r="F550" s="31" t="str">
        <f>VLOOKUP(B550,'SEPARADOR US'!A:G,5,FALSE)</f>
        <v>CAICEDO</v>
      </c>
      <c r="G550" s="31" t="str">
        <f>VLOOKUP(B550,'SEPARADOR US'!A:G,6,FALSE)</f>
        <v>ARLEN</v>
      </c>
      <c r="H550" s="31" t="str">
        <f>VLOOKUP(B550,'SEPARADOR US'!A:G,7,FALSE)</f>
        <v>YEZID</v>
      </c>
      <c r="I550" s="31">
        <f>VLOOKUP(B550,DATOS!D:I,3,FALSE)</f>
        <v>2</v>
      </c>
      <c r="J550" s="31">
        <f>VLOOKUP(B550,DATOS!D:I,4,FALSE)</f>
        <v>1</v>
      </c>
      <c r="K550" s="31" t="str">
        <f>VLOOKUP(B550,DATOS!D:I,6,FALSE)</f>
        <v>M</v>
      </c>
      <c r="L550">
        <v>86</v>
      </c>
      <c r="M550">
        <f>VLOOKUP(B550,DATOS!D:K,8,FALSE)</f>
        <v>568</v>
      </c>
      <c r="N550" t="s">
        <v>140</v>
      </c>
      <c r="O550">
        <f>VLOOKUP(B550,AT!E:E,1,FALSE)</f>
        <v>1030024346</v>
      </c>
    </row>
    <row r="551" spans="1:15">
      <c r="A551" t="str">
        <f>VLOOKUP(B551,'SEPARADOR US'!A:G,2,FALSE)</f>
        <v>CC</v>
      </c>
      <c r="B551">
        <v>59589361</v>
      </c>
      <c r="C551" t="s">
        <v>134</v>
      </c>
      <c r="D551">
        <v>2</v>
      </c>
      <c r="E551" s="31" t="str">
        <f>VLOOKUP(B551,'SEPARADOR US'!A:G,4,FALSE)</f>
        <v>ROSERO</v>
      </c>
      <c r="F551" s="31" t="str">
        <f>VLOOKUP(B551,'SEPARADOR US'!A:G,5,FALSE)</f>
        <v>CERON</v>
      </c>
      <c r="G551" s="31" t="str">
        <f>VLOOKUP(B551,'SEPARADOR US'!A:G,6,FALSE)</f>
        <v>ARGENI</v>
      </c>
      <c r="H551" s="31">
        <f>VLOOKUP(B551,'SEPARADOR US'!A:G,7,FALSE)</f>
        <v>0</v>
      </c>
      <c r="I551" s="31">
        <f>VLOOKUP(B551,DATOS!D:I,3,FALSE)</f>
        <v>42</v>
      </c>
      <c r="J551" s="31">
        <f>VLOOKUP(B551,DATOS!D:I,4,FALSE)</f>
        <v>1</v>
      </c>
      <c r="K551" s="31" t="str">
        <f>VLOOKUP(B551,DATOS!D:I,6,FALSE)</f>
        <v>F</v>
      </c>
      <c r="L551">
        <v>86</v>
      </c>
      <c r="M551">
        <f>VLOOKUP(B551,DATOS!D:K,8,FALSE)</f>
        <v>320</v>
      </c>
      <c r="N551" t="s">
        <v>140</v>
      </c>
      <c r="O551">
        <f>VLOOKUP(B551,AT!E:E,1,FALSE)</f>
        <v>59589361</v>
      </c>
    </row>
    <row r="552" spans="1:15">
      <c r="A552" t="str">
        <f>VLOOKUP(B552,'SEPARADOR US'!A:G,2,FALSE)</f>
        <v>CC</v>
      </c>
      <c r="B552">
        <v>18147283</v>
      </c>
      <c r="C552" t="s">
        <v>134</v>
      </c>
      <c r="D552">
        <v>2</v>
      </c>
      <c r="E552" s="31" t="str">
        <f>VLOOKUP(B552,'SEPARADOR US'!A:G,4,FALSE)</f>
        <v>ROSERO</v>
      </c>
      <c r="F552" s="31" t="str">
        <f>VLOOKUP(B552,'SEPARADOR US'!A:G,5,FALSE)</f>
        <v>CUAJIBOY</v>
      </c>
      <c r="G552" s="31" t="str">
        <f>VLOOKUP(B552,'SEPARADOR US'!A:G,6,FALSE)</f>
        <v>FRAULINO</v>
      </c>
      <c r="H552" s="31" t="str">
        <f>VLOOKUP(B552,'SEPARADOR US'!A:G,7,FALSE)</f>
        <v>ANTONIO</v>
      </c>
      <c r="I552" s="31">
        <f>VLOOKUP(B552,DATOS!D:I,3,FALSE)</f>
        <v>42</v>
      </c>
      <c r="J552" s="31">
        <f>VLOOKUP(B552,DATOS!D:I,4,FALSE)</f>
        <v>1</v>
      </c>
      <c r="K552" s="31" t="str">
        <f>VLOOKUP(B552,DATOS!D:I,6,FALSE)</f>
        <v>M</v>
      </c>
      <c r="L552">
        <v>86</v>
      </c>
      <c r="M552">
        <f>VLOOKUP(B552,DATOS!D:K,8,FALSE)</f>
        <v>320</v>
      </c>
      <c r="N552" t="s">
        <v>140</v>
      </c>
      <c r="O552">
        <f>VLOOKUP(B552,AT!E:E,1,FALSE)</f>
        <v>18147283</v>
      </c>
    </row>
    <row r="553" spans="1:15">
      <c r="A553" t="str">
        <f>VLOOKUP(B553,'SEPARADOR US'!A:G,2,FALSE)</f>
        <v>CC</v>
      </c>
      <c r="B553">
        <v>27473166</v>
      </c>
      <c r="C553" t="s">
        <v>134</v>
      </c>
      <c r="D553">
        <v>2</v>
      </c>
      <c r="E553" s="31" t="str">
        <f>VLOOKUP(B553,'SEPARADOR US'!A:G,4,FALSE)</f>
        <v>ROSERO</v>
      </c>
      <c r="F553" s="31" t="str">
        <f>VLOOKUP(B553,'SEPARADOR US'!A:G,5,FALSE)</f>
        <v>ERAZO</v>
      </c>
      <c r="G553" s="31" t="str">
        <f>VLOOKUP(B553,'SEPARADOR US'!A:G,6,FALSE)</f>
        <v>IRENE</v>
      </c>
      <c r="H553" s="31" t="str">
        <f>VLOOKUP(B553,'SEPARADOR US'!A:G,7,FALSE)</f>
        <v>SONIA</v>
      </c>
      <c r="I553" s="31">
        <f>VLOOKUP(B553,DATOS!D:I,3,FALSE)</f>
        <v>44</v>
      </c>
      <c r="J553" s="31">
        <f>VLOOKUP(B553,DATOS!D:I,4,FALSE)</f>
        <v>1</v>
      </c>
      <c r="K553" s="31" t="str">
        <f>VLOOKUP(B553,DATOS!D:I,6,FALSE)</f>
        <v>F</v>
      </c>
      <c r="L553">
        <v>86</v>
      </c>
      <c r="M553">
        <f>VLOOKUP(B553,DATOS!D:K,8,FALSE)</f>
        <v>219</v>
      </c>
      <c r="N553" t="s">
        <v>140</v>
      </c>
      <c r="O553">
        <f>VLOOKUP(B553,AT!E:E,1,FALSE)</f>
        <v>27473166</v>
      </c>
    </row>
    <row r="554" spans="1:15">
      <c r="A554" t="str">
        <f>VLOOKUP(B554,'SEPARADOR US'!A:G,2,FALSE)</f>
        <v>CC</v>
      </c>
      <c r="B554">
        <v>13068599</v>
      </c>
      <c r="C554" t="s">
        <v>134</v>
      </c>
      <c r="D554">
        <v>2</v>
      </c>
      <c r="E554" s="31" t="str">
        <f>VLOOKUP(B554,'SEPARADOR US'!A:G,4,FALSE)</f>
        <v>ROSERO</v>
      </c>
      <c r="F554" s="31" t="str">
        <f>VLOOKUP(B554,'SEPARADOR US'!A:G,5,FALSE)</f>
        <v>VILLAREAL</v>
      </c>
      <c r="G554" s="31" t="str">
        <f>VLOOKUP(B554,'SEPARADOR US'!A:G,6,FALSE)</f>
        <v>SERGIO</v>
      </c>
      <c r="H554" s="31" t="str">
        <f>VLOOKUP(B554,'SEPARADOR US'!A:G,7,FALSE)</f>
        <v>MAURICIO</v>
      </c>
      <c r="I554" s="31">
        <f>VLOOKUP(B554,DATOS!D:I,3,FALSE)</f>
        <v>43</v>
      </c>
      <c r="J554" s="31">
        <f>VLOOKUP(B554,DATOS!D:I,4,FALSE)</f>
        <v>1</v>
      </c>
      <c r="K554" s="31" t="str">
        <f>VLOOKUP(B554,DATOS!D:I,6,FALSE)</f>
        <v>M</v>
      </c>
      <c r="L554">
        <v>86</v>
      </c>
      <c r="M554">
        <f>VLOOKUP(B554,DATOS!D:K,8,FALSE)</f>
        <v>568</v>
      </c>
      <c r="N554" t="s">
        <v>140</v>
      </c>
      <c r="O554">
        <f>VLOOKUP(B554,AT!E:E,1,FALSE)</f>
        <v>13068599</v>
      </c>
    </row>
    <row r="555" spans="1:15">
      <c r="A555" t="str">
        <f>VLOOKUP(B555,'SEPARADOR US'!A:G,2,FALSE)</f>
        <v>CC</v>
      </c>
      <c r="B555">
        <v>1123320319</v>
      </c>
      <c r="C555" t="s">
        <v>134</v>
      </c>
      <c r="D555">
        <v>2</v>
      </c>
      <c r="E555" s="31" t="str">
        <f>VLOOKUP(B555,'SEPARADOR US'!A:G,4,FALSE)</f>
        <v>RUALES</v>
      </c>
      <c r="F555" s="31" t="str">
        <f>VLOOKUP(B555,'SEPARADOR US'!A:G,5,FALSE)</f>
        <v>JEISSON</v>
      </c>
      <c r="G555" s="31" t="str">
        <f>VLOOKUP(B555,'SEPARADOR US'!A:G,6,FALSE)</f>
        <v>DANIEL</v>
      </c>
      <c r="H555" s="31">
        <f>VLOOKUP(B555,'SEPARADOR US'!A:G,7,FALSE)</f>
        <v>0</v>
      </c>
      <c r="I555" s="31">
        <f>VLOOKUP(B555,DATOS!D:I,3,FALSE)</f>
        <v>20</v>
      </c>
      <c r="J555" s="31">
        <f>VLOOKUP(B555,DATOS!D:I,4,FALSE)</f>
        <v>1</v>
      </c>
      <c r="K555" s="31" t="str">
        <f>VLOOKUP(B555,DATOS!D:I,6,FALSE)</f>
        <v>M</v>
      </c>
      <c r="L555">
        <v>86</v>
      </c>
      <c r="M555">
        <f>VLOOKUP(B555,DATOS!D:K,8,FALSE)</f>
        <v>320</v>
      </c>
      <c r="N555" t="s">
        <v>140</v>
      </c>
      <c r="O555">
        <f>VLOOKUP(B555,AT!E:E,1,FALSE)</f>
        <v>1123320319</v>
      </c>
    </row>
    <row r="556" spans="1:15">
      <c r="A556" t="str">
        <f>VLOOKUP(B556,'SEPARADOR US'!A:G,2,FALSE)</f>
        <v>CC</v>
      </c>
      <c r="B556">
        <v>18154602</v>
      </c>
      <c r="C556" t="s">
        <v>134</v>
      </c>
      <c r="D556">
        <v>2</v>
      </c>
      <c r="E556" s="31" t="str">
        <f>VLOOKUP(B556,'SEPARADOR US'!A:G,4,FALSE)</f>
        <v>RUALES</v>
      </c>
      <c r="F556" s="31" t="str">
        <f>VLOOKUP(B556,'SEPARADOR US'!A:G,5,FALSE)</f>
        <v>ORTEGA</v>
      </c>
      <c r="G556" s="31" t="str">
        <f>VLOOKUP(B556,'SEPARADOR US'!A:G,6,FALSE)</f>
        <v>JOSE</v>
      </c>
      <c r="H556" s="31" t="str">
        <f>VLOOKUP(B556,'SEPARADOR US'!A:G,7,FALSE)</f>
        <v>GERMAN</v>
      </c>
      <c r="I556" s="31">
        <f>VLOOKUP(B556,DATOS!D:I,3,FALSE)</f>
        <v>46</v>
      </c>
      <c r="J556" s="31">
        <f>VLOOKUP(B556,DATOS!D:I,4,FALSE)</f>
        <v>1</v>
      </c>
      <c r="K556" s="31" t="str">
        <f>VLOOKUP(B556,DATOS!D:I,6,FALSE)</f>
        <v>M</v>
      </c>
      <c r="L556">
        <v>86</v>
      </c>
      <c r="M556">
        <f>VLOOKUP(B556,DATOS!D:K,8,FALSE)</f>
        <v>865</v>
      </c>
      <c r="N556" t="s">
        <v>140</v>
      </c>
      <c r="O556">
        <f>VLOOKUP(B556,AT!E:E,1,FALSE)</f>
        <v>18154602</v>
      </c>
    </row>
    <row r="557" spans="1:15">
      <c r="A557" t="str">
        <f>VLOOKUP(B557,'SEPARADOR US'!A:G,2,FALSE)</f>
        <v>TI</v>
      </c>
      <c r="B557">
        <v>1124855033</v>
      </c>
      <c r="C557" t="s">
        <v>134</v>
      </c>
      <c r="D557">
        <v>2</v>
      </c>
      <c r="E557" s="31" t="str">
        <f>VLOOKUP(B557,'SEPARADOR US'!A:G,4,FALSE)</f>
        <v>RUANO</v>
      </c>
      <c r="F557" s="31" t="str">
        <f>VLOOKUP(B557,'SEPARADOR US'!A:G,5,FALSE)</f>
        <v>CIFUENTES</v>
      </c>
      <c r="G557" s="31" t="str">
        <f>VLOOKUP(B557,'SEPARADOR US'!A:G,6,FALSE)</f>
        <v>JOSE</v>
      </c>
      <c r="H557" s="31" t="str">
        <f>VLOOKUP(B557,'SEPARADOR US'!A:G,7,FALSE)</f>
        <v>ALEJANDRO</v>
      </c>
      <c r="I557" s="31">
        <f>VLOOKUP(B557,DATOS!D:I,3,FALSE)</f>
        <v>15</v>
      </c>
      <c r="J557" s="31">
        <f>VLOOKUP(B557,DATOS!D:I,4,FALSE)</f>
        <v>1</v>
      </c>
      <c r="K557" s="31" t="str">
        <f>VLOOKUP(B557,DATOS!D:I,6,FALSE)</f>
        <v>M</v>
      </c>
      <c r="L557">
        <v>86</v>
      </c>
      <c r="M557" t="str">
        <f>VLOOKUP(B557,DATOS!D:K,8,FALSE)</f>
        <v>001</v>
      </c>
      <c r="N557" t="s">
        <v>140</v>
      </c>
      <c r="O557">
        <f>VLOOKUP(B557,AT!E:E,1,FALSE)</f>
        <v>1124855033</v>
      </c>
    </row>
    <row r="558" spans="1:15">
      <c r="A558" t="str">
        <f>VLOOKUP(B558,'SEPARADOR US'!A:G,2,FALSE)</f>
        <v>TI</v>
      </c>
      <c r="B558">
        <v>1126453061</v>
      </c>
      <c r="C558" t="s">
        <v>134</v>
      </c>
      <c r="D558">
        <v>2</v>
      </c>
      <c r="E558" s="31" t="str">
        <f>VLOOKUP(B558,'SEPARADOR US'!A:G,4,FALSE)</f>
        <v>RUIZ</v>
      </c>
      <c r="F558" s="31" t="str">
        <f>VLOOKUP(B558,'SEPARADOR US'!A:G,5,FALSE)</f>
        <v>CUARAN</v>
      </c>
      <c r="G558" s="31" t="str">
        <f>VLOOKUP(B558,'SEPARADOR US'!A:G,6,FALSE)</f>
        <v>KATHERYN</v>
      </c>
      <c r="H558" s="31" t="str">
        <f>VLOOKUP(B558,'SEPARADOR US'!A:G,7,FALSE)</f>
        <v>VALENTINA</v>
      </c>
      <c r="I558" s="31">
        <f>VLOOKUP(B558,DATOS!D:I,3,FALSE)</f>
        <v>14</v>
      </c>
      <c r="J558" s="31">
        <f>VLOOKUP(B558,DATOS!D:I,4,FALSE)</f>
        <v>1</v>
      </c>
      <c r="K558" s="31" t="str">
        <f>VLOOKUP(B558,DATOS!D:I,6,FALSE)</f>
        <v>F</v>
      </c>
      <c r="L558">
        <v>86</v>
      </c>
      <c r="M558">
        <f>VLOOKUP(B558,DATOS!D:K,8,FALSE)</f>
        <v>219</v>
      </c>
      <c r="N558" t="s">
        <v>140</v>
      </c>
      <c r="O558">
        <f>VLOOKUP(B558,AT!E:E,1,FALSE)</f>
        <v>1126453061</v>
      </c>
    </row>
    <row r="559" spans="1:15">
      <c r="A559" t="str">
        <f>VLOOKUP(B559,'SEPARADOR US'!A:G,2,FALSE)</f>
        <v>CC</v>
      </c>
      <c r="B559">
        <v>4929232</v>
      </c>
      <c r="C559" t="s">
        <v>134</v>
      </c>
      <c r="D559">
        <v>2</v>
      </c>
      <c r="E559" s="31" t="str">
        <f>VLOOKUP(B559,'SEPARADOR US'!A:G,4,FALSE)</f>
        <v>RUIZ</v>
      </c>
      <c r="F559" s="31" t="str">
        <f>VLOOKUP(B559,'SEPARADOR US'!A:G,5,FALSE)</f>
        <v>MENESES</v>
      </c>
      <c r="G559" s="31" t="str">
        <f>VLOOKUP(B559,'SEPARADOR US'!A:G,6,FALSE)</f>
        <v>ARMIN</v>
      </c>
      <c r="H559" s="31">
        <f>VLOOKUP(B559,'SEPARADOR US'!A:G,7,FALSE)</f>
        <v>0</v>
      </c>
      <c r="I559" s="31">
        <f>VLOOKUP(B559,DATOS!D:I,3,FALSE)</f>
        <v>42</v>
      </c>
      <c r="J559" s="31">
        <f>VLOOKUP(B559,DATOS!D:I,4,FALSE)</f>
        <v>1</v>
      </c>
      <c r="K559" s="31" t="str">
        <f>VLOOKUP(B559,DATOS!D:I,6,FALSE)</f>
        <v>M</v>
      </c>
      <c r="L559">
        <v>86</v>
      </c>
      <c r="M559">
        <f>VLOOKUP(B559,DATOS!D:K,8,FALSE)</f>
        <v>568</v>
      </c>
      <c r="N559" t="s">
        <v>140</v>
      </c>
      <c r="O559">
        <f>VLOOKUP(B559,AT!E:E,1,FALSE)</f>
        <v>4929232</v>
      </c>
    </row>
    <row r="560" spans="1:15">
      <c r="A560" t="str">
        <f>VLOOKUP(B560,'SEPARADOR US'!A:G,2,FALSE)</f>
        <v>TI</v>
      </c>
      <c r="B560">
        <v>1124315811</v>
      </c>
      <c r="C560" t="s">
        <v>134</v>
      </c>
      <c r="D560">
        <v>2</v>
      </c>
      <c r="E560" s="31" t="str">
        <f>VLOOKUP(B560,'SEPARADOR US'!A:G,4,FALSE)</f>
        <v>SALAS</v>
      </c>
      <c r="F560" s="31" t="str">
        <f>VLOOKUP(B560,'SEPARADOR US'!A:G,5,FALSE)</f>
        <v>OÑATES</v>
      </c>
      <c r="G560" s="31" t="str">
        <f>VLOOKUP(B560,'SEPARADOR US'!A:G,6,FALSE)</f>
        <v>ANGIE</v>
      </c>
      <c r="H560" s="31" t="str">
        <f>VLOOKUP(B560,'SEPARADOR US'!A:G,7,FALSE)</f>
        <v>LORENA</v>
      </c>
      <c r="I560" s="31">
        <f>VLOOKUP(B560,DATOS!D:I,3,FALSE)</f>
        <v>10</v>
      </c>
      <c r="J560" s="31">
        <f>VLOOKUP(B560,DATOS!D:I,4,FALSE)</f>
        <v>1</v>
      </c>
      <c r="K560" s="31" t="str">
        <f>VLOOKUP(B560,DATOS!D:I,6,FALSE)</f>
        <v>F</v>
      </c>
      <c r="L560">
        <v>86</v>
      </c>
      <c r="M560">
        <f>VLOOKUP(B560,DATOS!D:K,8,FALSE)</f>
        <v>219</v>
      </c>
      <c r="N560" t="s">
        <v>140</v>
      </c>
      <c r="O560">
        <f>VLOOKUP(B560,AT!E:E,1,FALSE)</f>
        <v>1124315811</v>
      </c>
    </row>
    <row r="561" spans="1:15">
      <c r="A561" t="str">
        <f>VLOOKUP(B561,'SEPARADOR US'!A:G,2,FALSE)</f>
        <v>CC</v>
      </c>
      <c r="B561">
        <v>41101107</v>
      </c>
      <c r="C561" t="s">
        <v>134</v>
      </c>
      <c r="D561">
        <v>2</v>
      </c>
      <c r="E561" s="31" t="str">
        <f>VLOOKUP(B561,'SEPARADOR US'!A:G,4,FALSE)</f>
        <v>SALAZAR</v>
      </c>
      <c r="F561" s="31" t="str">
        <f>VLOOKUP(B561,'SEPARADOR US'!A:G,5,FALSE)</f>
        <v>SALZAR</v>
      </c>
      <c r="G561" s="31" t="str">
        <f>VLOOKUP(B561,'SEPARADOR US'!A:G,6,FALSE)</f>
        <v>MARIA</v>
      </c>
      <c r="H561" s="31" t="str">
        <f>VLOOKUP(B561,'SEPARADOR US'!A:G,7,FALSE)</f>
        <v>IRMA</v>
      </c>
      <c r="I561" s="31">
        <f>VLOOKUP(B561,DATOS!D:I,3,FALSE)</f>
        <v>72</v>
      </c>
      <c r="J561" s="31">
        <f>VLOOKUP(B561,DATOS!D:I,4,FALSE)</f>
        <v>1</v>
      </c>
      <c r="K561" s="31" t="str">
        <f>VLOOKUP(B561,DATOS!D:I,6,FALSE)</f>
        <v>F</v>
      </c>
      <c r="L561">
        <v>86</v>
      </c>
      <c r="M561">
        <f>VLOOKUP(B561,DATOS!D:K,8,FALSE)</f>
        <v>865</v>
      </c>
      <c r="N561" t="s">
        <v>140</v>
      </c>
      <c r="O561">
        <f>VLOOKUP(B561,AT!E:E,1,FALSE)</f>
        <v>41101107</v>
      </c>
    </row>
    <row r="562" spans="1:15">
      <c r="A562" t="str">
        <f>VLOOKUP(B562,'SEPARADOR US'!A:G,2,FALSE)</f>
        <v>CC</v>
      </c>
      <c r="B562">
        <v>41118129</v>
      </c>
      <c r="C562" t="s">
        <v>134</v>
      </c>
      <c r="D562">
        <v>2</v>
      </c>
      <c r="E562" s="31" t="str">
        <f>VLOOKUP(B562,'SEPARADOR US'!A:G,4,FALSE)</f>
        <v>SALAZAR</v>
      </c>
      <c r="F562" s="31" t="str">
        <f>VLOOKUP(B562,'SEPARADOR US'!A:G,5,FALSE)</f>
        <v>TORRES</v>
      </c>
      <c r="G562" s="31" t="str">
        <f>VLOOKUP(B562,'SEPARADOR US'!A:G,6,FALSE)</f>
        <v>ROSALBA</v>
      </c>
      <c r="H562" s="31">
        <f>VLOOKUP(B562,'SEPARADOR US'!A:G,7,FALSE)</f>
        <v>0</v>
      </c>
      <c r="I562" s="31">
        <f>VLOOKUP(B562,DATOS!D:I,3,FALSE)</f>
        <v>46</v>
      </c>
      <c r="J562" s="31">
        <f>VLOOKUP(B562,DATOS!D:I,4,FALSE)</f>
        <v>1</v>
      </c>
      <c r="K562" s="31" t="str">
        <f>VLOOKUP(B562,DATOS!D:I,6,FALSE)</f>
        <v>F</v>
      </c>
      <c r="L562">
        <v>86</v>
      </c>
      <c r="M562" t="str">
        <f>VLOOKUP(B562,DATOS!D:K,8,FALSE)</f>
        <v>001</v>
      </c>
      <c r="N562" t="s">
        <v>140</v>
      </c>
      <c r="O562">
        <f>VLOOKUP(B562,AT!E:E,1,FALSE)</f>
        <v>41118129</v>
      </c>
    </row>
    <row r="563" spans="1:15">
      <c r="A563" t="str">
        <f>VLOOKUP(B563,'SEPARADOR US'!A:G,2,FALSE)</f>
        <v>CC</v>
      </c>
      <c r="B563">
        <v>10631712</v>
      </c>
      <c r="C563" t="s">
        <v>134</v>
      </c>
      <c r="D563">
        <v>2</v>
      </c>
      <c r="E563" s="31" t="str">
        <f>VLOOKUP(B563,'SEPARADOR US'!A:G,4,FALSE)</f>
        <v>SALDARRIAGA</v>
      </c>
      <c r="F563" s="31" t="str">
        <f>VLOOKUP(B563,'SEPARADOR US'!A:G,5,FALSE)</f>
        <v>LONDOÑO</v>
      </c>
      <c r="G563" s="31" t="str">
        <f>VLOOKUP(B563,'SEPARADOR US'!A:G,6,FALSE)</f>
        <v>JHON</v>
      </c>
      <c r="H563" s="31" t="str">
        <f>VLOOKUP(B563,'SEPARADOR US'!A:G,7,FALSE)</f>
        <v>SILER</v>
      </c>
      <c r="I563" s="31">
        <f>VLOOKUP(B563,DATOS!D:I,3,FALSE)</f>
        <v>57</v>
      </c>
      <c r="J563" s="31">
        <f>VLOOKUP(B563,DATOS!D:I,4,FALSE)</f>
        <v>1</v>
      </c>
      <c r="K563" s="31" t="str">
        <f>VLOOKUP(B563,DATOS!D:I,6,FALSE)</f>
        <v>M</v>
      </c>
      <c r="L563">
        <v>86</v>
      </c>
      <c r="M563" t="str">
        <f>VLOOKUP(B563,DATOS!D:K,8,FALSE)</f>
        <v>001</v>
      </c>
      <c r="N563" t="s">
        <v>140</v>
      </c>
      <c r="O563">
        <f>VLOOKUP(B563,AT!E:E,1,FALSE)</f>
        <v>10631712</v>
      </c>
    </row>
    <row r="564" spans="1:15">
      <c r="A564" t="str">
        <f>VLOOKUP(B564,'SEPARADOR US'!A:G,2,FALSE)</f>
        <v>CC</v>
      </c>
      <c r="B564">
        <v>51730238</v>
      </c>
      <c r="C564" t="s">
        <v>134</v>
      </c>
      <c r="D564">
        <v>2</v>
      </c>
      <c r="E564" s="31" t="str">
        <f>VLOOKUP(B564,'SEPARADOR US'!A:G,4,FALSE)</f>
        <v>SALON</v>
      </c>
      <c r="F564" s="31" t="str">
        <f>VLOOKUP(B564,'SEPARADOR US'!A:G,5,FALSE)</f>
        <v>LOPEZ</v>
      </c>
      <c r="G564" s="31" t="str">
        <f>VLOOKUP(B564,'SEPARADOR US'!A:G,6,FALSE)</f>
        <v>MARIA</v>
      </c>
      <c r="H564" s="31" t="str">
        <f>VLOOKUP(B564,'SEPARADOR US'!A:G,7,FALSE)</f>
        <v>PATRICIA</v>
      </c>
      <c r="I564" s="31">
        <f>VLOOKUP(B564,DATOS!D:I,3,FALSE)</f>
        <v>60</v>
      </c>
      <c r="J564" s="31">
        <f>VLOOKUP(B564,DATOS!D:I,4,FALSE)</f>
        <v>1</v>
      </c>
      <c r="K564" s="31" t="str">
        <f>VLOOKUP(B564,DATOS!D:I,6,FALSE)</f>
        <v>F</v>
      </c>
      <c r="L564">
        <v>86</v>
      </c>
      <c r="M564" t="str">
        <f>VLOOKUP(B564,DATOS!D:K,8,FALSE)</f>
        <v>001</v>
      </c>
      <c r="N564" t="s">
        <v>140</v>
      </c>
      <c r="O564">
        <f>VLOOKUP(B564,AT!E:E,1,FALSE)</f>
        <v>51730238</v>
      </c>
    </row>
    <row r="565" spans="1:15">
      <c r="A565" t="str">
        <f>VLOOKUP(B565,'SEPARADOR US'!A:G,2,FALSE)</f>
        <v>CC</v>
      </c>
      <c r="B565">
        <v>4961091</v>
      </c>
      <c r="C565" t="s">
        <v>134</v>
      </c>
      <c r="D565">
        <v>2</v>
      </c>
      <c r="E565" s="31" t="str">
        <f>VLOOKUP(B565,'SEPARADOR US'!A:G,4,FALSE)</f>
        <v>SAMBONI</v>
      </c>
      <c r="F565" s="31" t="str">
        <f>VLOOKUP(B565,'SEPARADOR US'!A:G,5,FALSE)</f>
        <v>LUIS</v>
      </c>
      <c r="G565" s="31" t="str">
        <f>VLOOKUP(B565,'SEPARADOR US'!A:G,6,FALSE)</f>
        <v>ADAN</v>
      </c>
      <c r="H565" s="31">
        <f>VLOOKUP(B565,'SEPARADOR US'!A:G,7,FALSE)</f>
        <v>0</v>
      </c>
      <c r="I565" s="31">
        <f>VLOOKUP(B565,DATOS!D:I,3,FALSE)</f>
        <v>73</v>
      </c>
      <c r="J565" s="31">
        <f>VLOOKUP(B565,DATOS!D:I,4,FALSE)</f>
        <v>1</v>
      </c>
      <c r="K565" s="31" t="str">
        <f>VLOOKUP(B565,DATOS!D:I,6,FALSE)</f>
        <v>M</v>
      </c>
      <c r="L565">
        <v>86</v>
      </c>
      <c r="M565">
        <f>VLOOKUP(B565,DATOS!D:K,8,FALSE)</f>
        <v>320</v>
      </c>
      <c r="N565" t="s">
        <v>140</v>
      </c>
      <c r="O565">
        <f>VLOOKUP(B565,AT!E:E,1,FALSE)</f>
        <v>4961091</v>
      </c>
    </row>
    <row r="566" spans="1:15">
      <c r="A566" t="str">
        <f>VLOOKUP(B566,'SEPARADOR US'!A:G,2,FALSE)</f>
        <v>CC</v>
      </c>
      <c r="B566">
        <v>1124862930</v>
      </c>
      <c r="C566" t="s">
        <v>134</v>
      </c>
      <c r="D566">
        <v>2</v>
      </c>
      <c r="E566" s="31" t="str">
        <f>VLOOKUP(B566,'SEPARADOR US'!A:G,4,FALSE)</f>
        <v>SANCHEZ</v>
      </c>
      <c r="F566" s="31" t="str">
        <f>VLOOKUP(B566,'SEPARADOR US'!A:G,5,FALSE)</f>
        <v>CUMBAL</v>
      </c>
      <c r="G566" s="31" t="str">
        <f>VLOOKUP(B566,'SEPARADOR US'!A:G,6,FALSE)</f>
        <v>HAREN</v>
      </c>
      <c r="H566" s="31" t="str">
        <f>VLOOKUP(B566,'SEPARADOR US'!A:G,7,FALSE)</f>
        <v>DAYANA</v>
      </c>
      <c r="I566" s="31">
        <f>VLOOKUP(B566,DATOS!D:I,3,FALSE)</f>
        <v>28</v>
      </c>
      <c r="J566" s="31">
        <f>VLOOKUP(B566,DATOS!D:I,4,FALSE)</f>
        <v>1</v>
      </c>
      <c r="K566" s="31" t="str">
        <f>VLOOKUP(B566,DATOS!D:I,6,FALSE)</f>
        <v>F</v>
      </c>
      <c r="L566">
        <v>86</v>
      </c>
      <c r="M566" t="str">
        <f>VLOOKUP(B566,DATOS!D:K,8,FALSE)</f>
        <v>001</v>
      </c>
      <c r="N566" t="s">
        <v>140</v>
      </c>
      <c r="O566">
        <f>VLOOKUP(B566,AT!E:E,1,FALSE)</f>
        <v>1124862930</v>
      </c>
    </row>
    <row r="567" spans="1:15">
      <c r="A567" t="str">
        <f>VLOOKUP(B567,'SEPARADOR US'!A:G,2,FALSE)</f>
        <v>CC</v>
      </c>
      <c r="B567">
        <v>69050097</v>
      </c>
      <c r="C567" t="s">
        <v>134</v>
      </c>
      <c r="D567">
        <v>2</v>
      </c>
      <c r="E567" s="31" t="str">
        <f>VLOOKUP(B567,'SEPARADOR US'!A:G,4,FALSE)</f>
        <v>SANCHEZ</v>
      </c>
      <c r="F567" s="31" t="str">
        <f>VLOOKUP(B567,'SEPARADOR US'!A:G,5,FALSE)</f>
        <v>GUERRERO</v>
      </c>
      <c r="G567" s="31" t="str">
        <f>VLOOKUP(B567,'SEPARADOR US'!A:G,6,FALSE)</f>
        <v>SAGRARIO</v>
      </c>
      <c r="H567" s="31">
        <f>VLOOKUP(B567,'SEPARADOR US'!A:G,7,FALSE)</f>
        <v>0</v>
      </c>
      <c r="I567" s="31">
        <f>VLOOKUP(B567,DATOS!D:I,3,FALSE)</f>
        <v>54</v>
      </c>
      <c r="J567" s="31">
        <f>VLOOKUP(B567,DATOS!D:I,4,FALSE)</f>
        <v>1</v>
      </c>
      <c r="K567" s="31" t="str">
        <f>VLOOKUP(B567,DATOS!D:I,6,FALSE)</f>
        <v>F</v>
      </c>
      <c r="L567">
        <v>86</v>
      </c>
      <c r="M567">
        <f>VLOOKUP(B567,DATOS!D:K,8,FALSE)</f>
        <v>569</v>
      </c>
      <c r="N567" t="s">
        <v>140</v>
      </c>
      <c r="O567">
        <f>VLOOKUP(B567,AT!E:E,1,FALSE)</f>
        <v>69050097</v>
      </c>
    </row>
    <row r="568" spans="1:15">
      <c r="A568" t="str">
        <f>VLOOKUP(B568,'SEPARADOR US'!A:G,2,FALSE)</f>
        <v>CC</v>
      </c>
      <c r="B568">
        <v>41101390</v>
      </c>
      <c r="C568" t="s">
        <v>134</v>
      </c>
      <c r="D568">
        <v>2</v>
      </c>
      <c r="E568" s="31" t="str">
        <f>VLOOKUP(B568,'SEPARADOR US'!A:G,4,FALSE)</f>
        <v>SANCHEZ</v>
      </c>
      <c r="F568" s="31" t="str">
        <f>VLOOKUP(B568,'SEPARADOR US'!A:G,5,FALSE)</f>
        <v>URBANO</v>
      </c>
      <c r="G568" s="31" t="str">
        <f>VLOOKUP(B568,'SEPARADOR US'!A:G,6,FALSE)</f>
        <v>MARIA</v>
      </c>
      <c r="H568" s="31" t="str">
        <f>VLOOKUP(B568,'SEPARADOR US'!A:G,7,FALSE)</f>
        <v>HELIA</v>
      </c>
      <c r="I568" s="31">
        <f>VLOOKUP(B568,DATOS!D:I,3,FALSE)</f>
        <v>67</v>
      </c>
      <c r="J568" s="31">
        <f>VLOOKUP(B568,DATOS!D:I,4,FALSE)</f>
        <v>1</v>
      </c>
      <c r="K568" s="31" t="str">
        <f>VLOOKUP(B568,DATOS!D:I,6,FALSE)</f>
        <v>F</v>
      </c>
      <c r="L568">
        <v>86</v>
      </c>
      <c r="M568">
        <f>VLOOKUP(B568,DATOS!D:K,8,FALSE)</f>
        <v>569</v>
      </c>
      <c r="N568" t="s">
        <v>140</v>
      </c>
      <c r="O568">
        <f>VLOOKUP(B568,AT!E:E,1,FALSE)</f>
        <v>41101390</v>
      </c>
    </row>
    <row r="569" spans="1:15">
      <c r="A569" t="str">
        <f>VLOOKUP(B569,'SEPARADOR US'!A:G,2,FALSE)</f>
        <v>CC</v>
      </c>
      <c r="B569">
        <v>59707568</v>
      </c>
      <c r="C569" t="s">
        <v>134</v>
      </c>
      <c r="D569">
        <v>2</v>
      </c>
      <c r="E569" s="31" t="str">
        <f>VLOOKUP(B569,'SEPARADOR US'!A:G,4,FALSE)</f>
        <v>SANTACRUZ</v>
      </c>
      <c r="F569" s="31" t="str">
        <f>VLOOKUP(B569,'SEPARADOR US'!A:G,5,FALSE)</f>
        <v>CAICEDO</v>
      </c>
      <c r="G569" s="31" t="str">
        <f>VLOOKUP(B569,'SEPARADOR US'!A:G,6,FALSE)</f>
        <v>BLANCA</v>
      </c>
      <c r="H569" s="31" t="str">
        <f>VLOOKUP(B569,'SEPARADOR US'!A:G,7,FALSE)</f>
        <v>FLOR</v>
      </c>
      <c r="I569" s="31">
        <f>VLOOKUP(B569,DATOS!D:I,3,FALSE)</f>
        <v>42</v>
      </c>
      <c r="J569" s="31">
        <f>VLOOKUP(B569,DATOS!D:I,4,FALSE)</f>
        <v>1</v>
      </c>
      <c r="K569" s="31" t="str">
        <f>VLOOKUP(B569,DATOS!D:I,6,FALSE)</f>
        <v>F</v>
      </c>
      <c r="L569">
        <v>86</v>
      </c>
      <c r="M569">
        <f>VLOOKUP(B569,DATOS!D:K,8,FALSE)</f>
        <v>865</v>
      </c>
      <c r="N569" t="s">
        <v>140</v>
      </c>
      <c r="O569">
        <f>VLOOKUP(B569,AT!E:E,1,FALSE)</f>
        <v>59707568</v>
      </c>
    </row>
    <row r="570" spans="1:15">
      <c r="A570" t="str">
        <f>VLOOKUP(B570,'SEPARADOR US'!A:G,2,FALSE)</f>
        <v>CC</v>
      </c>
      <c r="B570">
        <v>18124911</v>
      </c>
      <c r="C570" t="s">
        <v>134</v>
      </c>
      <c r="D570">
        <v>2</v>
      </c>
      <c r="E570" s="31" t="str">
        <f>VLOOKUP(B570,'SEPARADOR US'!A:G,4,FALSE)</f>
        <v>SECUE</v>
      </c>
      <c r="F570" s="31" t="str">
        <f>VLOOKUP(B570,'SEPARADOR US'!A:G,5,FALSE)</f>
        <v>COICUE</v>
      </c>
      <c r="G570" s="31" t="str">
        <f>VLOOKUP(B570,'SEPARADOR US'!A:G,6,FALSE)</f>
        <v>MILCIADES</v>
      </c>
      <c r="H570" s="31">
        <f>VLOOKUP(B570,'SEPARADOR US'!A:G,7,FALSE)</f>
        <v>0</v>
      </c>
      <c r="I570" s="31">
        <f>VLOOKUP(B570,DATOS!D:I,3,FALSE)</f>
        <v>55</v>
      </c>
      <c r="J570" s="31">
        <f>VLOOKUP(B570,DATOS!D:I,4,FALSE)</f>
        <v>1</v>
      </c>
      <c r="K570" s="31" t="str">
        <f>VLOOKUP(B570,DATOS!D:I,6,FALSE)</f>
        <v>M</v>
      </c>
      <c r="L570">
        <v>86</v>
      </c>
      <c r="M570">
        <f>VLOOKUP(B570,DATOS!D:K,8,FALSE)</f>
        <v>571</v>
      </c>
      <c r="N570" t="s">
        <v>140</v>
      </c>
      <c r="O570">
        <f>VLOOKUP(B570,AT!E:E,1,FALSE)</f>
        <v>18124911</v>
      </c>
    </row>
    <row r="571" spans="1:15">
      <c r="A571" t="str">
        <f>VLOOKUP(B571,'SEPARADOR US'!A:G,2,FALSE)</f>
        <v>CC</v>
      </c>
      <c r="B571">
        <v>15571076</v>
      </c>
      <c r="C571" t="s">
        <v>134</v>
      </c>
      <c r="D571">
        <v>2</v>
      </c>
      <c r="E571" s="31" t="str">
        <f>VLOOKUP(B571,'SEPARADOR US'!A:G,4,FALSE)</f>
        <v>SEGUNDO</v>
      </c>
      <c r="F571" s="31" t="str">
        <f>VLOOKUP(B571,'SEPARADOR US'!A:G,5,FALSE)</f>
        <v>RAFAEL</v>
      </c>
      <c r="G571" s="31" t="str">
        <f>VLOOKUP(B571,'SEPARADOR US'!A:G,6,FALSE)</f>
        <v>DORADO</v>
      </c>
      <c r="H571" s="31" t="str">
        <f>VLOOKUP(B571,'SEPARADOR US'!A:G,7,FALSE)</f>
        <v>MADROÑERO</v>
      </c>
      <c r="I571" s="31">
        <f>VLOOKUP(B571,DATOS!D:I,3,FALSE)</f>
        <v>57</v>
      </c>
      <c r="J571" s="31">
        <f>VLOOKUP(B571,DATOS!D:I,4,FALSE)</f>
        <v>1</v>
      </c>
      <c r="K571" s="31" t="str">
        <f>VLOOKUP(B571,DATOS!D:I,6,FALSE)</f>
        <v>M</v>
      </c>
      <c r="L571">
        <v>86</v>
      </c>
      <c r="M571">
        <f>VLOOKUP(B571,DATOS!D:K,8,FALSE)</f>
        <v>569</v>
      </c>
      <c r="N571" t="s">
        <v>140</v>
      </c>
      <c r="O571">
        <f>VLOOKUP(B571,AT!E:E,1,FALSE)</f>
        <v>15571076</v>
      </c>
    </row>
    <row r="572" spans="1:15">
      <c r="A572" t="str">
        <f>VLOOKUP(B572,'SEPARADOR US'!A:G,2,FALSE)</f>
        <v>CC</v>
      </c>
      <c r="B572">
        <v>1006848335</v>
      </c>
      <c r="C572" t="s">
        <v>134</v>
      </c>
      <c r="D572">
        <v>2</v>
      </c>
      <c r="E572" s="31" t="str">
        <f>VLOOKUP(B572,'SEPARADOR US'!A:G,4,FALSE)</f>
        <v>SIEGAMO</v>
      </c>
      <c r="F572" s="31" t="str">
        <f>VLOOKUP(B572,'SEPARADOR US'!A:G,5,FALSE)</f>
        <v>ONOGAMA</v>
      </c>
      <c r="G572" s="31" t="str">
        <f>VLOOKUP(B572,'SEPARADOR US'!A:G,6,FALSE)</f>
        <v>ANDREA</v>
      </c>
      <c r="H572" s="31">
        <f>VLOOKUP(B572,'SEPARADOR US'!A:G,7,FALSE)</f>
        <v>0</v>
      </c>
      <c r="I572" s="31">
        <f>VLOOKUP(B572,DATOS!D:I,3,FALSE)</f>
        <v>28</v>
      </c>
      <c r="J572" s="31">
        <f>VLOOKUP(B572,DATOS!D:I,4,FALSE)</f>
        <v>1</v>
      </c>
      <c r="K572" s="31" t="str">
        <f>VLOOKUP(B572,DATOS!D:I,6,FALSE)</f>
        <v>F</v>
      </c>
      <c r="L572">
        <v>86</v>
      </c>
      <c r="M572">
        <f>VLOOKUP(B572,DATOS!D:K,8,FALSE)</f>
        <v>320</v>
      </c>
      <c r="N572" t="s">
        <v>140</v>
      </c>
      <c r="O572">
        <f>VLOOKUP(B572,AT!E:E,1,FALSE)</f>
        <v>1006848335</v>
      </c>
    </row>
    <row r="573" spans="1:15">
      <c r="A573" t="str">
        <f>VLOOKUP(B573,'SEPARADOR US'!A:G,2,FALSE)</f>
        <v>CC</v>
      </c>
      <c r="B573">
        <v>69010405</v>
      </c>
      <c r="C573" t="s">
        <v>134</v>
      </c>
      <c r="D573">
        <v>2</v>
      </c>
      <c r="E573" s="31" t="str">
        <f>VLOOKUP(B573,'SEPARADOR US'!A:G,4,FALSE)</f>
        <v>SIERA</v>
      </c>
      <c r="F573" s="31" t="str">
        <f>VLOOKUP(B573,'SEPARADOR US'!A:G,5,FALSE)</f>
        <v>CHALA</v>
      </c>
      <c r="G573" s="31" t="str">
        <f>VLOOKUP(B573,'SEPARADOR US'!A:G,6,FALSE)</f>
        <v>ABIGAIL</v>
      </c>
      <c r="H573" s="31">
        <f>VLOOKUP(B573,'SEPARADOR US'!A:G,7,FALSE)</f>
        <v>0</v>
      </c>
      <c r="I573" s="31">
        <f>VLOOKUP(B573,DATOS!D:I,3,FALSE)</f>
        <v>50</v>
      </c>
      <c r="J573" s="31">
        <f>VLOOKUP(B573,DATOS!D:I,4,FALSE)</f>
        <v>1</v>
      </c>
      <c r="K573" s="31" t="str">
        <f>VLOOKUP(B573,DATOS!D:I,6,FALSE)</f>
        <v>F</v>
      </c>
      <c r="L573">
        <v>86</v>
      </c>
      <c r="M573">
        <f>VLOOKUP(B573,DATOS!D:K,8,FALSE)</f>
        <v>320</v>
      </c>
      <c r="N573" t="s">
        <v>140</v>
      </c>
      <c r="O573">
        <f>VLOOKUP(B573,AT!E:E,1,FALSE)</f>
        <v>69010405</v>
      </c>
    </row>
    <row r="574" spans="1:15">
      <c r="A574" t="str">
        <f>VLOOKUP(B574,'SEPARADOR US'!A:G,2,FALSE)</f>
        <v>TI</v>
      </c>
      <c r="B574">
        <v>1124313027</v>
      </c>
      <c r="C574" t="s">
        <v>134</v>
      </c>
      <c r="D574">
        <v>2</v>
      </c>
      <c r="E574" s="31" t="str">
        <f>VLOOKUP(B574,'SEPARADOR US'!A:G,4,FALSE)</f>
        <v>SOLARTE</v>
      </c>
      <c r="F574" s="31" t="str">
        <f>VLOOKUP(B574,'SEPARADOR US'!A:G,5,FALSE)</f>
        <v>BENAVIDES</v>
      </c>
      <c r="G574" s="31" t="str">
        <f>VLOOKUP(B574,'SEPARADOR US'!A:G,6,FALSE)</f>
        <v>ANGIE</v>
      </c>
      <c r="H574" s="31" t="str">
        <f>VLOOKUP(B574,'SEPARADOR US'!A:G,7,FALSE)</f>
        <v>JOHANA</v>
      </c>
      <c r="I574" s="31">
        <f>VLOOKUP(B574,DATOS!D:I,3,FALSE)</f>
        <v>17</v>
      </c>
      <c r="J574" s="31">
        <f>VLOOKUP(B574,DATOS!D:I,4,FALSE)</f>
        <v>1</v>
      </c>
      <c r="K574" s="31" t="str">
        <f>VLOOKUP(B574,DATOS!D:I,6,FALSE)</f>
        <v>F</v>
      </c>
      <c r="L574">
        <v>86</v>
      </c>
      <c r="M574">
        <f>VLOOKUP(B574,DATOS!D:K,8,FALSE)</f>
        <v>749</v>
      </c>
      <c r="N574" t="s">
        <v>140</v>
      </c>
      <c r="O574">
        <f>VLOOKUP(B574,AT!E:E,1,FALSE)</f>
        <v>1124313027</v>
      </c>
    </row>
    <row r="575" spans="1:15" hidden="1">
      <c r="A575" t="str">
        <f>VLOOKUP(B575,'SEPARADOR US'!A:G,2,FALSE)</f>
        <v>TI</v>
      </c>
      <c r="B575">
        <v>1123300942</v>
      </c>
      <c r="C575" t="s">
        <v>134</v>
      </c>
      <c r="D575">
        <v>2</v>
      </c>
      <c r="E575" s="31" t="str">
        <f>VLOOKUP(B575,'SEPARADOR US'!A:G,4,FALSE)</f>
        <v>SOLARTE</v>
      </c>
      <c r="F575" s="31" t="str">
        <f>VLOOKUP(B575,'SEPARADOR US'!A:G,5,FALSE)</f>
        <v>MEDINA</v>
      </c>
      <c r="G575" s="31" t="str">
        <f>VLOOKUP(B575,'SEPARADOR US'!A:G,6,FALSE)</f>
        <v>ANDRES</v>
      </c>
      <c r="H575" s="31" t="str">
        <f>VLOOKUP(B575,'SEPARADOR US'!A:G,7,FALSE)</f>
        <v>SEBASTIAN</v>
      </c>
      <c r="I575" s="31">
        <f>VLOOKUP(B575,DATOS!D:I,3,FALSE)</f>
        <v>16</v>
      </c>
      <c r="J575" s="31">
        <f>VLOOKUP(B575,DATOS!D:I,4,FALSE)</f>
        <v>1</v>
      </c>
      <c r="K575" s="31" t="str">
        <f>VLOOKUP(B575,DATOS!D:I,6,FALSE)</f>
        <v>M</v>
      </c>
      <c r="L575">
        <v>86</v>
      </c>
      <c r="M575">
        <f>VLOOKUP(B575,DATOS!D:K,8,FALSE)</f>
        <v>568</v>
      </c>
      <c r="N575" t="s">
        <v>140</v>
      </c>
      <c r="O575" t="e">
        <f>VLOOKUP(B575,AT!E:E,1,FALSE)</f>
        <v>#N/A</v>
      </c>
    </row>
    <row r="576" spans="1:15">
      <c r="A576" t="str">
        <f>VLOOKUP(B576,'SEPARADOR US'!A:G,2,FALSE)</f>
        <v>CC</v>
      </c>
      <c r="B576">
        <v>41119009</v>
      </c>
      <c r="C576" t="s">
        <v>134</v>
      </c>
      <c r="D576">
        <v>2</v>
      </c>
      <c r="E576" s="31" t="str">
        <f>VLOOKUP(B576,'SEPARADOR US'!A:G,4,FALSE)</f>
        <v>SOLARTE</v>
      </c>
      <c r="F576" s="31" t="str">
        <f>VLOOKUP(B576,'SEPARADOR US'!A:G,5,FALSE)</f>
        <v>SEGUNDA</v>
      </c>
      <c r="G576" s="31" t="str">
        <f>VLOOKUP(B576,'SEPARADOR US'!A:G,6,FALSE)</f>
        <v>DOMENICA</v>
      </c>
      <c r="H576" s="31">
        <f>VLOOKUP(B576,'SEPARADOR US'!A:G,7,FALSE)</f>
        <v>0</v>
      </c>
      <c r="I576" s="31">
        <f>VLOOKUP(B576,DATOS!D:I,3,FALSE)</f>
        <v>44</v>
      </c>
      <c r="J576" s="31">
        <f>VLOOKUP(B576,DATOS!D:I,4,FALSE)</f>
        <v>1</v>
      </c>
      <c r="K576" s="31" t="str">
        <f>VLOOKUP(B576,DATOS!D:I,6,FALSE)</f>
        <v>F</v>
      </c>
      <c r="L576">
        <v>86</v>
      </c>
      <c r="M576">
        <f>VLOOKUP(B576,DATOS!D:K,8,FALSE)</f>
        <v>320</v>
      </c>
      <c r="N576" t="s">
        <v>140</v>
      </c>
      <c r="O576">
        <f>VLOOKUP(B576,AT!E:E,1,FALSE)</f>
        <v>41119009</v>
      </c>
    </row>
    <row r="577" spans="1:15">
      <c r="A577" t="str">
        <f>VLOOKUP(B577,'SEPARADOR US'!A:G,2,FALSE)</f>
        <v>TI</v>
      </c>
      <c r="B577">
        <v>1126570625</v>
      </c>
      <c r="C577" t="s">
        <v>134</v>
      </c>
      <c r="D577">
        <v>2</v>
      </c>
      <c r="E577" s="31" t="str">
        <f>VLOOKUP(B577,'SEPARADOR US'!A:G,4,FALSE)</f>
        <v>SOSA</v>
      </c>
      <c r="F577" s="31" t="str">
        <f>VLOOKUP(B577,'SEPARADOR US'!A:G,5,FALSE)</f>
        <v>MUÑOZ</v>
      </c>
      <c r="G577" s="31" t="str">
        <f>VLOOKUP(B577,'SEPARADOR US'!A:G,6,FALSE)</f>
        <v>JOAN</v>
      </c>
      <c r="H577" s="31" t="str">
        <f>VLOOKUP(B577,'SEPARADOR US'!A:G,7,FALSE)</f>
        <v>ESTEBAN</v>
      </c>
      <c r="I577" s="31">
        <f>VLOOKUP(B577,DATOS!D:I,3,FALSE)</f>
        <v>8</v>
      </c>
      <c r="J577" s="31">
        <f>VLOOKUP(B577,DATOS!D:I,4,FALSE)</f>
        <v>1</v>
      </c>
      <c r="K577" s="31" t="str">
        <f>VLOOKUP(B577,DATOS!D:I,6,FALSE)</f>
        <v>M</v>
      </c>
      <c r="L577">
        <v>86</v>
      </c>
      <c r="M577">
        <f>VLOOKUP(B577,DATOS!D:K,8,FALSE)</f>
        <v>571</v>
      </c>
      <c r="N577" t="s">
        <v>140</v>
      </c>
      <c r="O577">
        <f>VLOOKUP(B577,AT!E:E,1,FALSE)</f>
        <v>1126570625</v>
      </c>
    </row>
    <row r="578" spans="1:15">
      <c r="A578" t="str">
        <f>VLOOKUP(B578,'SEPARADOR US'!A:G,2,FALSE)</f>
        <v>CC</v>
      </c>
      <c r="B578">
        <v>27474572</v>
      </c>
      <c r="C578" t="s">
        <v>134</v>
      </c>
      <c r="D578">
        <v>2</v>
      </c>
      <c r="E578" s="31" t="str">
        <f>VLOOKUP(B578,'SEPARADOR US'!A:G,4,FALSE)</f>
        <v>SOSSA</v>
      </c>
      <c r="F578" s="31" t="str">
        <f>VLOOKUP(B578,'SEPARADOR US'!A:G,5,FALSE)</f>
        <v>MARTINEZ</v>
      </c>
      <c r="G578" s="31" t="str">
        <f>VLOOKUP(B578,'SEPARADOR US'!A:G,6,FALSE)</f>
        <v>TRANSITO</v>
      </c>
      <c r="H578" s="31" t="str">
        <f>VLOOKUP(B578,'SEPARADOR US'!A:G,7,FALSE)</f>
        <v>ELUTERIA</v>
      </c>
      <c r="I578" s="31">
        <f>VLOOKUP(B578,DATOS!D:I,3,FALSE)</f>
        <v>65</v>
      </c>
      <c r="J578" s="31">
        <f>VLOOKUP(B578,DATOS!D:I,4,FALSE)</f>
        <v>1</v>
      </c>
      <c r="K578" s="31" t="str">
        <f>VLOOKUP(B578,DATOS!D:I,6,FALSE)</f>
        <v>F</v>
      </c>
      <c r="L578">
        <v>86</v>
      </c>
      <c r="M578">
        <f>VLOOKUP(B578,DATOS!D:K,8,FALSE)</f>
        <v>755</v>
      </c>
      <c r="N578" t="s">
        <v>140</v>
      </c>
      <c r="O578">
        <f>VLOOKUP(B578,AT!E:E,1,FALSE)</f>
        <v>27474572</v>
      </c>
    </row>
    <row r="579" spans="1:15">
      <c r="A579" t="str">
        <f>VLOOKUP(B579,'SEPARADOR US'!A:G,2,FALSE)</f>
        <v>CC</v>
      </c>
      <c r="B579">
        <v>17635719</v>
      </c>
      <c r="C579" t="s">
        <v>134</v>
      </c>
      <c r="D579">
        <v>2</v>
      </c>
      <c r="E579" s="31" t="str">
        <f>VLOOKUP(B579,'SEPARADOR US'!A:G,4,FALSE)</f>
        <v>SOTTO</v>
      </c>
      <c r="F579" s="31" t="str">
        <f>VLOOKUP(B579,'SEPARADOR US'!A:G,5,FALSE)</f>
        <v>LUIS</v>
      </c>
      <c r="G579" s="31" t="str">
        <f>VLOOKUP(B579,'SEPARADOR US'!A:G,6,FALSE)</f>
        <v>ERNESTO</v>
      </c>
      <c r="H579" s="31">
        <f>VLOOKUP(B579,'SEPARADOR US'!A:G,7,FALSE)</f>
        <v>0</v>
      </c>
      <c r="I579" s="31">
        <f>VLOOKUP(B579,DATOS!D:I,3,FALSE)</f>
        <v>64</v>
      </c>
      <c r="J579" s="31">
        <f>VLOOKUP(B579,DATOS!D:I,4,FALSE)</f>
        <v>1</v>
      </c>
      <c r="K579" s="31" t="str">
        <f>VLOOKUP(B579,DATOS!D:I,6,FALSE)</f>
        <v>M</v>
      </c>
      <c r="L579">
        <v>86</v>
      </c>
      <c r="M579">
        <f>VLOOKUP(B579,DATOS!D:K,8,FALSE)</f>
        <v>320</v>
      </c>
      <c r="N579" t="s">
        <v>140</v>
      </c>
      <c r="O579">
        <f>VLOOKUP(B579,AT!E:E,1,FALSE)</f>
        <v>17635719</v>
      </c>
    </row>
    <row r="580" spans="1:15">
      <c r="A580" t="str">
        <f>VLOOKUP(B580,'SEPARADOR US'!A:G,2,FALSE)</f>
        <v>CC</v>
      </c>
      <c r="B580">
        <v>97470365</v>
      </c>
      <c r="C580" t="s">
        <v>134</v>
      </c>
      <c r="D580">
        <v>2</v>
      </c>
      <c r="E580" s="31" t="str">
        <f>VLOOKUP(B580,'SEPARADOR US'!A:G,4,FALSE)</f>
        <v>TANDIOY</v>
      </c>
      <c r="F580" s="31" t="str">
        <f>VLOOKUP(B580,'SEPARADOR US'!A:G,5,FALSE)</f>
        <v>MUCHAVISOY</v>
      </c>
      <c r="G580" s="31" t="str">
        <f>VLOOKUP(B580,'SEPARADOR US'!A:G,6,FALSE)</f>
        <v>LUIS</v>
      </c>
      <c r="H580" s="31" t="str">
        <f>VLOOKUP(B580,'SEPARADOR US'!A:G,7,FALSE)</f>
        <v>MARCIAL</v>
      </c>
      <c r="I580" s="31">
        <f>VLOOKUP(B580,DATOS!D:I,3,FALSE)</f>
        <v>63</v>
      </c>
      <c r="J580" s="31">
        <f>VLOOKUP(B580,DATOS!D:I,4,FALSE)</f>
        <v>1</v>
      </c>
      <c r="K580" s="31" t="str">
        <f>VLOOKUP(B580,DATOS!D:I,6,FALSE)</f>
        <v>M</v>
      </c>
      <c r="L580">
        <v>86</v>
      </c>
      <c r="M580">
        <f>VLOOKUP(B580,DATOS!D:K,8,FALSE)</f>
        <v>755</v>
      </c>
      <c r="N580" t="s">
        <v>140</v>
      </c>
      <c r="O580">
        <f>VLOOKUP(B580,AT!E:E,1,FALSE)</f>
        <v>97470365</v>
      </c>
    </row>
    <row r="581" spans="1:15">
      <c r="A581" t="str">
        <f>VLOOKUP(B581,'SEPARADOR US'!A:G,2,FALSE)</f>
        <v>CC</v>
      </c>
      <c r="B581">
        <v>59819118</v>
      </c>
      <c r="C581" t="s">
        <v>134</v>
      </c>
      <c r="D581">
        <v>2</v>
      </c>
      <c r="E581" s="31" t="str">
        <f>VLOOKUP(B581,'SEPARADOR US'!A:G,4,FALSE)</f>
        <v>TARAPUES</v>
      </c>
      <c r="F581" s="31" t="str">
        <f>VLOOKUP(B581,'SEPARADOR US'!A:G,5,FALSE)</f>
        <v>ASCUNTAR</v>
      </c>
      <c r="G581" s="31" t="str">
        <f>VLOOKUP(B581,'SEPARADOR US'!A:G,6,FALSE)</f>
        <v>MARIA</v>
      </c>
      <c r="H581" s="31" t="str">
        <f>VLOOKUP(B581,'SEPARADOR US'!A:G,7,FALSE)</f>
        <v>ROSA</v>
      </c>
      <c r="I581" s="31">
        <f>VLOOKUP(B581,DATOS!D:I,3,FALSE)</f>
        <v>57</v>
      </c>
      <c r="J581" s="31">
        <f>VLOOKUP(B581,DATOS!D:I,4,FALSE)</f>
        <v>1</v>
      </c>
      <c r="K581" s="31" t="str">
        <f>VLOOKUP(B581,DATOS!D:I,6,FALSE)</f>
        <v>F</v>
      </c>
      <c r="L581">
        <v>86</v>
      </c>
      <c r="M581">
        <f>VLOOKUP(B581,DATOS!D:K,8,FALSE)</f>
        <v>749</v>
      </c>
      <c r="N581" t="s">
        <v>140</v>
      </c>
      <c r="O581">
        <f>VLOOKUP(B581,AT!E:E,1,FALSE)</f>
        <v>59819118</v>
      </c>
    </row>
    <row r="582" spans="1:15">
      <c r="A582" t="str">
        <f>VLOOKUP(B582,'SEPARADOR US'!A:G,2,FALSE)</f>
        <v>TI</v>
      </c>
      <c r="B582">
        <v>1182463295</v>
      </c>
      <c r="C582" t="s">
        <v>134</v>
      </c>
      <c r="D582">
        <v>2</v>
      </c>
      <c r="E582" s="31" t="str">
        <f>VLOOKUP(B582,'SEPARADOR US'!A:G,4,FALSE)</f>
        <v>TASCON</v>
      </c>
      <c r="F582" s="31" t="str">
        <f>VLOOKUP(B582,'SEPARADOR US'!A:G,5,FALSE)</f>
        <v>JOSE</v>
      </c>
      <c r="G582" s="31" t="str">
        <f>VLOOKUP(B582,'SEPARADOR US'!A:G,6,FALSE)</f>
        <v>ALEXANDER</v>
      </c>
      <c r="H582" s="31">
        <f>VLOOKUP(B582,'SEPARADOR US'!A:G,7,FALSE)</f>
        <v>0</v>
      </c>
      <c r="I582" s="31">
        <f>VLOOKUP(B582,DATOS!D:I,3,FALSE)</f>
        <v>11</v>
      </c>
      <c r="J582" s="31">
        <f>VLOOKUP(B582,DATOS!D:I,4,FALSE)</f>
        <v>1</v>
      </c>
      <c r="K582" s="31" t="str">
        <f>VLOOKUP(B582,DATOS!D:I,6,FALSE)</f>
        <v>M</v>
      </c>
      <c r="L582">
        <v>86</v>
      </c>
      <c r="M582">
        <f>VLOOKUP(B582,DATOS!D:K,8,FALSE)</f>
        <v>320</v>
      </c>
      <c r="N582" t="s">
        <v>140</v>
      </c>
      <c r="O582">
        <f>VLOOKUP(B582,AT!E:E,1,FALSE)</f>
        <v>1182463295</v>
      </c>
    </row>
    <row r="583" spans="1:15">
      <c r="A583" t="str">
        <f>VLOOKUP(B583,'SEPARADOR US'!A:G,2,FALSE)</f>
        <v>CC</v>
      </c>
      <c r="B583">
        <v>1121506075</v>
      </c>
      <c r="C583" t="s">
        <v>134</v>
      </c>
      <c r="D583">
        <v>2</v>
      </c>
      <c r="E583" s="31" t="str">
        <f>VLOOKUP(B583,'SEPARADOR US'!A:G,4,FALSE)</f>
        <v>TISOY</v>
      </c>
      <c r="F583" s="31" t="str">
        <f>VLOOKUP(B583,'SEPARADOR US'!A:G,5,FALSE)</f>
        <v>CANTICUZ</v>
      </c>
      <c r="G583" s="31" t="str">
        <f>VLOOKUP(B583,'SEPARADOR US'!A:G,6,FALSE)</f>
        <v>LUIS</v>
      </c>
      <c r="H583" s="31" t="str">
        <f>VLOOKUP(B583,'SEPARADOR US'!A:G,7,FALSE)</f>
        <v>ANGEL</v>
      </c>
      <c r="I583" s="31">
        <f>VLOOKUP(B583,DATOS!D:I,3,FALSE)</f>
        <v>38</v>
      </c>
      <c r="J583" s="31">
        <f>VLOOKUP(B583,DATOS!D:I,4,FALSE)</f>
        <v>1</v>
      </c>
      <c r="K583" s="31" t="str">
        <f>VLOOKUP(B583,DATOS!D:I,6,FALSE)</f>
        <v>M</v>
      </c>
      <c r="L583">
        <v>86</v>
      </c>
      <c r="M583">
        <f>VLOOKUP(B583,DATOS!D:K,8,FALSE)</f>
        <v>760</v>
      </c>
      <c r="N583" t="s">
        <v>140</v>
      </c>
      <c r="O583">
        <f>VLOOKUP(B583,AT!E:E,1,FALSE)</f>
        <v>1121506075</v>
      </c>
    </row>
    <row r="584" spans="1:15">
      <c r="A584" t="str">
        <f>VLOOKUP(B584,'SEPARADOR US'!A:G,2,FALSE)</f>
        <v>CC</v>
      </c>
      <c r="B584">
        <v>27470263</v>
      </c>
      <c r="C584" t="s">
        <v>134</v>
      </c>
      <c r="D584">
        <v>2</v>
      </c>
      <c r="E584" s="31" t="str">
        <f>VLOOKUP(B584,'SEPARADOR US'!A:G,4,FALSE)</f>
        <v>TISOY</v>
      </c>
      <c r="F584" s="31" t="str">
        <f>VLOOKUP(B584,'SEPARADOR US'!A:G,5,FALSE)</f>
        <v>CHASOY</v>
      </c>
      <c r="G584" s="31" t="str">
        <f>VLOOKUP(B584,'SEPARADOR US'!A:G,6,FALSE)</f>
        <v>LAURA</v>
      </c>
      <c r="H584" s="31" t="str">
        <f>VLOOKUP(B584,'SEPARADOR US'!A:G,7,FALSE)</f>
        <v>CONCEPCION</v>
      </c>
      <c r="I584" s="31">
        <f>VLOOKUP(B584,DATOS!D:I,3,FALSE)</f>
        <v>51</v>
      </c>
      <c r="J584" s="31">
        <f>VLOOKUP(B584,DATOS!D:I,4,FALSE)</f>
        <v>1</v>
      </c>
      <c r="K584" s="31" t="str">
        <f>VLOOKUP(B584,DATOS!D:I,6,FALSE)</f>
        <v>F</v>
      </c>
      <c r="L584">
        <v>86</v>
      </c>
      <c r="M584">
        <f>VLOOKUP(B584,DATOS!D:K,8,FALSE)</f>
        <v>755</v>
      </c>
      <c r="N584" t="s">
        <v>140</v>
      </c>
      <c r="O584">
        <f>VLOOKUP(B584,AT!E:E,1,FALSE)</f>
        <v>27470263</v>
      </c>
    </row>
    <row r="585" spans="1:15">
      <c r="A585" t="str">
        <f>VLOOKUP(B585,'SEPARADOR US'!A:G,2,FALSE)</f>
        <v>CC</v>
      </c>
      <c r="B585">
        <v>13226123</v>
      </c>
      <c r="C585" t="s">
        <v>134</v>
      </c>
      <c r="D585">
        <v>2</v>
      </c>
      <c r="E585" s="31" t="str">
        <f>VLOOKUP(B585,'SEPARADOR US'!A:G,4,FALSE)</f>
        <v>TISOY</v>
      </c>
      <c r="F585" s="31" t="str">
        <f>VLOOKUP(B585,'SEPARADOR US'!A:G,5,FALSE)</f>
        <v>JACANAMIJOY</v>
      </c>
      <c r="G585" s="31" t="str">
        <f>VLOOKUP(B585,'SEPARADOR US'!A:G,6,FALSE)</f>
        <v>GABRIEL</v>
      </c>
      <c r="H585" s="31">
        <f>VLOOKUP(B585,'SEPARADOR US'!A:G,7,FALSE)</f>
        <v>0</v>
      </c>
      <c r="I585" s="31">
        <f>VLOOKUP(B585,DATOS!D:I,3,FALSE)</f>
        <v>77</v>
      </c>
      <c r="J585" s="31">
        <f>VLOOKUP(B585,DATOS!D:I,4,FALSE)</f>
        <v>1</v>
      </c>
      <c r="K585" s="31" t="str">
        <f>VLOOKUP(B585,DATOS!D:I,6,FALSE)</f>
        <v>M</v>
      </c>
      <c r="L585">
        <v>86</v>
      </c>
      <c r="M585">
        <f>VLOOKUP(B585,DATOS!D:K,8,FALSE)</f>
        <v>760</v>
      </c>
      <c r="N585" t="s">
        <v>140</v>
      </c>
      <c r="O585">
        <f>VLOOKUP(B585,AT!E:E,1,FALSE)</f>
        <v>13226123</v>
      </c>
    </row>
    <row r="586" spans="1:15">
      <c r="A586" t="str">
        <f>VLOOKUP(B586,'SEPARADOR US'!A:G,2,FALSE)</f>
        <v>CC</v>
      </c>
      <c r="B586">
        <v>5348191</v>
      </c>
      <c r="C586" t="s">
        <v>134</v>
      </c>
      <c r="D586">
        <v>2</v>
      </c>
      <c r="E586" s="31" t="str">
        <f>VLOOKUP(B586,'SEPARADOR US'!A:G,4,FALSE)</f>
        <v>TISOY</v>
      </c>
      <c r="F586" s="31" t="str">
        <f>VLOOKUP(B586,'SEPARADOR US'!A:G,5,FALSE)</f>
        <v>JANSASOY</v>
      </c>
      <c r="G586" s="31" t="str">
        <f>VLOOKUP(B586,'SEPARADOR US'!A:G,6,FALSE)</f>
        <v>FRANCISCO</v>
      </c>
      <c r="H586" s="31">
        <f>VLOOKUP(B586,'SEPARADOR US'!A:G,7,FALSE)</f>
        <v>0</v>
      </c>
      <c r="I586" s="31">
        <f>VLOOKUP(B586,DATOS!D:I,3,FALSE)</f>
        <v>70</v>
      </c>
      <c r="J586" s="31">
        <f>VLOOKUP(B586,DATOS!D:I,4,FALSE)</f>
        <v>1</v>
      </c>
      <c r="K586" s="31" t="str">
        <f>VLOOKUP(B586,DATOS!D:I,6,FALSE)</f>
        <v>F</v>
      </c>
      <c r="L586">
        <v>86</v>
      </c>
      <c r="M586">
        <f>VLOOKUP(B586,DATOS!D:K,8,FALSE)</f>
        <v>760</v>
      </c>
      <c r="N586" t="s">
        <v>140</v>
      </c>
      <c r="O586">
        <f>VLOOKUP(B586,AT!E:E,1,FALSE)</f>
        <v>5348191</v>
      </c>
    </row>
    <row r="587" spans="1:15">
      <c r="A587" t="str">
        <f>VLOOKUP(B587,'SEPARADOR US'!A:G,2,FALSE)</f>
        <v>PT</v>
      </c>
      <c r="B587">
        <v>7846905</v>
      </c>
      <c r="C587" t="s">
        <v>134</v>
      </c>
      <c r="D587">
        <v>2</v>
      </c>
      <c r="E587" s="31" t="str">
        <f>VLOOKUP(B587,'SEPARADOR US'!A:G,4,FALSE)</f>
        <v>TISOY</v>
      </c>
      <c r="F587" s="31" t="str">
        <f>VLOOKUP(B587,'SEPARADOR US'!A:G,5,FALSE)</f>
        <v>TISOY</v>
      </c>
      <c r="G587" s="31" t="str">
        <f>VLOOKUP(B587,'SEPARADOR US'!A:G,6,FALSE)</f>
        <v>JEREMI</v>
      </c>
      <c r="H587" s="31" t="str">
        <f>VLOOKUP(B587,'SEPARADOR US'!A:G,7,FALSE)</f>
        <v>YAHIR</v>
      </c>
      <c r="I587" s="31">
        <f>VLOOKUP(B587,DATOS!D:I,3,FALSE)</f>
        <v>9</v>
      </c>
      <c r="J587" s="31">
        <f>VLOOKUP(B587,DATOS!D:I,4,FALSE)</f>
        <v>1</v>
      </c>
      <c r="K587" s="31" t="str">
        <f>VLOOKUP(B587,DATOS!D:I,6,FALSE)</f>
        <v>M</v>
      </c>
      <c r="L587">
        <v>86</v>
      </c>
      <c r="M587">
        <f>VLOOKUP(B587,DATOS!D:K,8,FALSE)</f>
        <v>760</v>
      </c>
      <c r="N587" t="s">
        <v>140</v>
      </c>
      <c r="O587">
        <f>VLOOKUP(B587,AT!E:E,1,FALSE)</f>
        <v>7846905</v>
      </c>
    </row>
    <row r="588" spans="1:15">
      <c r="A588" t="str">
        <f>VLOOKUP(B588,'SEPARADOR US'!A:G,2,FALSE)</f>
        <v>PT</v>
      </c>
      <c r="B588">
        <v>7846888</v>
      </c>
      <c r="C588" t="s">
        <v>134</v>
      </c>
      <c r="D588">
        <v>2</v>
      </c>
      <c r="E588" s="31" t="str">
        <f>VLOOKUP(B588,'SEPARADOR US'!A:G,4,FALSE)</f>
        <v>TISOY</v>
      </c>
      <c r="F588" s="31" t="str">
        <f>VLOOKUP(B588,'SEPARADOR US'!A:G,5,FALSE)</f>
        <v>TISOY</v>
      </c>
      <c r="G588" s="31" t="str">
        <f>VLOOKUP(B588,'SEPARADOR US'!A:G,6,FALSE)</f>
        <v>JERETZY</v>
      </c>
      <c r="H588" s="31" t="str">
        <f>VLOOKUP(B588,'SEPARADOR US'!A:G,7,FALSE)</f>
        <v>YAHIRLIN</v>
      </c>
      <c r="I588" s="31">
        <f>VLOOKUP(B588,DATOS!D:I,3,FALSE)</f>
        <v>5</v>
      </c>
      <c r="J588" s="31">
        <f>VLOOKUP(B588,DATOS!D:I,4,FALSE)</f>
        <v>1</v>
      </c>
      <c r="K588" s="31" t="str">
        <f>VLOOKUP(B588,DATOS!D:I,6,FALSE)</f>
        <v>F</v>
      </c>
      <c r="L588">
        <v>86</v>
      </c>
      <c r="M588">
        <f>VLOOKUP(B588,DATOS!D:K,8,FALSE)</f>
        <v>760</v>
      </c>
      <c r="N588" t="s">
        <v>140</v>
      </c>
      <c r="O588">
        <f>VLOOKUP(B588,AT!E:E,1,FALSE)</f>
        <v>7846888</v>
      </c>
    </row>
    <row r="589" spans="1:15">
      <c r="A589" t="str">
        <f>VLOOKUP(B589,'SEPARADOR US'!A:G,2,FALSE)</f>
        <v>CC</v>
      </c>
      <c r="B589">
        <v>1124848317</v>
      </c>
      <c r="C589" t="s">
        <v>134</v>
      </c>
      <c r="D589">
        <v>2</v>
      </c>
      <c r="E589" s="31" t="str">
        <f>VLOOKUP(B589,'SEPARADOR US'!A:G,4,FALSE)</f>
        <v>TORO</v>
      </c>
      <c r="F589" s="31" t="str">
        <f>VLOOKUP(B589,'SEPARADOR US'!A:G,5,FALSE)</f>
        <v>MACIAS</v>
      </c>
      <c r="G589" s="31" t="str">
        <f>VLOOKUP(B589,'SEPARADOR US'!A:G,6,FALSE)</f>
        <v>LUDY</v>
      </c>
      <c r="H589" s="31" t="str">
        <f>VLOOKUP(B589,'SEPARADOR US'!A:G,7,FALSE)</f>
        <v>MIRLEY</v>
      </c>
      <c r="I589" s="31">
        <f>VLOOKUP(B589,DATOS!D:I,3,FALSE)</f>
        <v>38</v>
      </c>
      <c r="J589" s="31">
        <f>VLOOKUP(B589,DATOS!D:I,4,FALSE)</f>
        <v>1</v>
      </c>
      <c r="K589" s="31" t="str">
        <f>VLOOKUP(B589,DATOS!D:I,6,FALSE)</f>
        <v>F</v>
      </c>
      <c r="L589">
        <v>86</v>
      </c>
      <c r="M589" t="str">
        <f>VLOOKUP(B589,DATOS!D:K,8,FALSE)</f>
        <v>001</v>
      </c>
      <c r="N589" t="s">
        <v>140</v>
      </c>
      <c r="O589">
        <f>VLOOKUP(B589,AT!E:E,1,FALSE)</f>
        <v>1124848317</v>
      </c>
    </row>
    <row r="590" spans="1:15">
      <c r="A590" t="str">
        <f>VLOOKUP(B590,'SEPARADOR US'!A:G,2,FALSE)</f>
        <v>CC</v>
      </c>
      <c r="B590">
        <v>1123320813</v>
      </c>
      <c r="C590" t="s">
        <v>134</v>
      </c>
      <c r="D590">
        <v>2</v>
      </c>
      <c r="E590" s="31" t="str">
        <f>VLOOKUP(B590,'SEPARADOR US'!A:G,4,FALSE)</f>
        <v>TORO</v>
      </c>
      <c r="F590" s="31" t="str">
        <f>VLOOKUP(B590,'SEPARADOR US'!A:G,5,FALSE)</f>
        <v>PAI</v>
      </c>
      <c r="G590" s="31" t="str">
        <f>VLOOKUP(B590,'SEPARADOR US'!A:G,6,FALSE)</f>
        <v>FRANYI</v>
      </c>
      <c r="H590" s="31">
        <f>VLOOKUP(B590,'SEPARADOR US'!A:G,7,FALSE)</f>
        <v>0</v>
      </c>
      <c r="I590" s="31">
        <f>VLOOKUP(B590,DATOS!D:I,3,FALSE)</f>
        <v>20</v>
      </c>
      <c r="J590" s="31">
        <f>VLOOKUP(B590,DATOS!D:I,4,FALSE)</f>
        <v>1</v>
      </c>
      <c r="K590" s="31" t="str">
        <f>VLOOKUP(B590,DATOS!D:I,6,FALSE)</f>
        <v>F</v>
      </c>
      <c r="L590">
        <v>86</v>
      </c>
      <c r="M590">
        <f>VLOOKUP(B590,DATOS!D:K,8,FALSE)</f>
        <v>320</v>
      </c>
      <c r="N590" t="s">
        <v>140</v>
      </c>
      <c r="O590">
        <f>VLOOKUP(B590,AT!E:E,1,FALSE)</f>
        <v>1123320813</v>
      </c>
    </row>
    <row r="591" spans="1:15">
      <c r="A591" t="str">
        <f>VLOOKUP(B591,'SEPARADOR US'!A:G,2,FALSE)</f>
        <v>CC</v>
      </c>
      <c r="B591">
        <v>1127072877</v>
      </c>
      <c r="C591" t="s">
        <v>134</v>
      </c>
      <c r="D591">
        <v>2</v>
      </c>
      <c r="E591" s="31" t="str">
        <f>VLOOKUP(B591,'SEPARADOR US'!A:G,4,FALSE)</f>
        <v>TORRES</v>
      </c>
      <c r="F591" s="31" t="str">
        <f>VLOOKUP(B591,'SEPARADOR US'!A:G,5,FALSE)</f>
        <v>ARTEAGA</v>
      </c>
      <c r="G591" s="31" t="str">
        <f>VLOOKUP(B591,'SEPARADOR US'!A:G,6,FALSE)</f>
        <v>SANDRA</v>
      </c>
      <c r="H591" s="31" t="str">
        <f>VLOOKUP(B591,'SEPARADOR US'!A:G,7,FALSE)</f>
        <v>MILE</v>
      </c>
      <c r="I591" s="31">
        <f>VLOOKUP(B591,DATOS!D:I,3,FALSE)</f>
        <v>34</v>
      </c>
      <c r="J591" s="31">
        <f>VLOOKUP(B591,DATOS!D:I,4,FALSE)</f>
        <v>1</v>
      </c>
      <c r="K591" s="31" t="str">
        <f>VLOOKUP(B591,DATOS!D:I,6,FALSE)</f>
        <v>F</v>
      </c>
      <c r="L591">
        <v>86</v>
      </c>
      <c r="M591">
        <f>VLOOKUP(B591,DATOS!D:K,8,FALSE)</f>
        <v>885</v>
      </c>
      <c r="N591" t="s">
        <v>140</v>
      </c>
      <c r="O591">
        <f>VLOOKUP(B591,AT!E:E,1,FALSE)</f>
        <v>1127072877</v>
      </c>
    </row>
    <row r="592" spans="1:15">
      <c r="A592" t="str">
        <f>VLOOKUP(B592,'SEPARADOR US'!A:G,2,FALSE)</f>
        <v>TI</v>
      </c>
      <c r="B592">
        <v>1125181645</v>
      </c>
      <c r="C592" t="s">
        <v>134</v>
      </c>
      <c r="D592">
        <v>2</v>
      </c>
      <c r="E592" s="31" t="str">
        <f>VLOOKUP(B592,'SEPARADOR US'!A:G,4,FALSE)</f>
        <v>TORRES</v>
      </c>
      <c r="F592" s="31" t="str">
        <f>VLOOKUP(B592,'SEPARADOR US'!A:G,5,FALSE)</f>
        <v>OMEN</v>
      </c>
      <c r="G592" s="31" t="str">
        <f>VLOOKUP(B592,'SEPARADOR US'!A:G,6,FALSE)</f>
        <v>JOSE</v>
      </c>
      <c r="H592" s="31" t="str">
        <f>VLOOKUP(B592,'SEPARADOR US'!A:G,7,FALSE)</f>
        <v>DAVID</v>
      </c>
      <c r="I592" s="31">
        <f>VLOOKUP(B592,DATOS!D:I,3,FALSE)</f>
        <v>15</v>
      </c>
      <c r="J592" s="31">
        <f>VLOOKUP(B592,DATOS!D:I,4,FALSE)</f>
        <v>1</v>
      </c>
      <c r="K592" s="31" t="str">
        <f>VLOOKUP(B592,DATOS!D:I,6,FALSE)</f>
        <v>M</v>
      </c>
      <c r="L592">
        <v>86</v>
      </c>
      <c r="M592">
        <f>VLOOKUP(B592,DATOS!D:K,8,FALSE)</f>
        <v>571</v>
      </c>
      <c r="N592" t="s">
        <v>140</v>
      </c>
      <c r="O592">
        <f>VLOOKUP(B592,AT!E:E,1,FALSE)</f>
        <v>1125181645</v>
      </c>
    </row>
    <row r="593" spans="1:15">
      <c r="A593" t="str">
        <f>VLOOKUP(B593,'SEPARADOR US'!A:G,2,FALSE)</f>
        <v>CC</v>
      </c>
      <c r="B593">
        <v>18101764</v>
      </c>
      <c r="C593" t="s">
        <v>134</v>
      </c>
      <c r="D593">
        <v>2</v>
      </c>
      <c r="E593" s="31" t="str">
        <f>VLOOKUP(B593,'SEPARADOR US'!A:G,4,FALSE)</f>
        <v>TROCHEZ</v>
      </c>
      <c r="F593" s="31">
        <f>VLOOKUP(B593,'SEPARADOR US'!A:G,5,FALSE)</f>
        <v>0</v>
      </c>
      <c r="G593" s="31" t="str">
        <f>VLOOKUP(B593,'SEPARADOR US'!A:G,6,FALSE)</f>
        <v>FABRICIANO</v>
      </c>
      <c r="H593" s="31">
        <f>VLOOKUP(B593,'SEPARADOR US'!A:G,7,FALSE)</f>
        <v>0</v>
      </c>
      <c r="I593" s="31">
        <f>VLOOKUP(B593,DATOS!D:I,3,FALSE)</f>
        <v>58</v>
      </c>
      <c r="J593" s="31">
        <f>VLOOKUP(B593,DATOS!D:I,4,FALSE)</f>
        <v>1</v>
      </c>
      <c r="K593" s="31" t="str">
        <f>VLOOKUP(B593,DATOS!D:I,6,FALSE)</f>
        <v>M</v>
      </c>
      <c r="L593">
        <v>86</v>
      </c>
      <c r="M593">
        <f>VLOOKUP(B593,DATOS!D:K,8,FALSE)</f>
        <v>571</v>
      </c>
      <c r="N593" t="s">
        <v>140</v>
      </c>
      <c r="O593">
        <f>VLOOKUP(B593,AT!E:E,1,FALSE)</f>
        <v>18101764</v>
      </c>
    </row>
    <row r="594" spans="1:15">
      <c r="A594" t="str">
        <f>VLOOKUP(B594,'SEPARADOR US'!A:G,2,FALSE)</f>
        <v>RC</v>
      </c>
      <c r="B594">
        <v>1125185813</v>
      </c>
      <c r="C594" t="s">
        <v>134</v>
      </c>
      <c r="D594">
        <v>2</v>
      </c>
      <c r="E594" s="31" t="str">
        <f>VLOOKUP(B594,'SEPARADOR US'!A:G,4,FALSE)</f>
        <v>TROCHEZ</v>
      </c>
      <c r="F594" s="31" t="str">
        <f>VLOOKUP(B594,'SEPARADOR US'!A:G,5,FALSE)</f>
        <v>YUNDA</v>
      </c>
      <c r="G594" s="31" t="str">
        <f>VLOOKUP(B594,'SEPARADOR US'!A:G,6,FALSE)</f>
        <v>JORGE</v>
      </c>
      <c r="H594" s="31" t="str">
        <f>VLOOKUP(B594,'SEPARADOR US'!A:G,7,FALSE)</f>
        <v>ALEXANDER</v>
      </c>
      <c r="I594" s="31">
        <f>VLOOKUP(B594,DATOS!D:I,3,FALSE)</f>
        <v>4</v>
      </c>
      <c r="J594" s="31">
        <f>VLOOKUP(B594,DATOS!D:I,4,FALSE)</f>
        <v>1</v>
      </c>
      <c r="K594" s="31" t="str">
        <f>VLOOKUP(B594,DATOS!D:I,6,FALSE)</f>
        <v>M</v>
      </c>
      <c r="L594">
        <v>86</v>
      </c>
      <c r="M594">
        <f>VLOOKUP(B594,DATOS!D:K,8,FALSE)</f>
        <v>571</v>
      </c>
      <c r="N594" t="s">
        <v>140</v>
      </c>
      <c r="O594">
        <f>VLOOKUP(B594,AT!E:E,1,FALSE)</f>
        <v>1125185813</v>
      </c>
    </row>
    <row r="595" spans="1:15">
      <c r="A595" t="str">
        <f>VLOOKUP(B595,'SEPARADOR US'!A:G,2,FALSE)</f>
        <v>CC</v>
      </c>
      <c r="B595">
        <v>2765795</v>
      </c>
      <c r="C595" t="s">
        <v>134</v>
      </c>
      <c r="D595">
        <v>2</v>
      </c>
      <c r="E595" s="31" t="str">
        <f>VLOOKUP(B595,'SEPARADOR US'!A:G,4,FALSE)</f>
        <v>TROMPETA</v>
      </c>
      <c r="F595" s="31" t="str">
        <f>VLOOKUP(B595,'SEPARADOR US'!A:G,5,FALSE)</f>
        <v>CALIZ</v>
      </c>
      <c r="G595" s="31" t="str">
        <f>VLOOKUP(B595,'SEPARADOR US'!A:G,6,FALSE)</f>
        <v>SANTIAGO</v>
      </c>
      <c r="H595" s="31">
        <f>VLOOKUP(B595,'SEPARADOR US'!A:G,7,FALSE)</f>
        <v>0</v>
      </c>
      <c r="I595" s="31">
        <f>VLOOKUP(B595,DATOS!D:I,3,FALSE)</f>
        <v>70</v>
      </c>
      <c r="J595" s="31">
        <f>VLOOKUP(B595,DATOS!D:I,4,FALSE)</f>
        <v>1</v>
      </c>
      <c r="K595" s="31" t="str">
        <f>VLOOKUP(B595,DATOS!D:I,6,FALSE)</f>
        <v>M</v>
      </c>
      <c r="L595">
        <v>86</v>
      </c>
      <c r="M595">
        <f>VLOOKUP(B595,DATOS!D:K,8,FALSE)</f>
        <v>320</v>
      </c>
      <c r="N595" t="s">
        <v>140</v>
      </c>
      <c r="O595">
        <f>VLOOKUP(B595,AT!E:E,1,FALSE)</f>
        <v>2765795</v>
      </c>
    </row>
    <row r="596" spans="1:15">
      <c r="A596" t="str">
        <f>VLOOKUP(B596,'SEPARADOR US'!A:G,2,FALSE)</f>
        <v>RC</v>
      </c>
      <c r="B596">
        <v>1120218930</v>
      </c>
      <c r="C596" t="s">
        <v>134</v>
      </c>
      <c r="D596">
        <v>2</v>
      </c>
      <c r="E596" s="31" t="str">
        <f>VLOOKUP(B596,'SEPARADOR US'!A:G,4,FALSE)</f>
        <v>UNIGARRO</v>
      </c>
      <c r="F596" s="31" t="str">
        <f>VLOOKUP(B596,'SEPARADOR US'!A:G,5,FALSE)</f>
        <v>CORDOBA</v>
      </c>
      <c r="G596" s="31" t="str">
        <f>VLOOKUP(B596,'SEPARADOR US'!A:G,6,FALSE)</f>
        <v>CRISTIAN</v>
      </c>
      <c r="H596" s="31" t="str">
        <f>VLOOKUP(B596,'SEPARADOR US'!A:G,7,FALSE)</f>
        <v>SANTIAGO</v>
      </c>
      <c r="I596" s="31">
        <f>VLOOKUP(B596,DATOS!D:I,3,FALSE)</f>
        <v>3</v>
      </c>
      <c r="J596" s="31">
        <f>VLOOKUP(B596,DATOS!D:I,4,FALSE)</f>
        <v>1</v>
      </c>
      <c r="K596" s="31" t="str">
        <f>VLOOKUP(B596,DATOS!D:I,6,FALSE)</f>
        <v>M</v>
      </c>
      <c r="L596">
        <v>86</v>
      </c>
      <c r="M596">
        <f>VLOOKUP(B596,DATOS!D:K,8,FALSE)</f>
        <v>755</v>
      </c>
      <c r="N596" t="s">
        <v>140</v>
      </c>
      <c r="O596">
        <f>VLOOKUP(B596,AT!E:E,1,FALSE)</f>
        <v>1120218930</v>
      </c>
    </row>
    <row r="597" spans="1:15">
      <c r="A597" t="str">
        <f>VLOOKUP(B597,'SEPARADOR US'!A:G,2,FALSE)</f>
        <v>CC</v>
      </c>
      <c r="B597">
        <v>1124312232</v>
      </c>
      <c r="C597" t="s">
        <v>134</v>
      </c>
      <c r="D597">
        <v>2</v>
      </c>
      <c r="E597" s="31" t="str">
        <f>VLOOKUP(B597,'SEPARADOR US'!A:G,4,FALSE)</f>
        <v>URBANO</v>
      </c>
      <c r="F597" s="31" t="str">
        <f>VLOOKUP(B597,'SEPARADOR US'!A:G,5,FALSE)</f>
        <v>ROMERO</v>
      </c>
      <c r="G597" s="31" t="str">
        <f>VLOOKUP(B597,'SEPARADOR US'!A:G,6,FALSE)</f>
        <v>JULIETH</v>
      </c>
      <c r="H597" s="31" t="str">
        <f>VLOOKUP(B597,'SEPARADOR US'!A:G,7,FALSE)</f>
        <v>ANDREA</v>
      </c>
      <c r="I597" s="31">
        <f>VLOOKUP(B597,DATOS!D:I,3,FALSE)</f>
        <v>19</v>
      </c>
      <c r="J597" s="31">
        <f>VLOOKUP(B597,DATOS!D:I,4,FALSE)</f>
        <v>1</v>
      </c>
      <c r="K597" s="31" t="str">
        <f>VLOOKUP(B597,DATOS!D:I,6,FALSE)</f>
        <v>F</v>
      </c>
      <c r="L597">
        <v>86</v>
      </c>
      <c r="M597">
        <f>VLOOKUP(B597,DATOS!D:K,8,FALSE)</f>
        <v>749</v>
      </c>
      <c r="N597" t="s">
        <v>140</v>
      </c>
      <c r="O597">
        <f>VLOOKUP(B597,AT!E:E,1,FALSE)</f>
        <v>1124312232</v>
      </c>
    </row>
    <row r="598" spans="1:15">
      <c r="A598" t="str">
        <f>VLOOKUP(B598,'SEPARADOR US'!A:G,2,FALSE)</f>
        <v>CC</v>
      </c>
      <c r="B598">
        <v>5378918</v>
      </c>
      <c r="C598" t="s">
        <v>134</v>
      </c>
      <c r="D598">
        <v>2</v>
      </c>
      <c r="E598" s="31" t="str">
        <f>VLOOKUP(B598,'SEPARADOR US'!A:G,4,FALSE)</f>
        <v>UYAQUE</v>
      </c>
      <c r="F598" s="31" t="str">
        <f>VLOOKUP(B598,'SEPARADOR US'!A:G,5,FALSE)</f>
        <v>LEONARDO</v>
      </c>
      <c r="G598" s="31" t="str">
        <f>VLOOKUP(B598,'SEPARADOR US'!A:G,6,FALSE)</f>
        <v>ARCESIO</v>
      </c>
      <c r="H598" s="31">
        <f>VLOOKUP(B598,'SEPARADOR US'!A:G,7,FALSE)</f>
        <v>0</v>
      </c>
      <c r="I598" s="31">
        <f>VLOOKUP(B598,DATOS!D:I,3,FALSE)</f>
        <v>80</v>
      </c>
      <c r="J598" s="31">
        <f>VLOOKUP(B598,DATOS!D:I,4,FALSE)</f>
        <v>1</v>
      </c>
      <c r="K598" s="31" t="str">
        <f>VLOOKUP(B598,DATOS!D:I,6,FALSE)</f>
        <v>M</v>
      </c>
      <c r="L598">
        <v>86</v>
      </c>
      <c r="M598">
        <f>VLOOKUP(B598,DATOS!D:K,8,FALSE)</f>
        <v>569</v>
      </c>
      <c r="N598" t="s">
        <v>140</v>
      </c>
      <c r="O598">
        <f>VLOOKUP(B598,AT!E:E,1,FALSE)</f>
        <v>5378918</v>
      </c>
    </row>
    <row r="599" spans="1:15">
      <c r="A599" t="str">
        <f>VLOOKUP(B599,'SEPARADOR US'!A:G,2,FALSE)</f>
        <v>CC</v>
      </c>
      <c r="B599">
        <v>15572476</v>
      </c>
      <c r="C599" t="s">
        <v>134</v>
      </c>
      <c r="D599">
        <v>2</v>
      </c>
      <c r="E599" s="31" t="str">
        <f>VLOOKUP(B599,'SEPARADOR US'!A:G,4,FALSE)</f>
        <v>UYAUQUE</v>
      </c>
      <c r="F599" s="31" t="str">
        <f>VLOOKUP(B599,'SEPARADOR US'!A:G,5,FALSE)</f>
        <v>LEONARDO</v>
      </c>
      <c r="G599" s="31" t="str">
        <f>VLOOKUP(B599,'SEPARADOR US'!A:G,6,FALSE)</f>
        <v>ARCESIO</v>
      </c>
      <c r="H599" s="31">
        <f>VLOOKUP(B599,'SEPARADOR US'!A:G,7,FALSE)</f>
        <v>0</v>
      </c>
      <c r="I599" s="31">
        <f>VLOOKUP(B599,DATOS!D:I,3,FALSE)</f>
        <v>80</v>
      </c>
      <c r="J599" s="31">
        <f>VLOOKUP(B599,DATOS!D:I,4,FALSE)</f>
        <v>1</v>
      </c>
      <c r="K599" s="31" t="str">
        <f>VLOOKUP(B599,DATOS!D:I,6,FALSE)</f>
        <v>M</v>
      </c>
      <c r="L599">
        <v>86</v>
      </c>
      <c r="M599">
        <f>VLOOKUP(B599,DATOS!D:K,8,FALSE)</f>
        <v>569</v>
      </c>
      <c r="N599" t="s">
        <v>140</v>
      </c>
      <c r="O599">
        <f>VLOOKUP(B599,AT!E:E,1,FALSE)</f>
        <v>15572476</v>
      </c>
    </row>
    <row r="600" spans="1:15">
      <c r="A600" t="str">
        <f>VLOOKUP(B600,'SEPARADOR US'!A:G,2,FALSE)</f>
        <v>CC</v>
      </c>
      <c r="B600">
        <v>5328226</v>
      </c>
      <c r="C600" t="s">
        <v>134</v>
      </c>
      <c r="D600">
        <v>2</v>
      </c>
      <c r="E600" s="31" t="str">
        <f>VLOOKUP(B600,'SEPARADOR US'!A:G,4,FALSE)</f>
        <v>VACCA</v>
      </c>
      <c r="F600" s="31" t="str">
        <f>VLOOKUP(B600,'SEPARADOR US'!A:G,5,FALSE)</f>
        <v>JOSE</v>
      </c>
      <c r="G600" s="31" t="str">
        <f>VLOOKUP(B600,'SEPARADOR US'!A:G,6,FALSE)</f>
        <v>FRANCISCO</v>
      </c>
      <c r="H600" s="31">
        <f>VLOOKUP(B600,'SEPARADOR US'!A:G,7,FALSE)</f>
        <v>0</v>
      </c>
      <c r="I600" s="31">
        <f>VLOOKUP(B600,DATOS!D:I,3,FALSE)</f>
        <v>80</v>
      </c>
      <c r="J600" s="31">
        <f>VLOOKUP(B600,DATOS!D:I,4,FALSE)</f>
        <v>1</v>
      </c>
      <c r="K600" s="31" t="str">
        <f>VLOOKUP(B600,DATOS!D:I,6,FALSE)</f>
        <v>M</v>
      </c>
      <c r="L600">
        <v>86</v>
      </c>
      <c r="M600">
        <f>VLOOKUP(B600,DATOS!D:K,8,FALSE)</f>
        <v>320</v>
      </c>
      <c r="N600" t="s">
        <v>140</v>
      </c>
      <c r="O600">
        <f>VLOOKUP(B600,AT!E:E,1,FALSE)</f>
        <v>5328226</v>
      </c>
    </row>
    <row r="601" spans="1:15">
      <c r="A601" t="str">
        <f>VLOOKUP(B601,'SEPARADOR US'!A:G,2,FALSE)</f>
        <v>CC</v>
      </c>
      <c r="B601">
        <v>27355422</v>
      </c>
      <c r="C601" t="s">
        <v>134</v>
      </c>
      <c r="D601">
        <v>2</v>
      </c>
      <c r="E601" s="31" t="str">
        <f>VLOOKUP(B601,'SEPARADOR US'!A:G,4,FALSE)</f>
        <v>VALDERRAMA</v>
      </c>
      <c r="F601" s="31" t="str">
        <f>VLOOKUP(B601,'SEPARADOR US'!A:G,5,FALSE)</f>
        <v>VELANDIA</v>
      </c>
      <c r="G601" s="31" t="str">
        <f>VLOOKUP(B601,'SEPARADOR US'!A:G,6,FALSE)</f>
        <v>LEONOR</v>
      </c>
      <c r="H601" s="31">
        <f>VLOOKUP(B601,'SEPARADOR US'!A:G,7,FALSE)</f>
        <v>0</v>
      </c>
      <c r="I601" s="31">
        <f>VLOOKUP(B601,DATOS!D:I,3,FALSE)</f>
        <v>50</v>
      </c>
      <c r="J601" s="31">
        <f>VLOOKUP(B601,DATOS!D:I,4,FALSE)</f>
        <v>1</v>
      </c>
      <c r="K601" s="31" t="str">
        <f>VLOOKUP(B601,DATOS!D:I,6,FALSE)</f>
        <v>F</v>
      </c>
      <c r="L601">
        <v>86</v>
      </c>
      <c r="M601">
        <f>VLOOKUP(B601,DATOS!D:K,8,FALSE)</f>
        <v>571</v>
      </c>
      <c r="N601" t="s">
        <v>140</v>
      </c>
      <c r="O601">
        <f>VLOOKUP(B601,AT!E:E,1,FALSE)</f>
        <v>27355422</v>
      </c>
    </row>
    <row r="602" spans="1:15">
      <c r="A602" t="str">
        <f>VLOOKUP(B602,'SEPARADOR US'!A:G,2,FALSE)</f>
        <v>CC</v>
      </c>
      <c r="B602">
        <v>27355628</v>
      </c>
      <c r="C602" t="s">
        <v>134</v>
      </c>
      <c r="D602">
        <v>2</v>
      </c>
      <c r="E602" s="31" t="str">
        <f>VLOOKUP(B602,'SEPARADOR US'!A:G,4,FALSE)</f>
        <v>VALLEJO</v>
      </c>
      <c r="F602" s="31" t="str">
        <f>VLOOKUP(B602,'SEPARADOR US'!A:G,5,FALSE)</f>
        <v>LUZ</v>
      </c>
      <c r="G602" s="31" t="str">
        <f>VLOOKUP(B602,'SEPARADOR US'!A:G,6,FALSE)</f>
        <v>EDY</v>
      </c>
      <c r="H602" s="31">
        <f>VLOOKUP(B602,'SEPARADOR US'!A:G,7,FALSE)</f>
        <v>0</v>
      </c>
      <c r="I602" s="31">
        <f>VLOOKUP(B602,DATOS!D:I,3,FALSE)</f>
        <v>60</v>
      </c>
      <c r="J602" s="31">
        <f>VLOOKUP(B602,DATOS!D:I,4,FALSE)</f>
        <v>1</v>
      </c>
      <c r="K602" s="31" t="str">
        <f>VLOOKUP(B602,DATOS!D:I,6,FALSE)</f>
        <v>F</v>
      </c>
      <c r="L602">
        <v>86</v>
      </c>
      <c r="M602" t="str">
        <f>VLOOKUP(B602,DATOS!D:K,8,FALSE)</f>
        <v>001</v>
      </c>
      <c r="N602" t="s">
        <v>140</v>
      </c>
      <c r="O602">
        <f>VLOOKUP(B602,AT!E:E,1,FALSE)</f>
        <v>27355628</v>
      </c>
    </row>
    <row r="603" spans="1:15">
      <c r="A603" t="str">
        <f>VLOOKUP(B603,'SEPARADOR US'!A:G,2,FALSE)</f>
        <v>CC</v>
      </c>
      <c r="B603">
        <v>27473454</v>
      </c>
      <c r="C603" t="s">
        <v>134</v>
      </c>
      <c r="D603">
        <v>2</v>
      </c>
      <c r="E603" s="31" t="str">
        <f>VLOOKUP(B603,'SEPARADOR US'!A:G,4,FALSE)</f>
        <v>VALLEJO</v>
      </c>
      <c r="F603" s="31" t="str">
        <f>VLOOKUP(B603,'SEPARADOR US'!A:G,5,FALSE)</f>
        <v>NINFA</v>
      </c>
      <c r="G603" s="31" t="str">
        <f>VLOOKUP(B603,'SEPARADOR US'!A:G,6,FALSE)</f>
        <v>CLAUDIA</v>
      </c>
      <c r="H603" s="31">
        <f>VLOOKUP(B603,'SEPARADOR US'!A:G,7,FALSE)</f>
        <v>0</v>
      </c>
      <c r="I603" s="31">
        <f>VLOOKUP(B603,DATOS!D:I,3,FALSE)</f>
        <v>56</v>
      </c>
      <c r="J603" s="31">
        <f>VLOOKUP(B603,DATOS!D:I,4,FALSE)</f>
        <v>1</v>
      </c>
      <c r="K603" s="31" t="str">
        <f>VLOOKUP(B603,DATOS!D:I,6,FALSE)</f>
        <v>F</v>
      </c>
      <c r="L603">
        <v>86</v>
      </c>
      <c r="M603">
        <f>VLOOKUP(B603,DATOS!D:K,8,FALSE)</f>
        <v>749</v>
      </c>
      <c r="N603" t="s">
        <v>140</v>
      </c>
      <c r="O603">
        <f>VLOOKUP(B603,AT!E:E,1,FALSE)</f>
        <v>27473454</v>
      </c>
    </row>
    <row r="604" spans="1:15">
      <c r="A604" t="str">
        <f>VLOOKUP(B604,'SEPARADOR US'!A:G,2,FALSE)</f>
        <v>RC</v>
      </c>
      <c r="B604">
        <v>1120219116</v>
      </c>
      <c r="C604" t="s">
        <v>134</v>
      </c>
      <c r="D604">
        <v>2</v>
      </c>
      <c r="E604" s="31" t="str">
        <f>VLOOKUP(B604,'SEPARADOR US'!A:G,4,FALSE)</f>
        <v>VALLEJOS</v>
      </c>
      <c r="F604" s="31" t="str">
        <f>VLOOKUP(B604,'SEPARADOR US'!A:G,5,FALSE)</f>
        <v>CHINDOY</v>
      </c>
      <c r="G604" s="31" t="str">
        <f>VLOOKUP(B604,'SEPARADOR US'!A:G,6,FALSE)</f>
        <v>JESMAN</v>
      </c>
      <c r="H604" s="31" t="str">
        <f>VLOOKUP(B604,'SEPARADOR US'!A:G,7,FALSE)</f>
        <v>ALEXANDER</v>
      </c>
      <c r="I604" s="31">
        <f>VLOOKUP(B604,DATOS!D:I,3,FALSE)</f>
        <v>10</v>
      </c>
      <c r="J604" s="31">
        <f>VLOOKUP(B604,DATOS!D:I,4,FALSE)</f>
        <v>2</v>
      </c>
      <c r="K604" s="31" t="str">
        <f>VLOOKUP(B604,DATOS!D:I,6,FALSE)</f>
        <v>M</v>
      </c>
      <c r="L604">
        <v>86</v>
      </c>
      <c r="M604">
        <f>VLOOKUP(B604,DATOS!D:K,8,FALSE)</f>
        <v>755</v>
      </c>
      <c r="N604" t="s">
        <v>140</v>
      </c>
      <c r="O604">
        <f>VLOOKUP(B604,AT!E:E,1,FALSE)</f>
        <v>1120219116</v>
      </c>
    </row>
    <row r="605" spans="1:15">
      <c r="A605" t="str">
        <f>VLOOKUP(B605,'SEPARADOR US'!A:G,2,FALSE)</f>
        <v>TI</v>
      </c>
      <c r="B605">
        <v>1124314429</v>
      </c>
      <c r="C605" t="s">
        <v>134</v>
      </c>
      <c r="D605">
        <v>2</v>
      </c>
      <c r="E605" s="31" t="str">
        <f>VLOOKUP(B605,'SEPARADOR US'!A:G,4,FALSE)</f>
        <v>VARGAS</v>
      </c>
      <c r="F605" s="31" t="str">
        <f>VLOOKUP(B605,'SEPARADOR US'!A:G,5,FALSE)</f>
        <v>CEBALLOS</v>
      </c>
      <c r="G605" s="31" t="str">
        <f>VLOOKUP(B605,'SEPARADOR US'!A:G,6,FALSE)</f>
        <v>LOGHAN</v>
      </c>
      <c r="H605" s="31" t="str">
        <f>VLOOKUP(B605,'SEPARADOR US'!A:G,7,FALSE)</f>
        <v>LEONARDO</v>
      </c>
      <c r="I605" s="31">
        <f>VLOOKUP(B605,DATOS!D:I,3,FALSE)</f>
        <v>14</v>
      </c>
      <c r="J605" s="31">
        <f>VLOOKUP(B605,DATOS!D:I,4,FALSE)</f>
        <v>1</v>
      </c>
      <c r="K605" s="31" t="str">
        <f>VLOOKUP(B605,DATOS!D:I,6,FALSE)</f>
        <v>M</v>
      </c>
      <c r="L605">
        <v>86</v>
      </c>
      <c r="M605">
        <f>VLOOKUP(B605,DATOS!D:K,8,FALSE)</f>
        <v>749</v>
      </c>
      <c r="N605" t="s">
        <v>140</v>
      </c>
      <c r="O605">
        <f>VLOOKUP(B605,AT!E:E,1,FALSE)</f>
        <v>1124314429</v>
      </c>
    </row>
    <row r="606" spans="1:15">
      <c r="A606" t="str">
        <f>VLOOKUP(B606,'SEPARADOR US'!A:G,2,FALSE)</f>
        <v>RC</v>
      </c>
      <c r="B606">
        <v>1125414482</v>
      </c>
      <c r="C606" t="s">
        <v>134</v>
      </c>
      <c r="D606">
        <v>2</v>
      </c>
      <c r="E606" s="31" t="str">
        <f>VLOOKUP(B606,'SEPARADOR US'!A:G,4,FALSE)</f>
        <v>VARGAS</v>
      </c>
      <c r="F606" s="31" t="str">
        <f>VLOOKUP(B606,'SEPARADOR US'!A:G,5,FALSE)</f>
        <v>JAMBUEL</v>
      </c>
      <c r="G606" s="31" t="str">
        <f>VLOOKUP(B606,'SEPARADOR US'!A:G,6,FALSE)</f>
        <v>VALERY</v>
      </c>
      <c r="H606" s="31" t="str">
        <f>VLOOKUP(B606,'SEPARADOR US'!A:G,7,FALSE)</f>
        <v>ALEXANDRA</v>
      </c>
      <c r="I606" s="31">
        <f>VLOOKUP(B606,DATOS!D:I,3,FALSE)</f>
        <v>9</v>
      </c>
      <c r="J606" s="31">
        <f>VLOOKUP(B606,DATOS!D:I,4,FALSE)</f>
        <v>2</v>
      </c>
      <c r="K606" s="31" t="str">
        <f>VLOOKUP(B606,DATOS!D:I,6,FALSE)</f>
        <v>F</v>
      </c>
      <c r="L606">
        <v>86</v>
      </c>
      <c r="M606" t="str">
        <f>VLOOKUP(B606,DATOS!D:K,8,FALSE)</f>
        <v>001</v>
      </c>
      <c r="N606" t="s">
        <v>140</v>
      </c>
      <c r="O606">
        <f>VLOOKUP(B606,AT!E:E,1,FALSE)</f>
        <v>1125414482</v>
      </c>
    </row>
    <row r="607" spans="1:15">
      <c r="A607" t="str">
        <f>VLOOKUP(B607,'SEPARADOR US'!A:G,2,FALSE)</f>
        <v>CC</v>
      </c>
      <c r="B607">
        <v>27360104</v>
      </c>
      <c r="C607" t="s">
        <v>134</v>
      </c>
      <c r="D607">
        <v>2</v>
      </c>
      <c r="E607" s="31" t="str">
        <f>VLOOKUP(B607,'SEPARADOR US'!A:G,4,FALSE)</f>
        <v>VASQUEZ</v>
      </c>
      <c r="F607" s="31">
        <f>VLOOKUP(B607,'SEPARADOR US'!A:G,5,FALSE)</f>
        <v>0</v>
      </c>
      <c r="G607" s="31" t="str">
        <f>VLOOKUP(B607,'SEPARADOR US'!A:G,6,FALSE)</f>
        <v>HERMELINDA</v>
      </c>
      <c r="H607" s="31">
        <f>VLOOKUP(B607,'SEPARADOR US'!A:G,7,FALSE)</f>
        <v>0</v>
      </c>
      <c r="I607" s="31">
        <f>VLOOKUP(B607,DATOS!D:I,3,FALSE)</f>
        <v>70</v>
      </c>
      <c r="J607" s="31">
        <f>VLOOKUP(B607,DATOS!D:I,4,FALSE)</f>
        <v>1</v>
      </c>
      <c r="K607" s="31" t="str">
        <f>VLOOKUP(B607,DATOS!D:I,6,FALSE)</f>
        <v>F</v>
      </c>
      <c r="L607">
        <v>86</v>
      </c>
      <c r="M607">
        <f>VLOOKUP(B607,DATOS!D:K,8,FALSE)</f>
        <v>571</v>
      </c>
      <c r="N607" t="s">
        <v>140</v>
      </c>
      <c r="O607">
        <f>VLOOKUP(B607,AT!E:E,1,FALSE)</f>
        <v>27360104</v>
      </c>
    </row>
    <row r="608" spans="1:15">
      <c r="A608" t="str">
        <f>VLOOKUP(B608,'SEPARADOR US'!A:G,2,FALSE)</f>
        <v>TI</v>
      </c>
      <c r="B608">
        <v>1077853793</v>
      </c>
      <c r="C608" t="s">
        <v>134</v>
      </c>
      <c r="D608">
        <v>2</v>
      </c>
      <c r="E608" s="31" t="str">
        <f>VLOOKUP(B608,'SEPARADOR US'!A:G,4,FALSE)</f>
        <v>VEGA</v>
      </c>
      <c r="F608" s="31" t="str">
        <f>VLOOKUP(B608,'SEPARADOR US'!A:G,5,FALSE)</f>
        <v>GUERRERO</v>
      </c>
      <c r="G608" s="31" t="str">
        <f>VLOOKUP(B608,'SEPARADOR US'!A:G,6,FALSE)</f>
        <v>LAURA</v>
      </c>
      <c r="H608" s="31" t="str">
        <f>VLOOKUP(B608,'SEPARADOR US'!A:G,7,FALSE)</f>
        <v>DANIELA</v>
      </c>
      <c r="I608" s="31">
        <f>VLOOKUP(B608,DATOS!D:I,3,FALSE)</f>
        <v>16</v>
      </c>
      <c r="J608" s="31">
        <f>VLOOKUP(B608,DATOS!D:I,4,FALSE)</f>
        <v>1</v>
      </c>
      <c r="K608" s="31" t="str">
        <f>VLOOKUP(B608,DATOS!D:I,6,FALSE)</f>
        <v>F</v>
      </c>
      <c r="L608">
        <v>86</v>
      </c>
      <c r="M608">
        <f>VLOOKUP(B608,DATOS!D:K,8,FALSE)</f>
        <v>571</v>
      </c>
      <c r="N608" t="s">
        <v>140</v>
      </c>
      <c r="O608">
        <f>VLOOKUP(B608,AT!E:E,1,FALSE)</f>
        <v>1077853793</v>
      </c>
    </row>
    <row r="609" spans="1:15">
      <c r="A609" t="str">
        <f>VLOOKUP(B609,'SEPARADOR US'!A:G,2,FALSE)</f>
        <v>RC</v>
      </c>
      <c r="B609">
        <v>1125185901</v>
      </c>
      <c r="C609" t="s">
        <v>134</v>
      </c>
      <c r="D609">
        <v>2</v>
      </c>
      <c r="E609" s="31" t="str">
        <f>VLOOKUP(B609,'SEPARADOR US'!A:G,4,FALSE)</f>
        <v>VELANDIA</v>
      </c>
      <c r="F609" s="31" t="str">
        <f>VLOOKUP(B609,'SEPARADOR US'!A:G,5,FALSE)</f>
        <v>CHINDOY</v>
      </c>
      <c r="G609" s="31" t="str">
        <f>VLOOKUP(B609,'SEPARADOR US'!A:G,6,FALSE)</f>
        <v>MAILEN</v>
      </c>
      <c r="H609" s="31" t="str">
        <f>VLOOKUP(B609,'SEPARADOR US'!A:G,7,FALSE)</f>
        <v>LUCIANA</v>
      </c>
      <c r="I609" s="31">
        <f>VLOOKUP(B609,DATOS!D:I,3,FALSE)</f>
        <v>3</v>
      </c>
      <c r="J609" s="31">
        <f>VLOOKUP(B609,DATOS!D:I,4,FALSE)</f>
        <v>1</v>
      </c>
      <c r="K609" s="31" t="str">
        <f>VLOOKUP(B609,DATOS!D:I,6,FALSE)</f>
        <v>F</v>
      </c>
      <c r="L609">
        <v>86</v>
      </c>
      <c r="M609">
        <f>VLOOKUP(B609,DATOS!D:K,8,FALSE)</f>
        <v>571</v>
      </c>
      <c r="N609" t="s">
        <v>140</v>
      </c>
      <c r="O609">
        <f>VLOOKUP(B609,AT!E:E,1,FALSE)</f>
        <v>1125185901</v>
      </c>
    </row>
    <row r="610" spans="1:15">
      <c r="A610" t="str">
        <f>VLOOKUP(B610,'SEPARADOR US'!A:G,2,FALSE)</f>
        <v>RC</v>
      </c>
      <c r="B610">
        <v>1125186502</v>
      </c>
      <c r="C610" t="s">
        <v>134</v>
      </c>
      <c r="D610">
        <v>2</v>
      </c>
      <c r="E610" s="31" t="str">
        <f>VLOOKUP(B610,'SEPARADOR US'!A:G,4,FALSE)</f>
        <v>VELEZ</v>
      </c>
      <c r="F610" s="31" t="str">
        <f>VLOOKUP(B610,'SEPARADOR US'!A:G,5,FALSE)</f>
        <v>GAITAN</v>
      </c>
      <c r="G610" s="31" t="str">
        <f>VLOOKUP(B610,'SEPARADOR US'!A:G,6,FALSE)</f>
        <v>INDARA</v>
      </c>
      <c r="H610" s="31" t="str">
        <f>VLOOKUP(B610,'SEPARADOR US'!A:G,7,FALSE)</f>
        <v>YAKELINE</v>
      </c>
      <c r="I610" s="31">
        <f>VLOOKUP(B610,DATOS!D:I,3,FALSE)</f>
        <v>7</v>
      </c>
      <c r="J610" s="31">
        <f>VLOOKUP(B610,DATOS!D:I,4,FALSE)</f>
        <v>2</v>
      </c>
      <c r="K610" s="31" t="str">
        <f>VLOOKUP(B610,DATOS!D:I,6,FALSE)</f>
        <v>F</v>
      </c>
      <c r="L610">
        <v>86</v>
      </c>
      <c r="M610">
        <f>VLOOKUP(B610,DATOS!D:K,8,FALSE)</f>
        <v>571</v>
      </c>
      <c r="N610" t="s">
        <v>140</v>
      </c>
      <c r="O610">
        <f>VLOOKUP(B610,AT!E:E,1,FALSE)</f>
        <v>1125186502</v>
      </c>
    </row>
    <row r="611" spans="1:15">
      <c r="A611" t="str">
        <f>VLOOKUP(B611,'SEPARADOR US'!A:G,2,FALSE)</f>
        <v>CC</v>
      </c>
      <c r="B611">
        <v>1085348979</v>
      </c>
      <c r="C611" t="s">
        <v>134</v>
      </c>
      <c r="D611">
        <v>2</v>
      </c>
      <c r="E611" s="31" t="str">
        <f>VLOOKUP(B611,'SEPARADOR US'!A:G,4,FALSE)</f>
        <v>VERNAZA</v>
      </c>
      <c r="F611" s="31" t="str">
        <f>VLOOKUP(B611,'SEPARADOR US'!A:G,5,FALSE)</f>
        <v>PALOMINO</v>
      </c>
      <c r="G611" s="31" t="str">
        <f>VLOOKUP(B611,'SEPARADOR US'!A:G,6,FALSE)</f>
        <v>YESICA</v>
      </c>
      <c r="H611" s="31">
        <f>VLOOKUP(B611,'SEPARADOR US'!A:G,7,FALSE)</f>
        <v>0</v>
      </c>
      <c r="I611" s="31">
        <f>VLOOKUP(B611,DATOS!D:I,3,FALSE)</f>
        <v>36</v>
      </c>
      <c r="J611" s="31">
        <f>VLOOKUP(B611,DATOS!D:I,4,FALSE)</f>
        <v>1</v>
      </c>
      <c r="K611" s="31" t="str">
        <f>VLOOKUP(B611,DATOS!D:I,6,FALSE)</f>
        <v>F</v>
      </c>
      <c r="L611">
        <v>86</v>
      </c>
      <c r="M611">
        <f>VLOOKUP(B611,DATOS!D:K,8,FALSE)</f>
        <v>760</v>
      </c>
      <c r="N611" t="s">
        <v>140</v>
      </c>
      <c r="O611">
        <f>VLOOKUP(B611,AT!E:E,1,FALSE)</f>
        <v>1085348979</v>
      </c>
    </row>
    <row r="612" spans="1:15">
      <c r="A612" t="str">
        <f>VLOOKUP(B612,'SEPARADOR US'!A:G,2,FALSE)</f>
        <v>RC</v>
      </c>
      <c r="B612">
        <v>1120071473</v>
      </c>
      <c r="C612" t="s">
        <v>134</v>
      </c>
      <c r="D612">
        <v>2</v>
      </c>
      <c r="E612" s="31" t="str">
        <f>VLOOKUP(B612,'SEPARADOR US'!A:G,4,FALSE)</f>
        <v>VIEDA</v>
      </c>
      <c r="F612" s="31" t="str">
        <f>VLOOKUP(B612,'SEPARADOR US'!A:G,5,FALSE)</f>
        <v>RIOS</v>
      </c>
      <c r="G612" s="31" t="str">
        <f>VLOOKUP(B612,'SEPARADOR US'!A:G,6,FALSE)</f>
        <v>CRISTIAN</v>
      </c>
      <c r="H612" s="31" t="str">
        <f>VLOOKUP(B612,'SEPARADOR US'!A:G,7,FALSE)</f>
        <v>ALEXANDER</v>
      </c>
      <c r="I612" s="31">
        <f>VLOOKUP(B612,DATOS!D:I,3,FALSE)</f>
        <v>5</v>
      </c>
      <c r="J612" s="31">
        <f>VLOOKUP(B612,DATOS!D:I,4,FALSE)</f>
        <v>1</v>
      </c>
      <c r="K612" s="31" t="str">
        <f>VLOOKUP(B612,DATOS!D:I,6,FALSE)</f>
        <v>M</v>
      </c>
      <c r="L612">
        <v>86</v>
      </c>
      <c r="M612">
        <f>VLOOKUP(B612,DATOS!D:K,8,FALSE)</f>
        <v>571</v>
      </c>
      <c r="N612" t="s">
        <v>140</v>
      </c>
      <c r="O612">
        <f>VLOOKUP(B612,AT!E:E,1,FALSE)</f>
        <v>1120071473</v>
      </c>
    </row>
    <row r="613" spans="1:15">
      <c r="A613" t="str">
        <f>VLOOKUP(B613,'SEPARADOR US'!A:G,2,FALSE)</f>
        <v>CC</v>
      </c>
      <c r="B613">
        <v>27474323</v>
      </c>
      <c r="C613" t="s">
        <v>134</v>
      </c>
      <c r="D613">
        <v>2</v>
      </c>
      <c r="E613" s="31" t="str">
        <f>VLOOKUP(B613,'SEPARADOR US'!A:G,4,FALSE)</f>
        <v>VIVAS</v>
      </c>
      <c r="F613" s="31" t="str">
        <f>VLOOKUP(B613,'SEPARADOR US'!A:G,5,FALSE)</f>
        <v>AURA</v>
      </c>
      <c r="G613" s="31" t="str">
        <f>VLOOKUP(B613,'SEPARADOR US'!A:G,6,FALSE)</f>
        <v>LUCENA</v>
      </c>
      <c r="H613" s="31">
        <f>VLOOKUP(B613,'SEPARADOR US'!A:G,7,FALSE)</f>
        <v>0</v>
      </c>
      <c r="I613" s="31">
        <f>VLOOKUP(B613,DATOS!D:I,3,FALSE)</f>
        <v>65</v>
      </c>
      <c r="J613" s="31">
        <f>VLOOKUP(B613,DATOS!D:I,4,FALSE)</f>
        <v>1</v>
      </c>
      <c r="K613" s="31" t="str">
        <f>VLOOKUP(B613,DATOS!D:I,6,FALSE)</f>
        <v>F</v>
      </c>
      <c r="L613">
        <v>86</v>
      </c>
      <c r="M613">
        <f>VLOOKUP(B613,DATOS!D:K,8,FALSE)</f>
        <v>755</v>
      </c>
      <c r="N613" t="s">
        <v>140</v>
      </c>
      <c r="O613">
        <f>VLOOKUP(B613,AT!E:E,1,FALSE)</f>
        <v>27474323</v>
      </c>
    </row>
    <row r="614" spans="1:15">
      <c r="A614" t="str">
        <f>VLOOKUP(B614,'SEPARADOR US'!A:G,2,FALSE)</f>
        <v>CC</v>
      </c>
      <c r="B614">
        <v>69071014</v>
      </c>
      <c r="C614" t="s">
        <v>134</v>
      </c>
      <c r="D614">
        <v>2</v>
      </c>
      <c r="E614" s="31" t="str">
        <f>VLOOKUP(B614,'SEPARADOR US'!A:G,4,FALSE)</f>
        <v>YAIGUAJE</v>
      </c>
      <c r="F614" s="31" t="str">
        <f>VLOOKUP(B614,'SEPARADOR US'!A:G,5,FALSE)</f>
        <v>PAYAGUAJE</v>
      </c>
      <c r="G614" s="31" t="str">
        <f>VLOOKUP(B614,'SEPARADOR US'!A:G,6,FALSE)</f>
        <v>BLANCA</v>
      </c>
      <c r="H614" s="31" t="str">
        <f>VLOOKUP(B614,'SEPARADOR US'!A:G,7,FALSE)</f>
        <v>ELVIRA</v>
      </c>
      <c r="I614" s="31">
        <f>VLOOKUP(B614,DATOS!D:I,3,FALSE)</f>
        <v>42</v>
      </c>
      <c r="J614" s="31">
        <f>VLOOKUP(B614,DATOS!D:I,4,FALSE)</f>
        <v>1</v>
      </c>
      <c r="K614" s="31" t="str">
        <f>VLOOKUP(B614,DATOS!D:I,6,FALSE)</f>
        <v>F</v>
      </c>
      <c r="L614">
        <v>86</v>
      </c>
      <c r="M614">
        <f>VLOOKUP(B614,DATOS!D:K,8,FALSE)</f>
        <v>749</v>
      </c>
      <c r="N614" t="s">
        <v>140</v>
      </c>
      <c r="O614">
        <f>VLOOKUP(B614,AT!E:E,1,FALSE)</f>
        <v>69071014</v>
      </c>
    </row>
    <row r="615" spans="1:15">
      <c r="A615" t="str">
        <f>VLOOKUP(B615,'SEPARADOR US'!A:G,2,FALSE)</f>
        <v>CC</v>
      </c>
      <c r="B615">
        <v>1006848031</v>
      </c>
      <c r="C615" t="s">
        <v>134</v>
      </c>
      <c r="D615">
        <v>2</v>
      </c>
      <c r="E615" s="31" t="str">
        <f>VLOOKUP(B615,'SEPARADOR US'!A:G,4,FALSE)</f>
        <v>YAJAIRA</v>
      </c>
      <c r="F615" s="31" t="str">
        <f>VLOOKUP(B615,'SEPARADOR US'!A:G,5,FALSE)</f>
        <v>PAI</v>
      </c>
      <c r="G615" s="31" t="str">
        <f>VLOOKUP(B615,'SEPARADOR US'!A:G,6,FALSE)</f>
        <v>INGRID</v>
      </c>
      <c r="H615" s="31">
        <f>VLOOKUP(B615,'SEPARADOR US'!A:G,7,FALSE)</f>
        <v>0</v>
      </c>
      <c r="I615" s="31">
        <f>VLOOKUP(B615,DATOS!D:I,3,FALSE)</f>
        <v>24</v>
      </c>
      <c r="J615" s="31">
        <f>VLOOKUP(B615,DATOS!D:I,4,FALSE)</f>
        <v>1</v>
      </c>
      <c r="K615" s="31" t="str">
        <f>VLOOKUP(B615,DATOS!D:I,6,FALSE)</f>
        <v>F</v>
      </c>
      <c r="L615">
        <v>86</v>
      </c>
      <c r="M615">
        <f>VLOOKUP(B615,DATOS!D:K,8,FALSE)</f>
        <v>320</v>
      </c>
      <c r="N615" t="s">
        <v>140</v>
      </c>
      <c r="O615">
        <f>VLOOKUP(B615,AT!E:E,1,FALSE)</f>
        <v>1006848031</v>
      </c>
    </row>
    <row r="616" spans="1:15">
      <c r="A616" t="str">
        <f>VLOOKUP(B616,'SEPARADOR US'!A:G,2,FALSE)</f>
        <v>CC</v>
      </c>
      <c r="B616">
        <v>27076347</v>
      </c>
      <c r="C616" t="s">
        <v>134</v>
      </c>
      <c r="D616">
        <v>2</v>
      </c>
      <c r="E616" s="31" t="str">
        <f>VLOOKUP(B616,'SEPARADOR US'!A:G,4,FALSE)</f>
        <v>YAQUENO</v>
      </c>
      <c r="F616" s="31" t="str">
        <f>VLOOKUP(B616,'SEPARADOR US'!A:G,5,FALSE)</f>
        <v>DE ARCINIEGAS</v>
      </c>
      <c r="G616" s="31" t="str">
        <f>VLOOKUP(B616,'SEPARADOR US'!A:G,6,FALSE)</f>
        <v>BENILDA</v>
      </c>
      <c r="H616" s="31">
        <f>VLOOKUP(B616,'SEPARADOR US'!A:G,7,FALSE)</f>
        <v>0</v>
      </c>
      <c r="I616" s="31">
        <f>VLOOKUP(B616,DATOS!D:I,3,FALSE)</f>
        <v>80</v>
      </c>
      <c r="J616" s="31">
        <f>VLOOKUP(B616,DATOS!D:I,4,FALSE)</f>
        <v>1</v>
      </c>
      <c r="K616" s="31" t="str">
        <f>VLOOKUP(B616,DATOS!D:I,6,FALSE)</f>
        <v>F</v>
      </c>
      <c r="L616">
        <v>86</v>
      </c>
      <c r="M616">
        <f>VLOOKUP(B616,DATOS!D:K,8,FALSE)</f>
        <v>219</v>
      </c>
      <c r="N616" t="s">
        <v>140</v>
      </c>
      <c r="O616">
        <f>VLOOKUP(B616,AT!E:E,1,FALSE)</f>
        <v>27076347</v>
      </c>
    </row>
    <row r="617" spans="1:15">
      <c r="A617" t="str">
        <f>VLOOKUP(B617,'SEPARADOR US'!A:G,2,FALSE)</f>
        <v>CC</v>
      </c>
      <c r="B617">
        <v>39840324</v>
      </c>
      <c r="C617" t="s">
        <v>134</v>
      </c>
      <c r="D617">
        <v>2</v>
      </c>
      <c r="E617" s="31" t="str">
        <f>VLOOKUP(B617,'SEPARADOR US'!A:G,4,FALSE)</f>
        <v>YELA</v>
      </c>
      <c r="F617" s="31" t="str">
        <f>VLOOKUP(B617,'SEPARADOR US'!A:G,5,FALSE)</f>
        <v>DIAZ</v>
      </c>
      <c r="G617" s="31" t="str">
        <f>VLOOKUP(B617,'SEPARADOR US'!A:G,6,FALSE)</f>
        <v>FREDA</v>
      </c>
      <c r="H617" s="31">
        <f>VLOOKUP(B617,'SEPARADOR US'!A:G,7,FALSE)</f>
        <v>0</v>
      </c>
      <c r="I617" s="31">
        <f>VLOOKUP(B617,DATOS!D:I,3,FALSE)</f>
        <v>75</v>
      </c>
      <c r="J617" s="31">
        <f>VLOOKUP(B617,DATOS!D:I,4,FALSE)</f>
        <v>1</v>
      </c>
      <c r="K617" s="31" t="str">
        <f>VLOOKUP(B617,DATOS!D:I,6,FALSE)</f>
        <v>F</v>
      </c>
      <c r="L617">
        <v>86</v>
      </c>
      <c r="M617">
        <f>VLOOKUP(B617,DATOS!D:K,8,FALSE)</f>
        <v>749</v>
      </c>
      <c r="N617" t="s">
        <v>140</v>
      </c>
      <c r="O617">
        <f>VLOOKUP(B617,AT!E:E,1,FALSE)</f>
        <v>39840324</v>
      </c>
    </row>
    <row r="618" spans="1:15">
      <c r="A618" t="str">
        <f>VLOOKUP(B618,'SEPARADOR US'!A:G,2,FALSE)</f>
        <v>CC</v>
      </c>
      <c r="B618">
        <v>87452115</v>
      </c>
      <c r="C618" t="s">
        <v>134</v>
      </c>
      <c r="D618">
        <v>2</v>
      </c>
      <c r="E618" s="31" t="str">
        <f>VLOOKUP(B618,'SEPARADOR US'!A:G,4,FALSE)</f>
        <v>YELA</v>
      </c>
      <c r="F618" s="31" t="str">
        <f>VLOOKUP(B618,'SEPARADOR US'!A:G,5,FALSE)</f>
        <v>ROSERO</v>
      </c>
      <c r="G618" s="31" t="str">
        <f>VLOOKUP(B618,'SEPARADOR US'!A:G,6,FALSE)</f>
        <v>JUAN</v>
      </c>
      <c r="H618" s="31" t="str">
        <f>VLOOKUP(B618,'SEPARADOR US'!A:G,7,FALSE)</f>
        <v>ANTONIO</v>
      </c>
      <c r="I618" s="31">
        <f>VLOOKUP(B618,DATOS!D:I,3,FALSE)</f>
        <v>59</v>
      </c>
      <c r="J618" s="31">
        <f>VLOOKUP(B618,DATOS!D:I,4,FALSE)</f>
        <v>1</v>
      </c>
      <c r="K618" s="31" t="str">
        <f>VLOOKUP(B618,DATOS!D:I,6,FALSE)</f>
        <v>M</v>
      </c>
      <c r="L618">
        <v>86</v>
      </c>
      <c r="M618">
        <f>VLOOKUP(B618,DATOS!D:K,8,FALSE)</f>
        <v>749</v>
      </c>
      <c r="N618" t="s">
        <v>140</v>
      </c>
      <c r="O618">
        <f>VLOOKUP(B618,AT!E:E,1,FALSE)</f>
        <v>87452115</v>
      </c>
    </row>
    <row r="619" spans="1:15" hidden="1">
      <c r="A619" t="str">
        <f>VLOOKUP(B619,'SEPARADOR US'!A:G,2,FALSE)</f>
        <v>CC</v>
      </c>
      <c r="B619">
        <v>1123326851</v>
      </c>
      <c r="C619" t="s">
        <v>134</v>
      </c>
      <c r="D619">
        <v>2</v>
      </c>
      <c r="E619" s="31" t="str">
        <f>VLOOKUP(B619,'SEPARADOR US'!A:G,4,FALSE)</f>
        <v>YEPES</v>
      </c>
      <c r="F619" s="31" t="str">
        <f>VLOOKUP(B619,'SEPARADOR US'!A:G,5,FALSE)</f>
        <v>ESPAÑA</v>
      </c>
      <c r="G619" s="31" t="str">
        <f>VLOOKUP(B619,'SEPARADOR US'!A:G,6,FALSE)</f>
        <v>JHON</v>
      </c>
      <c r="H619" s="31" t="str">
        <f>VLOOKUP(B619,'SEPARADOR US'!A:G,7,FALSE)</f>
        <v>ALEX</v>
      </c>
      <c r="I619" s="31">
        <f>VLOOKUP(B619,DATOS!D:I,3,FALSE)</f>
        <v>38</v>
      </c>
      <c r="J619" s="31">
        <f>VLOOKUP(B619,DATOS!D:I,4,FALSE)</f>
        <v>1</v>
      </c>
      <c r="K619" s="31" t="str">
        <f>VLOOKUP(B619,DATOS!D:I,6,FALSE)</f>
        <v>M</v>
      </c>
      <c r="L619">
        <v>86</v>
      </c>
      <c r="M619" t="str">
        <f>VLOOKUP(B619,DATOS!D:K,8,FALSE)</f>
        <v>001</v>
      </c>
      <c r="N619" t="s">
        <v>140</v>
      </c>
      <c r="O619" t="e">
        <f>VLOOKUP(B619,AT!E:E,1,FALSE)</f>
        <v>#N/A</v>
      </c>
    </row>
    <row r="620" spans="1:15">
      <c r="A620" t="str">
        <f>VLOOKUP(B620,'SEPARADOR US'!A:G,2,FALSE)</f>
        <v>TI</v>
      </c>
      <c r="B620">
        <v>1120068084</v>
      </c>
      <c r="C620" t="s">
        <v>134</v>
      </c>
      <c r="D620">
        <v>2</v>
      </c>
      <c r="E620" s="31" t="str">
        <f>VLOOKUP(B620,'SEPARADOR US'!A:G,4,FALSE)</f>
        <v>ZAMBRANO</v>
      </c>
      <c r="F620" s="31" t="str">
        <f>VLOOKUP(B620,'SEPARADOR US'!A:G,5,FALSE)</f>
        <v>JACANAMEJOY</v>
      </c>
      <c r="G620" s="31" t="str">
        <f>VLOOKUP(B620,'SEPARADOR US'!A:G,6,FALSE)</f>
        <v>DARLYN</v>
      </c>
      <c r="H620" s="31" t="str">
        <f>VLOOKUP(B620,'SEPARADOR US'!A:G,7,FALSE)</f>
        <v>TATIANA</v>
      </c>
      <c r="I620" s="31">
        <f>VLOOKUP(B620,DATOS!D:I,3,FALSE)</f>
        <v>15</v>
      </c>
      <c r="J620" s="31">
        <f>VLOOKUP(B620,DATOS!D:I,4,FALSE)</f>
        <v>1</v>
      </c>
      <c r="K620" s="31" t="str">
        <f>VLOOKUP(B620,DATOS!D:I,6,FALSE)</f>
        <v>F</v>
      </c>
      <c r="L620">
        <v>86</v>
      </c>
      <c r="M620">
        <f>VLOOKUP(B620,DATOS!D:K,8,FALSE)</f>
        <v>749</v>
      </c>
      <c r="N620" t="s">
        <v>140</v>
      </c>
      <c r="O620">
        <f>VLOOKUP(B620,AT!E:E,1,FALSE)</f>
        <v>1120068084</v>
      </c>
    </row>
    <row r="621" spans="1:15">
      <c r="A621" t="str">
        <f>VLOOKUP(B621,'SEPARADOR US'!A:G,2,FALSE)</f>
        <v>CC</v>
      </c>
      <c r="B621">
        <v>1124856147</v>
      </c>
      <c r="C621" t="s">
        <v>134</v>
      </c>
      <c r="D621">
        <v>2</v>
      </c>
      <c r="E621" s="31" t="str">
        <f>VLOOKUP(B621,'SEPARADOR US'!A:G,4,FALSE)</f>
        <v>ZAMBRANO</v>
      </c>
      <c r="F621" s="31" t="str">
        <f>VLOOKUP(B621,'SEPARADOR US'!A:G,5,FALSE)</f>
        <v>NARVAEZ</v>
      </c>
      <c r="G621" s="31" t="str">
        <f>VLOOKUP(B621,'SEPARADOR US'!A:G,6,FALSE)</f>
        <v>SHIRLEY</v>
      </c>
      <c r="H621" s="31" t="str">
        <f>VLOOKUP(B621,'SEPARADOR US'!A:G,7,FALSE)</f>
        <v>VIVIANA</v>
      </c>
      <c r="I621" s="31">
        <f>VLOOKUP(B621,DATOS!D:I,3,FALSE)</f>
        <v>32</v>
      </c>
      <c r="J621" s="31">
        <f>VLOOKUP(B621,DATOS!D:I,4,FALSE)</f>
        <v>1</v>
      </c>
      <c r="K621" s="31" t="str">
        <f>VLOOKUP(B621,DATOS!D:I,6,FALSE)</f>
        <v>F</v>
      </c>
      <c r="L621">
        <v>86</v>
      </c>
      <c r="M621" t="str">
        <f>VLOOKUP(B621,DATOS!D:K,8,FALSE)</f>
        <v>001</v>
      </c>
      <c r="N621" t="s">
        <v>140</v>
      </c>
      <c r="O621">
        <f>VLOOKUP(B621,AT!E:E,1,FALSE)</f>
        <v>1124856147</v>
      </c>
    </row>
    <row r="622" spans="1:15">
      <c r="A622" t="str">
        <f>VLOOKUP(B622,'SEPARADOR US'!A:G,2,FALSE)</f>
        <v>TI</v>
      </c>
      <c r="B622">
        <v>1089243656</v>
      </c>
      <c r="C622" t="s">
        <v>134</v>
      </c>
      <c r="D622">
        <v>2</v>
      </c>
      <c r="E622" s="31" t="str">
        <f>VLOOKUP(B622,'SEPARADOR US'!A:G,4,FALSE)</f>
        <v>ZAMBRANO</v>
      </c>
      <c r="F622" s="31" t="str">
        <f>VLOOKUP(B622,'SEPARADOR US'!A:G,5,FALSE)</f>
        <v>ORTEGA</v>
      </c>
      <c r="G622" s="31" t="str">
        <f>VLOOKUP(B622,'SEPARADOR US'!A:G,6,FALSE)</f>
        <v>VALERIA</v>
      </c>
      <c r="H622" s="31" t="str">
        <f>VLOOKUP(B622,'SEPARADOR US'!A:G,7,FALSE)</f>
        <v>SOFIA</v>
      </c>
      <c r="I622" s="31">
        <f>VLOOKUP(B622,DATOS!D:I,3,FALSE)</f>
        <v>14</v>
      </c>
      <c r="J622" s="31">
        <f>VLOOKUP(B622,DATOS!D:I,4,FALSE)</f>
        <v>1</v>
      </c>
      <c r="K622" s="31" t="str">
        <f>VLOOKUP(B622,DATOS!D:I,6,FALSE)</f>
        <v>F</v>
      </c>
      <c r="L622">
        <v>86</v>
      </c>
      <c r="M622">
        <f>VLOOKUP(B622,DATOS!D:K,8,FALSE)</f>
        <v>865</v>
      </c>
      <c r="N622" t="s">
        <v>140</v>
      </c>
      <c r="O622">
        <f>VLOOKUP(B622,AT!E:E,1,FALSE)</f>
        <v>1089243656</v>
      </c>
    </row>
    <row r="623" spans="1:15">
      <c r="A623" t="str">
        <f>VLOOKUP(B623,'SEPARADOR US'!A:G,2,FALSE)</f>
        <v>CC</v>
      </c>
      <c r="B623">
        <v>41107895</v>
      </c>
      <c r="C623" t="s">
        <v>134</v>
      </c>
      <c r="D623">
        <v>2</v>
      </c>
      <c r="E623" s="31" t="str">
        <f>VLOOKUP(B623,'SEPARADOR US'!A:G,4,FALSE)</f>
        <v>NELSA</v>
      </c>
      <c r="F623" s="31" t="str">
        <f>VLOOKUP(B623,'SEPARADOR US'!A:G,5,FALSE)</f>
        <v>ZORAIDA</v>
      </c>
      <c r="G623" s="31" t="str">
        <f>VLOOKUP(B623,'SEPARADOR US'!A:G,6,FALSE)</f>
        <v>ARBOLEDA</v>
      </c>
      <c r="H623" s="31">
        <f>VLOOKUP(B623,'SEPARADOR US'!A:G,7,FALSE)</f>
        <v>0</v>
      </c>
      <c r="I623" s="31">
        <f>VLOOKUP(B623,DATOS!D:I,3,FALSE)</f>
        <v>51</v>
      </c>
      <c r="J623" s="31">
        <f>VLOOKUP(B623,DATOS!D:I,4,FALSE)</f>
        <v>1</v>
      </c>
      <c r="K623" s="31" t="str">
        <f>VLOOKUP(B623,DATOS!D:I,6,FALSE)</f>
        <v>F</v>
      </c>
      <c r="L623">
        <v>86</v>
      </c>
      <c r="M623">
        <f>VLOOKUP(B623,DATOS!D:K,8,FALSE)</f>
        <v>320</v>
      </c>
      <c r="N623" t="s">
        <v>140</v>
      </c>
      <c r="O623">
        <f>VLOOKUP(B623,AT!E:E,1,FALSE)</f>
        <v>41107895</v>
      </c>
    </row>
    <row r="624" spans="1:15">
      <c r="A624" t="str">
        <f>VLOOKUP(B624,'SEPARADOR US'!A:G,2,FALSE)</f>
        <v>CC</v>
      </c>
      <c r="B624">
        <v>18105945</v>
      </c>
      <c r="C624" t="s">
        <v>134</v>
      </c>
      <c r="D624">
        <v>2</v>
      </c>
      <c r="E624" s="31" t="str">
        <f>VLOOKUP(B624,'SEPARADOR US'!A:G,4,FALSE)</f>
        <v>ZAMBRANO</v>
      </c>
      <c r="F624" s="31">
        <f>VLOOKUP(B624,'SEPARADOR US'!A:G,5,FALSE)</f>
        <v>0</v>
      </c>
      <c r="G624" s="31" t="str">
        <f>VLOOKUP(B624,'SEPARADOR US'!A:G,6,FALSE)</f>
        <v>RIGOBERTO</v>
      </c>
      <c r="H624" s="31">
        <f>VLOOKUP(B624,'SEPARADOR US'!A:G,7,FALSE)</f>
        <v>0</v>
      </c>
      <c r="I624" s="31">
        <f>VLOOKUP(B624,DATOS!D:I,3,FALSE)</f>
        <v>76</v>
      </c>
      <c r="J624" s="31">
        <f>VLOOKUP(B624,DATOS!D:I,4,FALSE)</f>
        <v>1</v>
      </c>
      <c r="K624" s="31" t="str">
        <f>VLOOKUP(B624,DATOS!D:I,6,FALSE)</f>
        <v>M</v>
      </c>
      <c r="L624">
        <v>86</v>
      </c>
      <c r="M624" t="str">
        <f>VLOOKUP(B624,DATOS!D:K,8,FALSE)</f>
        <v>001</v>
      </c>
      <c r="N624" t="s">
        <v>140</v>
      </c>
      <c r="O624">
        <f>VLOOKUP(B624,AT!E:E,1,FALSE)</f>
        <v>18105945</v>
      </c>
    </row>
    <row r="625" spans="1:15">
      <c r="A625" t="str">
        <f>VLOOKUP(B625,'SEPARADOR US'!A:G,2,FALSE)</f>
        <v>CC</v>
      </c>
      <c r="B625">
        <v>69009146</v>
      </c>
      <c r="C625" t="s">
        <v>134</v>
      </c>
      <c r="D625">
        <v>2</v>
      </c>
      <c r="E625" s="31" t="str">
        <f>VLOOKUP(B625,'SEPARADOR US'!A:G,4,FALSE)</f>
        <v>ZAMORA</v>
      </c>
      <c r="F625" s="31" t="str">
        <f>VLOOKUP(B625,'SEPARADOR US'!A:G,5,FALSE)</f>
        <v>GOMEZ</v>
      </c>
      <c r="G625" s="31" t="str">
        <f>VLOOKUP(B625,'SEPARADOR US'!A:G,6,FALSE)</f>
        <v>MARIANA</v>
      </c>
      <c r="H625" s="31" t="str">
        <f>VLOOKUP(B625,'SEPARADOR US'!A:G,7,FALSE)</f>
        <v>DEJESUS</v>
      </c>
      <c r="I625" s="31">
        <f>VLOOKUP(B625,DATOS!D:I,3,FALSE)</f>
        <v>42</v>
      </c>
      <c r="J625" s="31">
        <f>VLOOKUP(B625,DATOS!D:I,4,FALSE)</f>
        <v>1</v>
      </c>
      <c r="K625" s="31" t="str">
        <f>VLOOKUP(B625,DATOS!D:I,6,FALSE)</f>
        <v>F</v>
      </c>
      <c r="L625">
        <v>86</v>
      </c>
      <c r="M625" t="str">
        <f>VLOOKUP(B625,DATOS!D:K,8,FALSE)</f>
        <v>001</v>
      </c>
      <c r="N625" t="s">
        <v>140</v>
      </c>
      <c r="O625">
        <f>VLOOKUP(B625,AT!E:E,1,FALSE)</f>
        <v>69009146</v>
      </c>
    </row>
    <row r="626" spans="1:15">
      <c r="A626" t="str">
        <f>VLOOKUP(B626,'SEPARADOR US'!A:G,2,FALSE)</f>
        <v>CC</v>
      </c>
      <c r="B626">
        <v>41182702</v>
      </c>
      <c r="C626" t="s">
        <v>134</v>
      </c>
      <c r="D626">
        <v>2</v>
      </c>
      <c r="E626" s="31" t="str">
        <f>VLOOKUP(B626,'SEPARADOR US'!A:G,4,FALSE)</f>
        <v>ZAMORA</v>
      </c>
      <c r="F626" s="31" t="str">
        <f>VLOOKUP(B626,'SEPARADOR US'!A:G,5,FALSE)</f>
        <v>MUTUMBAJOY</v>
      </c>
      <c r="G626" s="31" t="str">
        <f>VLOOKUP(B626,'SEPARADOR US'!A:G,6,FALSE)</f>
        <v>RUTH</v>
      </c>
      <c r="H626" s="31" t="str">
        <f>VLOOKUP(B626,'SEPARADOR US'!A:G,7,FALSE)</f>
        <v>NANCY</v>
      </c>
      <c r="I626" s="31">
        <f>VLOOKUP(B626,DATOS!D:I,3,FALSE)</f>
        <v>40</v>
      </c>
      <c r="J626" s="31">
        <f>VLOOKUP(B626,DATOS!D:I,4,FALSE)</f>
        <v>1</v>
      </c>
      <c r="K626" s="31" t="str">
        <f>VLOOKUP(B626,DATOS!D:I,6,FALSE)</f>
        <v>F</v>
      </c>
      <c r="L626">
        <v>86</v>
      </c>
      <c r="M626">
        <f>VLOOKUP(B626,DATOS!D:K,8,FALSE)</f>
        <v>755</v>
      </c>
      <c r="N626" t="s">
        <v>140</v>
      </c>
      <c r="O626">
        <f>VLOOKUP(B626,AT!E:E,1,FALSE)</f>
        <v>41182702</v>
      </c>
    </row>
    <row r="627" spans="1:15">
      <c r="D627"/>
      <c r="M627"/>
    </row>
    <row r="628" spans="1:15">
      <c r="D628"/>
      <c r="M628"/>
    </row>
    <row r="629" spans="1:15">
      <c r="D629"/>
      <c r="M629"/>
    </row>
    <row r="630" spans="1:15">
      <c r="D630"/>
      <c r="M630"/>
    </row>
    <row r="631" spans="1:15">
      <c r="D631"/>
      <c r="M631"/>
    </row>
    <row r="632" spans="1:15">
      <c r="D632"/>
      <c r="M632"/>
    </row>
    <row r="633" spans="1:15">
      <c r="D633"/>
      <c r="M633"/>
    </row>
    <row r="634" spans="1:15">
      <c r="D634"/>
      <c r="M634"/>
    </row>
    <row r="635" spans="1:15">
      <c r="D635"/>
      <c r="M635"/>
    </row>
    <row r="636" spans="1:15">
      <c r="D636"/>
      <c r="M636"/>
    </row>
    <row r="637" spans="1:15">
      <c r="D637"/>
      <c r="M637"/>
    </row>
    <row r="638" spans="1:15">
      <c r="D638"/>
      <c r="M638"/>
    </row>
    <row r="639" spans="1:15">
      <c r="D639"/>
      <c r="M639"/>
    </row>
    <row r="640" spans="1:15">
      <c r="D640"/>
      <c r="M640"/>
    </row>
    <row r="641" spans="4:13">
      <c r="D641"/>
      <c r="M641"/>
    </row>
    <row r="642" spans="4:13">
      <c r="D642"/>
      <c r="M642"/>
    </row>
    <row r="643" spans="4:13">
      <c r="D643"/>
      <c r="M643"/>
    </row>
    <row r="644" spans="4:13">
      <c r="D644"/>
      <c r="M644"/>
    </row>
    <row r="645" spans="4:13">
      <c r="D645"/>
      <c r="M645"/>
    </row>
    <row r="646" spans="4:13">
      <c r="D646"/>
      <c r="M646"/>
    </row>
    <row r="647" spans="4:13">
      <c r="D647"/>
      <c r="M647"/>
    </row>
    <row r="648" spans="4:13">
      <c r="D648"/>
      <c r="M648"/>
    </row>
    <row r="649" spans="4:13">
      <c r="D649"/>
      <c r="M649"/>
    </row>
    <row r="650" spans="4:13">
      <c r="D650"/>
      <c r="M650"/>
    </row>
    <row r="651" spans="4:13">
      <c r="D651"/>
      <c r="M651"/>
    </row>
    <row r="652" spans="4:13">
      <c r="D652"/>
      <c r="M652"/>
    </row>
    <row r="653" spans="4:13">
      <c r="D653"/>
      <c r="M653"/>
    </row>
    <row r="654" spans="4:13">
      <c r="D654"/>
      <c r="M654"/>
    </row>
    <row r="655" spans="4:13">
      <c r="D655"/>
      <c r="M655"/>
    </row>
    <row r="656" spans="4:13">
      <c r="D656"/>
      <c r="M656"/>
    </row>
    <row r="657" spans="4:13">
      <c r="D657"/>
      <c r="M657"/>
    </row>
    <row r="658" spans="4:13">
      <c r="D658"/>
      <c r="M658"/>
    </row>
    <row r="659" spans="4:13">
      <c r="D659"/>
      <c r="M659"/>
    </row>
    <row r="660" spans="4:13">
      <c r="D660"/>
      <c r="M660"/>
    </row>
    <row r="661" spans="4:13">
      <c r="D661"/>
      <c r="M661"/>
    </row>
    <row r="662" spans="4:13">
      <c r="D662"/>
      <c r="M662"/>
    </row>
    <row r="663" spans="4:13">
      <c r="D663"/>
      <c r="M663"/>
    </row>
    <row r="664" spans="4:13">
      <c r="D664"/>
      <c r="M664"/>
    </row>
    <row r="665" spans="4:13">
      <c r="D665"/>
      <c r="M665"/>
    </row>
    <row r="666" spans="4:13">
      <c r="D666"/>
      <c r="M666"/>
    </row>
    <row r="667" spans="4:13">
      <c r="D667"/>
      <c r="M667"/>
    </row>
    <row r="668" spans="4:13">
      <c r="D668"/>
      <c r="M668"/>
    </row>
    <row r="669" spans="4:13">
      <c r="D669"/>
      <c r="M669"/>
    </row>
    <row r="670" spans="4:13">
      <c r="D670"/>
      <c r="M670"/>
    </row>
    <row r="671" spans="4:13">
      <c r="D671"/>
      <c r="M671"/>
    </row>
    <row r="672" spans="4:13">
      <c r="D672"/>
      <c r="M672"/>
    </row>
    <row r="673" spans="4:13">
      <c r="D673"/>
      <c r="M673"/>
    </row>
    <row r="674" spans="4:13">
      <c r="D674"/>
      <c r="M674"/>
    </row>
    <row r="675" spans="4:13">
      <c r="D675"/>
      <c r="M675"/>
    </row>
    <row r="676" spans="4:13">
      <c r="D676"/>
      <c r="M676"/>
    </row>
    <row r="677" spans="4:13">
      <c r="D677"/>
      <c r="M677"/>
    </row>
    <row r="678" spans="4:13">
      <c r="D678"/>
      <c r="M678"/>
    </row>
    <row r="679" spans="4:13">
      <c r="D679"/>
      <c r="M679"/>
    </row>
    <row r="680" spans="4:13">
      <c r="D680"/>
      <c r="M680"/>
    </row>
    <row r="681" spans="4:13">
      <c r="D681"/>
      <c r="M681"/>
    </row>
    <row r="682" spans="4:13">
      <c r="D682"/>
      <c r="M682"/>
    </row>
    <row r="683" spans="4:13">
      <c r="D683"/>
      <c r="M683"/>
    </row>
    <row r="684" spans="4:13">
      <c r="D684"/>
      <c r="M684"/>
    </row>
    <row r="685" spans="4:13">
      <c r="D685"/>
      <c r="M685"/>
    </row>
    <row r="686" spans="4:13">
      <c r="D686"/>
      <c r="M686"/>
    </row>
    <row r="687" spans="4:13">
      <c r="D687"/>
      <c r="M687"/>
    </row>
    <row r="688" spans="4:13">
      <c r="D688"/>
      <c r="M688"/>
    </row>
    <row r="689" spans="4:13">
      <c r="D689"/>
      <c r="M689"/>
    </row>
    <row r="690" spans="4:13">
      <c r="D690"/>
      <c r="M690"/>
    </row>
    <row r="691" spans="4:13">
      <c r="D691"/>
      <c r="M691"/>
    </row>
    <row r="692" spans="4:13">
      <c r="D692"/>
      <c r="M692"/>
    </row>
    <row r="693" spans="4:13">
      <c r="D693"/>
      <c r="M693"/>
    </row>
    <row r="694" spans="4:13">
      <c r="D694"/>
      <c r="M694"/>
    </row>
    <row r="695" spans="4:13">
      <c r="D695"/>
      <c r="M695"/>
    </row>
    <row r="696" spans="4:13">
      <c r="D696"/>
      <c r="M696"/>
    </row>
    <row r="697" spans="4:13">
      <c r="D697"/>
      <c r="M697"/>
    </row>
    <row r="698" spans="4:13">
      <c r="D698"/>
      <c r="M698"/>
    </row>
    <row r="699" spans="4:13">
      <c r="D699"/>
      <c r="M699"/>
    </row>
    <row r="700" spans="4:13">
      <c r="D700"/>
      <c r="M700"/>
    </row>
    <row r="701" spans="4:13">
      <c r="D701"/>
      <c r="M701"/>
    </row>
    <row r="702" spans="4:13">
      <c r="D702"/>
      <c r="M702"/>
    </row>
    <row r="703" spans="4:13">
      <c r="D703"/>
      <c r="M703"/>
    </row>
    <row r="704" spans="4:13">
      <c r="D704"/>
      <c r="M704"/>
    </row>
    <row r="705" spans="4:13">
      <c r="D705"/>
      <c r="M705"/>
    </row>
    <row r="706" spans="4:13">
      <c r="D706"/>
      <c r="M706"/>
    </row>
    <row r="707" spans="4:13">
      <c r="D707"/>
      <c r="M707"/>
    </row>
    <row r="708" spans="4:13">
      <c r="D708"/>
      <c r="M708"/>
    </row>
    <row r="709" spans="4:13">
      <c r="D709"/>
      <c r="M709"/>
    </row>
    <row r="710" spans="4:13">
      <c r="D710"/>
      <c r="M710"/>
    </row>
    <row r="711" spans="4:13">
      <c r="D711"/>
      <c r="M711"/>
    </row>
    <row r="712" spans="4:13">
      <c r="D712"/>
      <c r="M712"/>
    </row>
    <row r="713" spans="4:13">
      <c r="D713"/>
      <c r="M713"/>
    </row>
    <row r="714" spans="4:13">
      <c r="D714"/>
      <c r="M714"/>
    </row>
    <row r="715" spans="4:13">
      <c r="D715"/>
      <c r="M715"/>
    </row>
    <row r="716" spans="4:13">
      <c r="D716"/>
      <c r="M716"/>
    </row>
    <row r="717" spans="4:13">
      <c r="D717"/>
      <c r="M717"/>
    </row>
    <row r="718" spans="4:13">
      <c r="D718"/>
      <c r="M718"/>
    </row>
    <row r="719" spans="4:13">
      <c r="D719"/>
      <c r="M719"/>
    </row>
    <row r="720" spans="4:13">
      <c r="D720"/>
      <c r="M720"/>
    </row>
    <row r="721" spans="4:13">
      <c r="D721"/>
      <c r="M721"/>
    </row>
    <row r="722" spans="4:13">
      <c r="D722"/>
      <c r="M722"/>
    </row>
    <row r="723" spans="4:13">
      <c r="D723"/>
      <c r="M723"/>
    </row>
    <row r="724" spans="4:13">
      <c r="D724"/>
      <c r="M724"/>
    </row>
    <row r="725" spans="4:13">
      <c r="D725"/>
      <c r="M725"/>
    </row>
    <row r="726" spans="4:13">
      <c r="D726"/>
      <c r="M726"/>
    </row>
    <row r="727" spans="4:13">
      <c r="D727"/>
      <c r="M727"/>
    </row>
    <row r="728" spans="4:13">
      <c r="D728"/>
      <c r="M728"/>
    </row>
    <row r="729" spans="4:13">
      <c r="D729"/>
      <c r="M729"/>
    </row>
    <row r="730" spans="4:13">
      <c r="D730"/>
      <c r="M730"/>
    </row>
    <row r="731" spans="4:13">
      <c r="D731"/>
      <c r="M731"/>
    </row>
    <row r="732" spans="4:13">
      <c r="D732"/>
      <c r="M732"/>
    </row>
    <row r="733" spans="4:13">
      <c r="D733"/>
      <c r="M733"/>
    </row>
    <row r="734" spans="4:13">
      <c r="D734"/>
      <c r="M734"/>
    </row>
    <row r="735" spans="4:13">
      <c r="D735"/>
      <c r="M735"/>
    </row>
    <row r="736" spans="4:13">
      <c r="D736"/>
      <c r="M736"/>
    </row>
    <row r="737" spans="4:13">
      <c r="D737"/>
      <c r="M737"/>
    </row>
    <row r="738" spans="4:13">
      <c r="D738"/>
      <c r="M738"/>
    </row>
    <row r="739" spans="4:13">
      <c r="D739"/>
      <c r="M739"/>
    </row>
    <row r="740" spans="4:13">
      <c r="D740"/>
      <c r="M740"/>
    </row>
    <row r="741" spans="4:13">
      <c r="D741"/>
      <c r="M741"/>
    </row>
    <row r="742" spans="4:13">
      <c r="D742"/>
      <c r="M742"/>
    </row>
    <row r="743" spans="4:13">
      <c r="D743"/>
      <c r="M743"/>
    </row>
    <row r="744" spans="4:13">
      <c r="D744"/>
      <c r="M744"/>
    </row>
    <row r="745" spans="4:13">
      <c r="D745"/>
      <c r="M745"/>
    </row>
    <row r="746" spans="4:13">
      <c r="D746"/>
      <c r="M746"/>
    </row>
    <row r="747" spans="4:13">
      <c r="D747"/>
      <c r="M747"/>
    </row>
    <row r="748" spans="4:13">
      <c r="D748"/>
      <c r="M748"/>
    </row>
    <row r="749" spans="4:13">
      <c r="D749"/>
      <c r="M749"/>
    </row>
    <row r="750" spans="4:13">
      <c r="D750"/>
      <c r="M750"/>
    </row>
    <row r="751" spans="4:13">
      <c r="D751"/>
      <c r="M751"/>
    </row>
    <row r="752" spans="4:13">
      <c r="D752"/>
      <c r="M752"/>
    </row>
    <row r="753" spans="4:13">
      <c r="D753"/>
      <c r="M753"/>
    </row>
    <row r="754" spans="4:13">
      <c r="D754"/>
      <c r="M754"/>
    </row>
    <row r="755" spans="4:13">
      <c r="D755"/>
      <c r="M755"/>
    </row>
    <row r="756" spans="4:13">
      <c r="D756"/>
      <c r="M756"/>
    </row>
    <row r="757" spans="4:13">
      <c r="D757"/>
      <c r="M757"/>
    </row>
    <row r="758" spans="4:13">
      <c r="D758"/>
      <c r="M758"/>
    </row>
    <row r="759" spans="4:13">
      <c r="D759"/>
      <c r="M759"/>
    </row>
    <row r="760" spans="4:13">
      <c r="D760"/>
      <c r="M760"/>
    </row>
    <row r="761" spans="4:13">
      <c r="D761"/>
      <c r="M761"/>
    </row>
    <row r="762" spans="4:13">
      <c r="D762"/>
      <c r="M762"/>
    </row>
    <row r="763" spans="4:13">
      <c r="D763"/>
      <c r="M763"/>
    </row>
    <row r="764" spans="4:13">
      <c r="D764"/>
      <c r="M764"/>
    </row>
    <row r="765" spans="4:13">
      <c r="D765"/>
      <c r="M765"/>
    </row>
    <row r="766" spans="4:13">
      <c r="D766"/>
      <c r="M766"/>
    </row>
    <row r="767" spans="4:13">
      <c r="D767"/>
      <c r="M767"/>
    </row>
    <row r="768" spans="4:13">
      <c r="D768"/>
      <c r="M768"/>
    </row>
    <row r="769" spans="4:13">
      <c r="D769"/>
      <c r="M769"/>
    </row>
    <row r="770" spans="4:13">
      <c r="D770"/>
      <c r="M770"/>
    </row>
    <row r="771" spans="4:13">
      <c r="D771"/>
      <c r="M771"/>
    </row>
    <row r="772" spans="4:13">
      <c r="D772"/>
      <c r="M772"/>
    </row>
    <row r="773" spans="4:13">
      <c r="D773"/>
      <c r="M773"/>
    </row>
    <row r="774" spans="4:13">
      <c r="D774"/>
      <c r="M774"/>
    </row>
    <row r="775" spans="4:13">
      <c r="D775"/>
      <c r="M775"/>
    </row>
    <row r="776" spans="4:13">
      <c r="D776"/>
      <c r="M776"/>
    </row>
    <row r="777" spans="4:13">
      <c r="D777"/>
      <c r="M777"/>
    </row>
    <row r="778" spans="4:13">
      <c r="D778"/>
      <c r="M778"/>
    </row>
    <row r="779" spans="4:13">
      <c r="D779"/>
      <c r="M779"/>
    </row>
    <row r="780" spans="4:13">
      <c r="D780"/>
      <c r="M780"/>
    </row>
    <row r="781" spans="4:13">
      <c r="D781"/>
      <c r="M781"/>
    </row>
    <row r="782" spans="4:13">
      <c r="D782"/>
      <c r="M782"/>
    </row>
    <row r="783" spans="4:13">
      <c r="D783"/>
      <c r="M783"/>
    </row>
    <row r="784" spans="4:13">
      <c r="D784"/>
      <c r="M784"/>
    </row>
    <row r="785" spans="4:13">
      <c r="D785"/>
      <c r="M785"/>
    </row>
    <row r="786" spans="4:13">
      <c r="D786"/>
      <c r="M786"/>
    </row>
    <row r="787" spans="4:13">
      <c r="D787"/>
      <c r="M787"/>
    </row>
    <row r="788" spans="4:13">
      <c r="D788"/>
      <c r="M788"/>
    </row>
    <row r="789" spans="4:13">
      <c r="D789"/>
      <c r="M789"/>
    </row>
    <row r="790" spans="4:13">
      <c r="D790"/>
      <c r="M790"/>
    </row>
    <row r="791" spans="4:13">
      <c r="D791"/>
      <c r="M791"/>
    </row>
    <row r="792" spans="4:13">
      <c r="D792"/>
      <c r="M792"/>
    </row>
    <row r="793" spans="4:13">
      <c r="D793"/>
      <c r="M793"/>
    </row>
    <row r="794" spans="4:13">
      <c r="D794"/>
      <c r="M794"/>
    </row>
    <row r="795" spans="4:13">
      <c r="D795"/>
      <c r="M795"/>
    </row>
    <row r="796" spans="4:13">
      <c r="D796"/>
      <c r="M796"/>
    </row>
    <row r="797" spans="4:13">
      <c r="D797"/>
      <c r="M797"/>
    </row>
    <row r="798" spans="4:13">
      <c r="D798"/>
      <c r="M798"/>
    </row>
    <row r="799" spans="4:13">
      <c r="D799"/>
      <c r="M799"/>
    </row>
    <row r="800" spans="4:13">
      <c r="D800"/>
      <c r="M800"/>
    </row>
    <row r="801" spans="4:13">
      <c r="D801"/>
      <c r="M801"/>
    </row>
    <row r="802" spans="4:13">
      <c r="D802"/>
      <c r="M802"/>
    </row>
    <row r="803" spans="4:13">
      <c r="D803"/>
      <c r="M803"/>
    </row>
    <row r="804" spans="4:13">
      <c r="D804"/>
      <c r="M804"/>
    </row>
    <row r="805" spans="4:13">
      <c r="D805"/>
      <c r="M805"/>
    </row>
    <row r="806" spans="4:13">
      <c r="D806"/>
      <c r="M806"/>
    </row>
    <row r="807" spans="4:13">
      <c r="D807"/>
      <c r="M807"/>
    </row>
    <row r="808" spans="4:13">
      <c r="D808"/>
      <c r="M808"/>
    </row>
    <row r="809" spans="4:13">
      <c r="D809"/>
      <c r="M809"/>
    </row>
    <row r="810" spans="4:13">
      <c r="D810"/>
      <c r="M810"/>
    </row>
    <row r="811" spans="4:13">
      <c r="D811"/>
      <c r="M811"/>
    </row>
    <row r="812" spans="4:13">
      <c r="D812"/>
      <c r="M812"/>
    </row>
    <row r="813" spans="4:13">
      <c r="D813"/>
      <c r="M813"/>
    </row>
    <row r="814" spans="4:13">
      <c r="D814"/>
      <c r="M814"/>
    </row>
    <row r="815" spans="4:13">
      <c r="D815"/>
      <c r="M815"/>
    </row>
    <row r="816" spans="4:13">
      <c r="D816"/>
      <c r="M816"/>
    </row>
    <row r="817" spans="4:13">
      <c r="D817"/>
      <c r="M817"/>
    </row>
    <row r="818" spans="4:13">
      <c r="D818"/>
      <c r="M818"/>
    </row>
    <row r="819" spans="4:13">
      <c r="D819"/>
      <c r="M819"/>
    </row>
    <row r="820" spans="4:13">
      <c r="D820"/>
      <c r="M820"/>
    </row>
    <row r="821" spans="4:13">
      <c r="D821"/>
      <c r="M821"/>
    </row>
    <row r="822" spans="4:13">
      <c r="D822"/>
      <c r="M822"/>
    </row>
    <row r="823" spans="4:13">
      <c r="D823"/>
      <c r="M823"/>
    </row>
    <row r="824" spans="4:13">
      <c r="D824"/>
      <c r="M824"/>
    </row>
    <row r="825" spans="4:13">
      <c r="D825"/>
      <c r="M825"/>
    </row>
    <row r="826" spans="4:13">
      <c r="D826"/>
      <c r="M826"/>
    </row>
    <row r="827" spans="4:13">
      <c r="D827"/>
      <c r="M827"/>
    </row>
    <row r="828" spans="4:13">
      <c r="D828"/>
      <c r="M828"/>
    </row>
    <row r="829" spans="4:13">
      <c r="D829"/>
      <c r="M829"/>
    </row>
    <row r="830" spans="4:13">
      <c r="D830"/>
      <c r="M830"/>
    </row>
    <row r="831" spans="4:13">
      <c r="D831"/>
      <c r="M831"/>
    </row>
    <row r="832" spans="4:13">
      <c r="D832"/>
      <c r="M832"/>
    </row>
    <row r="833" spans="4:13">
      <c r="D833"/>
      <c r="M833"/>
    </row>
    <row r="834" spans="4:13">
      <c r="D834"/>
      <c r="M834"/>
    </row>
    <row r="835" spans="4:13">
      <c r="D835"/>
      <c r="M835"/>
    </row>
    <row r="836" spans="4:13">
      <c r="D836"/>
      <c r="M836"/>
    </row>
    <row r="837" spans="4:13">
      <c r="D837"/>
      <c r="M837"/>
    </row>
    <row r="838" spans="4:13">
      <c r="D838"/>
      <c r="M838"/>
    </row>
    <row r="839" spans="4:13">
      <c r="D839"/>
      <c r="M839"/>
    </row>
    <row r="840" spans="4:13">
      <c r="D840"/>
      <c r="M840"/>
    </row>
    <row r="841" spans="4:13">
      <c r="D841"/>
      <c r="M841"/>
    </row>
    <row r="842" spans="4:13">
      <c r="D842"/>
      <c r="M842"/>
    </row>
    <row r="843" spans="4:13">
      <c r="D843"/>
      <c r="M843"/>
    </row>
    <row r="844" spans="4:13">
      <c r="D844"/>
      <c r="M844"/>
    </row>
    <row r="845" spans="4:13">
      <c r="D845"/>
      <c r="M845"/>
    </row>
    <row r="846" spans="4:13">
      <c r="D846"/>
      <c r="M846"/>
    </row>
    <row r="847" spans="4:13">
      <c r="D847"/>
      <c r="M847"/>
    </row>
    <row r="848" spans="4:13">
      <c r="D848"/>
      <c r="M848"/>
    </row>
    <row r="849" spans="4:13">
      <c r="D849"/>
      <c r="M849"/>
    </row>
    <row r="850" spans="4:13">
      <c r="D850"/>
      <c r="M850"/>
    </row>
    <row r="851" spans="4:13">
      <c r="D851"/>
      <c r="M851"/>
    </row>
    <row r="852" spans="4:13">
      <c r="D852"/>
      <c r="M852"/>
    </row>
    <row r="853" spans="4:13">
      <c r="D853"/>
      <c r="M853"/>
    </row>
    <row r="854" spans="4:13">
      <c r="D854"/>
      <c r="M854"/>
    </row>
    <row r="855" spans="4:13">
      <c r="D855"/>
      <c r="M855"/>
    </row>
    <row r="856" spans="4:13">
      <c r="D856"/>
      <c r="M856"/>
    </row>
    <row r="857" spans="4:13">
      <c r="D857"/>
      <c r="M857"/>
    </row>
    <row r="858" spans="4:13">
      <c r="D858"/>
      <c r="M858"/>
    </row>
    <row r="859" spans="4:13">
      <c r="D859"/>
      <c r="M859"/>
    </row>
    <row r="860" spans="4:13">
      <c r="D860"/>
      <c r="M860"/>
    </row>
    <row r="861" spans="4:13">
      <c r="D861"/>
      <c r="M861"/>
    </row>
    <row r="862" spans="4:13">
      <c r="D862"/>
      <c r="M862"/>
    </row>
    <row r="863" spans="4:13">
      <c r="D863"/>
      <c r="M863"/>
    </row>
    <row r="864" spans="4:13">
      <c r="D864"/>
      <c r="M864"/>
    </row>
    <row r="865" spans="4:13">
      <c r="D865"/>
      <c r="M865"/>
    </row>
    <row r="866" spans="4:13">
      <c r="D866"/>
      <c r="M866"/>
    </row>
    <row r="867" spans="4:13">
      <c r="D867"/>
      <c r="M867"/>
    </row>
    <row r="868" spans="4:13">
      <c r="D868"/>
      <c r="M868"/>
    </row>
    <row r="869" spans="4:13">
      <c r="D869"/>
      <c r="M869"/>
    </row>
    <row r="870" spans="4:13">
      <c r="D870"/>
      <c r="M870"/>
    </row>
    <row r="871" spans="4:13">
      <c r="D871"/>
      <c r="M871"/>
    </row>
    <row r="872" spans="4:13">
      <c r="D872"/>
      <c r="M872"/>
    </row>
    <row r="873" spans="4:13">
      <c r="D873"/>
      <c r="M873"/>
    </row>
    <row r="874" spans="4:13">
      <c r="D874"/>
      <c r="M874"/>
    </row>
    <row r="875" spans="4:13">
      <c r="D875"/>
      <c r="M875"/>
    </row>
    <row r="876" spans="4:13">
      <c r="D876"/>
      <c r="M876"/>
    </row>
    <row r="877" spans="4:13">
      <c r="D877"/>
      <c r="M877"/>
    </row>
    <row r="878" spans="4:13">
      <c r="D878"/>
      <c r="M878"/>
    </row>
    <row r="879" spans="4:13">
      <c r="D879"/>
      <c r="M879"/>
    </row>
    <row r="880" spans="4:13">
      <c r="D880"/>
      <c r="M880"/>
    </row>
    <row r="881" spans="4:13">
      <c r="D881"/>
      <c r="M881"/>
    </row>
    <row r="882" spans="4:13">
      <c r="D882"/>
      <c r="M882"/>
    </row>
    <row r="883" spans="4:13">
      <c r="D883"/>
      <c r="M883"/>
    </row>
    <row r="884" spans="4:13">
      <c r="D884"/>
      <c r="M884"/>
    </row>
    <row r="885" spans="4:13">
      <c r="D885"/>
      <c r="M885"/>
    </row>
    <row r="886" spans="4:13">
      <c r="D886"/>
      <c r="M886"/>
    </row>
    <row r="887" spans="4:13">
      <c r="D887"/>
      <c r="M887"/>
    </row>
    <row r="888" spans="4:13">
      <c r="D888"/>
      <c r="M888"/>
    </row>
    <row r="889" spans="4:13">
      <c r="D889"/>
      <c r="M889"/>
    </row>
    <row r="890" spans="4:13">
      <c r="D890"/>
      <c r="M890"/>
    </row>
    <row r="891" spans="4:13">
      <c r="D891"/>
      <c r="M891"/>
    </row>
    <row r="892" spans="4:13">
      <c r="D892"/>
      <c r="M892"/>
    </row>
    <row r="893" spans="4:13">
      <c r="D893"/>
      <c r="M893"/>
    </row>
    <row r="894" spans="4:13">
      <c r="D894"/>
      <c r="M894"/>
    </row>
    <row r="895" spans="4:13">
      <c r="D895"/>
      <c r="M895"/>
    </row>
    <row r="896" spans="4:13">
      <c r="D896"/>
      <c r="M896"/>
    </row>
    <row r="897" spans="4:13">
      <c r="D897"/>
      <c r="M897"/>
    </row>
    <row r="898" spans="4:13">
      <c r="D898"/>
      <c r="M898"/>
    </row>
    <row r="899" spans="4:13">
      <c r="D899"/>
      <c r="M899"/>
    </row>
    <row r="900" spans="4:13">
      <c r="D900"/>
      <c r="M900"/>
    </row>
    <row r="901" spans="4:13">
      <c r="D901"/>
      <c r="M901"/>
    </row>
    <row r="902" spans="4:13">
      <c r="D902"/>
      <c r="M902"/>
    </row>
    <row r="903" spans="4:13">
      <c r="D903"/>
      <c r="M903"/>
    </row>
    <row r="904" spans="4:13">
      <c r="D904"/>
      <c r="M904"/>
    </row>
    <row r="905" spans="4:13">
      <c r="D905"/>
      <c r="M905"/>
    </row>
    <row r="906" spans="4:13">
      <c r="D906"/>
      <c r="M906"/>
    </row>
    <row r="907" spans="4:13">
      <c r="D907"/>
      <c r="M907" s="14"/>
    </row>
    <row r="908" spans="4:13">
      <c r="D908"/>
      <c r="M908"/>
    </row>
    <row r="909" spans="4:13">
      <c r="D909"/>
      <c r="M909"/>
    </row>
    <row r="910" spans="4:13">
      <c r="D910"/>
      <c r="M910"/>
    </row>
    <row r="911" spans="4:13">
      <c r="D911"/>
      <c r="M911"/>
    </row>
    <row r="912" spans="4:13">
      <c r="D912"/>
      <c r="M912"/>
    </row>
    <row r="913" spans="4:13">
      <c r="D913"/>
      <c r="M913"/>
    </row>
    <row r="914" spans="4:13">
      <c r="D914"/>
      <c r="M914"/>
    </row>
    <row r="915" spans="4:13">
      <c r="D915"/>
      <c r="M915"/>
    </row>
    <row r="916" spans="4:13">
      <c r="D916"/>
      <c r="M916"/>
    </row>
    <row r="917" spans="4:13">
      <c r="D917"/>
      <c r="M917"/>
    </row>
    <row r="918" spans="4:13">
      <c r="D918"/>
      <c r="M918"/>
    </row>
    <row r="919" spans="4:13">
      <c r="D919"/>
      <c r="M919"/>
    </row>
    <row r="920" spans="4:13">
      <c r="D920"/>
      <c r="M920"/>
    </row>
    <row r="921" spans="4:13">
      <c r="D921"/>
      <c r="M921"/>
    </row>
    <row r="922" spans="4:13">
      <c r="D922"/>
      <c r="M922"/>
    </row>
    <row r="923" spans="4:13">
      <c r="D923"/>
      <c r="M923"/>
    </row>
    <row r="924" spans="4:13">
      <c r="D924"/>
      <c r="M924"/>
    </row>
    <row r="925" spans="4:13">
      <c r="D925"/>
      <c r="M925"/>
    </row>
    <row r="926" spans="4:13">
      <c r="D926"/>
      <c r="M926"/>
    </row>
    <row r="927" spans="4:13">
      <c r="D927"/>
      <c r="M927"/>
    </row>
    <row r="928" spans="4:13">
      <c r="D928"/>
      <c r="M928"/>
    </row>
    <row r="929" spans="4:13">
      <c r="D929"/>
      <c r="M929"/>
    </row>
    <row r="930" spans="4:13">
      <c r="D930"/>
      <c r="M930"/>
    </row>
    <row r="931" spans="4:13">
      <c r="D931"/>
      <c r="M931"/>
    </row>
    <row r="932" spans="4:13">
      <c r="D932"/>
      <c r="M932"/>
    </row>
    <row r="933" spans="4:13">
      <c r="D933"/>
      <c r="M933"/>
    </row>
    <row r="934" spans="4:13">
      <c r="D934"/>
      <c r="M934"/>
    </row>
    <row r="935" spans="4:13">
      <c r="D935"/>
      <c r="M935"/>
    </row>
    <row r="936" spans="4:13">
      <c r="D936"/>
      <c r="M936"/>
    </row>
    <row r="937" spans="4:13">
      <c r="D937"/>
      <c r="M937"/>
    </row>
    <row r="938" spans="4:13">
      <c r="D938"/>
      <c r="M938"/>
    </row>
    <row r="939" spans="4:13">
      <c r="D939"/>
      <c r="M939"/>
    </row>
    <row r="940" spans="4:13">
      <c r="D940"/>
      <c r="M940"/>
    </row>
    <row r="941" spans="4:13">
      <c r="D941"/>
      <c r="M941"/>
    </row>
    <row r="942" spans="4:13">
      <c r="D942"/>
      <c r="M942"/>
    </row>
    <row r="943" spans="4:13">
      <c r="D943"/>
      <c r="M943"/>
    </row>
    <row r="944" spans="4:13">
      <c r="D944"/>
      <c r="M944"/>
    </row>
    <row r="945" spans="4:13">
      <c r="D945"/>
      <c r="M945"/>
    </row>
    <row r="946" spans="4:13">
      <c r="D946"/>
      <c r="M946"/>
    </row>
    <row r="947" spans="4:13">
      <c r="D947"/>
      <c r="M947"/>
    </row>
    <row r="948" spans="4:13">
      <c r="D948"/>
      <c r="M948"/>
    </row>
    <row r="949" spans="4:13">
      <c r="D949"/>
      <c r="M949"/>
    </row>
    <row r="950" spans="4:13">
      <c r="D950"/>
      <c r="M950"/>
    </row>
    <row r="951" spans="4:13">
      <c r="D951"/>
      <c r="M951"/>
    </row>
    <row r="952" spans="4:13">
      <c r="D952"/>
      <c r="M952"/>
    </row>
    <row r="953" spans="4:13">
      <c r="D953"/>
      <c r="M953"/>
    </row>
    <row r="954" spans="4:13">
      <c r="D954"/>
      <c r="M954"/>
    </row>
    <row r="955" spans="4:13">
      <c r="D955"/>
      <c r="M955"/>
    </row>
    <row r="956" spans="4:13">
      <c r="D956"/>
      <c r="M956"/>
    </row>
    <row r="957" spans="4:13">
      <c r="D957"/>
      <c r="M957"/>
    </row>
    <row r="958" spans="4:13">
      <c r="D958"/>
      <c r="M958"/>
    </row>
    <row r="959" spans="4:13">
      <c r="D959"/>
      <c r="M959"/>
    </row>
    <row r="960" spans="4:13">
      <c r="D960"/>
      <c r="M960"/>
    </row>
    <row r="961" spans="4:13">
      <c r="D961"/>
      <c r="M961"/>
    </row>
    <row r="962" spans="4:13">
      <c r="D962"/>
      <c r="M962"/>
    </row>
    <row r="963" spans="4:13">
      <c r="D963"/>
      <c r="M963"/>
    </row>
    <row r="964" spans="4:13">
      <c r="D964"/>
      <c r="M964"/>
    </row>
    <row r="965" spans="4:13">
      <c r="D965"/>
      <c r="M965"/>
    </row>
    <row r="966" spans="4:13">
      <c r="D966"/>
      <c r="M966"/>
    </row>
    <row r="967" spans="4:13">
      <c r="D967"/>
      <c r="M967"/>
    </row>
    <row r="968" spans="4:13">
      <c r="D968"/>
      <c r="M968"/>
    </row>
    <row r="969" spans="4:13">
      <c r="D969"/>
      <c r="M969"/>
    </row>
    <row r="970" spans="4:13">
      <c r="D970"/>
      <c r="M970"/>
    </row>
    <row r="971" spans="4:13">
      <c r="D971"/>
      <c r="M971"/>
    </row>
    <row r="972" spans="4:13">
      <c r="D972"/>
      <c r="M972"/>
    </row>
    <row r="973" spans="4:13">
      <c r="D973"/>
      <c r="M973"/>
    </row>
    <row r="974" spans="4:13">
      <c r="D974"/>
      <c r="M974"/>
    </row>
    <row r="975" spans="4:13">
      <c r="D975"/>
      <c r="M975"/>
    </row>
    <row r="976" spans="4:13">
      <c r="D976"/>
      <c r="M976"/>
    </row>
    <row r="977" spans="4:13">
      <c r="D977"/>
      <c r="M977"/>
    </row>
    <row r="978" spans="4:13">
      <c r="D978"/>
      <c r="M978"/>
    </row>
    <row r="979" spans="4:13">
      <c r="D979"/>
      <c r="M979"/>
    </row>
    <row r="980" spans="4:13">
      <c r="D980"/>
      <c r="M980"/>
    </row>
    <row r="981" spans="4:13">
      <c r="D981"/>
      <c r="M981"/>
    </row>
    <row r="982" spans="4:13">
      <c r="D982"/>
      <c r="M982"/>
    </row>
    <row r="983" spans="4:13">
      <c r="D983"/>
      <c r="M983"/>
    </row>
    <row r="984" spans="4:13">
      <c r="D984"/>
      <c r="M984"/>
    </row>
    <row r="985" spans="4:13">
      <c r="D985"/>
      <c r="M985"/>
    </row>
    <row r="986" spans="4:13">
      <c r="D986"/>
      <c r="M986"/>
    </row>
    <row r="987" spans="4:13">
      <c r="D987"/>
      <c r="M987"/>
    </row>
    <row r="988" spans="4:13">
      <c r="D988"/>
      <c r="M988"/>
    </row>
    <row r="989" spans="4:13">
      <c r="D989"/>
      <c r="M989"/>
    </row>
    <row r="990" spans="4:13">
      <c r="D990"/>
      <c r="M990"/>
    </row>
    <row r="991" spans="4:13">
      <c r="D991"/>
      <c r="M991"/>
    </row>
    <row r="992" spans="4:13">
      <c r="D992"/>
      <c r="M992"/>
    </row>
    <row r="993" spans="4:13">
      <c r="D993"/>
      <c r="M993"/>
    </row>
    <row r="994" spans="4:13">
      <c r="D994"/>
      <c r="M994"/>
    </row>
    <row r="995" spans="4:13">
      <c r="D995"/>
      <c r="M995"/>
    </row>
    <row r="996" spans="4:13">
      <c r="D996"/>
      <c r="M996"/>
    </row>
    <row r="997" spans="4:13">
      <c r="D997"/>
      <c r="M997"/>
    </row>
    <row r="998" spans="4:13">
      <c r="D998"/>
      <c r="M998"/>
    </row>
    <row r="999" spans="4:13">
      <c r="D999"/>
      <c r="M999"/>
    </row>
    <row r="1000" spans="4:13">
      <c r="D1000"/>
      <c r="M1000"/>
    </row>
    <row r="1001" spans="4:13">
      <c r="D1001"/>
      <c r="M1001"/>
    </row>
    <row r="1002" spans="4:13">
      <c r="D1002"/>
      <c r="M1002"/>
    </row>
    <row r="1003" spans="4:13">
      <c r="D1003"/>
      <c r="M1003"/>
    </row>
    <row r="1004" spans="4:13">
      <c r="D1004"/>
      <c r="M1004"/>
    </row>
    <row r="1005" spans="4:13">
      <c r="D1005"/>
      <c r="M1005"/>
    </row>
    <row r="1006" spans="4:13">
      <c r="D1006"/>
      <c r="M1006"/>
    </row>
    <row r="1007" spans="4:13">
      <c r="D1007"/>
      <c r="M1007"/>
    </row>
    <row r="1008" spans="4:13">
      <c r="D1008"/>
      <c r="M1008"/>
    </row>
    <row r="1009" spans="4:13">
      <c r="D1009"/>
      <c r="M1009"/>
    </row>
    <row r="1010" spans="4:13">
      <c r="D1010"/>
      <c r="M1010"/>
    </row>
    <row r="1011" spans="4:13">
      <c r="D1011"/>
      <c r="M1011"/>
    </row>
    <row r="1012" spans="4:13">
      <c r="D1012"/>
      <c r="M1012"/>
    </row>
    <row r="1013" spans="4:13">
      <c r="D1013"/>
      <c r="M1013"/>
    </row>
    <row r="1014" spans="4:13">
      <c r="D1014"/>
      <c r="M1014"/>
    </row>
    <row r="1015" spans="4:13">
      <c r="D1015"/>
      <c r="M1015"/>
    </row>
    <row r="1016" spans="4:13">
      <c r="D1016"/>
      <c r="M1016"/>
    </row>
    <row r="1017" spans="4:13">
      <c r="D1017"/>
      <c r="M1017"/>
    </row>
    <row r="1018" spans="4:13">
      <c r="D1018"/>
      <c r="M1018"/>
    </row>
    <row r="1019" spans="4:13">
      <c r="D1019"/>
      <c r="M1019"/>
    </row>
    <row r="1020" spans="4:13">
      <c r="D1020"/>
      <c r="M1020"/>
    </row>
    <row r="1021" spans="4:13">
      <c r="D1021"/>
      <c r="M1021"/>
    </row>
    <row r="1022" spans="4:13">
      <c r="D1022"/>
      <c r="M1022"/>
    </row>
    <row r="1023" spans="4:13">
      <c r="D1023"/>
      <c r="M1023"/>
    </row>
    <row r="1024" spans="4:13">
      <c r="D1024"/>
      <c r="M1024"/>
    </row>
    <row r="1025" spans="4:13">
      <c r="D1025"/>
      <c r="M1025"/>
    </row>
    <row r="1026" spans="4:13">
      <c r="D1026"/>
      <c r="M1026"/>
    </row>
    <row r="1027" spans="4:13">
      <c r="D1027"/>
      <c r="M1027"/>
    </row>
    <row r="1028" spans="4:13">
      <c r="D1028"/>
      <c r="M1028"/>
    </row>
    <row r="1029" spans="4:13">
      <c r="D1029"/>
      <c r="M1029"/>
    </row>
    <row r="1030" spans="4:13">
      <c r="D1030"/>
      <c r="M1030"/>
    </row>
    <row r="1031" spans="4:13">
      <c r="D1031"/>
      <c r="M1031"/>
    </row>
    <row r="1032" spans="4:13">
      <c r="D1032"/>
      <c r="M1032"/>
    </row>
    <row r="1033" spans="4:13">
      <c r="D1033"/>
      <c r="M1033"/>
    </row>
    <row r="1034" spans="4:13">
      <c r="D1034"/>
      <c r="M1034"/>
    </row>
    <row r="1035" spans="4:13">
      <c r="D1035"/>
      <c r="M1035"/>
    </row>
    <row r="1036" spans="4:13">
      <c r="D1036"/>
      <c r="M1036"/>
    </row>
    <row r="1037" spans="4:13">
      <c r="D1037"/>
      <c r="M1037"/>
    </row>
    <row r="1038" spans="4:13">
      <c r="D1038"/>
      <c r="M1038"/>
    </row>
    <row r="1039" spans="4:13">
      <c r="D1039"/>
      <c r="M1039"/>
    </row>
    <row r="1040" spans="4:13">
      <c r="D1040"/>
      <c r="M1040"/>
    </row>
    <row r="1041" spans="4:13">
      <c r="D1041"/>
      <c r="M1041"/>
    </row>
    <row r="1042" spans="4:13">
      <c r="D1042"/>
      <c r="M1042"/>
    </row>
    <row r="1043" spans="4:13">
      <c r="D1043"/>
      <c r="M1043"/>
    </row>
    <row r="1044" spans="4:13">
      <c r="D1044"/>
      <c r="M1044"/>
    </row>
    <row r="1045" spans="4:13">
      <c r="D1045"/>
      <c r="M1045"/>
    </row>
    <row r="1046" spans="4:13">
      <c r="D1046"/>
      <c r="M1046"/>
    </row>
    <row r="1047" spans="4:13">
      <c r="D1047"/>
      <c r="M1047"/>
    </row>
    <row r="1048" spans="4:13">
      <c r="D1048"/>
      <c r="M1048"/>
    </row>
    <row r="1049" spans="4:13">
      <c r="D1049"/>
      <c r="M1049"/>
    </row>
    <row r="1050" spans="4:13">
      <c r="D1050"/>
      <c r="M1050"/>
    </row>
    <row r="1051" spans="4:13">
      <c r="D1051"/>
      <c r="M1051"/>
    </row>
    <row r="1052" spans="4:13">
      <c r="D1052"/>
      <c r="M1052"/>
    </row>
    <row r="1053" spans="4:13">
      <c r="D1053"/>
      <c r="M1053"/>
    </row>
    <row r="1054" spans="4:13">
      <c r="D1054"/>
      <c r="M1054"/>
    </row>
    <row r="1055" spans="4:13">
      <c r="D1055"/>
      <c r="M1055"/>
    </row>
    <row r="1056" spans="4:13">
      <c r="D1056"/>
      <c r="M1056"/>
    </row>
    <row r="1057" spans="4:13">
      <c r="D1057"/>
      <c r="M1057"/>
    </row>
    <row r="1058" spans="4:13">
      <c r="D1058"/>
      <c r="M1058"/>
    </row>
    <row r="1059" spans="4:13">
      <c r="D1059"/>
      <c r="M1059"/>
    </row>
    <row r="1060" spans="4:13">
      <c r="D1060"/>
      <c r="M1060"/>
    </row>
    <row r="1061" spans="4:13">
      <c r="D1061"/>
      <c r="M1061"/>
    </row>
    <row r="1062" spans="4:13">
      <c r="D1062"/>
      <c r="M1062"/>
    </row>
    <row r="1063" spans="4:13">
      <c r="D1063"/>
      <c r="M1063"/>
    </row>
    <row r="1064" spans="4:13">
      <c r="D1064"/>
      <c r="M1064"/>
    </row>
    <row r="1065" spans="4:13">
      <c r="D1065"/>
      <c r="M1065"/>
    </row>
    <row r="1066" spans="4:13">
      <c r="D1066"/>
      <c r="M1066"/>
    </row>
    <row r="1067" spans="4:13">
      <c r="D1067"/>
      <c r="M1067"/>
    </row>
    <row r="1068" spans="4:13">
      <c r="D1068"/>
      <c r="M1068"/>
    </row>
    <row r="1069" spans="4:13">
      <c r="D1069"/>
      <c r="M1069"/>
    </row>
    <row r="1070" spans="4:13">
      <c r="D1070"/>
      <c r="M1070"/>
    </row>
    <row r="1071" spans="4:13">
      <c r="D1071"/>
      <c r="M1071"/>
    </row>
    <row r="1072" spans="4:13">
      <c r="D1072"/>
      <c r="M1072"/>
    </row>
    <row r="1073" spans="4:13">
      <c r="D1073"/>
      <c r="M1073"/>
    </row>
    <row r="1074" spans="4:13">
      <c r="D1074"/>
      <c r="M1074"/>
    </row>
    <row r="1075" spans="4:13">
      <c r="D1075"/>
      <c r="M1075"/>
    </row>
    <row r="1076" spans="4:13">
      <c r="D1076"/>
      <c r="M1076"/>
    </row>
    <row r="1077" spans="4:13">
      <c r="D1077"/>
      <c r="M1077"/>
    </row>
    <row r="1078" spans="4:13">
      <c r="D1078"/>
      <c r="M1078"/>
    </row>
    <row r="1079" spans="4:13">
      <c r="D1079"/>
      <c r="M1079"/>
    </row>
    <row r="1080" spans="4:13">
      <c r="D1080"/>
      <c r="M1080"/>
    </row>
    <row r="1081" spans="4:13">
      <c r="D1081"/>
      <c r="M1081"/>
    </row>
    <row r="1082" spans="4:13">
      <c r="D1082"/>
      <c r="M1082"/>
    </row>
    <row r="1083" spans="4:13">
      <c r="D1083"/>
      <c r="M1083"/>
    </row>
    <row r="1084" spans="4:13">
      <c r="D1084"/>
      <c r="M1084"/>
    </row>
    <row r="1085" spans="4:13">
      <c r="D1085"/>
      <c r="M1085" s="14"/>
    </row>
    <row r="1086" spans="4:13">
      <c r="D1086"/>
      <c r="M1086"/>
    </row>
    <row r="1087" spans="4:13">
      <c r="D1087"/>
      <c r="M1087"/>
    </row>
    <row r="1088" spans="4:13">
      <c r="D1088"/>
      <c r="M1088"/>
    </row>
    <row r="1089" spans="4:13">
      <c r="D1089"/>
      <c r="M1089"/>
    </row>
    <row r="1090" spans="4:13">
      <c r="D1090"/>
      <c r="M1090"/>
    </row>
    <row r="1091" spans="4:13">
      <c r="D1091"/>
      <c r="M1091"/>
    </row>
    <row r="1092" spans="4:13">
      <c r="D1092"/>
      <c r="M1092"/>
    </row>
    <row r="1093" spans="4:13">
      <c r="D1093"/>
      <c r="M1093"/>
    </row>
    <row r="1094" spans="4:13">
      <c r="D1094"/>
      <c r="M1094"/>
    </row>
    <row r="1095" spans="4:13">
      <c r="D1095"/>
      <c r="M1095"/>
    </row>
    <row r="1096" spans="4:13">
      <c r="D1096"/>
      <c r="M1096"/>
    </row>
    <row r="1097" spans="4:13">
      <c r="D1097"/>
      <c r="M1097"/>
    </row>
    <row r="1098" spans="4:13">
      <c r="D1098"/>
      <c r="M1098"/>
    </row>
    <row r="1099" spans="4:13">
      <c r="D1099"/>
      <c r="M1099"/>
    </row>
    <row r="1100" spans="4:13">
      <c r="D1100"/>
      <c r="M1100"/>
    </row>
    <row r="1101" spans="4:13">
      <c r="D1101"/>
      <c r="M1101"/>
    </row>
    <row r="1102" spans="4:13">
      <c r="D1102"/>
      <c r="M1102"/>
    </row>
    <row r="1103" spans="4:13">
      <c r="D1103"/>
      <c r="M1103"/>
    </row>
    <row r="1104" spans="4:13">
      <c r="D1104"/>
      <c r="M1104"/>
    </row>
    <row r="1105" spans="4:13">
      <c r="D1105"/>
      <c r="M1105"/>
    </row>
    <row r="1106" spans="4:13">
      <c r="D1106"/>
      <c r="M1106"/>
    </row>
    <row r="1107" spans="4:13">
      <c r="D1107"/>
      <c r="M1107"/>
    </row>
    <row r="1108" spans="4:13">
      <c r="D1108"/>
      <c r="M1108"/>
    </row>
    <row r="1109" spans="4:13">
      <c r="D1109"/>
      <c r="M1109"/>
    </row>
    <row r="1110" spans="4:13">
      <c r="D1110"/>
      <c r="M1110"/>
    </row>
    <row r="1111" spans="4:13">
      <c r="D1111"/>
      <c r="M1111"/>
    </row>
    <row r="1112" spans="4:13">
      <c r="D1112"/>
      <c r="M1112"/>
    </row>
    <row r="1113" spans="4:13">
      <c r="D1113"/>
      <c r="M1113"/>
    </row>
    <row r="1114" spans="4:13">
      <c r="D1114"/>
      <c r="M1114"/>
    </row>
    <row r="1115" spans="4:13">
      <c r="D1115"/>
      <c r="M1115"/>
    </row>
    <row r="1116" spans="4:13">
      <c r="D1116"/>
      <c r="M1116"/>
    </row>
    <row r="1117" spans="4:13">
      <c r="D1117"/>
      <c r="M1117"/>
    </row>
    <row r="1118" spans="4:13">
      <c r="D1118"/>
      <c r="M1118"/>
    </row>
    <row r="1119" spans="4:13">
      <c r="D1119"/>
      <c r="M1119"/>
    </row>
    <row r="1120" spans="4:13">
      <c r="D1120"/>
      <c r="M1120"/>
    </row>
    <row r="1121" spans="4:13">
      <c r="D1121"/>
      <c r="M1121"/>
    </row>
    <row r="1122" spans="4:13">
      <c r="D1122"/>
      <c r="M1122"/>
    </row>
    <row r="1123" spans="4:13">
      <c r="D1123"/>
      <c r="M1123"/>
    </row>
    <row r="1124" spans="4:13">
      <c r="D1124"/>
      <c r="M1124"/>
    </row>
    <row r="1125" spans="4:13">
      <c r="D1125"/>
      <c r="M1125"/>
    </row>
    <row r="1126" spans="4:13">
      <c r="D1126"/>
      <c r="M1126"/>
    </row>
    <row r="1127" spans="4:13">
      <c r="D1127"/>
      <c r="M1127"/>
    </row>
    <row r="1128" spans="4:13">
      <c r="D1128"/>
      <c r="M1128"/>
    </row>
    <row r="1129" spans="4:13">
      <c r="D1129"/>
      <c r="M1129"/>
    </row>
    <row r="1130" spans="4:13">
      <c r="D1130"/>
      <c r="M1130"/>
    </row>
    <row r="1131" spans="4:13">
      <c r="D1131"/>
      <c r="M1131"/>
    </row>
    <row r="1132" spans="4:13">
      <c r="D1132"/>
      <c r="M1132"/>
    </row>
    <row r="1133" spans="4:13">
      <c r="D1133"/>
      <c r="M1133"/>
    </row>
    <row r="1134" spans="4:13">
      <c r="D1134"/>
      <c r="M1134"/>
    </row>
    <row r="1135" spans="4:13">
      <c r="D1135"/>
      <c r="M1135"/>
    </row>
    <row r="1136" spans="4:13">
      <c r="D1136"/>
      <c r="M1136"/>
    </row>
    <row r="1137" spans="4:13">
      <c r="D1137"/>
      <c r="M1137"/>
    </row>
    <row r="1138" spans="4:13">
      <c r="D1138"/>
      <c r="M1138"/>
    </row>
    <row r="1139" spans="4:13">
      <c r="D1139"/>
      <c r="M1139"/>
    </row>
    <row r="1140" spans="4:13">
      <c r="D1140"/>
      <c r="M1140"/>
    </row>
    <row r="1141" spans="4:13">
      <c r="D1141"/>
      <c r="M1141"/>
    </row>
    <row r="1142" spans="4:13">
      <c r="D1142"/>
      <c r="M1142"/>
    </row>
    <row r="1143" spans="4:13">
      <c r="D1143"/>
      <c r="M1143"/>
    </row>
    <row r="1144" spans="4:13">
      <c r="D1144"/>
      <c r="M1144"/>
    </row>
    <row r="1145" spans="4:13">
      <c r="D1145"/>
      <c r="M1145"/>
    </row>
    <row r="1146" spans="4:13">
      <c r="D1146"/>
      <c r="M1146"/>
    </row>
    <row r="1147" spans="4:13">
      <c r="D1147"/>
      <c r="M1147"/>
    </row>
    <row r="1148" spans="4:13">
      <c r="D1148"/>
      <c r="M1148"/>
    </row>
    <row r="1149" spans="4:13">
      <c r="D1149"/>
      <c r="M1149"/>
    </row>
    <row r="1150" spans="4:13">
      <c r="D1150"/>
      <c r="M1150"/>
    </row>
    <row r="1151" spans="4:13">
      <c r="D1151"/>
      <c r="M1151"/>
    </row>
    <row r="1152" spans="4:13">
      <c r="D1152"/>
      <c r="M1152"/>
    </row>
    <row r="1153" spans="4:13">
      <c r="D1153"/>
      <c r="M1153"/>
    </row>
    <row r="1154" spans="4:13">
      <c r="D1154"/>
      <c r="M1154"/>
    </row>
    <row r="1155" spans="4:13">
      <c r="D1155"/>
      <c r="M1155"/>
    </row>
    <row r="1156" spans="4:13">
      <c r="D1156"/>
      <c r="M1156"/>
    </row>
    <row r="1157" spans="4:13">
      <c r="D1157"/>
      <c r="M1157"/>
    </row>
    <row r="1158" spans="4:13">
      <c r="D1158"/>
      <c r="M1158"/>
    </row>
    <row r="1159" spans="4:13">
      <c r="D1159"/>
      <c r="M1159"/>
    </row>
    <row r="1160" spans="4:13">
      <c r="D1160"/>
      <c r="M1160"/>
    </row>
    <row r="1161" spans="4:13">
      <c r="D1161"/>
      <c r="M1161"/>
    </row>
    <row r="1162" spans="4:13">
      <c r="D1162"/>
      <c r="M1162"/>
    </row>
    <row r="1163" spans="4:13">
      <c r="D1163"/>
      <c r="M1163"/>
    </row>
    <row r="1164" spans="4:13">
      <c r="D1164"/>
      <c r="M1164"/>
    </row>
    <row r="1165" spans="4:13">
      <c r="D1165"/>
      <c r="M1165"/>
    </row>
    <row r="1166" spans="4:13">
      <c r="D1166"/>
      <c r="M1166"/>
    </row>
    <row r="1167" spans="4:13">
      <c r="D1167"/>
      <c r="M1167"/>
    </row>
    <row r="1168" spans="4:13">
      <c r="D1168"/>
      <c r="M1168"/>
    </row>
    <row r="1169" spans="4:13">
      <c r="D1169"/>
      <c r="M1169"/>
    </row>
    <row r="1170" spans="4:13">
      <c r="D1170"/>
      <c r="M1170"/>
    </row>
    <row r="1171" spans="4:13">
      <c r="D1171"/>
      <c r="M1171"/>
    </row>
    <row r="1172" spans="4:13">
      <c r="D1172"/>
      <c r="M1172"/>
    </row>
    <row r="1173" spans="4:13">
      <c r="D1173"/>
      <c r="M1173"/>
    </row>
    <row r="1174" spans="4:13">
      <c r="D1174"/>
      <c r="M1174"/>
    </row>
    <row r="1175" spans="4:13">
      <c r="D1175"/>
      <c r="M1175"/>
    </row>
    <row r="1176" spans="4:13">
      <c r="D1176"/>
      <c r="M1176"/>
    </row>
    <row r="1177" spans="4:13">
      <c r="D1177"/>
      <c r="M1177"/>
    </row>
    <row r="1178" spans="4:13">
      <c r="D1178"/>
      <c r="M1178"/>
    </row>
    <row r="1179" spans="4:13">
      <c r="D1179"/>
      <c r="M1179"/>
    </row>
    <row r="1180" spans="4:13">
      <c r="D1180"/>
      <c r="M1180"/>
    </row>
    <row r="1181" spans="4:13">
      <c r="D1181"/>
      <c r="M1181"/>
    </row>
    <row r="1182" spans="4:13">
      <c r="D1182"/>
      <c r="M1182"/>
    </row>
    <row r="1183" spans="4:13">
      <c r="D1183"/>
      <c r="M1183"/>
    </row>
    <row r="1184" spans="4:13">
      <c r="D1184"/>
      <c r="M1184"/>
    </row>
    <row r="1185" spans="4:13">
      <c r="D1185"/>
      <c r="M1185"/>
    </row>
    <row r="1186" spans="4:13">
      <c r="D1186"/>
      <c r="M1186"/>
    </row>
    <row r="1187" spans="4:13">
      <c r="D1187"/>
      <c r="M1187"/>
    </row>
    <row r="1188" spans="4:13">
      <c r="D1188"/>
      <c r="M1188"/>
    </row>
    <row r="1189" spans="4:13">
      <c r="D1189"/>
      <c r="M1189"/>
    </row>
    <row r="1190" spans="4:13">
      <c r="D1190"/>
      <c r="M1190"/>
    </row>
    <row r="1191" spans="4:13">
      <c r="D1191"/>
      <c r="M1191"/>
    </row>
    <row r="1192" spans="4:13">
      <c r="D1192"/>
      <c r="M1192"/>
    </row>
    <row r="1193" spans="4:13">
      <c r="D1193"/>
      <c r="M1193"/>
    </row>
    <row r="1194" spans="4:13">
      <c r="D1194"/>
      <c r="M1194"/>
    </row>
    <row r="1195" spans="4:13">
      <c r="D1195"/>
      <c r="M1195"/>
    </row>
    <row r="1196" spans="4:13">
      <c r="D1196"/>
      <c r="M1196"/>
    </row>
    <row r="1197" spans="4:13">
      <c r="D1197"/>
      <c r="M1197"/>
    </row>
    <row r="1198" spans="4:13">
      <c r="D1198"/>
      <c r="M1198"/>
    </row>
    <row r="1199" spans="4:13">
      <c r="D1199"/>
      <c r="M1199"/>
    </row>
    <row r="1200" spans="4:13">
      <c r="D1200"/>
      <c r="M1200"/>
    </row>
    <row r="1201" spans="4:13">
      <c r="D1201"/>
      <c r="M1201"/>
    </row>
    <row r="1202" spans="4:13">
      <c r="D1202"/>
      <c r="M1202"/>
    </row>
    <row r="1203" spans="4:13">
      <c r="D1203"/>
      <c r="M1203"/>
    </row>
    <row r="1204" spans="4:13">
      <c r="D1204"/>
      <c r="M1204"/>
    </row>
    <row r="1205" spans="4:13">
      <c r="D1205"/>
      <c r="M1205"/>
    </row>
    <row r="1206" spans="4:13">
      <c r="D1206"/>
      <c r="M1206"/>
    </row>
    <row r="1207" spans="4:13">
      <c r="D1207"/>
      <c r="M1207"/>
    </row>
    <row r="1208" spans="4:13">
      <c r="D1208"/>
      <c r="M1208"/>
    </row>
    <row r="1209" spans="4:13">
      <c r="D1209"/>
      <c r="M1209"/>
    </row>
    <row r="1210" spans="4:13">
      <c r="D1210"/>
      <c r="M1210"/>
    </row>
    <row r="1211" spans="4:13">
      <c r="D1211"/>
      <c r="M1211"/>
    </row>
    <row r="1212" spans="4:13">
      <c r="D1212"/>
      <c r="M1212"/>
    </row>
    <row r="1213" spans="4:13">
      <c r="D1213"/>
      <c r="M1213"/>
    </row>
    <row r="1214" spans="4:13">
      <c r="D1214"/>
      <c r="M1214"/>
    </row>
    <row r="1215" spans="4:13">
      <c r="D1215"/>
      <c r="M1215"/>
    </row>
    <row r="1216" spans="4:13">
      <c r="D1216"/>
      <c r="M1216"/>
    </row>
    <row r="1217" spans="4:13">
      <c r="D1217"/>
      <c r="M1217"/>
    </row>
    <row r="1218" spans="4:13">
      <c r="D1218"/>
      <c r="M1218"/>
    </row>
    <row r="1219" spans="4:13">
      <c r="D1219"/>
      <c r="M1219"/>
    </row>
    <row r="1220" spans="4:13">
      <c r="D1220"/>
      <c r="M1220"/>
    </row>
    <row r="1221" spans="4:13">
      <c r="D1221"/>
      <c r="M1221"/>
    </row>
    <row r="1222" spans="4:13">
      <c r="D1222"/>
      <c r="M1222"/>
    </row>
    <row r="1223" spans="4:13">
      <c r="D1223"/>
      <c r="M1223"/>
    </row>
    <row r="1224" spans="4:13">
      <c r="D1224"/>
      <c r="M1224"/>
    </row>
    <row r="1225" spans="4:13">
      <c r="D1225"/>
      <c r="M1225"/>
    </row>
    <row r="1226" spans="4:13">
      <c r="D1226"/>
      <c r="M1226"/>
    </row>
    <row r="1227" spans="4:13">
      <c r="D1227"/>
      <c r="M1227"/>
    </row>
    <row r="1228" spans="4:13">
      <c r="D1228"/>
      <c r="M1228"/>
    </row>
    <row r="1229" spans="4:13">
      <c r="D1229"/>
      <c r="M1229"/>
    </row>
    <row r="1230" spans="4:13">
      <c r="D1230"/>
      <c r="M1230"/>
    </row>
    <row r="1231" spans="4:13">
      <c r="D1231"/>
      <c r="M1231"/>
    </row>
    <row r="1232" spans="4:13">
      <c r="D1232"/>
      <c r="M1232"/>
    </row>
    <row r="1233" spans="4:13">
      <c r="D1233"/>
      <c r="M1233"/>
    </row>
    <row r="1234" spans="4:13">
      <c r="D1234"/>
      <c r="M1234"/>
    </row>
    <row r="1235" spans="4:13">
      <c r="D1235"/>
      <c r="M1235"/>
    </row>
    <row r="1236" spans="4:13">
      <c r="D1236"/>
      <c r="M1236"/>
    </row>
    <row r="1237" spans="4:13">
      <c r="D1237"/>
      <c r="M1237"/>
    </row>
    <row r="1238" spans="4:13">
      <c r="D1238"/>
      <c r="M1238"/>
    </row>
    <row r="1239" spans="4:13">
      <c r="D1239"/>
      <c r="M1239"/>
    </row>
    <row r="1240" spans="4:13">
      <c r="D1240"/>
      <c r="M1240"/>
    </row>
    <row r="1241" spans="4:13">
      <c r="D1241"/>
      <c r="M1241"/>
    </row>
    <row r="1242" spans="4:13">
      <c r="D1242"/>
      <c r="M1242"/>
    </row>
    <row r="1243" spans="4:13">
      <c r="D1243"/>
      <c r="M1243"/>
    </row>
    <row r="1244" spans="4:13">
      <c r="D1244"/>
      <c r="M1244"/>
    </row>
    <row r="1245" spans="4:13">
      <c r="D1245"/>
      <c r="M1245"/>
    </row>
    <row r="1246" spans="4:13">
      <c r="D1246"/>
      <c r="M1246"/>
    </row>
    <row r="1247" spans="4:13">
      <c r="D1247"/>
      <c r="M1247"/>
    </row>
    <row r="1248" spans="4:13">
      <c r="D1248"/>
      <c r="M1248"/>
    </row>
    <row r="1249" spans="4:13">
      <c r="D1249"/>
      <c r="M1249"/>
    </row>
    <row r="1250" spans="4:13">
      <c r="D1250"/>
      <c r="M1250"/>
    </row>
    <row r="1251" spans="4:13">
      <c r="D1251"/>
      <c r="M1251"/>
    </row>
    <row r="1252" spans="4:13">
      <c r="D1252"/>
      <c r="M1252"/>
    </row>
    <row r="1253" spans="4:13">
      <c r="D1253"/>
      <c r="M1253"/>
    </row>
    <row r="1254" spans="4:13">
      <c r="D1254"/>
      <c r="M1254"/>
    </row>
    <row r="1255" spans="4:13">
      <c r="D1255"/>
      <c r="M1255"/>
    </row>
    <row r="1256" spans="4:13">
      <c r="D1256"/>
      <c r="M1256"/>
    </row>
    <row r="1257" spans="4:13">
      <c r="D1257"/>
      <c r="M1257"/>
    </row>
    <row r="1258" spans="4:13">
      <c r="D1258"/>
      <c r="M1258"/>
    </row>
    <row r="1259" spans="4:13">
      <c r="D1259"/>
      <c r="M1259"/>
    </row>
    <row r="1260" spans="4:13">
      <c r="D1260"/>
      <c r="M1260"/>
    </row>
    <row r="1261" spans="4:13">
      <c r="D1261"/>
      <c r="M1261"/>
    </row>
    <row r="1262" spans="4:13">
      <c r="D1262"/>
      <c r="M1262"/>
    </row>
    <row r="1263" spans="4:13">
      <c r="D1263"/>
      <c r="M1263"/>
    </row>
    <row r="1264" spans="4:13">
      <c r="D1264"/>
      <c r="M1264"/>
    </row>
    <row r="1265" spans="4:13">
      <c r="D1265"/>
      <c r="M1265"/>
    </row>
    <row r="1266" spans="4:13">
      <c r="D1266"/>
      <c r="M1266"/>
    </row>
    <row r="1267" spans="4:13">
      <c r="D1267"/>
      <c r="M1267"/>
    </row>
    <row r="1268" spans="4:13">
      <c r="D1268"/>
      <c r="M1268"/>
    </row>
    <row r="1269" spans="4:13">
      <c r="D1269"/>
      <c r="M1269"/>
    </row>
    <row r="1270" spans="4:13">
      <c r="D1270"/>
      <c r="M1270"/>
    </row>
    <row r="1271" spans="4:13">
      <c r="D1271"/>
      <c r="M1271"/>
    </row>
    <row r="1272" spans="4:13">
      <c r="D1272"/>
      <c r="M1272"/>
    </row>
    <row r="1273" spans="4:13">
      <c r="D1273"/>
      <c r="M1273"/>
    </row>
    <row r="1274" spans="4:13">
      <c r="D1274"/>
      <c r="M1274"/>
    </row>
    <row r="1275" spans="4:13">
      <c r="D1275"/>
      <c r="M1275"/>
    </row>
    <row r="1276" spans="4:13">
      <c r="D1276"/>
      <c r="M1276"/>
    </row>
    <row r="1277" spans="4:13">
      <c r="D1277"/>
      <c r="M1277"/>
    </row>
    <row r="1278" spans="4:13">
      <c r="D1278"/>
      <c r="M1278"/>
    </row>
    <row r="1279" spans="4:13">
      <c r="D1279"/>
      <c r="M1279"/>
    </row>
    <row r="1280" spans="4:13">
      <c r="D1280"/>
      <c r="M1280"/>
    </row>
    <row r="1281" spans="4:13">
      <c r="D1281"/>
      <c r="M1281"/>
    </row>
    <row r="1282" spans="4:13">
      <c r="D1282"/>
      <c r="M1282"/>
    </row>
    <row r="1283" spans="4:13">
      <c r="D1283"/>
      <c r="M1283"/>
    </row>
    <row r="1284" spans="4:13">
      <c r="D1284"/>
      <c r="M1284"/>
    </row>
    <row r="1285" spans="4:13">
      <c r="D1285"/>
      <c r="M1285"/>
    </row>
    <row r="1286" spans="4:13">
      <c r="D1286"/>
      <c r="M1286"/>
    </row>
    <row r="1287" spans="4:13">
      <c r="D1287"/>
      <c r="M1287"/>
    </row>
    <row r="1288" spans="4:13">
      <c r="D1288"/>
      <c r="M1288"/>
    </row>
    <row r="1289" spans="4:13">
      <c r="D1289"/>
      <c r="M1289"/>
    </row>
    <row r="1290" spans="4:13">
      <c r="D1290"/>
      <c r="M1290"/>
    </row>
    <row r="1291" spans="4:13">
      <c r="D1291"/>
      <c r="M1291"/>
    </row>
    <row r="1292" spans="4:13">
      <c r="D1292"/>
      <c r="M1292"/>
    </row>
    <row r="1293" spans="4:13">
      <c r="D1293"/>
      <c r="M1293"/>
    </row>
    <row r="1294" spans="4:13">
      <c r="D1294"/>
      <c r="M1294"/>
    </row>
    <row r="1295" spans="4:13">
      <c r="D1295"/>
      <c r="M1295"/>
    </row>
    <row r="1296" spans="4:13">
      <c r="D1296"/>
      <c r="M1296"/>
    </row>
    <row r="1297" spans="4:13">
      <c r="D1297"/>
      <c r="M1297"/>
    </row>
    <row r="1298" spans="4:13">
      <c r="D1298"/>
      <c r="M1298"/>
    </row>
    <row r="1299" spans="4:13">
      <c r="D1299"/>
      <c r="M1299"/>
    </row>
    <row r="1300" spans="4:13">
      <c r="D1300"/>
      <c r="M1300"/>
    </row>
    <row r="1301" spans="4:13">
      <c r="D1301"/>
      <c r="M1301"/>
    </row>
    <row r="1302" spans="4:13">
      <c r="D1302"/>
      <c r="M1302"/>
    </row>
    <row r="1303" spans="4:13">
      <c r="D1303"/>
      <c r="M1303"/>
    </row>
    <row r="1304" spans="4:13">
      <c r="D1304"/>
      <c r="M1304"/>
    </row>
    <row r="1305" spans="4:13">
      <c r="D1305"/>
      <c r="M1305"/>
    </row>
    <row r="1306" spans="4:13">
      <c r="D1306"/>
      <c r="M1306"/>
    </row>
    <row r="1307" spans="4:13">
      <c r="D1307"/>
      <c r="M1307"/>
    </row>
    <row r="1308" spans="4:13">
      <c r="D1308"/>
      <c r="M1308"/>
    </row>
    <row r="1309" spans="4:13">
      <c r="D1309"/>
      <c r="M1309"/>
    </row>
    <row r="1310" spans="4:13">
      <c r="D1310"/>
      <c r="M1310"/>
    </row>
    <row r="1311" spans="4:13">
      <c r="D1311"/>
      <c r="M1311"/>
    </row>
    <row r="1312" spans="4:13">
      <c r="D1312"/>
      <c r="M1312"/>
    </row>
    <row r="1313" spans="4:13">
      <c r="D1313"/>
      <c r="M1313"/>
    </row>
    <row r="1314" spans="4:13">
      <c r="D1314"/>
      <c r="M1314"/>
    </row>
    <row r="1315" spans="4:13">
      <c r="D1315"/>
      <c r="M1315"/>
    </row>
    <row r="1316" spans="4:13">
      <c r="D1316"/>
      <c r="M1316"/>
    </row>
    <row r="1317" spans="4:13">
      <c r="D1317"/>
      <c r="M1317"/>
    </row>
    <row r="1318" spans="4:13">
      <c r="D1318"/>
      <c r="M1318"/>
    </row>
    <row r="1319" spans="4:13">
      <c r="D1319"/>
      <c r="M1319"/>
    </row>
    <row r="1320" spans="4:13">
      <c r="D1320"/>
      <c r="M1320"/>
    </row>
    <row r="1321" spans="4:13">
      <c r="D1321"/>
      <c r="M1321"/>
    </row>
    <row r="1322" spans="4:13">
      <c r="D1322"/>
      <c r="M1322"/>
    </row>
    <row r="1323" spans="4:13">
      <c r="D1323"/>
      <c r="M1323"/>
    </row>
    <row r="1324" spans="4:13">
      <c r="D1324"/>
      <c r="M1324"/>
    </row>
    <row r="1325" spans="4:13">
      <c r="D1325"/>
      <c r="M1325"/>
    </row>
    <row r="1326" spans="4:13">
      <c r="D1326"/>
      <c r="M1326"/>
    </row>
    <row r="1327" spans="4:13">
      <c r="D1327"/>
      <c r="M1327"/>
    </row>
    <row r="1328" spans="4:13">
      <c r="D1328"/>
      <c r="M1328"/>
    </row>
    <row r="1329" spans="4:13">
      <c r="D1329"/>
      <c r="M1329"/>
    </row>
    <row r="1330" spans="4:13">
      <c r="D1330"/>
      <c r="M1330"/>
    </row>
    <row r="1331" spans="4:13">
      <c r="D1331"/>
      <c r="M1331"/>
    </row>
    <row r="1332" spans="4:13">
      <c r="D1332"/>
      <c r="M1332"/>
    </row>
    <row r="1333" spans="4:13">
      <c r="D1333"/>
      <c r="M1333"/>
    </row>
    <row r="1334" spans="4:13">
      <c r="D1334"/>
      <c r="M1334"/>
    </row>
    <row r="1335" spans="4:13">
      <c r="D1335"/>
      <c r="M1335"/>
    </row>
    <row r="1336" spans="4:13">
      <c r="D1336"/>
      <c r="M1336"/>
    </row>
    <row r="1337" spans="4:13">
      <c r="D1337"/>
      <c r="M1337"/>
    </row>
    <row r="1338" spans="4:13">
      <c r="D1338"/>
      <c r="M1338"/>
    </row>
    <row r="1339" spans="4:13">
      <c r="D1339"/>
      <c r="M1339"/>
    </row>
    <row r="1340" spans="4:13">
      <c r="D1340"/>
      <c r="M1340"/>
    </row>
    <row r="1341" spans="4:13">
      <c r="D1341"/>
      <c r="M1341"/>
    </row>
    <row r="1342" spans="4:13">
      <c r="D1342"/>
      <c r="M1342"/>
    </row>
    <row r="1343" spans="4:13">
      <c r="D1343"/>
      <c r="M1343"/>
    </row>
    <row r="1344" spans="4:13">
      <c r="D1344"/>
      <c r="M1344"/>
    </row>
    <row r="1345" spans="4:13">
      <c r="D1345"/>
      <c r="M1345"/>
    </row>
    <row r="1346" spans="4:13">
      <c r="D1346"/>
      <c r="M1346"/>
    </row>
    <row r="1347" spans="4:13">
      <c r="D1347"/>
      <c r="M1347"/>
    </row>
    <row r="1348" spans="4:13">
      <c r="D1348"/>
      <c r="M1348"/>
    </row>
    <row r="1349" spans="4:13">
      <c r="D1349"/>
      <c r="M1349"/>
    </row>
    <row r="1350" spans="4:13">
      <c r="D1350"/>
      <c r="M1350"/>
    </row>
    <row r="1351" spans="4:13">
      <c r="D1351"/>
      <c r="M1351"/>
    </row>
    <row r="1352" spans="4:13">
      <c r="D1352"/>
      <c r="M1352"/>
    </row>
    <row r="1353" spans="4:13">
      <c r="D1353"/>
      <c r="M1353"/>
    </row>
    <row r="1354" spans="4:13">
      <c r="D1354"/>
      <c r="M1354"/>
    </row>
    <row r="1355" spans="4:13">
      <c r="D1355"/>
      <c r="M1355"/>
    </row>
    <row r="1356" spans="4:13">
      <c r="D1356"/>
      <c r="M1356"/>
    </row>
    <row r="1357" spans="4:13">
      <c r="D1357"/>
      <c r="M1357"/>
    </row>
    <row r="1358" spans="4:13">
      <c r="D1358"/>
      <c r="M1358"/>
    </row>
    <row r="1359" spans="4:13">
      <c r="D1359"/>
      <c r="M1359"/>
    </row>
    <row r="1360" spans="4:13">
      <c r="D1360"/>
      <c r="M1360"/>
    </row>
    <row r="1361" spans="4:13">
      <c r="D1361"/>
      <c r="M1361"/>
    </row>
    <row r="1362" spans="4:13">
      <c r="D1362"/>
      <c r="M1362"/>
    </row>
    <row r="1363" spans="4:13">
      <c r="D1363"/>
      <c r="M1363"/>
    </row>
    <row r="1364" spans="4:13">
      <c r="D1364"/>
      <c r="M1364"/>
    </row>
    <row r="1365" spans="4:13">
      <c r="D1365"/>
      <c r="M1365"/>
    </row>
    <row r="1366" spans="4:13">
      <c r="D1366"/>
      <c r="M1366"/>
    </row>
    <row r="1367" spans="4:13">
      <c r="D1367"/>
      <c r="M1367"/>
    </row>
    <row r="1368" spans="4:13">
      <c r="D1368"/>
      <c r="M1368"/>
    </row>
    <row r="1369" spans="4:13">
      <c r="D1369"/>
      <c r="M1369"/>
    </row>
    <row r="1370" spans="4:13">
      <c r="D1370"/>
      <c r="M1370"/>
    </row>
    <row r="1371" spans="4:13">
      <c r="D1371"/>
      <c r="M1371"/>
    </row>
    <row r="1372" spans="4:13">
      <c r="D1372"/>
      <c r="M1372"/>
    </row>
    <row r="1373" spans="4:13">
      <c r="D1373"/>
      <c r="M1373"/>
    </row>
    <row r="1374" spans="4:13">
      <c r="D1374"/>
      <c r="M1374"/>
    </row>
    <row r="1375" spans="4:13">
      <c r="D1375"/>
      <c r="M1375"/>
    </row>
    <row r="1376" spans="4:13">
      <c r="D1376"/>
      <c r="M1376"/>
    </row>
    <row r="1377" spans="4:13">
      <c r="D1377"/>
      <c r="M1377"/>
    </row>
    <row r="1378" spans="4:13">
      <c r="D1378"/>
      <c r="M1378"/>
    </row>
    <row r="1379" spans="4:13">
      <c r="D1379"/>
      <c r="M1379"/>
    </row>
    <row r="1380" spans="4:13">
      <c r="D1380"/>
      <c r="M1380"/>
    </row>
    <row r="1381" spans="4:13">
      <c r="D1381"/>
      <c r="M1381"/>
    </row>
    <row r="1382" spans="4:13">
      <c r="D1382"/>
      <c r="M1382"/>
    </row>
    <row r="1383" spans="4:13">
      <c r="D1383"/>
      <c r="M1383"/>
    </row>
    <row r="1384" spans="4:13">
      <c r="D1384"/>
      <c r="M1384"/>
    </row>
    <row r="1385" spans="4:13">
      <c r="D1385"/>
      <c r="M1385"/>
    </row>
    <row r="1386" spans="4:13">
      <c r="D1386"/>
      <c r="M1386"/>
    </row>
    <row r="1387" spans="4:13">
      <c r="D1387"/>
      <c r="M1387"/>
    </row>
    <row r="1388" spans="4:13">
      <c r="D1388"/>
      <c r="M1388"/>
    </row>
    <row r="1389" spans="4:13">
      <c r="D1389"/>
      <c r="M1389"/>
    </row>
    <row r="1390" spans="4:13">
      <c r="D1390"/>
      <c r="M1390"/>
    </row>
    <row r="1391" spans="4:13">
      <c r="D1391"/>
      <c r="M1391"/>
    </row>
    <row r="1392" spans="4:13">
      <c r="D1392"/>
      <c r="M1392"/>
    </row>
    <row r="1393" spans="4:13">
      <c r="D1393"/>
      <c r="M1393"/>
    </row>
    <row r="1394" spans="4:13">
      <c r="D1394"/>
      <c r="M1394"/>
    </row>
    <row r="1395" spans="4:13">
      <c r="D1395"/>
      <c r="M1395"/>
    </row>
    <row r="1396" spans="4:13">
      <c r="D1396"/>
      <c r="M1396"/>
    </row>
    <row r="1397" spans="4:13">
      <c r="D1397"/>
      <c r="M1397"/>
    </row>
    <row r="1398" spans="4:13">
      <c r="D1398"/>
      <c r="M1398"/>
    </row>
    <row r="1399" spans="4:13">
      <c r="D1399"/>
      <c r="M1399"/>
    </row>
    <row r="1400" spans="4:13">
      <c r="D1400"/>
      <c r="M1400"/>
    </row>
    <row r="1401" spans="4:13">
      <c r="D1401"/>
      <c r="M1401"/>
    </row>
    <row r="1402" spans="4:13">
      <c r="D1402"/>
      <c r="M1402"/>
    </row>
    <row r="1403" spans="4:13">
      <c r="D1403"/>
      <c r="M1403"/>
    </row>
    <row r="1404" spans="4:13">
      <c r="D1404"/>
      <c r="M1404"/>
    </row>
    <row r="1405" spans="4:13">
      <c r="D1405"/>
      <c r="M1405"/>
    </row>
    <row r="1406" spans="4:13">
      <c r="D1406"/>
      <c r="M1406"/>
    </row>
    <row r="1407" spans="4:13">
      <c r="D1407"/>
      <c r="M1407"/>
    </row>
    <row r="1408" spans="4:13">
      <c r="D1408"/>
      <c r="M1408"/>
    </row>
    <row r="1409" spans="4:13">
      <c r="D1409"/>
      <c r="M1409"/>
    </row>
    <row r="1410" spans="4:13">
      <c r="D1410"/>
      <c r="M1410"/>
    </row>
    <row r="1411" spans="4:13">
      <c r="D1411"/>
      <c r="M1411"/>
    </row>
    <row r="1412" spans="4:13">
      <c r="D1412"/>
      <c r="M1412"/>
    </row>
    <row r="1413" spans="4:13">
      <c r="D1413"/>
      <c r="M1413"/>
    </row>
    <row r="1414" spans="4:13">
      <c r="D1414"/>
      <c r="M1414"/>
    </row>
    <row r="1415" spans="4:13">
      <c r="D1415"/>
      <c r="M1415"/>
    </row>
    <row r="1416" spans="4:13">
      <c r="D1416"/>
      <c r="M1416"/>
    </row>
    <row r="1417" spans="4:13">
      <c r="D1417"/>
      <c r="M1417"/>
    </row>
    <row r="1418" spans="4:13">
      <c r="D1418"/>
      <c r="M1418"/>
    </row>
    <row r="1419" spans="4:13">
      <c r="D1419"/>
      <c r="M1419"/>
    </row>
    <row r="1420" spans="4:13">
      <c r="D1420"/>
      <c r="M1420"/>
    </row>
    <row r="1421" spans="4:13">
      <c r="D1421"/>
      <c r="M1421"/>
    </row>
    <row r="1422" spans="4:13">
      <c r="D1422"/>
      <c r="M1422"/>
    </row>
    <row r="1423" spans="4:13">
      <c r="D1423"/>
      <c r="M1423"/>
    </row>
    <row r="1424" spans="4:13">
      <c r="D1424"/>
      <c r="M1424"/>
    </row>
    <row r="1425" spans="4:13">
      <c r="D1425"/>
      <c r="M1425"/>
    </row>
    <row r="1426" spans="4:13">
      <c r="D1426"/>
      <c r="M1426"/>
    </row>
    <row r="1427" spans="4:13">
      <c r="D1427"/>
      <c r="M1427"/>
    </row>
    <row r="1428" spans="4:13">
      <c r="D1428"/>
      <c r="M1428"/>
    </row>
    <row r="1429" spans="4:13">
      <c r="D1429"/>
      <c r="M1429"/>
    </row>
    <row r="1430" spans="4:13">
      <c r="D1430"/>
      <c r="M1430"/>
    </row>
    <row r="1431" spans="4:13">
      <c r="D1431"/>
      <c r="M1431"/>
    </row>
    <row r="1432" spans="4:13">
      <c r="D1432"/>
      <c r="M1432"/>
    </row>
    <row r="1433" spans="4:13">
      <c r="D1433"/>
      <c r="M1433"/>
    </row>
    <row r="1434" spans="4:13">
      <c r="D1434"/>
      <c r="M1434"/>
    </row>
    <row r="1435" spans="4:13">
      <c r="D1435"/>
      <c r="M1435"/>
    </row>
    <row r="1436" spans="4:13">
      <c r="D1436"/>
      <c r="M1436"/>
    </row>
    <row r="1437" spans="4:13">
      <c r="D1437"/>
      <c r="M1437"/>
    </row>
    <row r="1438" spans="4:13">
      <c r="D1438"/>
      <c r="M1438"/>
    </row>
    <row r="1439" spans="4:13">
      <c r="D1439"/>
      <c r="M1439"/>
    </row>
    <row r="1440" spans="4:13">
      <c r="D1440"/>
      <c r="M1440"/>
    </row>
    <row r="1441" spans="4:13">
      <c r="D1441"/>
      <c r="M1441"/>
    </row>
    <row r="1442" spans="4:13">
      <c r="D1442"/>
      <c r="M1442"/>
    </row>
    <row r="1443" spans="4:13">
      <c r="D1443"/>
      <c r="M1443"/>
    </row>
    <row r="1444" spans="4:13">
      <c r="D1444"/>
      <c r="M1444"/>
    </row>
    <row r="1445" spans="4:13">
      <c r="D1445"/>
      <c r="M1445"/>
    </row>
    <row r="1446" spans="4:13">
      <c r="D1446"/>
      <c r="M1446"/>
    </row>
    <row r="1447" spans="4:13">
      <c r="D1447"/>
      <c r="M1447"/>
    </row>
    <row r="1448" spans="4:13">
      <c r="D1448"/>
      <c r="M1448"/>
    </row>
    <row r="1449" spans="4:13">
      <c r="D1449"/>
    </row>
    <row r="1450" spans="4:13">
      <c r="D1450"/>
    </row>
    <row r="1451" spans="4:13">
      <c r="D1451"/>
    </row>
    <row r="1452" spans="4:13">
      <c r="D1452"/>
    </row>
    <row r="1453" spans="4:13">
      <c r="D1453"/>
    </row>
    <row r="1454" spans="4:13">
      <c r="D1454"/>
    </row>
    <row r="1455" spans="4:13">
      <c r="D1455"/>
    </row>
    <row r="1456" spans="4:13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  <row r="2084" spans="4:4">
      <c r="D2084"/>
    </row>
    <row r="2085" spans="4:4">
      <c r="D2085"/>
    </row>
    <row r="2086" spans="4:4">
      <c r="D2086"/>
    </row>
    <row r="2087" spans="4:4">
      <c r="D2087"/>
    </row>
    <row r="2088" spans="4:4">
      <c r="D2088"/>
    </row>
    <row r="2089" spans="4:4">
      <c r="D2089"/>
    </row>
    <row r="2090" spans="4:4">
      <c r="D2090"/>
    </row>
    <row r="2091" spans="4:4">
      <c r="D2091"/>
    </row>
    <row r="2092" spans="4:4">
      <c r="D2092"/>
    </row>
    <row r="2093" spans="4:4">
      <c r="D2093"/>
    </row>
    <row r="2094" spans="4:4">
      <c r="D2094"/>
    </row>
    <row r="2095" spans="4:4">
      <c r="D2095"/>
    </row>
    <row r="2096" spans="4:4">
      <c r="D2096"/>
    </row>
    <row r="2097" spans="4:4">
      <c r="D2097"/>
    </row>
    <row r="2098" spans="4:4">
      <c r="D2098"/>
    </row>
    <row r="2099" spans="4:4">
      <c r="D2099"/>
    </row>
    <row r="2100" spans="4:4">
      <c r="D2100"/>
    </row>
    <row r="2101" spans="4:4">
      <c r="D2101"/>
    </row>
    <row r="2102" spans="4:4">
      <c r="D2102"/>
    </row>
    <row r="2103" spans="4:4">
      <c r="D2103"/>
    </row>
    <row r="2104" spans="4:4">
      <c r="D2104"/>
    </row>
    <row r="2105" spans="4:4">
      <c r="D2105"/>
    </row>
    <row r="2106" spans="4:4">
      <c r="D2106"/>
    </row>
    <row r="2107" spans="4:4">
      <c r="D2107"/>
    </row>
    <row r="2108" spans="4:4">
      <c r="D2108"/>
    </row>
    <row r="2109" spans="4:4">
      <c r="D2109"/>
    </row>
    <row r="2110" spans="4:4">
      <c r="D2110"/>
    </row>
    <row r="2111" spans="4:4">
      <c r="D2111"/>
    </row>
    <row r="2112" spans="4:4">
      <c r="D2112"/>
    </row>
    <row r="2113" spans="4:4">
      <c r="D2113"/>
    </row>
    <row r="2114" spans="4:4">
      <c r="D2114"/>
    </row>
    <row r="2115" spans="4:4">
      <c r="D2115"/>
    </row>
    <row r="2116" spans="4:4">
      <c r="D2116"/>
    </row>
    <row r="2117" spans="4:4">
      <c r="D2117"/>
    </row>
    <row r="2118" spans="4:4">
      <c r="D2118"/>
    </row>
    <row r="2119" spans="4:4">
      <c r="D2119"/>
    </row>
    <row r="2120" spans="4:4">
      <c r="D2120"/>
    </row>
    <row r="2121" spans="4:4">
      <c r="D2121"/>
    </row>
    <row r="2122" spans="4:4">
      <c r="D2122"/>
    </row>
    <row r="2123" spans="4:4">
      <c r="D2123"/>
    </row>
    <row r="2124" spans="4:4">
      <c r="D2124"/>
    </row>
    <row r="2125" spans="4:4">
      <c r="D2125"/>
    </row>
    <row r="2126" spans="4:4">
      <c r="D2126"/>
    </row>
    <row r="2127" spans="4:4">
      <c r="D2127"/>
    </row>
    <row r="2128" spans="4:4">
      <c r="D2128"/>
    </row>
    <row r="2129" spans="4:4">
      <c r="D2129"/>
    </row>
    <row r="2130" spans="4:4">
      <c r="D2130"/>
    </row>
    <row r="2131" spans="4:4">
      <c r="D2131"/>
    </row>
    <row r="2132" spans="4:4">
      <c r="D2132"/>
    </row>
    <row r="2133" spans="4:4">
      <c r="D2133"/>
    </row>
    <row r="2134" spans="4:4">
      <c r="D2134"/>
    </row>
    <row r="2135" spans="4:4">
      <c r="D2135"/>
    </row>
    <row r="2136" spans="4:4">
      <c r="D2136"/>
    </row>
    <row r="2137" spans="4:4">
      <c r="D2137"/>
    </row>
    <row r="2138" spans="4:4">
      <c r="D2138"/>
    </row>
    <row r="2139" spans="4:4">
      <c r="D2139"/>
    </row>
    <row r="2140" spans="4:4">
      <c r="D2140"/>
    </row>
    <row r="2141" spans="4:4">
      <c r="D2141"/>
    </row>
    <row r="2142" spans="4:4">
      <c r="D2142"/>
    </row>
    <row r="2143" spans="4:4">
      <c r="D2143"/>
    </row>
    <row r="2144" spans="4:4">
      <c r="D2144"/>
    </row>
    <row r="2145" spans="4:4">
      <c r="D2145"/>
    </row>
    <row r="2146" spans="4:4">
      <c r="D2146"/>
    </row>
    <row r="2147" spans="4:4">
      <c r="D2147"/>
    </row>
    <row r="2148" spans="4:4">
      <c r="D2148"/>
    </row>
    <row r="2149" spans="4:4">
      <c r="D2149"/>
    </row>
    <row r="2150" spans="4:4">
      <c r="D2150"/>
    </row>
    <row r="2151" spans="4:4">
      <c r="D2151"/>
    </row>
    <row r="2152" spans="4:4">
      <c r="D2152"/>
    </row>
    <row r="2153" spans="4:4">
      <c r="D2153"/>
    </row>
    <row r="2154" spans="4:4">
      <c r="D2154"/>
    </row>
    <row r="2155" spans="4:4">
      <c r="D2155"/>
    </row>
    <row r="2156" spans="4:4">
      <c r="D2156"/>
    </row>
    <row r="2157" spans="4:4">
      <c r="D2157"/>
    </row>
    <row r="2158" spans="4:4">
      <c r="D2158"/>
    </row>
    <row r="2159" spans="4:4">
      <c r="D2159"/>
    </row>
    <row r="2160" spans="4:4">
      <c r="D2160"/>
    </row>
    <row r="2161" spans="4:4">
      <c r="D2161"/>
    </row>
    <row r="2162" spans="4:4">
      <c r="D2162"/>
    </row>
    <row r="2163" spans="4:4">
      <c r="D2163"/>
    </row>
    <row r="2164" spans="4:4">
      <c r="D2164"/>
    </row>
    <row r="2165" spans="4:4">
      <c r="D2165"/>
    </row>
    <row r="2166" spans="4:4">
      <c r="D2166"/>
    </row>
    <row r="2167" spans="4:4">
      <c r="D2167"/>
    </row>
    <row r="2168" spans="4:4">
      <c r="D2168"/>
    </row>
    <row r="2169" spans="4:4">
      <c r="D2169"/>
    </row>
    <row r="2170" spans="4:4">
      <c r="D2170"/>
    </row>
    <row r="2171" spans="4:4">
      <c r="D2171"/>
    </row>
    <row r="2172" spans="4:4">
      <c r="D2172"/>
    </row>
    <row r="2173" spans="4:4">
      <c r="D2173"/>
    </row>
    <row r="2174" spans="4:4">
      <c r="D2174"/>
    </row>
    <row r="2175" spans="4:4">
      <c r="D2175"/>
    </row>
    <row r="2176" spans="4:4">
      <c r="D2176"/>
    </row>
    <row r="2177" spans="4:4">
      <c r="D2177"/>
    </row>
    <row r="2178" spans="4:4">
      <c r="D2178"/>
    </row>
    <row r="2179" spans="4:4">
      <c r="D2179"/>
    </row>
    <row r="2180" spans="4:4">
      <c r="D2180"/>
    </row>
    <row r="2181" spans="4:4">
      <c r="D2181"/>
    </row>
    <row r="2182" spans="4:4">
      <c r="D2182"/>
    </row>
    <row r="2183" spans="4:4">
      <c r="D2183"/>
    </row>
    <row r="2184" spans="4:4">
      <c r="D2184"/>
    </row>
    <row r="2185" spans="4:4">
      <c r="D2185"/>
    </row>
    <row r="2186" spans="4:4">
      <c r="D2186"/>
    </row>
    <row r="2187" spans="4:4">
      <c r="D2187"/>
    </row>
    <row r="2188" spans="4:4">
      <c r="D2188"/>
    </row>
    <row r="2189" spans="4:4">
      <c r="D2189"/>
    </row>
    <row r="2190" spans="4:4">
      <c r="D2190"/>
    </row>
    <row r="2191" spans="4:4">
      <c r="D2191"/>
    </row>
    <row r="2192" spans="4:4">
      <c r="D2192"/>
    </row>
    <row r="2193" spans="4:4">
      <c r="D2193"/>
    </row>
    <row r="2194" spans="4:4">
      <c r="D2194"/>
    </row>
    <row r="2195" spans="4:4">
      <c r="D2195"/>
    </row>
    <row r="2196" spans="4:4">
      <c r="D2196"/>
    </row>
    <row r="2197" spans="4:4">
      <c r="D2197"/>
    </row>
    <row r="2198" spans="4:4">
      <c r="D2198"/>
    </row>
    <row r="2199" spans="4:4">
      <c r="D2199"/>
    </row>
    <row r="2200" spans="4:4">
      <c r="D2200"/>
    </row>
    <row r="2201" spans="4:4">
      <c r="D2201"/>
    </row>
    <row r="2202" spans="4:4">
      <c r="D2202"/>
    </row>
    <row r="2203" spans="4:4">
      <c r="D2203"/>
    </row>
    <row r="2204" spans="4:4">
      <c r="D2204"/>
    </row>
    <row r="2205" spans="4:4">
      <c r="D2205"/>
    </row>
    <row r="2206" spans="4:4">
      <c r="D2206"/>
    </row>
    <row r="2207" spans="4:4">
      <c r="D2207"/>
    </row>
    <row r="2208" spans="4:4">
      <c r="D2208"/>
    </row>
    <row r="2209" spans="4:4">
      <c r="D2209"/>
    </row>
    <row r="2210" spans="4:4">
      <c r="D2210"/>
    </row>
    <row r="2211" spans="4:4">
      <c r="D2211"/>
    </row>
    <row r="2212" spans="4:4">
      <c r="D2212"/>
    </row>
    <row r="2213" spans="4:4">
      <c r="D2213"/>
    </row>
    <row r="2214" spans="4:4">
      <c r="D2214"/>
    </row>
    <row r="2215" spans="4:4">
      <c r="D2215"/>
    </row>
    <row r="2216" spans="4:4">
      <c r="D2216"/>
    </row>
    <row r="2217" spans="4:4">
      <c r="D2217"/>
    </row>
    <row r="2218" spans="4:4">
      <c r="D2218"/>
    </row>
    <row r="2219" spans="4:4">
      <c r="D2219"/>
    </row>
    <row r="2220" spans="4:4">
      <c r="D2220"/>
    </row>
    <row r="2221" spans="4:4">
      <c r="D2221"/>
    </row>
    <row r="2222" spans="4:4">
      <c r="D2222"/>
    </row>
    <row r="2223" spans="4:4">
      <c r="D2223"/>
    </row>
    <row r="2224" spans="4:4">
      <c r="D2224"/>
    </row>
    <row r="2225" spans="4:4">
      <c r="D2225"/>
    </row>
    <row r="2226" spans="4:4">
      <c r="D2226"/>
    </row>
    <row r="2227" spans="4:4">
      <c r="D2227"/>
    </row>
    <row r="2228" spans="4:4">
      <c r="D2228"/>
    </row>
    <row r="2229" spans="4:4">
      <c r="D2229"/>
    </row>
    <row r="2230" spans="4:4">
      <c r="D2230"/>
    </row>
    <row r="2231" spans="4:4">
      <c r="D2231"/>
    </row>
    <row r="2232" spans="4:4">
      <c r="D2232"/>
    </row>
    <row r="2233" spans="4:4">
      <c r="D2233"/>
    </row>
    <row r="2234" spans="4:4">
      <c r="D2234"/>
    </row>
    <row r="2235" spans="4:4">
      <c r="D2235"/>
    </row>
    <row r="2236" spans="4:4">
      <c r="D2236"/>
    </row>
    <row r="2237" spans="4:4">
      <c r="D2237"/>
    </row>
    <row r="2238" spans="4:4">
      <c r="D2238"/>
    </row>
    <row r="2239" spans="4:4">
      <c r="D2239"/>
    </row>
    <row r="2240" spans="4:4">
      <c r="D2240"/>
    </row>
    <row r="2241" spans="4:4">
      <c r="D2241"/>
    </row>
    <row r="2242" spans="4:4">
      <c r="D2242"/>
    </row>
    <row r="2243" spans="4:4">
      <c r="D2243"/>
    </row>
    <row r="2244" spans="4:4">
      <c r="D2244"/>
    </row>
    <row r="2245" spans="4:4">
      <c r="D2245"/>
    </row>
    <row r="2246" spans="4:4">
      <c r="D2246"/>
    </row>
    <row r="2247" spans="4:4">
      <c r="D2247"/>
    </row>
    <row r="2248" spans="4:4">
      <c r="D2248"/>
    </row>
    <row r="2249" spans="4:4">
      <c r="D2249"/>
    </row>
    <row r="2250" spans="4:4">
      <c r="D2250"/>
    </row>
    <row r="2251" spans="4:4">
      <c r="D2251"/>
    </row>
    <row r="2252" spans="4:4">
      <c r="D2252"/>
    </row>
    <row r="2253" spans="4:4">
      <c r="D2253"/>
    </row>
    <row r="2254" spans="4:4">
      <c r="D2254"/>
    </row>
    <row r="2255" spans="4:4">
      <c r="D2255"/>
    </row>
    <row r="2256" spans="4:4">
      <c r="D2256"/>
    </row>
    <row r="2257" spans="4:4">
      <c r="D2257"/>
    </row>
    <row r="2258" spans="4:4">
      <c r="D2258"/>
    </row>
    <row r="2259" spans="4:4">
      <c r="D2259"/>
    </row>
    <row r="2260" spans="4:4">
      <c r="D2260"/>
    </row>
    <row r="2261" spans="4:4">
      <c r="D2261"/>
    </row>
    <row r="2262" spans="4:4">
      <c r="D2262"/>
    </row>
    <row r="2263" spans="4:4">
      <c r="D2263"/>
    </row>
    <row r="2264" spans="4:4">
      <c r="D2264"/>
    </row>
    <row r="2265" spans="4:4">
      <c r="D2265"/>
    </row>
    <row r="2266" spans="4:4">
      <c r="D2266"/>
    </row>
    <row r="2267" spans="4:4">
      <c r="D2267"/>
    </row>
    <row r="2268" spans="4:4">
      <c r="D2268"/>
    </row>
    <row r="2269" spans="4:4">
      <c r="D2269"/>
    </row>
    <row r="2270" spans="4:4">
      <c r="D2270"/>
    </row>
    <row r="2271" spans="4:4">
      <c r="D2271"/>
    </row>
    <row r="2272" spans="4:4">
      <c r="D2272"/>
    </row>
    <row r="2273" spans="4:4">
      <c r="D2273"/>
    </row>
    <row r="2274" spans="4:4">
      <c r="D2274"/>
    </row>
    <row r="2275" spans="4:4">
      <c r="D2275"/>
    </row>
    <row r="2276" spans="4:4">
      <c r="D2276"/>
    </row>
    <row r="2277" spans="4:4">
      <c r="D2277"/>
    </row>
    <row r="2278" spans="4:4">
      <c r="D2278"/>
    </row>
    <row r="2279" spans="4:4">
      <c r="D2279"/>
    </row>
    <row r="2280" spans="4:4">
      <c r="D2280"/>
    </row>
    <row r="2281" spans="4:4">
      <c r="D2281"/>
    </row>
    <row r="2282" spans="4:4">
      <c r="D2282"/>
    </row>
    <row r="2283" spans="4:4">
      <c r="D2283"/>
    </row>
    <row r="2284" spans="4:4">
      <c r="D2284"/>
    </row>
    <row r="2285" spans="4:4">
      <c r="D2285"/>
    </row>
    <row r="2286" spans="4:4">
      <c r="D2286"/>
    </row>
    <row r="2287" spans="4:4">
      <c r="D2287"/>
    </row>
    <row r="2288" spans="4:4">
      <c r="D2288"/>
    </row>
    <row r="2289" spans="4:4">
      <c r="D2289"/>
    </row>
    <row r="2290" spans="4:4">
      <c r="D2290"/>
    </row>
    <row r="2291" spans="4:4">
      <c r="D2291"/>
    </row>
    <row r="2292" spans="4:4">
      <c r="D2292"/>
    </row>
    <row r="2293" spans="4:4">
      <c r="D2293"/>
    </row>
    <row r="2294" spans="4:4">
      <c r="D2294"/>
    </row>
    <row r="2295" spans="4:4">
      <c r="D2295"/>
    </row>
    <row r="2296" spans="4:4">
      <c r="D2296"/>
    </row>
    <row r="2297" spans="4:4">
      <c r="D2297"/>
    </row>
    <row r="2298" spans="4:4">
      <c r="D2298"/>
    </row>
    <row r="2299" spans="4:4">
      <c r="D2299"/>
    </row>
    <row r="2300" spans="4:4">
      <c r="D2300"/>
    </row>
    <row r="2301" spans="4:4">
      <c r="D2301"/>
    </row>
    <row r="2302" spans="4:4">
      <c r="D2302"/>
    </row>
    <row r="2303" spans="4:4">
      <c r="D2303"/>
    </row>
    <row r="2304" spans="4:4">
      <c r="D2304"/>
    </row>
    <row r="2305" spans="4:4">
      <c r="D2305"/>
    </row>
    <row r="2306" spans="4:4">
      <c r="D2306"/>
    </row>
    <row r="2307" spans="4:4">
      <c r="D2307"/>
    </row>
    <row r="2308" spans="4:4">
      <c r="D2308"/>
    </row>
    <row r="2309" spans="4:4">
      <c r="D2309"/>
    </row>
    <row r="2310" spans="4:4">
      <c r="D2310"/>
    </row>
    <row r="2311" spans="4:4">
      <c r="D2311"/>
    </row>
    <row r="2312" spans="4:4">
      <c r="D2312"/>
    </row>
    <row r="2313" spans="4:4">
      <c r="D2313"/>
    </row>
    <row r="2314" spans="4:4">
      <c r="D2314"/>
    </row>
    <row r="2315" spans="4:4">
      <c r="D2315"/>
    </row>
    <row r="2316" spans="4:4">
      <c r="D2316"/>
    </row>
    <row r="2317" spans="4:4">
      <c r="D2317"/>
    </row>
    <row r="2318" spans="4:4">
      <c r="D2318"/>
    </row>
    <row r="2319" spans="4:4">
      <c r="D2319"/>
    </row>
    <row r="2320" spans="4:4">
      <c r="D2320"/>
    </row>
    <row r="2321" spans="4:4">
      <c r="D2321"/>
    </row>
    <row r="2322" spans="4:4">
      <c r="D2322"/>
    </row>
    <row r="2323" spans="4:4">
      <c r="D2323"/>
    </row>
    <row r="2324" spans="4:4">
      <c r="D2324"/>
    </row>
    <row r="2325" spans="4:4">
      <c r="D2325"/>
    </row>
    <row r="2326" spans="4:4">
      <c r="D2326"/>
    </row>
    <row r="2327" spans="4:4">
      <c r="D2327"/>
    </row>
    <row r="2328" spans="4:4">
      <c r="D2328"/>
    </row>
    <row r="2329" spans="4:4">
      <c r="D2329"/>
    </row>
    <row r="2330" spans="4:4">
      <c r="D2330"/>
    </row>
    <row r="2331" spans="4:4">
      <c r="D2331"/>
    </row>
    <row r="2332" spans="4:4">
      <c r="D2332"/>
    </row>
    <row r="2333" spans="4:4">
      <c r="D2333"/>
    </row>
    <row r="2334" spans="4:4">
      <c r="D2334"/>
    </row>
    <row r="2335" spans="4:4">
      <c r="D2335"/>
    </row>
    <row r="2336" spans="4:4">
      <c r="D2336"/>
    </row>
    <row r="2337" spans="4:4">
      <c r="D2337"/>
    </row>
    <row r="2338" spans="4:4">
      <c r="D2338"/>
    </row>
    <row r="2339" spans="4:4">
      <c r="D2339"/>
    </row>
    <row r="2340" spans="4:4">
      <c r="D2340"/>
    </row>
    <row r="2341" spans="4:4">
      <c r="D2341"/>
    </row>
    <row r="2342" spans="4:4">
      <c r="D2342"/>
    </row>
    <row r="2343" spans="4:4">
      <c r="D2343"/>
    </row>
    <row r="2344" spans="4:4">
      <c r="D2344"/>
    </row>
    <row r="2345" spans="4:4">
      <c r="D2345"/>
    </row>
    <row r="2346" spans="4:4">
      <c r="D2346"/>
    </row>
    <row r="2347" spans="4:4">
      <c r="D2347"/>
    </row>
    <row r="2348" spans="4:4">
      <c r="D2348"/>
    </row>
    <row r="2349" spans="4:4">
      <c r="D2349"/>
    </row>
    <row r="2350" spans="4:4">
      <c r="D2350"/>
    </row>
    <row r="2351" spans="4:4">
      <c r="D2351"/>
    </row>
    <row r="2352" spans="4:4">
      <c r="D2352"/>
    </row>
    <row r="2353" spans="4:4">
      <c r="D2353"/>
    </row>
    <row r="2354" spans="4:4">
      <c r="D2354"/>
    </row>
    <row r="2355" spans="4:4">
      <c r="D2355"/>
    </row>
    <row r="2356" spans="4:4">
      <c r="D2356"/>
    </row>
    <row r="2357" spans="4:4">
      <c r="D2357"/>
    </row>
    <row r="2358" spans="4:4">
      <c r="D2358"/>
    </row>
    <row r="2359" spans="4:4">
      <c r="D2359"/>
    </row>
    <row r="2360" spans="4:4">
      <c r="D2360"/>
    </row>
    <row r="2361" spans="4:4">
      <c r="D2361"/>
    </row>
    <row r="2362" spans="4:4">
      <c r="D2362"/>
    </row>
    <row r="2363" spans="4:4">
      <c r="D2363"/>
    </row>
    <row r="2364" spans="4:4">
      <c r="D2364"/>
    </row>
    <row r="2365" spans="4:4">
      <c r="D2365"/>
    </row>
    <row r="2366" spans="4:4">
      <c r="D2366"/>
    </row>
    <row r="2367" spans="4:4">
      <c r="D2367"/>
    </row>
    <row r="2368" spans="4:4">
      <c r="D2368"/>
    </row>
    <row r="2369" spans="4:4">
      <c r="D2369"/>
    </row>
    <row r="2370" spans="4:4">
      <c r="D2370"/>
    </row>
    <row r="2371" spans="4:4">
      <c r="D2371"/>
    </row>
    <row r="2372" spans="4:4">
      <c r="D2372"/>
    </row>
    <row r="2373" spans="4:4">
      <c r="D2373"/>
    </row>
    <row r="2374" spans="4:4">
      <c r="D2374"/>
    </row>
    <row r="2375" spans="4:4">
      <c r="D2375"/>
    </row>
    <row r="2376" spans="4:4">
      <c r="D2376"/>
    </row>
    <row r="2377" spans="4:4">
      <c r="D2377"/>
    </row>
    <row r="2378" spans="4:4">
      <c r="D2378"/>
    </row>
    <row r="2379" spans="4:4">
      <c r="D2379"/>
    </row>
    <row r="2380" spans="4:4">
      <c r="D2380"/>
    </row>
    <row r="2381" spans="4:4">
      <c r="D2381"/>
    </row>
    <row r="2382" spans="4:4">
      <c r="D2382"/>
    </row>
    <row r="2383" spans="4:4">
      <c r="D2383"/>
    </row>
    <row r="2384" spans="4:4">
      <c r="D2384"/>
    </row>
    <row r="2385" spans="4:4">
      <c r="D2385"/>
    </row>
    <row r="2386" spans="4:4">
      <c r="D2386"/>
    </row>
    <row r="2387" spans="4:4">
      <c r="D2387"/>
    </row>
    <row r="2388" spans="4:4">
      <c r="D2388"/>
    </row>
    <row r="2389" spans="4:4">
      <c r="D2389"/>
    </row>
    <row r="2390" spans="4:4">
      <c r="D2390"/>
    </row>
    <row r="2391" spans="4:4">
      <c r="D2391"/>
    </row>
    <row r="2392" spans="4:4">
      <c r="D2392"/>
    </row>
    <row r="2393" spans="4:4">
      <c r="D2393"/>
    </row>
    <row r="2394" spans="4:4">
      <c r="D2394"/>
    </row>
    <row r="2395" spans="4:4">
      <c r="D2395"/>
    </row>
    <row r="2396" spans="4:4">
      <c r="D2396"/>
    </row>
    <row r="2397" spans="4:4">
      <c r="D2397"/>
    </row>
    <row r="2398" spans="4:4">
      <c r="D2398"/>
    </row>
    <row r="2399" spans="4:4">
      <c r="D2399"/>
    </row>
    <row r="2400" spans="4:4">
      <c r="D2400"/>
    </row>
    <row r="2401" spans="4:4">
      <c r="D2401"/>
    </row>
    <row r="2402" spans="4:4">
      <c r="D2402"/>
    </row>
    <row r="2403" spans="4:4">
      <c r="D2403"/>
    </row>
    <row r="2404" spans="4:4">
      <c r="D2404"/>
    </row>
    <row r="2405" spans="4:4">
      <c r="D2405"/>
    </row>
    <row r="2406" spans="4:4">
      <c r="D2406"/>
    </row>
    <row r="2407" spans="4:4">
      <c r="D2407"/>
    </row>
    <row r="2408" spans="4:4">
      <c r="D2408"/>
    </row>
    <row r="2409" spans="4:4">
      <c r="D2409"/>
    </row>
    <row r="2410" spans="4:4">
      <c r="D2410"/>
    </row>
    <row r="2411" spans="4:4">
      <c r="D2411"/>
    </row>
    <row r="2412" spans="4:4">
      <c r="D2412"/>
    </row>
    <row r="2413" spans="4:4">
      <c r="D2413"/>
    </row>
    <row r="2414" spans="4:4">
      <c r="D2414"/>
    </row>
    <row r="2415" spans="4:4">
      <c r="D2415"/>
    </row>
    <row r="2416" spans="4:4">
      <c r="D2416"/>
    </row>
    <row r="2417" spans="4:4">
      <c r="D2417"/>
    </row>
    <row r="2418" spans="4:4">
      <c r="D2418"/>
    </row>
    <row r="2419" spans="4:4">
      <c r="D2419"/>
    </row>
    <row r="2420" spans="4:4">
      <c r="D2420"/>
    </row>
    <row r="2421" spans="4:4">
      <c r="D2421"/>
    </row>
    <row r="2422" spans="4:4">
      <c r="D2422"/>
    </row>
    <row r="2423" spans="4:4">
      <c r="D2423"/>
    </row>
    <row r="2424" spans="4:4">
      <c r="D2424"/>
    </row>
    <row r="2425" spans="4:4">
      <c r="D2425"/>
    </row>
    <row r="2426" spans="4:4">
      <c r="D2426"/>
    </row>
    <row r="2427" spans="4:4">
      <c r="D2427"/>
    </row>
    <row r="2428" spans="4:4">
      <c r="D2428"/>
    </row>
    <row r="2429" spans="4:4">
      <c r="D2429"/>
    </row>
    <row r="2430" spans="4:4">
      <c r="D2430"/>
    </row>
    <row r="2431" spans="4:4">
      <c r="D2431"/>
    </row>
    <row r="2432" spans="4:4">
      <c r="D2432"/>
    </row>
    <row r="2433" spans="4:4">
      <c r="D2433"/>
    </row>
    <row r="2434" spans="4:4">
      <c r="D2434"/>
    </row>
    <row r="2435" spans="4:4">
      <c r="D2435"/>
    </row>
    <row r="2436" spans="4:4">
      <c r="D2436"/>
    </row>
    <row r="2437" spans="4:4">
      <c r="D2437"/>
    </row>
    <row r="2438" spans="4:4">
      <c r="D2438"/>
    </row>
    <row r="2439" spans="4:4">
      <c r="D2439"/>
    </row>
    <row r="2440" spans="4:4">
      <c r="D2440"/>
    </row>
    <row r="2441" spans="4:4">
      <c r="D2441"/>
    </row>
    <row r="2442" spans="4:4">
      <c r="D2442"/>
    </row>
    <row r="2443" spans="4:4">
      <c r="D2443"/>
    </row>
    <row r="2444" spans="4:4">
      <c r="D2444"/>
    </row>
    <row r="2445" spans="4:4">
      <c r="D2445"/>
    </row>
    <row r="2446" spans="4:4">
      <c r="D2446"/>
    </row>
    <row r="2447" spans="4:4">
      <c r="D2447"/>
    </row>
    <row r="2448" spans="4:4">
      <c r="D2448"/>
    </row>
    <row r="2449" spans="4:4">
      <c r="D2449"/>
    </row>
    <row r="2450" spans="4:4">
      <c r="D2450"/>
    </row>
    <row r="2451" spans="4:4">
      <c r="D2451"/>
    </row>
    <row r="2452" spans="4:4">
      <c r="D2452"/>
    </row>
    <row r="2453" spans="4:4">
      <c r="D2453"/>
    </row>
    <row r="2454" spans="4:4">
      <c r="D2454"/>
    </row>
    <row r="2455" spans="4:4">
      <c r="D2455"/>
    </row>
    <row r="2456" spans="4:4">
      <c r="D2456"/>
    </row>
    <row r="2457" spans="4:4">
      <c r="D2457"/>
    </row>
    <row r="2458" spans="4:4">
      <c r="D2458"/>
    </row>
    <row r="2459" spans="4:4">
      <c r="D2459"/>
    </row>
    <row r="2460" spans="4:4">
      <c r="D2460"/>
    </row>
    <row r="2461" spans="4:4">
      <c r="D2461"/>
    </row>
    <row r="2462" spans="4:4">
      <c r="D2462"/>
    </row>
    <row r="2463" spans="4:4">
      <c r="D2463"/>
    </row>
    <row r="2464" spans="4:4">
      <c r="D2464"/>
    </row>
    <row r="2465" spans="4:4">
      <c r="D2465"/>
    </row>
    <row r="2466" spans="4:4">
      <c r="D2466"/>
    </row>
    <row r="2467" spans="4:4">
      <c r="D2467"/>
    </row>
    <row r="2468" spans="4:4">
      <c r="D2468"/>
    </row>
    <row r="2469" spans="4:4">
      <c r="D2469"/>
    </row>
    <row r="2470" spans="4:4">
      <c r="D2470"/>
    </row>
    <row r="2471" spans="4:4">
      <c r="D2471"/>
    </row>
    <row r="2472" spans="4:4">
      <c r="D2472"/>
    </row>
    <row r="2473" spans="4:4">
      <c r="D2473"/>
    </row>
    <row r="2474" spans="4:4">
      <c r="D2474"/>
    </row>
    <row r="2475" spans="4:4">
      <c r="D2475"/>
    </row>
    <row r="2476" spans="4:4">
      <c r="D2476"/>
    </row>
    <row r="2477" spans="4:4">
      <c r="D2477"/>
    </row>
    <row r="2478" spans="4:4">
      <c r="D2478"/>
    </row>
    <row r="2479" spans="4:4">
      <c r="D2479"/>
    </row>
    <row r="2480" spans="4:4">
      <c r="D2480"/>
    </row>
    <row r="2481" spans="4:4">
      <c r="D2481"/>
    </row>
    <row r="2482" spans="4:4">
      <c r="D2482"/>
    </row>
    <row r="2483" spans="4:4">
      <c r="D2483"/>
    </row>
    <row r="2484" spans="4:4">
      <c r="D2484"/>
    </row>
    <row r="2485" spans="4:4">
      <c r="D2485"/>
    </row>
    <row r="2486" spans="4:4">
      <c r="D2486"/>
    </row>
    <row r="2487" spans="4:4">
      <c r="D2487"/>
    </row>
    <row r="2488" spans="4:4">
      <c r="D2488"/>
    </row>
    <row r="2489" spans="4:4">
      <c r="D2489"/>
    </row>
    <row r="2490" spans="4:4">
      <c r="D2490"/>
    </row>
    <row r="2491" spans="4:4">
      <c r="D2491"/>
    </row>
    <row r="2492" spans="4:4">
      <c r="D2492"/>
    </row>
    <row r="2493" spans="4:4">
      <c r="D2493"/>
    </row>
    <row r="2494" spans="4:4">
      <c r="D2494"/>
    </row>
    <row r="2495" spans="4:4">
      <c r="D2495"/>
    </row>
    <row r="2496" spans="4:4">
      <c r="D2496"/>
    </row>
    <row r="2497" spans="4:4">
      <c r="D2497"/>
    </row>
    <row r="2498" spans="4:4">
      <c r="D2498"/>
    </row>
    <row r="2499" spans="4:4">
      <c r="D2499"/>
    </row>
    <row r="2500" spans="4:4">
      <c r="D2500"/>
    </row>
    <row r="2501" spans="4:4">
      <c r="D2501"/>
    </row>
    <row r="2502" spans="4:4">
      <c r="D2502"/>
    </row>
    <row r="2503" spans="4:4">
      <c r="D2503"/>
    </row>
    <row r="2504" spans="4:4">
      <c r="D2504"/>
    </row>
    <row r="2505" spans="4:4">
      <c r="D2505"/>
    </row>
    <row r="2506" spans="4:4">
      <c r="D2506"/>
    </row>
    <row r="2507" spans="4:4">
      <c r="D2507"/>
    </row>
    <row r="2508" spans="4:4">
      <c r="D2508"/>
    </row>
    <row r="2509" spans="4:4">
      <c r="D2509"/>
    </row>
    <row r="2510" spans="4:4">
      <c r="D2510"/>
    </row>
    <row r="2511" spans="4:4">
      <c r="D2511"/>
    </row>
    <row r="2512" spans="4:4">
      <c r="D2512"/>
    </row>
    <row r="2513" spans="4:4">
      <c r="D2513"/>
    </row>
    <row r="2514" spans="4:4">
      <c r="D2514"/>
    </row>
    <row r="2515" spans="4:4">
      <c r="D2515"/>
    </row>
    <row r="2516" spans="4:4">
      <c r="D2516"/>
    </row>
    <row r="2517" spans="4:4">
      <c r="D2517"/>
    </row>
    <row r="2518" spans="4:4">
      <c r="D2518"/>
    </row>
    <row r="2519" spans="4:4">
      <c r="D2519"/>
    </row>
    <row r="2520" spans="4:4">
      <c r="D2520"/>
    </row>
    <row r="2521" spans="4:4">
      <c r="D2521"/>
    </row>
    <row r="2522" spans="4:4">
      <c r="D2522"/>
    </row>
    <row r="2523" spans="4:4">
      <c r="D2523"/>
    </row>
    <row r="2524" spans="4:4">
      <c r="D2524"/>
    </row>
    <row r="2525" spans="4:4">
      <c r="D2525"/>
    </row>
    <row r="2526" spans="4:4">
      <c r="D2526"/>
    </row>
    <row r="2527" spans="4:4">
      <c r="D2527"/>
    </row>
    <row r="2528" spans="4:4">
      <c r="D2528"/>
    </row>
    <row r="2529" spans="4:4">
      <c r="D2529"/>
    </row>
    <row r="2530" spans="4:4">
      <c r="D2530"/>
    </row>
    <row r="2531" spans="4:4">
      <c r="D2531"/>
    </row>
    <row r="2532" spans="4:4">
      <c r="D2532"/>
    </row>
    <row r="2533" spans="4:4">
      <c r="D2533"/>
    </row>
    <row r="2534" spans="4:4">
      <c r="D2534"/>
    </row>
    <row r="2535" spans="4:4">
      <c r="D2535"/>
    </row>
    <row r="2536" spans="4:4">
      <c r="D2536"/>
    </row>
    <row r="2537" spans="4:4">
      <c r="D2537"/>
    </row>
    <row r="2538" spans="4:4">
      <c r="D2538"/>
    </row>
    <row r="2539" spans="4:4">
      <c r="D2539"/>
    </row>
    <row r="2540" spans="4:4">
      <c r="D2540"/>
    </row>
    <row r="2541" spans="4:4">
      <c r="D2541"/>
    </row>
    <row r="2542" spans="4:4">
      <c r="D2542"/>
    </row>
    <row r="2543" spans="4:4">
      <c r="D2543"/>
    </row>
    <row r="2544" spans="4:4">
      <c r="D2544"/>
    </row>
    <row r="2545" spans="4:4">
      <c r="D2545"/>
    </row>
    <row r="2546" spans="4:4">
      <c r="D2546"/>
    </row>
    <row r="2547" spans="4:4">
      <c r="D2547"/>
    </row>
    <row r="2548" spans="4:4">
      <c r="D2548"/>
    </row>
    <row r="2549" spans="4:4">
      <c r="D2549"/>
    </row>
    <row r="2550" spans="4:4">
      <c r="D2550"/>
    </row>
    <row r="2551" spans="4:4">
      <c r="D2551"/>
    </row>
    <row r="2552" spans="4:4">
      <c r="D2552"/>
    </row>
    <row r="2553" spans="4:4">
      <c r="D2553"/>
    </row>
    <row r="2554" spans="4:4">
      <c r="D2554"/>
    </row>
    <row r="2555" spans="4:4">
      <c r="D2555"/>
    </row>
    <row r="2556" spans="4:4">
      <c r="D2556"/>
    </row>
    <row r="2557" spans="4:4">
      <c r="D2557"/>
    </row>
    <row r="2558" spans="4:4">
      <c r="D2558"/>
    </row>
    <row r="2559" spans="4:4">
      <c r="D2559"/>
    </row>
    <row r="2560" spans="4:4">
      <c r="D2560"/>
    </row>
    <row r="2561" spans="4:4">
      <c r="D2561"/>
    </row>
    <row r="2562" spans="4:4">
      <c r="D2562"/>
    </row>
    <row r="2563" spans="4:4">
      <c r="D2563"/>
    </row>
    <row r="2564" spans="4:4">
      <c r="D2564"/>
    </row>
    <row r="2565" spans="4:4">
      <c r="D2565"/>
    </row>
    <row r="2566" spans="4:4">
      <c r="D2566"/>
    </row>
    <row r="2567" spans="4:4">
      <c r="D2567"/>
    </row>
    <row r="2568" spans="4:4">
      <c r="D2568"/>
    </row>
    <row r="2569" spans="4:4">
      <c r="D2569"/>
    </row>
    <row r="2570" spans="4:4">
      <c r="D2570"/>
    </row>
    <row r="2571" spans="4:4">
      <c r="D2571"/>
    </row>
    <row r="2572" spans="4:4">
      <c r="D2572"/>
    </row>
    <row r="2573" spans="4:4">
      <c r="D2573"/>
    </row>
    <row r="2574" spans="4:4">
      <c r="D2574"/>
    </row>
    <row r="2575" spans="4:4">
      <c r="D2575"/>
    </row>
    <row r="2576" spans="4:4">
      <c r="D2576"/>
    </row>
    <row r="2577" spans="4:4">
      <c r="D2577"/>
    </row>
    <row r="2578" spans="4:4">
      <c r="D2578"/>
    </row>
    <row r="2579" spans="4:4">
      <c r="D2579"/>
    </row>
    <row r="2580" spans="4:4">
      <c r="D2580"/>
    </row>
    <row r="2581" spans="4:4">
      <c r="D2581"/>
    </row>
    <row r="2582" spans="4:4">
      <c r="D2582"/>
    </row>
    <row r="2583" spans="4:4">
      <c r="D2583"/>
    </row>
    <row r="2584" spans="4:4">
      <c r="D2584"/>
    </row>
    <row r="2585" spans="4:4">
      <c r="D2585"/>
    </row>
    <row r="2586" spans="4:4">
      <c r="D2586"/>
    </row>
    <row r="2587" spans="4:4">
      <c r="D2587"/>
    </row>
    <row r="2588" spans="4:4">
      <c r="D2588"/>
    </row>
    <row r="2589" spans="4:4">
      <c r="D2589"/>
    </row>
    <row r="2590" spans="4:4">
      <c r="D2590"/>
    </row>
    <row r="2591" spans="4:4">
      <c r="D2591"/>
    </row>
    <row r="2592" spans="4:4">
      <c r="D2592"/>
    </row>
    <row r="2593" spans="4:4">
      <c r="D2593"/>
    </row>
    <row r="2594" spans="4:4">
      <c r="D2594"/>
    </row>
    <row r="2595" spans="4:4">
      <c r="D2595"/>
    </row>
    <row r="2596" spans="4:4">
      <c r="D2596"/>
    </row>
    <row r="2597" spans="4:4">
      <c r="D2597"/>
    </row>
    <row r="2598" spans="4:4">
      <c r="D2598"/>
    </row>
    <row r="2599" spans="4:4">
      <c r="D2599"/>
    </row>
    <row r="2600" spans="4:4">
      <c r="D2600"/>
    </row>
    <row r="2601" spans="4:4">
      <c r="D2601"/>
    </row>
    <row r="2602" spans="4:4">
      <c r="D2602"/>
    </row>
    <row r="2603" spans="4:4">
      <c r="D2603"/>
    </row>
    <row r="2604" spans="4:4">
      <c r="D2604"/>
    </row>
    <row r="2605" spans="4:4">
      <c r="D2605"/>
    </row>
    <row r="2606" spans="4:4">
      <c r="D2606"/>
    </row>
    <row r="2607" spans="4:4">
      <c r="D2607"/>
    </row>
    <row r="2608" spans="4:4">
      <c r="D2608"/>
    </row>
    <row r="2609" spans="4:4">
      <c r="D2609"/>
    </row>
    <row r="2610" spans="4:4">
      <c r="D2610"/>
    </row>
    <row r="2611" spans="4:4">
      <c r="D2611"/>
    </row>
    <row r="2612" spans="4:4">
      <c r="D2612"/>
    </row>
    <row r="2613" spans="4:4">
      <c r="D2613"/>
    </row>
    <row r="2614" spans="4:4">
      <c r="D2614"/>
    </row>
    <row r="2615" spans="4:4">
      <c r="D2615"/>
    </row>
    <row r="2616" spans="4:4">
      <c r="D2616"/>
    </row>
    <row r="2617" spans="4:4">
      <c r="D2617"/>
    </row>
    <row r="2618" spans="4:4">
      <c r="D2618"/>
    </row>
    <row r="2619" spans="4:4">
      <c r="D2619"/>
    </row>
    <row r="2620" spans="4:4">
      <c r="D2620"/>
    </row>
    <row r="2621" spans="4:4">
      <c r="D2621"/>
    </row>
    <row r="2622" spans="4:4">
      <c r="D2622"/>
    </row>
    <row r="2623" spans="4:4">
      <c r="D2623"/>
    </row>
    <row r="2624" spans="4:4">
      <c r="D2624"/>
    </row>
    <row r="2625" spans="4:4">
      <c r="D2625"/>
    </row>
    <row r="2626" spans="4:4">
      <c r="D2626"/>
    </row>
    <row r="2627" spans="4:4">
      <c r="D2627"/>
    </row>
    <row r="2628" spans="4:4">
      <c r="D2628"/>
    </row>
    <row r="2629" spans="4:4">
      <c r="D2629"/>
    </row>
    <row r="2630" spans="4:4">
      <c r="D2630"/>
    </row>
    <row r="2631" spans="4:4">
      <c r="D2631"/>
    </row>
    <row r="2632" spans="4:4">
      <c r="D2632"/>
    </row>
    <row r="2633" spans="4:4">
      <c r="D2633"/>
    </row>
    <row r="2634" spans="4:4">
      <c r="D2634"/>
    </row>
    <row r="2635" spans="4:4">
      <c r="D2635"/>
    </row>
    <row r="2636" spans="4:4">
      <c r="D2636"/>
    </row>
    <row r="2637" spans="4:4">
      <c r="D2637"/>
    </row>
    <row r="2638" spans="4:4">
      <c r="D2638"/>
    </row>
    <row r="2639" spans="4:4">
      <c r="D2639"/>
    </row>
    <row r="2640" spans="4:4">
      <c r="D2640"/>
    </row>
    <row r="2641" spans="4:4">
      <c r="D2641"/>
    </row>
    <row r="2642" spans="4:4">
      <c r="D2642"/>
    </row>
    <row r="2643" spans="4:4">
      <c r="D2643"/>
    </row>
    <row r="2644" spans="4:4">
      <c r="D2644"/>
    </row>
    <row r="2645" spans="4:4">
      <c r="D2645"/>
    </row>
    <row r="2646" spans="4:4">
      <c r="D2646"/>
    </row>
    <row r="2647" spans="4:4">
      <c r="D2647"/>
    </row>
    <row r="2648" spans="4:4">
      <c r="D2648"/>
    </row>
    <row r="2649" spans="4:4">
      <c r="D2649"/>
    </row>
    <row r="2650" spans="4:4">
      <c r="D2650"/>
    </row>
    <row r="2651" spans="4:4">
      <c r="D2651"/>
    </row>
    <row r="2652" spans="4:4">
      <c r="D2652"/>
    </row>
    <row r="2653" spans="4:4">
      <c r="D2653"/>
    </row>
    <row r="2654" spans="4:4">
      <c r="D2654"/>
    </row>
    <row r="2655" spans="4:4">
      <c r="D2655"/>
    </row>
    <row r="2656" spans="4:4">
      <c r="D2656"/>
    </row>
    <row r="2657" spans="4:4">
      <c r="D2657"/>
    </row>
    <row r="2658" spans="4:4">
      <c r="D2658"/>
    </row>
    <row r="2659" spans="4:4">
      <c r="D2659"/>
    </row>
    <row r="2660" spans="4:4">
      <c r="D2660"/>
    </row>
    <row r="2661" spans="4:4">
      <c r="D2661"/>
    </row>
    <row r="2662" spans="4:4">
      <c r="D2662"/>
    </row>
    <row r="2663" spans="4:4">
      <c r="D2663"/>
    </row>
    <row r="2664" spans="4:4">
      <c r="D2664"/>
    </row>
    <row r="2665" spans="4:4">
      <c r="D2665"/>
    </row>
    <row r="2666" spans="4:4">
      <c r="D2666"/>
    </row>
    <row r="2667" spans="4:4">
      <c r="D2667"/>
    </row>
    <row r="2668" spans="4:4">
      <c r="D2668"/>
    </row>
    <row r="2669" spans="4:4">
      <c r="D2669"/>
    </row>
    <row r="2670" spans="4:4">
      <c r="D2670"/>
    </row>
    <row r="2671" spans="4:4">
      <c r="D2671"/>
    </row>
    <row r="2672" spans="4:4">
      <c r="D2672"/>
    </row>
    <row r="2673" spans="4:4">
      <c r="D2673"/>
    </row>
    <row r="2674" spans="4:4">
      <c r="D2674"/>
    </row>
    <row r="2675" spans="4:4">
      <c r="D2675"/>
    </row>
    <row r="2676" spans="4:4">
      <c r="D2676"/>
    </row>
    <row r="2677" spans="4:4">
      <c r="D2677"/>
    </row>
    <row r="2678" spans="4:4">
      <c r="D2678"/>
    </row>
    <row r="2679" spans="4:4">
      <c r="D2679"/>
    </row>
    <row r="2680" spans="4:4">
      <c r="D2680"/>
    </row>
    <row r="2681" spans="4:4">
      <c r="D2681"/>
    </row>
    <row r="2682" spans="4:4">
      <c r="D2682"/>
    </row>
    <row r="2683" spans="4:4">
      <c r="D2683"/>
    </row>
    <row r="2684" spans="4:4">
      <c r="D2684"/>
    </row>
    <row r="2685" spans="4:4">
      <c r="D2685"/>
    </row>
    <row r="2686" spans="4:4">
      <c r="D2686"/>
    </row>
    <row r="2687" spans="4:4">
      <c r="D2687"/>
    </row>
    <row r="2688" spans="4:4">
      <c r="D2688"/>
    </row>
    <row r="2689" spans="4:4">
      <c r="D2689"/>
    </row>
    <row r="2690" spans="4:4">
      <c r="D2690"/>
    </row>
    <row r="2691" spans="4:4">
      <c r="D2691"/>
    </row>
    <row r="2692" spans="4:4">
      <c r="D2692"/>
    </row>
    <row r="2693" spans="4:4">
      <c r="D2693"/>
    </row>
    <row r="2694" spans="4:4">
      <c r="D2694"/>
    </row>
    <row r="2695" spans="4:4">
      <c r="D2695"/>
    </row>
    <row r="2696" spans="4:4">
      <c r="D2696"/>
    </row>
    <row r="2697" spans="4:4">
      <c r="D2697"/>
    </row>
    <row r="2698" spans="4:4">
      <c r="D2698"/>
    </row>
    <row r="2699" spans="4:4">
      <c r="D2699"/>
    </row>
    <row r="2700" spans="4:4">
      <c r="D2700"/>
    </row>
    <row r="2701" spans="4:4">
      <c r="D2701"/>
    </row>
    <row r="2702" spans="4:4">
      <c r="D2702"/>
    </row>
    <row r="2703" spans="4:4">
      <c r="D2703"/>
    </row>
    <row r="2704" spans="4:4">
      <c r="D2704"/>
    </row>
    <row r="2705" spans="4:4">
      <c r="D2705"/>
    </row>
    <row r="2706" spans="4:4">
      <c r="D2706"/>
    </row>
    <row r="2707" spans="4:4">
      <c r="D2707"/>
    </row>
    <row r="2708" spans="4:4">
      <c r="D2708"/>
    </row>
    <row r="2709" spans="4:4">
      <c r="D2709"/>
    </row>
    <row r="2710" spans="4:4">
      <c r="D2710"/>
    </row>
    <row r="2711" spans="4:4">
      <c r="D2711"/>
    </row>
    <row r="2712" spans="4:4">
      <c r="D2712"/>
    </row>
    <row r="2713" spans="4:4">
      <c r="D2713"/>
    </row>
    <row r="2714" spans="4:4">
      <c r="D2714"/>
    </row>
    <row r="2715" spans="4:4">
      <c r="D2715"/>
    </row>
    <row r="2716" spans="4:4">
      <c r="D2716"/>
    </row>
    <row r="2717" spans="4:4">
      <c r="D2717"/>
    </row>
    <row r="2718" spans="4:4">
      <c r="D2718"/>
    </row>
    <row r="2719" spans="4:4">
      <c r="D2719"/>
    </row>
    <row r="2720" spans="4:4">
      <c r="D2720"/>
    </row>
    <row r="2721" spans="4:4">
      <c r="D2721"/>
    </row>
    <row r="2722" spans="4:4">
      <c r="D2722"/>
    </row>
    <row r="2723" spans="4:4">
      <c r="D2723"/>
    </row>
    <row r="2724" spans="4:4">
      <c r="D2724"/>
    </row>
    <row r="2725" spans="4:4">
      <c r="D2725"/>
    </row>
    <row r="2726" spans="4:4">
      <c r="D2726"/>
    </row>
    <row r="2727" spans="4:4">
      <c r="D2727"/>
    </row>
    <row r="2728" spans="4:4">
      <c r="D2728"/>
    </row>
    <row r="2729" spans="4:4">
      <c r="D2729"/>
    </row>
    <row r="2730" spans="4:4">
      <c r="D2730"/>
    </row>
    <row r="2731" spans="4:4">
      <c r="D2731"/>
    </row>
    <row r="2732" spans="4:4">
      <c r="D2732"/>
    </row>
    <row r="2733" spans="4:4">
      <c r="D2733"/>
    </row>
    <row r="2734" spans="4:4">
      <c r="D2734"/>
    </row>
    <row r="2735" spans="4:4">
      <c r="D2735"/>
    </row>
    <row r="2736" spans="4:4">
      <c r="D2736"/>
    </row>
    <row r="2737" spans="4:4">
      <c r="D2737"/>
    </row>
    <row r="2738" spans="4:4">
      <c r="D2738"/>
    </row>
    <row r="2739" spans="4:4">
      <c r="D2739"/>
    </row>
    <row r="2740" spans="4:4">
      <c r="D2740"/>
    </row>
    <row r="2741" spans="4:4">
      <c r="D2741"/>
    </row>
    <row r="2742" spans="4:4">
      <c r="D2742"/>
    </row>
    <row r="2743" spans="4:4">
      <c r="D2743"/>
    </row>
    <row r="2744" spans="4:4">
      <c r="D2744"/>
    </row>
    <row r="2745" spans="4:4">
      <c r="D2745"/>
    </row>
    <row r="2746" spans="4:4">
      <c r="D2746"/>
    </row>
    <row r="2747" spans="4:4">
      <c r="D2747"/>
    </row>
    <row r="2748" spans="4:4">
      <c r="D2748"/>
    </row>
    <row r="2749" spans="4:4">
      <c r="D2749"/>
    </row>
    <row r="2750" spans="4:4">
      <c r="D2750"/>
    </row>
    <row r="2751" spans="4:4">
      <c r="D2751"/>
    </row>
    <row r="2752" spans="4:4">
      <c r="D2752"/>
    </row>
    <row r="2753" spans="4:4">
      <c r="D2753"/>
    </row>
    <row r="2754" spans="4:4">
      <c r="D2754"/>
    </row>
    <row r="2755" spans="4:4">
      <c r="D2755"/>
    </row>
    <row r="2756" spans="4:4">
      <c r="D2756"/>
    </row>
    <row r="2757" spans="4:4">
      <c r="D2757"/>
    </row>
    <row r="2758" spans="4:4">
      <c r="D2758"/>
    </row>
    <row r="2759" spans="4:4">
      <c r="D2759"/>
    </row>
    <row r="2760" spans="4:4">
      <c r="D2760"/>
    </row>
    <row r="2761" spans="4:4">
      <c r="D2761"/>
    </row>
    <row r="2762" spans="4:4">
      <c r="D2762"/>
    </row>
    <row r="2763" spans="4:4">
      <c r="D2763"/>
    </row>
    <row r="2764" spans="4:4">
      <c r="D2764"/>
    </row>
    <row r="2765" spans="4:4">
      <c r="D2765"/>
    </row>
    <row r="2766" spans="4:4">
      <c r="D2766"/>
    </row>
    <row r="2767" spans="4:4">
      <c r="D2767"/>
    </row>
    <row r="2768" spans="4:4">
      <c r="D2768"/>
    </row>
    <row r="2769" spans="4:4">
      <c r="D2769"/>
    </row>
    <row r="2770" spans="4:4">
      <c r="D2770"/>
    </row>
    <row r="2771" spans="4:4">
      <c r="D2771"/>
    </row>
    <row r="2772" spans="4:4">
      <c r="D2772"/>
    </row>
    <row r="2773" spans="4:4">
      <c r="D2773"/>
    </row>
    <row r="2774" spans="4:4">
      <c r="D2774"/>
    </row>
    <row r="2775" spans="4:4">
      <c r="D2775"/>
    </row>
    <row r="2776" spans="4:4">
      <c r="D2776"/>
    </row>
    <row r="2777" spans="4:4">
      <c r="D2777"/>
    </row>
    <row r="2778" spans="4:4">
      <c r="D2778"/>
    </row>
    <row r="2779" spans="4:4">
      <c r="D2779"/>
    </row>
    <row r="2780" spans="4:4">
      <c r="D2780"/>
    </row>
    <row r="2781" spans="4:4">
      <c r="D2781"/>
    </row>
    <row r="2782" spans="4:4">
      <c r="D2782"/>
    </row>
    <row r="2783" spans="4:4">
      <c r="D2783"/>
    </row>
    <row r="2784" spans="4:4">
      <c r="D2784"/>
    </row>
    <row r="2785" spans="4:4">
      <c r="D2785"/>
    </row>
    <row r="2786" spans="4:4">
      <c r="D2786"/>
    </row>
    <row r="2787" spans="4:4">
      <c r="D2787"/>
    </row>
    <row r="2788" spans="4:4">
      <c r="D2788"/>
    </row>
    <row r="2789" spans="4:4">
      <c r="D2789"/>
    </row>
    <row r="2790" spans="4:4">
      <c r="D2790"/>
    </row>
    <row r="2791" spans="4:4">
      <c r="D2791"/>
    </row>
    <row r="2792" spans="4:4">
      <c r="D2792"/>
    </row>
    <row r="2793" spans="4:4">
      <c r="D2793"/>
    </row>
    <row r="2794" spans="4:4">
      <c r="D2794"/>
    </row>
    <row r="2795" spans="4:4">
      <c r="D2795"/>
    </row>
    <row r="2796" spans="4:4">
      <c r="D2796"/>
    </row>
    <row r="2797" spans="4:4">
      <c r="D2797"/>
    </row>
    <row r="2798" spans="4:4">
      <c r="D2798"/>
    </row>
    <row r="2799" spans="4:4">
      <c r="D2799"/>
    </row>
    <row r="2800" spans="4:4">
      <c r="D2800"/>
    </row>
    <row r="2801" spans="4:4">
      <c r="D2801"/>
    </row>
    <row r="2802" spans="4:4">
      <c r="D2802"/>
    </row>
    <row r="2803" spans="4:4">
      <c r="D2803"/>
    </row>
    <row r="2804" spans="4:4">
      <c r="D2804"/>
    </row>
    <row r="2805" spans="4:4">
      <c r="D2805"/>
    </row>
    <row r="2806" spans="4:4">
      <c r="D2806"/>
    </row>
    <row r="2807" spans="4:4">
      <c r="D2807"/>
    </row>
    <row r="2808" spans="4:4">
      <c r="D2808"/>
    </row>
    <row r="2809" spans="4:4">
      <c r="D2809"/>
    </row>
    <row r="2810" spans="4:4">
      <c r="D2810"/>
    </row>
    <row r="2811" spans="4:4">
      <c r="D2811"/>
    </row>
    <row r="2812" spans="4:4">
      <c r="D2812"/>
    </row>
    <row r="2813" spans="4:4">
      <c r="D2813"/>
    </row>
    <row r="2814" spans="4:4">
      <c r="D2814"/>
    </row>
    <row r="2815" spans="4:4">
      <c r="D2815"/>
    </row>
    <row r="2816" spans="4:4">
      <c r="D2816"/>
    </row>
    <row r="2817" spans="4:4">
      <c r="D2817"/>
    </row>
    <row r="2818" spans="4:4">
      <c r="D2818"/>
    </row>
    <row r="2819" spans="4:4">
      <c r="D2819"/>
    </row>
    <row r="2820" spans="4:4">
      <c r="D2820"/>
    </row>
    <row r="2821" spans="4:4">
      <c r="D2821"/>
    </row>
    <row r="2822" spans="4:4">
      <c r="D2822"/>
    </row>
    <row r="2823" spans="4:4">
      <c r="D2823"/>
    </row>
    <row r="2824" spans="4:4">
      <c r="D2824"/>
    </row>
    <row r="2825" spans="4:4">
      <c r="D2825"/>
    </row>
    <row r="2826" spans="4:4">
      <c r="D2826"/>
    </row>
    <row r="2827" spans="4:4">
      <c r="D2827"/>
    </row>
    <row r="2828" spans="4:4">
      <c r="D2828"/>
    </row>
    <row r="2829" spans="4:4">
      <c r="D2829"/>
    </row>
    <row r="2830" spans="4:4">
      <c r="D2830"/>
    </row>
    <row r="2831" spans="4:4">
      <c r="D2831"/>
    </row>
    <row r="2832" spans="4:4">
      <c r="D2832"/>
    </row>
    <row r="2833" spans="4:4">
      <c r="D2833"/>
    </row>
    <row r="2834" spans="4:4">
      <c r="D2834"/>
    </row>
    <row r="2835" spans="4:4">
      <c r="D2835"/>
    </row>
    <row r="2836" spans="4:4">
      <c r="D2836"/>
    </row>
    <row r="2837" spans="4:4">
      <c r="D2837"/>
    </row>
    <row r="2838" spans="4:4">
      <c r="D2838"/>
    </row>
    <row r="2839" spans="4:4">
      <c r="D2839"/>
    </row>
    <row r="2840" spans="4:4">
      <c r="D2840"/>
    </row>
    <row r="2841" spans="4:4">
      <c r="D2841"/>
    </row>
    <row r="2842" spans="4:4">
      <c r="D2842"/>
    </row>
    <row r="2843" spans="4:4">
      <c r="D2843"/>
    </row>
    <row r="2844" spans="4:4">
      <c r="D2844"/>
    </row>
    <row r="2845" spans="4:4">
      <c r="D2845"/>
    </row>
    <row r="2846" spans="4:4">
      <c r="D2846"/>
    </row>
    <row r="2847" spans="4:4">
      <c r="D2847"/>
    </row>
    <row r="2848" spans="4:4">
      <c r="D2848"/>
    </row>
    <row r="2849" spans="4:4">
      <c r="D2849"/>
    </row>
    <row r="2850" spans="4:4">
      <c r="D2850"/>
    </row>
    <row r="2851" spans="4:4">
      <c r="D2851"/>
    </row>
    <row r="2852" spans="4:4">
      <c r="D2852"/>
    </row>
    <row r="2853" spans="4:4">
      <c r="D2853"/>
    </row>
    <row r="2854" spans="4:4">
      <c r="D2854"/>
    </row>
    <row r="2855" spans="4:4">
      <c r="D2855"/>
    </row>
    <row r="2856" spans="4:4">
      <c r="D2856"/>
    </row>
    <row r="2857" spans="4:4">
      <c r="D2857"/>
    </row>
    <row r="2858" spans="4:4">
      <c r="D2858"/>
    </row>
    <row r="2859" spans="4:4">
      <c r="D2859"/>
    </row>
    <row r="2860" spans="4:4">
      <c r="D2860"/>
    </row>
    <row r="2861" spans="4:4">
      <c r="D2861"/>
    </row>
    <row r="2862" spans="4:4">
      <c r="D2862"/>
    </row>
    <row r="2863" spans="4:4">
      <c r="D2863"/>
    </row>
    <row r="2864" spans="4:4">
      <c r="D2864"/>
    </row>
    <row r="2865" spans="4:4">
      <c r="D2865"/>
    </row>
    <row r="2866" spans="4:4">
      <c r="D2866"/>
    </row>
    <row r="2867" spans="4:4">
      <c r="D2867"/>
    </row>
    <row r="2868" spans="4:4">
      <c r="D2868"/>
    </row>
    <row r="2869" spans="4:4">
      <c r="D2869"/>
    </row>
    <row r="2870" spans="4:4">
      <c r="D2870"/>
    </row>
    <row r="2871" spans="4:4">
      <c r="D2871"/>
    </row>
    <row r="2872" spans="4:4">
      <c r="D2872"/>
    </row>
    <row r="2873" spans="4:4">
      <c r="D2873"/>
    </row>
    <row r="2874" spans="4:4">
      <c r="D2874"/>
    </row>
    <row r="2875" spans="4:4">
      <c r="D2875"/>
    </row>
    <row r="2876" spans="4:4">
      <c r="D2876"/>
    </row>
    <row r="2877" spans="4:4">
      <c r="D2877"/>
    </row>
    <row r="2878" spans="4:4">
      <c r="D2878"/>
    </row>
    <row r="2879" spans="4:4">
      <c r="D2879"/>
    </row>
    <row r="2880" spans="4:4">
      <c r="D2880"/>
    </row>
    <row r="2881" spans="4:4">
      <c r="D2881"/>
    </row>
    <row r="2882" spans="4:4">
      <c r="D2882"/>
    </row>
    <row r="2883" spans="4:4">
      <c r="D2883"/>
    </row>
    <row r="2884" spans="4:4">
      <c r="D2884"/>
    </row>
    <row r="2885" spans="4:4">
      <c r="D2885"/>
    </row>
    <row r="2886" spans="4:4">
      <c r="D2886"/>
    </row>
    <row r="2887" spans="4:4">
      <c r="D2887"/>
    </row>
    <row r="2888" spans="4:4">
      <c r="D2888"/>
    </row>
    <row r="2889" spans="4:4">
      <c r="D2889"/>
    </row>
    <row r="2890" spans="4:4">
      <c r="D2890"/>
    </row>
    <row r="2891" spans="4:4">
      <c r="D2891"/>
    </row>
    <row r="2892" spans="4:4">
      <c r="D2892"/>
    </row>
    <row r="2893" spans="4:4">
      <c r="D2893"/>
    </row>
    <row r="2894" spans="4:4">
      <c r="D2894"/>
    </row>
    <row r="2895" spans="4:4">
      <c r="D2895"/>
    </row>
    <row r="2896" spans="4:4">
      <c r="D2896"/>
    </row>
    <row r="2897" spans="4:4">
      <c r="D2897"/>
    </row>
    <row r="2898" spans="4:4">
      <c r="D2898"/>
    </row>
    <row r="2899" spans="4:4">
      <c r="D2899"/>
    </row>
    <row r="2900" spans="4:4">
      <c r="D2900"/>
    </row>
    <row r="2901" spans="4:4">
      <c r="D2901"/>
    </row>
    <row r="2902" spans="4:4">
      <c r="D2902"/>
    </row>
    <row r="2903" spans="4:4">
      <c r="D2903"/>
    </row>
    <row r="2904" spans="4:4">
      <c r="D2904"/>
    </row>
    <row r="2905" spans="4:4">
      <c r="D2905"/>
    </row>
    <row r="2906" spans="4:4">
      <c r="D2906"/>
    </row>
    <row r="2907" spans="4:4">
      <c r="D2907"/>
    </row>
    <row r="2908" spans="4:4">
      <c r="D2908"/>
    </row>
    <row r="2909" spans="4:4">
      <c r="D2909"/>
    </row>
    <row r="2910" spans="4:4">
      <c r="D2910"/>
    </row>
    <row r="2911" spans="4:4">
      <c r="D2911"/>
    </row>
    <row r="2912" spans="4:4">
      <c r="D2912"/>
    </row>
    <row r="2913" spans="4:4">
      <c r="D2913"/>
    </row>
    <row r="2914" spans="4:4">
      <c r="D2914"/>
    </row>
    <row r="2915" spans="4:4">
      <c r="D2915"/>
    </row>
    <row r="2916" spans="4:4">
      <c r="D2916"/>
    </row>
    <row r="2917" spans="4:4">
      <c r="D2917"/>
    </row>
    <row r="2918" spans="4:4">
      <c r="D2918"/>
    </row>
    <row r="2919" spans="4:4">
      <c r="D2919"/>
    </row>
    <row r="2920" spans="4:4">
      <c r="D2920"/>
    </row>
    <row r="2921" spans="4:4">
      <c r="D2921"/>
    </row>
    <row r="2922" spans="4:4">
      <c r="D2922"/>
    </row>
    <row r="2923" spans="4:4">
      <c r="D2923"/>
    </row>
    <row r="2924" spans="4:4">
      <c r="D2924"/>
    </row>
    <row r="2925" spans="4:4">
      <c r="D2925"/>
    </row>
    <row r="2926" spans="4:4">
      <c r="D2926"/>
    </row>
    <row r="2927" spans="4:4">
      <c r="D2927"/>
    </row>
    <row r="2928" spans="4:4">
      <c r="D2928"/>
    </row>
    <row r="2929" spans="4:4">
      <c r="D2929"/>
    </row>
    <row r="2930" spans="4:4">
      <c r="D2930"/>
    </row>
    <row r="2931" spans="4:4">
      <c r="D2931"/>
    </row>
    <row r="2932" spans="4:4">
      <c r="D2932"/>
    </row>
    <row r="2933" spans="4:4">
      <c r="D2933"/>
    </row>
    <row r="2934" spans="4:4">
      <c r="D2934"/>
    </row>
    <row r="2935" spans="4:4">
      <c r="D2935"/>
    </row>
    <row r="2936" spans="4:4">
      <c r="D2936"/>
    </row>
    <row r="2937" spans="4:4">
      <c r="D2937"/>
    </row>
    <row r="2938" spans="4:4">
      <c r="D2938"/>
    </row>
    <row r="2939" spans="4:4">
      <c r="D2939"/>
    </row>
    <row r="2940" spans="4:4">
      <c r="D2940"/>
    </row>
    <row r="2941" spans="4:4">
      <c r="D2941"/>
    </row>
    <row r="2942" spans="4:4">
      <c r="D2942"/>
    </row>
    <row r="2943" spans="4:4">
      <c r="D2943"/>
    </row>
    <row r="2944" spans="4:4">
      <c r="D2944"/>
    </row>
    <row r="2945" spans="4:4">
      <c r="D2945"/>
    </row>
    <row r="2946" spans="4:4">
      <c r="D2946"/>
    </row>
    <row r="2947" spans="4:4">
      <c r="D2947"/>
    </row>
    <row r="2948" spans="4:4">
      <c r="D2948"/>
    </row>
    <row r="2949" spans="4:4">
      <c r="D2949"/>
    </row>
    <row r="2950" spans="4:4">
      <c r="D2950"/>
    </row>
    <row r="2951" spans="4:4">
      <c r="D2951"/>
    </row>
    <row r="2952" spans="4:4">
      <c r="D2952"/>
    </row>
    <row r="2953" spans="4:4">
      <c r="D2953"/>
    </row>
    <row r="2954" spans="4:4">
      <c r="D2954"/>
    </row>
    <row r="2955" spans="4:4">
      <c r="D2955"/>
    </row>
    <row r="2956" spans="4:4">
      <c r="D2956"/>
    </row>
    <row r="2957" spans="4:4">
      <c r="D2957"/>
    </row>
    <row r="2958" spans="4:4">
      <c r="D2958"/>
    </row>
    <row r="2959" spans="4:4">
      <c r="D2959"/>
    </row>
    <row r="2960" spans="4:4">
      <c r="D2960"/>
    </row>
    <row r="2961" spans="4:4">
      <c r="D2961"/>
    </row>
    <row r="2962" spans="4:4">
      <c r="D2962"/>
    </row>
    <row r="2963" spans="4:4">
      <c r="D2963"/>
    </row>
    <row r="2964" spans="4:4">
      <c r="D2964"/>
    </row>
    <row r="2965" spans="4:4">
      <c r="D2965"/>
    </row>
    <row r="2966" spans="4:4">
      <c r="D2966"/>
    </row>
    <row r="2967" spans="4:4">
      <c r="D2967"/>
    </row>
    <row r="2968" spans="4:4">
      <c r="D2968"/>
    </row>
    <row r="2969" spans="4:4">
      <c r="D2969"/>
    </row>
    <row r="2970" spans="4:4">
      <c r="D2970"/>
    </row>
    <row r="2971" spans="4:4">
      <c r="D2971"/>
    </row>
    <row r="2972" spans="4:4">
      <c r="D2972"/>
    </row>
    <row r="2973" spans="4:4">
      <c r="D2973"/>
    </row>
    <row r="2974" spans="4:4">
      <c r="D2974"/>
    </row>
    <row r="2975" spans="4:4">
      <c r="D2975"/>
    </row>
    <row r="2976" spans="4:4">
      <c r="D2976"/>
    </row>
    <row r="2977" spans="4:4">
      <c r="D2977"/>
    </row>
    <row r="2978" spans="4:4">
      <c r="D2978"/>
    </row>
    <row r="2979" spans="4:4">
      <c r="D2979"/>
    </row>
    <row r="2980" spans="4:4">
      <c r="D2980"/>
    </row>
    <row r="2981" spans="4:4">
      <c r="D2981"/>
    </row>
    <row r="2982" spans="4:4">
      <c r="D2982"/>
    </row>
    <row r="2983" spans="4:4">
      <c r="D2983"/>
    </row>
    <row r="2984" spans="4:4">
      <c r="D2984"/>
    </row>
    <row r="2985" spans="4:4">
      <c r="D2985"/>
    </row>
    <row r="2986" spans="4:4">
      <c r="D2986"/>
    </row>
    <row r="2987" spans="4:4">
      <c r="D2987"/>
    </row>
    <row r="2988" spans="4:4">
      <c r="D2988"/>
    </row>
    <row r="2989" spans="4:4">
      <c r="D2989"/>
    </row>
    <row r="2990" spans="4:4">
      <c r="D2990"/>
    </row>
    <row r="2991" spans="4:4">
      <c r="D2991"/>
    </row>
    <row r="2992" spans="4:4">
      <c r="D2992"/>
    </row>
    <row r="2993" spans="4:4">
      <c r="D2993"/>
    </row>
    <row r="2994" spans="4:4">
      <c r="D2994"/>
    </row>
    <row r="2995" spans="4:4">
      <c r="D2995"/>
    </row>
    <row r="2996" spans="4:4">
      <c r="D2996"/>
    </row>
    <row r="2997" spans="4:4">
      <c r="D2997"/>
    </row>
    <row r="2998" spans="4:4">
      <c r="D2998"/>
    </row>
    <row r="2999" spans="4:4">
      <c r="D2999"/>
    </row>
    <row r="3000" spans="4:4">
      <c r="D3000"/>
    </row>
    <row r="3001" spans="4:4">
      <c r="D3001"/>
    </row>
    <row r="3002" spans="4:4">
      <c r="D3002"/>
    </row>
    <row r="3003" spans="4:4">
      <c r="D3003"/>
    </row>
    <row r="3004" spans="4:4">
      <c r="D3004"/>
    </row>
    <row r="3005" spans="4:4">
      <c r="D3005"/>
    </row>
    <row r="3006" spans="4:4">
      <c r="D3006"/>
    </row>
    <row r="3007" spans="4:4">
      <c r="D3007"/>
    </row>
    <row r="3008" spans="4:4">
      <c r="D3008"/>
    </row>
    <row r="3009" spans="4:4">
      <c r="D3009"/>
    </row>
    <row r="3010" spans="4:4">
      <c r="D3010"/>
    </row>
    <row r="3011" spans="4:4">
      <c r="D3011"/>
    </row>
    <row r="3012" spans="4:4">
      <c r="D3012"/>
    </row>
    <row r="3013" spans="4:4">
      <c r="D3013"/>
    </row>
    <row r="3014" spans="4:4">
      <c r="D3014"/>
    </row>
    <row r="3015" spans="4:4">
      <c r="D3015"/>
    </row>
    <row r="3016" spans="4:4">
      <c r="D3016"/>
    </row>
    <row r="3017" spans="4:4">
      <c r="D3017"/>
    </row>
    <row r="3018" spans="4:4">
      <c r="D3018"/>
    </row>
    <row r="3019" spans="4:4">
      <c r="D3019"/>
    </row>
    <row r="3020" spans="4:4">
      <c r="D3020"/>
    </row>
    <row r="3021" spans="4:4">
      <c r="D3021"/>
    </row>
    <row r="3022" spans="4:4">
      <c r="D3022"/>
    </row>
    <row r="3023" spans="4:4">
      <c r="D3023"/>
    </row>
    <row r="3024" spans="4:4">
      <c r="D3024"/>
    </row>
    <row r="3025" spans="4:4">
      <c r="D3025"/>
    </row>
    <row r="3026" spans="4:4">
      <c r="D3026"/>
    </row>
    <row r="3027" spans="4:4">
      <c r="D3027"/>
    </row>
    <row r="3028" spans="4:4">
      <c r="D3028"/>
    </row>
    <row r="3029" spans="4:4">
      <c r="D3029"/>
    </row>
    <row r="3030" spans="4:4">
      <c r="D3030"/>
    </row>
    <row r="3031" spans="4:4">
      <c r="D3031"/>
    </row>
    <row r="3032" spans="4:4">
      <c r="D3032"/>
    </row>
    <row r="3033" spans="4:4">
      <c r="D3033"/>
    </row>
    <row r="3034" spans="4:4">
      <c r="D3034"/>
    </row>
    <row r="3035" spans="4:4">
      <c r="D3035"/>
    </row>
    <row r="3036" spans="4:4">
      <c r="D3036"/>
    </row>
    <row r="3037" spans="4:4">
      <c r="D3037"/>
    </row>
    <row r="3038" spans="4:4">
      <c r="D3038"/>
    </row>
    <row r="3039" spans="4:4">
      <c r="D3039"/>
    </row>
    <row r="3040" spans="4:4">
      <c r="D3040"/>
    </row>
    <row r="3041" spans="4:4">
      <c r="D3041"/>
    </row>
    <row r="3042" spans="4:4">
      <c r="D3042"/>
    </row>
    <row r="3043" spans="4:4">
      <c r="D3043"/>
    </row>
    <row r="3044" spans="4:4">
      <c r="D3044"/>
    </row>
    <row r="3045" spans="4:4">
      <c r="D3045"/>
    </row>
    <row r="3046" spans="4:4">
      <c r="D3046"/>
    </row>
    <row r="3047" spans="4:4">
      <c r="D3047"/>
    </row>
    <row r="3048" spans="4:4">
      <c r="D3048"/>
    </row>
    <row r="3049" spans="4:4">
      <c r="D3049"/>
    </row>
    <row r="3050" spans="4:4">
      <c r="D3050"/>
    </row>
    <row r="3051" spans="4:4">
      <c r="D3051"/>
    </row>
    <row r="3052" spans="4:4">
      <c r="D3052"/>
    </row>
    <row r="3053" spans="4:4">
      <c r="D3053"/>
    </row>
    <row r="3054" spans="4:4">
      <c r="D3054"/>
    </row>
    <row r="3055" spans="4:4">
      <c r="D3055"/>
    </row>
    <row r="3056" spans="4:4">
      <c r="D3056"/>
    </row>
    <row r="3057" spans="4:4">
      <c r="D3057"/>
    </row>
    <row r="3058" spans="4:4">
      <c r="D3058"/>
    </row>
    <row r="3059" spans="4:4">
      <c r="D3059"/>
    </row>
    <row r="3060" spans="4:4">
      <c r="D3060"/>
    </row>
    <row r="3061" spans="4:4">
      <c r="D3061"/>
    </row>
    <row r="3062" spans="4:4">
      <c r="D3062"/>
    </row>
    <row r="3063" spans="4:4">
      <c r="D3063"/>
    </row>
    <row r="3064" spans="4:4">
      <c r="D3064"/>
    </row>
    <row r="3065" spans="4:4">
      <c r="D3065"/>
    </row>
    <row r="3066" spans="4:4">
      <c r="D3066"/>
    </row>
    <row r="3067" spans="4:4">
      <c r="D3067"/>
    </row>
    <row r="3068" spans="4:4">
      <c r="D3068"/>
    </row>
    <row r="3069" spans="4:4">
      <c r="D3069"/>
    </row>
    <row r="3070" spans="4:4">
      <c r="D3070"/>
    </row>
    <row r="3071" spans="4:4">
      <c r="D3071"/>
    </row>
    <row r="3072" spans="4:4">
      <c r="D3072"/>
    </row>
    <row r="3073" spans="4:4">
      <c r="D3073"/>
    </row>
    <row r="3074" spans="4:4">
      <c r="D3074"/>
    </row>
    <row r="3075" spans="4:4">
      <c r="D3075"/>
    </row>
    <row r="3076" spans="4:4">
      <c r="D3076"/>
    </row>
    <row r="3077" spans="4:4">
      <c r="D3077"/>
    </row>
    <row r="3078" spans="4:4">
      <c r="D3078"/>
    </row>
    <row r="3079" spans="4:4">
      <c r="D3079"/>
    </row>
    <row r="3080" spans="4:4">
      <c r="D3080"/>
    </row>
    <row r="3081" spans="4:4">
      <c r="D3081"/>
    </row>
    <row r="3082" spans="4:4">
      <c r="D3082"/>
    </row>
    <row r="3083" spans="4:4">
      <c r="D3083"/>
    </row>
    <row r="3084" spans="4:4">
      <c r="D3084"/>
    </row>
    <row r="3085" spans="4:4">
      <c r="D3085"/>
    </row>
    <row r="3086" spans="4:4">
      <c r="D3086"/>
    </row>
    <row r="3087" spans="4:4">
      <c r="D3087"/>
    </row>
    <row r="3088" spans="4:4">
      <c r="D3088"/>
    </row>
    <row r="3089" spans="4:4">
      <c r="D3089"/>
    </row>
    <row r="3090" spans="4:4">
      <c r="D3090"/>
    </row>
    <row r="3091" spans="4:4">
      <c r="D3091"/>
    </row>
    <row r="3092" spans="4:4">
      <c r="D3092"/>
    </row>
    <row r="3093" spans="4:4">
      <c r="D3093"/>
    </row>
    <row r="3094" spans="4:4">
      <c r="D3094"/>
    </row>
    <row r="3095" spans="4:4">
      <c r="D3095"/>
    </row>
    <row r="3096" spans="4:4">
      <c r="D3096"/>
    </row>
    <row r="3097" spans="4:4">
      <c r="D3097"/>
    </row>
    <row r="3098" spans="4:4">
      <c r="D3098"/>
    </row>
    <row r="3099" spans="4:4">
      <c r="D3099"/>
    </row>
    <row r="3100" spans="4:4">
      <c r="D3100"/>
    </row>
    <row r="3101" spans="4:4">
      <c r="D3101"/>
    </row>
    <row r="3102" spans="4:4">
      <c r="D3102"/>
    </row>
    <row r="3103" spans="4:4">
      <c r="D3103"/>
    </row>
    <row r="3104" spans="4:4">
      <c r="D3104"/>
    </row>
    <row r="3105" spans="4:4">
      <c r="D3105"/>
    </row>
    <row r="3106" spans="4:4">
      <c r="D3106"/>
    </row>
    <row r="3107" spans="4:4">
      <c r="D3107"/>
    </row>
    <row r="3108" spans="4:4">
      <c r="D3108"/>
    </row>
    <row r="3109" spans="4:4">
      <c r="D3109"/>
    </row>
    <row r="3110" spans="4:4">
      <c r="D3110"/>
    </row>
    <row r="3111" spans="4:4">
      <c r="D3111"/>
    </row>
    <row r="3112" spans="4:4">
      <c r="D3112"/>
    </row>
    <row r="3113" spans="4:4">
      <c r="D3113"/>
    </row>
    <row r="3114" spans="4:4">
      <c r="D3114"/>
    </row>
    <row r="3115" spans="4:4">
      <c r="D3115"/>
    </row>
    <row r="3116" spans="4:4">
      <c r="D3116"/>
    </row>
    <row r="3117" spans="4:4">
      <c r="D3117"/>
    </row>
    <row r="3118" spans="4:4">
      <c r="D3118"/>
    </row>
    <row r="3119" spans="4:4">
      <c r="D3119"/>
    </row>
    <row r="3120" spans="4:4">
      <c r="D3120"/>
    </row>
    <row r="3121" spans="4:4">
      <c r="D3121"/>
    </row>
    <row r="3122" spans="4:4">
      <c r="D3122"/>
    </row>
    <row r="3123" spans="4:4">
      <c r="D3123"/>
    </row>
    <row r="3124" spans="4:4">
      <c r="D3124"/>
    </row>
    <row r="3125" spans="4:4">
      <c r="D3125"/>
    </row>
    <row r="3126" spans="4:4">
      <c r="D3126"/>
    </row>
    <row r="3127" spans="4:4">
      <c r="D3127"/>
    </row>
    <row r="3128" spans="4:4">
      <c r="D3128"/>
    </row>
    <row r="3129" spans="4:4">
      <c r="D3129"/>
    </row>
    <row r="3130" spans="4:4">
      <c r="D3130"/>
    </row>
    <row r="3131" spans="4:4">
      <c r="D3131"/>
    </row>
    <row r="3132" spans="4:4">
      <c r="D3132"/>
    </row>
    <row r="3133" spans="4:4">
      <c r="D3133"/>
    </row>
    <row r="3134" spans="4:4">
      <c r="D3134"/>
    </row>
    <row r="3135" spans="4:4">
      <c r="D3135"/>
    </row>
    <row r="3136" spans="4:4">
      <c r="D3136"/>
    </row>
    <row r="3137" spans="4:4">
      <c r="D3137"/>
    </row>
    <row r="3138" spans="4:4">
      <c r="D3138"/>
    </row>
    <row r="3139" spans="4:4">
      <c r="D3139"/>
    </row>
    <row r="3140" spans="4:4">
      <c r="D3140"/>
    </row>
    <row r="3141" spans="4:4">
      <c r="D3141"/>
    </row>
    <row r="3142" spans="4:4">
      <c r="D3142"/>
    </row>
    <row r="3143" spans="4:4">
      <c r="D3143"/>
    </row>
    <row r="3144" spans="4:4">
      <c r="D3144"/>
    </row>
    <row r="3145" spans="4:4">
      <c r="D3145"/>
    </row>
    <row r="3146" spans="4:4">
      <c r="D3146"/>
    </row>
    <row r="3147" spans="4:4">
      <c r="D3147"/>
    </row>
    <row r="3148" spans="4:4">
      <c r="D3148"/>
    </row>
    <row r="3149" spans="4:4">
      <c r="D3149"/>
    </row>
    <row r="3150" spans="4:4">
      <c r="D3150"/>
    </row>
    <row r="3151" spans="4:4">
      <c r="D3151"/>
    </row>
    <row r="3152" spans="4:4">
      <c r="D3152"/>
    </row>
    <row r="3153" spans="4:4">
      <c r="D3153"/>
    </row>
    <row r="3154" spans="4:4">
      <c r="D3154"/>
    </row>
    <row r="3155" spans="4:4">
      <c r="D3155"/>
    </row>
    <row r="3156" spans="4:4">
      <c r="D3156"/>
    </row>
    <row r="3157" spans="4:4">
      <c r="D3157"/>
    </row>
    <row r="3158" spans="4:4">
      <c r="D3158"/>
    </row>
    <row r="3159" spans="4:4">
      <c r="D3159"/>
    </row>
    <row r="3160" spans="4:4">
      <c r="D3160"/>
    </row>
    <row r="3161" spans="4:4">
      <c r="D3161"/>
    </row>
    <row r="3162" spans="4:4">
      <c r="D3162"/>
    </row>
    <row r="3163" spans="4:4">
      <c r="D3163"/>
    </row>
    <row r="3164" spans="4:4">
      <c r="D3164"/>
    </row>
    <row r="3165" spans="4:4">
      <c r="D3165"/>
    </row>
    <row r="3166" spans="4:4">
      <c r="D3166"/>
    </row>
    <row r="3167" spans="4:4">
      <c r="D3167"/>
    </row>
    <row r="3168" spans="4:4">
      <c r="D3168"/>
    </row>
    <row r="3169" spans="4:4">
      <c r="D3169"/>
    </row>
    <row r="3170" spans="4:4">
      <c r="D3170"/>
    </row>
    <row r="3171" spans="4:4">
      <c r="D3171"/>
    </row>
    <row r="3172" spans="4:4">
      <c r="D3172"/>
    </row>
    <row r="3173" spans="4:4">
      <c r="D3173"/>
    </row>
    <row r="3174" spans="4:4">
      <c r="D3174"/>
    </row>
    <row r="3175" spans="4:4">
      <c r="D3175"/>
    </row>
    <row r="3176" spans="4:4">
      <c r="D3176"/>
    </row>
    <row r="3177" spans="4:4">
      <c r="D3177"/>
    </row>
    <row r="3178" spans="4:4">
      <c r="D3178"/>
    </row>
    <row r="3179" spans="4:4">
      <c r="D3179"/>
    </row>
    <row r="3180" spans="4:4">
      <c r="D3180"/>
    </row>
    <row r="3181" spans="4:4">
      <c r="D3181"/>
    </row>
    <row r="3182" spans="4:4">
      <c r="D3182"/>
    </row>
    <row r="3183" spans="4:4">
      <c r="D3183"/>
    </row>
    <row r="3184" spans="4:4">
      <c r="D3184"/>
    </row>
    <row r="3185" spans="4:4">
      <c r="D3185"/>
    </row>
    <row r="3186" spans="4:4">
      <c r="D3186"/>
    </row>
    <row r="3187" spans="4:4">
      <c r="D3187"/>
    </row>
    <row r="3188" spans="4:4">
      <c r="D3188"/>
    </row>
    <row r="3189" spans="4:4">
      <c r="D3189"/>
    </row>
    <row r="3190" spans="4:4">
      <c r="D3190"/>
    </row>
    <row r="3191" spans="4:4">
      <c r="D3191"/>
    </row>
    <row r="3192" spans="4:4">
      <c r="D3192"/>
    </row>
    <row r="3193" spans="4:4">
      <c r="D3193"/>
    </row>
    <row r="3194" spans="4:4">
      <c r="D3194"/>
    </row>
    <row r="3195" spans="4:4">
      <c r="D3195"/>
    </row>
    <row r="3196" spans="4:4">
      <c r="D3196"/>
    </row>
    <row r="3197" spans="4:4">
      <c r="D3197"/>
    </row>
    <row r="3198" spans="4:4">
      <c r="D3198"/>
    </row>
    <row r="3199" spans="4:4">
      <c r="D3199"/>
    </row>
    <row r="3200" spans="4:4">
      <c r="D3200"/>
    </row>
    <row r="3201" spans="4:4">
      <c r="D3201"/>
    </row>
    <row r="3202" spans="4:4">
      <c r="D3202"/>
    </row>
    <row r="3203" spans="4:4">
      <c r="D3203"/>
    </row>
    <row r="3204" spans="4:4">
      <c r="D3204"/>
    </row>
    <row r="3205" spans="4:4">
      <c r="D3205"/>
    </row>
    <row r="3206" spans="4:4">
      <c r="D3206"/>
    </row>
    <row r="3207" spans="4:4">
      <c r="D3207"/>
    </row>
    <row r="3208" spans="4:4">
      <c r="D3208"/>
    </row>
    <row r="3209" spans="4:4">
      <c r="D3209"/>
    </row>
    <row r="3210" spans="4:4">
      <c r="D3210"/>
    </row>
    <row r="3211" spans="4:4">
      <c r="D3211"/>
    </row>
    <row r="3212" spans="4:4">
      <c r="D3212"/>
    </row>
    <row r="3213" spans="4:4">
      <c r="D3213"/>
    </row>
    <row r="3214" spans="4:4">
      <c r="D3214"/>
    </row>
    <row r="3215" spans="4:4">
      <c r="D3215"/>
    </row>
    <row r="3216" spans="4:4">
      <c r="D3216"/>
    </row>
    <row r="3217" spans="4:4">
      <c r="D3217"/>
    </row>
    <row r="3218" spans="4:4">
      <c r="D3218"/>
    </row>
    <row r="3219" spans="4:4">
      <c r="D3219"/>
    </row>
    <row r="3220" spans="4:4">
      <c r="D3220"/>
    </row>
    <row r="3221" spans="4:4">
      <c r="D3221"/>
    </row>
    <row r="3222" spans="4:4">
      <c r="D3222"/>
    </row>
    <row r="3223" spans="4:4">
      <c r="D3223"/>
    </row>
    <row r="3224" spans="4:4">
      <c r="D3224"/>
    </row>
    <row r="3225" spans="4:4">
      <c r="D3225"/>
    </row>
    <row r="3226" spans="4:4">
      <c r="D3226"/>
    </row>
    <row r="3227" spans="4:4">
      <c r="D3227"/>
    </row>
    <row r="3228" spans="4:4">
      <c r="D3228"/>
    </row>
    <row r="3229" spans="4:4">
      <c r="D3229"/>
    </row>
    <row r="3230" spans="4:4">
      <c r="D3230"/>
    </row>
    <row r="3231" spans="4:4">
      <c r="D3231"/>
    </row>
    <row r="3232" spans="4:4">
      <c r="D3232"/>
    </row>
    <row r="3233" spans="4:4">
      <c r="D3233"/>
    </row>
    <row r="3234" spans="4:4">
      <c r="D3234"/>
    </row>
    <row r="3235" spans="4:4">
      <c r="D3235"/>
    </row>
    <row r="3236" spans="4:4">
      <c r="D3236"/>
    </row>
    <row r="3237" spans="4:4">
      <c r="D3237"/>
    </row>
    <row r="3238" spans="4:4">
      <c r="D3238"/>
    </row>
    <row r="3239" spans="4:4">
      <c r="D3239"/>
    </row>
    <row r="3240" spans="4:4">
      <c r="D3240"/>
    </row>
    <row r="3241" spans="4:4">
      <c r="D3241"/>
    </row>
    <row r="3242" spans="4:4">
      <c r="D3242"/>
    </row>
    <row r="3243" spans="4:4">
      <c r="D3243"/>
    </row>
    <row r="3244" spans="4:4">
      <c r="D3244"/>
    </row>
    <row r="3245" spans="4:4">
      <c r="D3245"/>
    </row>
    <row r="3246" spans="4:4">
      <c r="D3246"/>
    </row>
    <row r="3247" spans="4:4">
      <c r="D3247"/>
    </row>
    <row r="3248" spans="4:4">
      <c r="D3248"/>
    </row>
    <row r="3249" spans="4:4">
      <c r="D3249"/>
    </row>
    <row r="3250" spans="4:4">
      <c r="D3250"/>
    </row>
    <row r="3251" spans="4:4">
      <c r="D3251"/>
    </row>
    <row r="3252" spans="4:4">
      <c r="D3252"/>
    </row>
    <row r="3253" spans="4:4">
      <c r="D3253"/>
    </row>
    <row r="3254" spans="4:4">
      <c r="D3254"/>
    </row>
    <row r="3255" spans="4:4">
      <c r="D3255"/>
    </row>
    <row r="3256" spans="4:4">
      <c r="D3256"/>
    </row>
    <row r="3257" spans="4:4">
      <c r="D3257"/>
    </row>
    <row r="3258" spans="4:4">
      <c r="D3258"/>
    </row>
    <row r="3259" spans="4:4">
      <c r="D3259"/>
    </row>
    <row r="3260" spans="4:4">
      <c r="D3260"/>
    </row>
    <row r="3261" spans="4:4">
      <c r="D3261"/>
    </row>
    <row r="3262" spans="4:4">
      <c r="D3262"/>
    </row>
    <row r="3263" spans="4:4">
      <c r="D3263"/>
    </row>
    <row r="3264" spans="4:4">
      <c r="D3264"/>
    </row>
    <row r="3265" spans="4:4">
      <c r="D3265"/>
    </row>
    <row r="3266" spans="4:4">
      <c r="D3266"/>
    </row>
    <row r="3267" spans="4:4">
      <c r="D3267"/>
    </row>
    <row r="3268" spans="4:4">
      <c r="D3268"/>
    </row>
    <row r="3269" spans="4:4">
      <c r="D3269"/>
    </row>
    <row r="3270" spans="4:4">
      <c r="D3270"/>
    </row>
    <row r="3271" spans="4:4">
      <c r="D3271"/>
    </row>
    <row r="3272" spans="4:4">
      <c r="D3272"/>
    </row>
    <row r="3273" spans="4:4">
      <c r="D3273"/>
    </row>
    <row r="3274" spans="4:4">
      <c r="D3274"/>
    </row>
    <row r="3275" spans="4:4">
      <c r="D3275"/>
    </row>
    <row r="3276" spans="4:4">
      <c r="D3276"/>
    </row>
    <row r="3277" spans="4:4">
      <c r="D3277"/>
    </row>
    <row r="3278" spans="4:4">
      <c r="D3278"/>
    </row>
    <row r="3279" spans="4:4">
      <c r="D3279"/>
    </row>
    <row r="3280" spans="4:4">
      <c r="D3280"/>
    </row>
    <row r="3281" spans="4:4">
      <c r="D3281"/>
    </row>
    <row r="3282" spans="4:4">
      <c r="D3282"/>
    </row>
    <row r="3283" spans="4:4">
      <c r="D3283"/>
    </row>
    <row r="3284" spans="4:4">
      <c r="D3284"/>
    </row>
    <row r="3285" spans="4:4">
      <c r="D3285"/>
    </row>
    <row r="3286" spans="4:4">
      <c r="D3286"/>
    </row>
    <row r="3287" spans="4:4">
      <c r="D3287"/>
    </row>
    <row r="3288" spans="4:4">
      <c r="D3288"/>
    </row>
    <row r="3289" spans="4:4">
      <c r="D3289"/>
    </row>
    <row r="3290" spans="4:4">
      <c r="D3290"/>
    </row>
    <row r="3291" spans="4:4">
      <c r="D3291"/>
    </row>
    <row r="3292" spans="4:4">
      <c r="D3292"/>
    </row>
    <row r="3293" spans="4:4">
      <c r="D3293"/>
    </row>
    <row r="3294" spans="4:4">
      <c r="D3294"/>
    </row>
    <row r="3295" spans="4:4">
      <c r="D3295"/>
    </row>
    <row r="3296" spans="4:4">
      <c r="D3296"/>
    </row>
    <row r="3297" spans="4:4">
      <c r="D3297"/>
    </row>
    <row r="3298" spans="4:4">
      <c r="D3298"/>
    </row>
    <row r="3299" spans="4:4">
      <c r="D3299"/>
    </row>
    <row r="3300" spans="4:4">
      <c r="D3300"/>
    </row>
    <row r="3301" spans="4:4">
      <c r="D3301"/>
    </row>
    <row r="3302" spans="4:4">
      <c r="D3302"/>
    </row>
    <row r="3303" spans="4:4">
      <c r="D3303"/>
    </row>
    <row r="3304" spans="4:4">
      <c r="D3304"/>
    </row>
    <row r="3305" spans="4:4">
      <c r="D3305"/>
    </row>
    <row r="3306" spans="4:4">
      <c r="D3306"/>
    </row>
    <row r="3307" spans="4:4">
      <c r="D3307"/>
    </row>
    <row r="3308" spans="4:4">
      <c r="D3308"/>
    </row>
    <row r="3309" spans="4:4">
      <c r="D3309"/>
    </row>
    <row r="3310" spans="4:4">
      <c r="D3310"/>
    </row>
    <row r="3311" spans="4:4">
      <c r="D3311"/>
    </row>
    <row r="3312" spans="4:4">
      <c r="D3312"/>
    </row>
    <row r="3313" spans="4:4">
      <c r="D3313"/>
    </row>
    <row r="3314" spans="4:4">
      <c r="D3314"/>
    </row>
    <row r="3315" spans="4:4">
      <c r="D3315"/>
    </row>
    <row r="3316" spans="4:4">
      <c r="D3316"/>
    </row>
    <row r="3317" spans="4:4">
      <c r="D3317"/>
    </row>
    <row r="3318" spans="4:4">
      <c r="D3318"/>
    </row>
    <row r="3319" spans="4:4">
      <c r="D3319"/>
    </row>
    <row r="3320" spans="4:4">
      <c r="D3320"/>
    </row>
    <row r="3321" spans="4:4">
      <c r="D3321"/>
    </row>
    <row r="3322" spans="4:4">
      <c r="D3322"/>
    </row>
    <row r="3323" spans="4:4">
      <c r="D3323"/>
    </row>
    <row r="3324" spans="4:4">
      <c r="D3324"/>
    </row>
    <row r="3325" spans="4:4">
      <c r="D3325"/>
    </row>
    <row r="3326" spans="4:4">
      <c r="D3326"/>
    </row>
    <row r="3327" spans="4:4">
      <c r="D3327"/>
    </row>
    <row r="3328" spans="4:4">
      <c r="D3328"/>
    </row>
    <row r="3329" spans="4:4">
      <c r="D3329"/>
    </row>
    <row r="3330" spans="4:4">
      <c r="D3330"/>
    </row>
    <row r="3331" spans="4:4">
      <c r="D3331"/>
    </row>
    <row r="3332" spans="4:4">
      <c r="D3332"/>
    </row>
    <row r="3333" spans="4:4">
      <c r="D3333"/>
    </row>
    <row r="3334" spans="4:4">
      <c r="D3334"/>
    </row>
    <row r="3335" spans="4:4">
      <c r="D3335"/>
    </row>
    <row r="3336" spans="4:4">
      <c r="D3336"/>
    </row>
    <row r="3337" spans="4:4">
      <c r="D3337"/>
    </row>
    <row r="3338" spans="4:4">
      <c r="D3338"/>
    </row>
    <row r="3339" spans="4:4">
      <c r="D3339"/>
    </row>
    <row r="3340" spans="4:4">
      <c r="D3340"/>
    </row>
    <row r="3341" spans="4:4">
      <c r="D3341"/>
    </row>
    <row r="3342" spans="4:4">
      <c r="D3342"/>
    </row>
    <row r="3343" spans="4:4">
      <c r="D3343"/>
    </row>
    <row r="3344" spans="4:4">
      <c r="D3344"/>
    </row>
    <row r="3345" spans="4:4">
      <c r="D3345"/>
    </row>
    <row r="3346" spans="4:4">
      <c r="D3346"/>
    </row>
    <row r="3347" spans="4:4">
      <c r="D3347"/>
    </row>
    <row r="3348" spans="4:4">
      <c r="D3348"/>
    </row>
    <row r="3349" spans="4:4">
      <c r="D3349"/>
    </row>
    <row r="3350" spans="4:4">
      <c r="D3350"/>
    </row>
    <row r="3351" spans="4:4">
      <c r="D3351"/>
    </row>
    <row r="3352" spans="4:4">
      <c r="D3352"/>
    </row>
    <row r="3353" spans="4:4">
      <c r="D3353"/>
    </row>
    <row r="3354" spans="4:4">
      <c r="D3354"/>
    </row>
    <row r="3355" spans="4:4">
      <c r="D3355"/>
    </row>
    <row r="3356" spans="4:4">
      <c r="D3356"/>
    </row>
    <row r="3357" spans="4:4">
      <c r="D3357"/>
    </row>
    <row r="3358" spans="4:4">
      <c r="D3358"/>
    </row>
    <row r="3359" spans="4:4">
      <c r="D3359"/>
    </row>
    <row r="3360" spans="4:4">
      <c r="D3360"/>
    </row>
    <row r="3361" spans="4:4">
      <c r="D3361"/>
    </row>
    <row r="3362" spans="4:4">
      <c r="D3362"/>
    </row>
    <row r="3363" spans="4:4">
      <c r="D3363"/>
    </row>
    <row r="3364" spans="4:4">
      <c r="D3364"/>
    </row>
    <row r="3365" spans="4:4">
      <c r="D3365"/>
    </row>
    <row r="3366" spans="4:4">
      <c r="D3366"/>
    </row>
    <row r="3367" spans="4:4">
      <c r="D3367"/>
    </row>
    <row r="3368" spans="4:4">
      <c r="D3368"/>
    </row>
    <row r="3369" spans="4:4">
      <c r="D3369"/>
    </row>
    <row r="3370" spans="4:4">
      <c r="D3370"/>
    </row>
    <row r="3371" spans="4:4">
      <c r="D3371"/>
    </row>
    <row r="3372" spans="4:4">
      <c r="D3372"/>
    </row>
    <row r="3373" spans="4:4">
      <c r="D3373"/>
    </row>
    <row r="3374" spans="4:4">
      <c r="D3374"/>
    </row>
    <row r="3375" spans="4:4">
      <c r="D3375"/>
    </row>
    <row r="3376" spans="4:4">
      <c r="D3376"/>
    </row>
    <row r="3377" spans="4:4">
      <c r="D3377"/>
    </row>
    <row r="3378" spans="4:4">
      <c r="D3378"/>
    </row>
    <row r="3379" spans="4:4">
      <c r="D3379"/>
    </row>
    <row r="3380" spans="4:4">
      <c r="D3380"/>
    </row>
    <row r="3381" spans="4:4">
      <c r="D3381"/>
    </row>
    <row r="3382" spans="4:4">
      <c r="D3382"/>
    </row>
    <row r="3383" spans="4:4">
      <c r="D3383"/>
    </row>
    <row r="3384" spans="4:4">
      <c r="D3384"/>
    </row>
    <row r="3385" spans="4:4">
      <c r="D3385"/>
    </row>
    <row r="3386" spans="4:4">
      <c r="D3386"/>
    </row>
    <row r="3387" spans="4:4">
      <c r="D3387"/>
    </row>
    <row r="3388" spans="4:4">
      <c r="D3388"/>
    </row>
    <row r="3389" spans="4:4">
      <c r="D3389"/>
    </row>
    <row r="3390" spans="4:4">
      <c r="D3390"/>
    </row>
    <row r="3391" spans="4:4">
      <c r="D3391"/>
    </row>
    <row r="3392" spans="4:4">
      <c r="D3392"/>
    </row>
    <row r="3393" spans="4:4">
      <c r="D3393"/>
    </row>
    <row r="3394" spans="4:4">
      <c r="D3394"/>
    </row>
    <row r="3395" spans="4:4">
      <c r="D3395"/>
    </row>
    <row r="3396" spans="4:4">
      <c r="D3396"/>
    </row>
    <row r="3397" spans="4:4">
      <c r="D3397"/>
    </row>
    <row r="3398" spans="4:4">
      <c r="D3398"/>
    </row>
    <row r="3399" spans="4:4">
      <c r="D3399"/>
    </row>
    <row r="3400" spans="4:4">
      <c r="D3400"/>
    </row>
    <row r="3401" spans="4:4">
      <c r="D3401"/>
    </row>
    <row r="3402" spans="4:4">
      <c r="D3402"/>
    </row>
    <row r="3403" spans="4:4">
      <c r="D3403"/>
    </row>
    <row r="3404" spans="4:4">
      <c r="D3404"/>
    </row>
    <row r="3405" spans="4:4">
      <c r="D3405"/>
    </row>
    <row r="3406" spans="4:4">
      <c r="D3406"/>
    </row>
    <row r="3407" spans="4:4">
      <c r="D3407"/>
    </row>
    <row r="3408" spans="4:4">
      <c r="D3408"/>
    </row>
    <row r="3409" spans="4:4">
      <c r="D3409"/>
    </row>
    <row r="3410" spans="4:4">
      <c r="D3410"/>
    </row>
    <row r="3411" spans="4:4">
      <c r="D3411"/>
    </row>
    <row r="3412" spans="4:4">
      <c r="D3412"/>
    </row>
    <row r="3413" spans="4:4">
      <c r="D3413"/>
    </row>
    <row r="3414" spans="4:4">
      <c r="D3414"/>
    </row>
    <row r="3415" spans="4:4">
      <c r="D3415"/>
    </row>
    <row r="3416" spans="4:4">
      <c r="D3416"/>
    </row>
    <row r="3417" spans="4:4">
      <c r="D3417"/>
    </row>
    <row r="3418" spans="4:4">
      <c r="D3418"/>
    </row>
    <row r="3419" spans="4:4">
      <c r="D3419"/>
    </row>
    <row r="3420" spans="4:4">
      <c r="D3420"/>
    </row>
    <row r="3421" spans="4:4">
      <c r="D3421"/>
    </row>
    <row r="3422" spans="4:4">
      <c r="D3422"/>
    </row>
    <row r="3423" spans="4:4">
      <c r="D3423"/>
    </row>
    <row r="3424" spans="4:4">
      <c r="D3424"/>
    </row>
    <row r="3425" spans="4:4">
      <c r="D3425"/>
    </row>
    <row r="3426" spans="4:4">
      <c r="D3426"/>
    </row>
    <row r="3427" spans="4:4">
      <c r="D3427"/>
    </row>
    <row r="3428" spans="4:4">
      <c r="D3428"/>
    </row>
    <row r="3429" spans="4:4">
      <c r="D3429"/>
    </row>
    <row r="3430" spans="4:4">
      <c r="D3430"/>
    </row>
    <row r="3431" spans="4:4">
      <c r="D3431"/>
    </row>
    <row r="3432" spans="4:4">
      <c r="D3432"/>
    </row>
    <row r="3433" spans="4:4">
      <c r="D3433"/>
    </row>
    <row r="3434" spans="4:4">
      <c r="D3434"/>
    </row>
    <row r="3435" spans="4:4">
      <c r="D3435"/>
    </row>
    <row r="3436" spans="4:4">
      <c r="D3436"/>
    </row>
    <row r="3437" spans="4:4">
      <c r="D3437"/>
    </row>
    <row r="3438" spans="4:4">
      <c r="D3438"/>
    </row>
    <row r="3439" spans="4:4">
      <c r="D3439"/>
    </row>
    <row r="3440" spans="4:4">
      <c r="D3440"/>
    </row>
    <row r="3441" spans="4:4">
      <c r="D3441"/>
    </row>
    <row r="3442" spans="4:4">
      <c r="D3442"/>
    </row>
    <row r="3443" spans="4:4">
      <c r="D3443"/>
    </row>
    <row r="3444" spans="4:4">
      <c r="D3444"/>
    </row>
    <row r="3445" spans="4:4">
      <c r="D3445"/>
    </row>
    <row r="3446" spans="4:4">
      <c r="D3446"/>
    </row>
    <row r="3447" spans="4:4">
      <c r="D3447"/>
    </row>
    <row r="3448" spans="4:4">
      <c r="D3448"/>
    </row>
    <row r="3449" spans="4:4">
      <c r="D3449"/>
    </row>
    <row r="3450" spans="4:4">
      <c r="D3450"/>
    </row>
    <row r="3451" spans="4:4">
      <c r="D3451"/>
    </row>
    <row r="3452" spans="4:4">
      <c r="D3452"/>
    </row>
    <row r="3453" spans="4:4">
      <c r="D3453"/>
    </row>
    <row r="3454" spans="4:4">
      <c r="D3454"/>
    </row>
    <row r="3455" spans="4:4">
      <c r="D3455"/>
    </row>
    <row r="3456" spans="4:4">
      <c r="D3456"/>
    </row>
    <row r="3457" spans="4:4">
      <c r="D3457"/>
    </row>
    <row r="3458" spans="4:4">
      <c r="D3458"/>
    </row>
    <row r="3459" spans="4:4">
      <c r="D3459"/>
    </row>
    <row r="3460" spans="4:4">
      <c r="D3460"/>
    </row>
    <row r="3461" spans="4:4">
      <c r="D3461"/>
    </row>
    <row r="3462" spans="4:4">
      <c r="D3462"/>
    </row>
    <row r="3463" spans="4:4">
      <c r="D3463"/>
    </row>
    <row r="3464" spans="4:4">
      <c r="D3464"/>
    </row>
    <row r="3465" spans="4:4">
      <c r="D3465"/>
    </row>
    <row r="3466" spans="4:4">
      <c r="D3466"/>
    </row>
    <row r="3467" spans="4:4">
      <c r="D3467"/>
    </row>
    <row r="3468" spans="4:4">
      <c r="D3468"/>
    </row>
    <row r="3469" spans="4:4">
      <c r="D3469"/>
    </row>
    <row r="3470" spans="4:4">
      <c r="D3470"/>
    </row>
    <row r="3471" spans="4:4">
      <c r="D3471"/>
    </row>
    <row r="3472" spans="4:4">
      <c r="D3472"/>
    </row>
    <row r="3473" spans="4:4">
      <c r="D3473"/>
    </row>
    <row r="3474" spans="4:4">
      <c r="D3474"/>
    </row>
    <row r="3475" spans="4:4">
      <c r="D3475"/>
    </row>
    <row r="3476" spans="4:4">
      <c r="D3476"/>
    </row>
    <row r="3477" spans="4:4">
      <c r="D3477"/>
    </row>
    <row r="3478" spans="4:4">
      <c r="D3478"/>
    </row>
    <row r="3479" spans="4:4">
      <c r="D3479"/>
    </row>
    <row r="3480" spans="4:4">
      <c r="D3480"/>
    </row>
    <row r="3481" spans="4:4">
      <c r="D3481"/>
    </row>
    <row r="3482" spans="4:4">
      <c r="D3482"/>
    </row>
    <row r="3483" spans="4:4">
      <c r="D3483"/>
    </row>
    <row r="3484" spans="4:4">
      <c r="D3484"/>
    </row>
    <row r="3485" spans="4:4">
      <c r="D3485"/>
    </row>
    <row r="3486" spans="4:4">
      <c r="D3486"/>
    </row>
    <row r="3487" spans="4:4">
      <c r="D3487"/>
    </row>
    <row r="3488" spans="4:4">
      <c r="D3488"/>
    </row>
    <row r="3489" spans="4:4">
      <c r="D3489"/>
    </row>
    <row r="3490" spans="4:4">
      <c r="D3490"/>
    </row>
    <row r="3491" spans="4:4">
      <c r="D3491"/>
    </row>
    <row r="3492" spans="4:4">
      <c r="D3492"/>
    </row>
    <row r="3493" spans="4:4">
      <c r="D3493"/>
    </row>
    <row r="3494" spans="4:4">
      <c r="D3494"/>
    </row>
    <row r="3495" spans="4:4">
      <c r="D3495"/>
    </row>
    <row r="3496" spans="4:4">
      <c r="D3496"/>
    </row>
    <row r="3497" spans="4:4">
      <c r="D3497"/>
    </row>
    <row r="3498" spans="4:4">
      <c r="D3498"/>
    </row>
    <row r="3499" spans="4:4">
      <c r="D3499"/>
    </row>
    <row r="3500" spans="4:4">
      <c r="D3500"/>
    </row>
    <row r="3501" spans="4:4">
      <c r="D3501"/>
    </row>
    <row r="3502" spans="4:4">
      <c r="D3502"/>
    </row>
    <row r="3503" spans="4:4">
      <c r="D3503"/>
    </row>
    <row r="3504" spans="4:4">
      <c r="D3504"/>
    </row>
    <row r="3505" spans="4:4">
      <c r="D3505"/>
    </row>
    <row r="3506" spans="4:4">
      <c r="D3506"/>
    </row>
    <row r="3507" spans="4:4">
      <c r="D3507"/>
    </row>
    <row r="3508" spans="4:4">
      <c r="D3508"/>
    </row>
    <row r="3509" spans="4:4">
      <c r="D3509"/>
    </row>
    <row r="3510" spans="4:4">
      <c r="D3510"/>
    </row>
    <row r="3511" spans="4:4">
      <c r="D3511"/>
    </row>
    <row r="3512" spans="4:4">
      <c r="D3512"/>
    </row>
    <row r="3513" spans="4:4">
      <c r="D3513"/>
    </row>
    <row r="3514" spans="4:4">
      <c r="D3514"/>
    </row>
    <row r="3515" spans="4:4">
      <c r="D3515"/>
    </row>
    <row r="3516" spans="4:4">
      <c r="D3516"/>
    </row>
    <row r="3517" spans="4:4">
      <c r="D3517"/>
    </row>
    <row r="3518" spans="4:4">
      <c r="D3518"/>
    </row>
    <row r="3519" spans="4:4">
      <c r="D3519"/>
    </row>
    <row r="3520" spans="4:4">
      <c r="D3520"/>
    </row>
    <row r="3521" spans="4:4">
      <c r="D3521"/>
    </row>
    <row r="3522" spans="4:4">
      <c r="D3522"/>
    </row>
    <row r="3523" spans="4:4">
      <c r="D3523"/>
    </row>
    <row r="3524" spans="4:4">
      <c r="D3524"/>
    </row>
    <row r="3525" spans="4:4">
      <c r="D3525"/>
    </row>
    <row r="3526" spans="4:4">
      <c r="D3526"/>
    </row>
    <row r="3527" spans="4:4">
      <c r="D3527"/>
    </row>
    <row r="3528" spans="4:4">
      <c r="D3528"/>
    </row>
    <row r="3529" spans="4:4">
      <c r="D3529"/>
    </row>
    <row r="3530" spans="4:4">
      <c r="D3530"/>
    </row>
    <row r="3531" spans="4:4">
      <c r="D3531"/>
    </row>
    <row r="3532" spans="4:4">
      <c r="D3532"/>
    </row>
    <row r="3533" spans="4:4">
      <c r="D3533"/>
    </row>
    <row r="3534" spans="4:4">
      <c r="D3534"/>
    </row>
    <row r="3535" spans="4:4">
      <c r="D3535"/>
    </row>
    <row r="3536" spans="4:4">
      <c r="D3536"/>
    </row>
    <row r="3537" spans="4:4">
      <c r="D3537"/>
    </row>
    <row r="3538" spans="4:4">
      <c r="D3538"/>
    </row>
    <row r="3539" spans="4:4">
      <c r="D3539"/>
    </row>
    <row r="3540" spans="4:4">
      <c r="D3540"/>
    </row>
    <row r="3541" spans="4:4">
      <c r="D3541"/>
    </row>
    <row r="3542" spans="4:4">
      <c r="D3542"/>
    </row>
    <row r="3543" spans="4:4">
      <c r="D3543"/>
    </row>
    <row r="3544" spans="4:4">
      <c r="D3544"/>
    </row>
    <row r="3545" spans="4:4">
      <c r="D3545"/>
    </row>
    <row r="3546" spans="4:4">
      <c r="D3546"/>
    </row>
    <row r="3547" spans="4:4">
      <c r="D3547"/>
    </row>
    <row r="3548" spans="4:4">
      <c r="D3548"/>
    </row>
    <row r="3549" spans="4:4">
      <c r="D3549"/>
    </row>
    <row r="3550" spans="4:4">
      <c r="D3550"/>
    </row>
    <row r="3551" spans="4:4">
      <c r="D3551"/>
    </row>
    <row r="3552" spans="4:4">
      <c r="D3552"/>
    </row>
    <row r="3553" spans="4:4">
      <c r="D3553"/>
    </row>
    <row r="3554" spans="4:4">
      <c r="D3554"/>
    </row>
    <row r="3555" spans="4:4">
      <c r="D3555"/>
    </row>
    <row r="3556" spans="4:4">
      <c r="D3556"/>
    </row>
    <row r="3557" spans="4:4">
      <c r="D3557"/>
    </row>
    <row r="3558" spans="4:4">
      <c r="D3558"/>
    </row>
    <row r="3559" spans="4:4">
      <c r="D3559"/>
    </row>
    <row r="3560" spans="4:4">
      <c r="D3560"/>
    </row>
    <row r="3561" spans="4:4">
      <c r="D3561"/>
    </row>
    <row r="3562" spans="4:4">
      <c r="D3562"/>
    </row>
    <row r="3563" spans="4:4">
      <c r="D3563"/>
    </row>
    <row r="3564" spans="4:4">
      <c r="D3564"/>
    </row>
    <row r="3565" spans="4:4">
      <c r="D3565"/>
    </row>
    <row r="3566" spans="4:4">
      <c r="D3566"/>
    </row>
    <row r="3567" spans="4:4">
      <c r="D3567"/>
    </row>
    <row r="3568" spans="4:4">
      <c r="D3568"/>
    </row>
    <row r="3569" spans="4:4">
      <c r="D3569"/>
    </row>
    <row r="3570" spans="4:4">
      <c r="D3570"/>
    </row>
    <row r="3571" spans="4:4">
      <c r="D3571"/>
    </row>
    <row r="3572" spans="4:4">
      <c r="D3572"/>
    </row>
    <row r="3573" spans="4:4">
      <c r="D3573"/>
    </row>
    <row r="3574" spans="4:4">
      <c r="D3574"/>
    </row>
    <row r="3575" spans="4:4">
      <c r="D3575"/>
    </row>
    <row r="3576" spans="4:4">
      <c r="D3576"/>
    </row>
    <row r="3577" spans="4:4">
      <c r="D3577"/>
    </row>
    <row r="3578" spans="4:4">
      <c r="D3578"/>
    </row>
    <row r="3579" spans="4:4">
      <c r="D3579"/>
    </row>
    <row r="3580" spans="4:4">
      <c r="D3580"/>
    </row>
    <row r="3581" spans="4:4">
      <c r="D3581"/>
    </row>
    <row r="3582" spans="4:4">
      <c r="D3582"/>
    </row>
    <row r="3583" spans="4:4">
      <c r="D3583"/>
    </row>
    <row r="3584" spans="4:4">
      <c r="D3584"/>
    </row>
    <row r="3585" spans="4:4">
      <c r="D3585"/>
    </row>
    <row r="3586" spans="4:4">
      <c r="D3586"/>
    </row>
    <row r="3587" spans="4:4">
      <c r="D3587"/>
    </row>
    <row r="3588" spans="4:4">
      <c r="D3588"/>
    </row>
    <row r="3589" spans="4:4">
      <c r="D3589"/>
    </row>
    <row r="3590" spans="4:4">
      <c r="D3590"/>
    </row>
    <row r="3591" spans="4:4">
      <c r="D3591"/>
    </row>
    <row r="3592" spans="4:4">
      <c r="D3592"/>
    </row>
    <row r="3593" spans="4:4">
      <c r="D3593"/>
    </row>
    <row r="3594" spans="4:4">
      <c r="D3594"/>
    </row>
    <row r="3595" spans="4:4">
      <c r="D3595"/>
    </row>
    <row r="3596" spans="4:4">
      <c r="D3596"/>
    </row>
    <row r="3597" spans="4:4">
      <c r="D3597"/>
    </row>
    <row r="3598" spans="4:4">
      <c r="D3598"/>
    </row>
    <row r="3599" spans="4:4">
      <c r="D3599"/>
    </row>
    <row r="3600" spans="4:4">
      <c r="D3600"/>
    </row>
    <row r="3601" spans="4:4">
      <c r="D3601"/>
    </row>
    <row r="3602" spans="4:4">
      <c r="D3602"/>
    </row>
    <row r="3603" spans="4:4">
      <c r="D3603"/>
    </row>
    <row r="3604" spans="4:4">
      <c r="D3604"/>
    </row>
    <row r="3605" spans="4:4">
      <c r="D3605"/>
    </row>
    <row r="3606" spans="4:4">
      <c r="D3606"/>
    </row>
    <row r="3607" spans="4:4">
      <c r="D3607"/>
    </row>
    <row r="3608" spans="4:4">
      <c r="D3608"/>
    </row>
    <row r="3609" spans="4:4">
      <c r="D3609"/>
    </row>
    <row r="3610" spans="4:4">
      <c r="D3610"/>
    </row>
    <row r="3611" spans="4:4">
      <c r="D3611"/>
    </row>
    <row r="3612" spans="4:4">
      <c r="D3612"/>
    </row>
    <row r="3613" spans="4:4">
      <c r="D3613"/>
    </row>
    <row r="3614" spans="4:4">
      <c r="D3614"/>
    </row>
    <row r="3615" spans="4:4">
      <c r="D3615"/>
    </row>
    <row r="3616" spans="4:4">
      <c r="D3616"/>
    </row>
    <row r="3617" spans="4:4">
      <c r="D3617"/>
    </row>
    <row r="3618" spans="4:4">
      <c r="D3618"/>
    </row>
    <row r="3619" spans="4:4">
      <c r="D3619"/>
    </row>
    <row r="3620" spans="4:4">
      <c r="D3620"/>
    </row>
    <row r="3621" spans="4:4">
      <c r="D3621"/>
    </row>
    <row r="3622" spans="4:4">
      <c r="D3622"/>
    </row>
    <row r="3623" spans="4:4">
      <c r="D3623"/>
    </row>
    <row r="3624" spans="4:4">
      <c r="D3624"/>
    </row>
    <row r="3625" spans="4:4">
      <c r="D3625"/>
    </row>
    <row r="3626" spans="4:4">
      <c r="D3626"/>
    </row>
    <row r="3627" spans="4:4">
      <c r="D3627"/>
    </row>
    <row r="3628" spans="4:4">
      <c r="D3628"/>
    </row>
    <row r="3629" spans="4:4">
      <c r="D3629"/>
    </row>
    <row r="3630" spans="4:4">
      <c r="D3630"/>
    </row>
    <row r="3631" spans="4:4">
      <c r="D3631"/>
    </row>
    <row r="3632" spans="4:4">
      <c r="D3632"/>
    </row>
    <row r="3633" spans="4:4">
      <c r="D3633"/>
    </row>
    <row r="3634" spans="4:4">
      <c r="D3634"/>
    </row>
    <row r="3635" spans="4:4">
      <c r="D3635"/>
    </row>
    <row r="3636" spans="4:4">
      <c r="D3636"/>
    </row>
    <row r="3637" spans="4:4">
      <c r="D3637"/>
    </row>
    <row r="3638" spans="4:4">
      <c r="D3638"/>
    </row>
    <row r="3639" spans="4:4">
      <c r="D3639"/>
    </row>
    <row r="3640" spans="4:4">
      <c r="D3640"/>
    </row>
    <row r="3641" spans="4:4">
      <c r="D3641"/>
    </row>
    <row r="3642" spans="4:4">
      <c r="D3642"/>
    </row>
    <row r="3643" spans="4:4">
      <c r="D3643"/>
    </row>
    <row r="3644" spans="4:4">
      <c r="D3644"/>
    </row>
    <row r="3645" spans="4:4">
      <c r="D3645"/>
    </row>
    <row r="3646" spans="4:4">
      <c r="D3646"/>
    </row>
    <row r="3647" spans="4:4">
      <c r="D3647"/>
    </row>
    <row r="3648" spans="4:4">
      <c r="D3648"/>
    </row>
    <row r="3649" spans="4:4">
      <c r="D3649"/>
    </row>
    <row r="3650" spans="4:4">
      <c r="D3650"/>
    </row>
    <row r="3651" spans="4:4">
      <c r="D3651"/>
    </row>
    <row r="3652" spans="4:4">
      <c r="D3652"/>
    </row>
    <row r="3653" spans="4:4">
      <c r="D3653"/>
    </row>
    <row r="3654" spans="4:4">
      <c r="D3654"/>
    </row>
    <row r="3655" spans="4:4">
      <c r="D3655"/>
    </row>
    <row r="3656" spans="4:4">
      <c r="D3656"/>
    </row>
    <row r="3657" spans="4:4">
      <c r="D3657"/>
    </row>
    <row r="3658" spans="4:4">
      <c r="D3658"/>
    </row>
    <row r="3659" spans="4:4">
      <c r="D3659"/>
    </row>
    <row r="3660" spans="4:4">
      <c r="D3660"/>
    </row>
    <row r="3661" spans="4:4">
      <c r="D3661"/>
    </row>
    <row r="3662" spans="4:4">
      <c r="D3662"/>
    </row>
    <row r="3663" spans="4:4">
      <c r="D3663"/>
    </row>
    <row r="3664" spans="4:4">
      <c r="D3664"/>
    </row>
    <row r="3665" spans="4:4">
      <c r="D3665"/>
    </row>
    <row r="3666" spans="4:4">
      <c r="D3666"/>
    </row>
    <row r="3667" spans="4:4">
      <c r="D3667"/>
    </row>
    <row r="3668" spans="4:4">
      <c r="D3668"/>
    </row>
    <row r="3669" spans="4:4">
      <c r="D3669"/>
    </row>
    <row r="3670" spans="4:4">
      <c r="D3670"/>
    </row>
    <row r="3671" spans="4:4">
      <c r="D3671"/>
    </row>
    <row r="3672" spans="4:4">
      <c r="D3672"/>
    </row>
    <row r="3673" spans="4:4">
      <c r="D3673"/>
    </row>
    <row r="3674" spans="4:4">
      <c r="D3674"/>
    </row>
    <row r="3675" spans="4:4">
      <c r="D3675"/>
    </row>
    <row r="3676" spans="4:4">
      <c r="D3676"/>
    </row>
    <row r="3677" spans="4:4">
      <c r="D3677"/>
    </row>
    <row r="3678" spans="4:4">
      <c r="D3678"/>
    </row>
    <row r="3679" spans="4:4">
      <c r="D3679"/>
    </row>
    <row r="3680" spans="4:4">
      <c r="D3680"/>
    </row>
    <row r="3681" spans="4:4">
      <c r="D3681"/>
    </row>
    <row r="3682" spans="4:4">
      <c r="D3682"/>
    </row>
    <row r="3683" spans="4:4">
      <c r="D3683"/>
    </row>
    <row r="3684" spans="4:4">
      <c r="D3684"/>
    </row>
    <row r="3685" spans="4:4">
      <c r="D3685"/>
    </row>
    <row r="3686" spans="4:4">
      <c r="D3686"/>
    </row>
    <row r="3687" spans="4:4">
      <c r="D3687"/>
    </row>
    <row r="3688" spans="4:4">
      <c r="D3688"/>
    </row>
    <row r="3689" spans="4:4">
      <c r="D3689"/>
    </row>
    <row r="3690" spans="4:4">
      <c r="D3690"/>
    </row>
    <row r="3691" spans="4:4">
      <c r="D3691"/>
    </row>
    <row r="3692" spans="4:4">
      <c r="D3692"/>
    </row>
    <row r="3693" spans="4:4">
      <c r="D3693"/>
    </row>
    <row r="3694" spans="4:4">
      <c r="D3694"/>
    </row>
    <row r="3695" spans="4:4">
      <c r="D3695"/>
    </row>
    <row r="3696" spans="4:4">
      <c r="D3696"/>
    </row>
    <row r="3697" spans="4:4">
      <c r="D3697"/>
    </row>
    <row r="3698" spans="4:4">
      <c r="D3698"/>
    </row>
    <row r="3699" spans="4:4">
      <c r="D3699"/>
    </row>
    <row r="3700" spans="4:4">
      <c r="D3700"/>
    </row>
    <row r="3701" spans="4:4">
      <c r="D3701"/>
    </row>
    <row r="3702" spans="4:4">
      <c r="D3702"/>
    </row>
    <row r="3703" spans="4:4">
      <c r="D3703"/>
    </row>
    <row r="3704" spans="4:4">
      <c r="D3704"/>
    </row>
    <row r="3705" spans="4:4">
      <c r="D3705"/>
    </row>
    <row r="3706" spans="4:4">
      <c r="D3706"/>
    </row>
    <row r="3707" spans="4:4">
      <c r="D3707"/>
    </row>
    <row r="3708" spans="4:4">
      <c r="D3708"/>
    </row>
    <row r="3709" spans="4:4">
      <c r="D3709"/>
    </row>
    <row r="3710" spans="4:4">
      <c r="D3710"/>
    </row>
    <row r="3711" spans="4:4">
      <c r="D3711"/>
    </row>
    <row r="3712" spans="4:4">
      <c r="D3712"/>
    </row>
    <row r="3713" spans="4:4">
      <c r="D3713"/>
    </row>
    <row r="3714" spans="4:4">
      <c r="D3714"/>
    </row>
    <row r="3715" spans="4:4">
      <c r="D3715"/>
    </row>
    <row r="3716" spans="4:4">
      <c r="D3716"/>
    </row>
    <row r="3717" spans="4:4">
      <c r="D3717"/>
    </row>
    <row r="3718" spans="4:4">
      <c r="D3718"/>
    </row>
    <row r="3719" spans="4:4">
      <c r="D3719"/>
    </row>
    <row r="3720" spans="4:4">
      <c r="D3720"/>
    </row>
    <row r="3721" spans="4:4">
      <c r="D3721"/>
    </row>
    <row r="3722" spans="4:4">
      <c r="D3722"/>
    </row>
    <row r="3723" spans="4:4">
      <c r="D3723"/>
    </row>
    <row r="3724" spans="4:4">
      <c r="D3724"/>
    </row>
    <row r="3725" spans="4:4">
      <c r="D3725"/>
    </row>
    <row r="3726" spans="4:4">
      <c r="D3726"/>
    </row>
    <row r="3727" spans="4:4">
      <c r="D3727"/>
    </row>
    <row r="3728" spans="4:4">
      <c r="D3728"/>
    </row>
    <row r="3729" spans="4:4">
      <c r="D3729"/>
    </row>
    <row r="3730" spans="4:4">
      <c r="D3730"/>
    </row>
    <row r="3731" spans="4:4">
      <c r="D3731"/>
    </row>
    <row r="3732" spans="4:4">
      <c r="D3732"/>
    </row>
    <row r="3733" spans="4:4">
      <c r="D3733"/>
    </row>
    <row r="3734" spans="4:4">
      <c r="D3734"/>
    </row>
    <row r="3735" spans="4:4">
      <c r="D3735"/>
    </row>
    <row r="3736" spans="4:4">
      <c r="D3736"/>
    </row>
    <row r="3737" spans="4:4">
      <c r="D3737"/>
    </row>
    <row r="3738" spans="4:4">
      <c r="D3738"/>
    </row>
    <row r="3739" spans="4:4">
      <c r="D3739"/>
    </row>
    <row r="3740" spans="4:4">
      <c r="D3740"/>
    </row>
    <row r="3741" spans="4:4">
      <c r="D3741"/>
    </row>
    <row r="3742" spans="4:4">
      <c r="D3742"/>
    </row>
    <row r="3743" spans="4:4">
      <c r="D3743"/>
    </row>
    <row r="3744" spans="4:4">
      <c r="D3744"/>
    </row>
    <row r="3745" spans="4:4">
      <c r="D3745"/>
    </row>
    <row r="3746" spans="4:4">
      <c r="D3746"/>
    </row>
    <row r="3747" spans="4:4">
      <c r="D3747"/>
    </row>
    <row r="3748" spans="4:4">
      <c r="D3748"/>
    </row>
    <row r="3749" spans="4:4">
      <c r="D3749"/>
    </row>
    <row r="3750" spans="4:4">
      <c r="D3750"/>
    </row>
    <row r="3751" spans="4:4">
      <c r="D3751"/>
    </row>
    <row r="3752" spans="4:4">
      <c r="D3752"/>
    </row>
    <row r="3753" spans="4:4">
      <c r="D3753"/>
    </row>
    <row r="3754" spans="4:4">
      <c r="D3754"/>
    </row>
    <row r="3755" spans="4:4">
      <c r="D3755"/>
    </row>
    <row r="3756" spans="4:4">
      <c r="D3756"/>
    </row>
    <row r="3757" spans="4:4">
      <c r="D3757"/>
    </row>
    <row r="3758" spans="4:4">
      <c r="D3758"/>
    </row>
    <row r="3759" spans="4:4">
      <c r="D3759"/>
    </row>
    <row r="3760" spans="4:4">
      <c r="D3760"/>
    </row>
    <row r="3761" spans="4:4">
      <c r="D3761"/>
    </row>
    <row r="3762" spans="4:4">
      <c r="D3762"/>
    </row>
    <row r="3763" spans="4:4">
      <c r="D3763"/>
    </row>
    <row r="3764" spans="4:4">
      <c r="D3764"/>
    </row>
    <row r="3765" spans="4:4">
      <c r="D3765"/>
    </row>
    <row r="3766" spans="4:4">
      <c r="D3766"/>
    </row>
    <row r="3767" spans="4:4">
      <c r="D3767"/>
    </row>
    <row r="3768" spans="4:4">
      <c r="D3768"/>
    </row>
    <row r="3769" spans="4:4">
      <c r="D3769"/>
    </row>
    <row r="3770" spans="4:4">
      <c r="D3770"/>
    </row>
    <row r="3771" spans="4:4">
      <c r="D3771"/>
    </row>
    <row r="3772" spans="4:4">
      <c r="D3772"/>
    </row>
    <row r="3773" spans="4:4">
      <c r="D3773"/>
    </row>
    <row r="3774" spans="4:4">
      <c r="D3774"/>
    </row>
    <row r="3775" spans="4:4">
      <c r="D3775"/>
    </row>
    <row r="3776" spans="4:4">
      <c r="D3776"/>
    </row>
    <row r="3777" spans="4:4">
      <c r="D3777"/>
    </row>
    <row r="3778" spans="4:4">
      <c r="D3778"/>
    </row>
    <row r="3779" spans="4:4">
      <c r="D3779"/>
    </row>
    <row r="3780" spans="4:4">
      <c r="D3780"/>
    </row>
    <row r="3781" spans="4:4">
      <c r="D3781"/>
    </row>
    <row r="3782" spans="4:4">
      <c r="D3782"/>
    </row>
    <row r="3783" spans="4:4">
      <c r="D3783"/>
    </row>
    <row r="3784" spans="4:4">
      <c r="D3784"/>
    </row>
    <row r="3785" spans="4:4">
      <c r="D3785"/>
    </row>
    <row r="3786" spans="4:4">
      <c r="D3786"/>
    </row>
    <row r="3787" spans="4:4">
      <c r="D3787"/>
    </row>
    <row r="3788" spans="4:4">
      <c r="D3788"/>
    </row>
    <row r="3789" spans="4:4">
      <c r="D3789"/>
    </row>
    <row r="3790" spans="4:4">
      <c r="D3790"/>
    </row>
    <row r="3791" spans="4:4">
      <c r="D3791"/>
    </row>
    <row r="3792" spans="4:4">
      <c r="D3792"/>
    </row>
    <row r="3793" spans="4:4">
      <c r="D3793"/>
    </row>
    <row r="3794" spans="4:4">
      <c r="D3794"/>
    </row>
    <row r="3795" spans="4:4">
      <c r="D3795"/>
    </row>
    <row r="3796" spans="4:4">
      <c r="D3796"/>
    </row>
    <row r="3797" spans="4:4">
      <c r="D3797"/>
    </row>
    <row r="3798" spans="4:4">
      <c r="D3798"/>
    </row>
    <row r="3799" spans="4:4">
      <c r="D3799"/>
    </row>
    <row r="3800" spans="4:4">
      <c r="D3800"/>
    </row>
    <row r="3801" spans="4:4">
      <c r="D3801"/>
    </row>
    <row r="3802" spans="4:4">
      <c r="D3802"/>
    </row>
    <row r="3803" spans="4:4">
      <c r="D3803"/>
    </row>
    <row r="3804" spans="4:4">
      <c r="D3804"/>
    </row>
    <row r="3805" spans="4:4">
      <c r="D3805"/>
    </row>
    <row r="3806" spans="4:4">
      <c r="D3806"/>
    </row>
    <row r="3807" spans="4:4">
      <c r="D3807"/>
    </row>
    <row r="3808" spans="4:4">
      <c r="D3808"/>
    </row>
    <row r="3809" spans="4:4">
      <c r="D3809"/>
    </row>
    <row r="3810" spans="4:4">
      <c r="D3810"/>
    </row>
    <row r="3811" spans="4:4">
      <c r="D3811"/>
    </row>
    <row r="3812" spans="4:4">
      <c r="D3812"/>
    </row>
    <row r="3813" spans="4:4">
      <c r="D3813"/>
    </row>
    <row r="3814" spans="4:4">
      <c r="D3814"/>
    </row>
    <row r="3815" spans="4:4">
      <c r="D3815"/>
    </row>
    <row r="3816" spans="4:4">
      <c r="D3816"/>
    </row>
    <row r="3817" spans="4:4">
      <c r="D3817"/>
    </row>
    <row r="3818" spans="4:4">
      <c r="D3818"/>
    </row>
    <row r="3819" spans="4:4">
      <c r="D3819"/>
    </row>
    <row r="3820" spans="4:4">
      <c r="D3820"/>
    </row>
    <row r="3821" spans="4:4">
      <c r="D3821"/>
    </row>
    <row r="3822" spans="4:4">
      <c r="D3822"/>
    </row>
    <row r="3823" spans="4:4">
      <c r="D3823"/>
    </row>
    <row r="3824" spans="4:4">
      <c r="D3824"/>
    </row>
    <row r="3825" spans="4:4">
      <c r="D3825"/>
    </row>
    <row r="3826" spans="4:4">
      <c r="D3826"/>
    </row>
    <row r="3827" spans="4:4">
      <c r="D3827"/>
    </row>
    <row r="3828" spans="4:4">
      <c r="D3828"/>
    </row>
    <row r="3829" spans="4:4">
      <c r="D3829"/>
    </row>
    <row r="3830" spans="4:4">
      <c r="D3830"/>
    </row>
    <row r="3831" spans="4:4">
      <c r="D3831"/>
    </row>
    <row r="3832" spans="4:4">
      <c r="D3832"/>
    </row>
    <row r="3833" spans="4:4">
      <c r="D3833"/>
    </row>
    <row r="3834" spans="4:4">
      <c r="D3834"/>
    </row>
    <row r="3835" spans="4:4">
      <c r="D3835"/>
    </row>
    <row r="3836" spans="4:4">
      <c r="D3836"/>
    </row>
    <row r="3837" spans="4:4">
      <c r="D3837"/>
    </row>
    <row r="3838" spans="4:4">
      <c r="D3838"/>
    </row>
    <row r="3839" spans="4:4">
      <c r="D3839"/>
    </row>
    <row r="3840" spans="4:4">
      <c r="D3840"/>
    </row>
    <row r="3841" spans="4:4">
      <c r="D3841"/>
    </row>
    <row r="3842" spans="4:4">
      <c r="D3842"/>
    </row>
    <row r="3843" spans="4:4">
      <c r="D3843"/>
    </row>
    <row r="3844" spans="4:4">
      <c r="D3844"/>
    </row>
    <row r="3845" spans="4:4">
      <c r="D3845"/>
    </row>
    <row r="3846" spans="4:4">
      <c r="D3846"/>
    </row>
    <row r="3847" spans="4:4">
      <c r="D3847"/>
    </row>
    <row r="3848" spans="4:4">
      <c r="D3848"/>
    </row>
    <row r="3849" spans="4:4">
      <c r="D3849"/>
    </row>
    <row r="3850" spans="4:4">
      <c r="D3850"/>
    </row>
    <row r="3851" spans="4:4">
      <c r="D3851"/>
    </row>
    <row r="3852" spans="4:4">
      <c r="D3852"/>
    </row>
    <row r="3853" spans="4:4">
      <c r="D3853"/>
    </row>
    <row r="3854" spans="4:4">
      <c r="D3854"/>
    </row>
    <row r="3855" spans="4:4">
      <c r="D3855"/>
    </row>
    <row r="3856" spans="4:4">
      <c r="D3856"/>
    </row>
    <row r="3857" spans="4:4">
      <c r="D3857"/>
    </row>
    <row r="3858" spans="4:4">
      <c r="D3858"/>
    </row>
    <row r="3859" spans="4:4">
      <c r="D3859"/>
    </row>
    <row r="3860" spans="4:4">
      <c r="D3860"/>
    </row>
    <row r="3861" spans="4:4">
      <c r="D3861"/>
    </row>
    <row r="3862" spans="4:4">
      <c r="D3862"/>
    </row>
    <row r="3863" spans="4:4">
      <c r="D3863"/>
    </row>
    <row r="3864" spans="4:4">
      <c r="D3864"/>
    </row>
    <row r="3865" spans="4:4">
      <c r="D3865"/>
    </row>
    <row r="3866" spans="4:4">
      <c r="D3866"/>
    </row>
    <row r="3867" spans="4:4">
      <c r="D3867"/>
    </row>
    <row r="3868" spans="4:4">
      <c r="D3868"/>
    </row>
    <row r="3869" spans="4:4">
      <c r="D3869"/>
    </row>
    <row r="3870" spans="4:4">
      <c r="D3870"/>
    </row>
    <row r="3871" spans="4:4">
      <c r="D3871"/>
    </row>
    <row r="3872" spans="4:4">
      <c r="D3872"/>
    </row>
    <row r="3873" spans="4:4">
      <c r="D3873"/>
    </row>
    <row r="3874" spans="4:4">
      <c r="D3874"/>
    </row>
    <row r="3875" spans="4:4">
      <c r="D3875"/>
    </row>
    <row r="3876" spans="4:4">
      <c r="D3876"/>
    </row>
    <row r="3877" spans="4:4">
      <c r="D3877"/>
    </row>
    <row r="3878" spans="4:4">
      <c r="D3878"/>
    </row>
    <row r="3879" spans="4:4">
      <c r="D3879"/>
    </row>
    <row r="3880" spans="4:4">
      <c r="D3880"/>
    </row>
    <row r="3881" spans="4:4">
      <c r="D3881"/>
    </row>
    <row r="3882" spans="4:4">
      <c r="D3882"/>
    </row>
    <row r="3883" spans="4:4">
      <c r="D3883"/>
    </row>
    <row r="3884" spans="4:4">
      <c r="D3884"/>
    </row>
    <row r="3885" spans="4:4">
      <c r="D3885"/>
    </row>
    <row r="3886" spans="4:4">
      <c r="D3886"/>
    </row>
    <row r="3887" spans="4:4">
      <c r="D3887"/>
    </row>
    <row r="3888" spans="4:4">
      <c r="D3888"/>
    </row>
    <row r="3889" spans="4:4">
      <c r="D3889"/>
    </row>
    <row r="3890" spans="4:4">
      <c r="D3890"/>
    </row>
    <row r="3891" spans="4:4">
      <c r="D3891"/>
    </row>
    <row r="3892" spans="4:4">
      <c r="D3892"/>
    </row>
    <row r="3893" spans="4:4">
      <c r="D3893"/>
    </row>
    <row r="3894" spans="4:4">
      <c r="D3894"/>
    </row>
    <row r="3895" spans="4:4">
      <c r="D3895"/>
    </row>
    <row r="3896" spans="4:4">
      <c r="D3896"/>
    </row>
    <row r="3897" spans="4:4">
      <c r="D3897"/>
    </row>
    <row r="3898" spans="4:4">
      <c r="D3898"/>
    </row>
    <row r="3899" spans="4:4">
      <c r="D3899"/>
    </row>
    <row r="3900" spans="4:4">
      <c r="D3900"/>
    </row>
    <row r="3901" spans="4:4">
      <c r="D3901"/>
    </row>
    <row r="3902" spans="4:4">
      <c r="D3902"/>
    </row>
    <row r="3903" spans="4:4">
      <c r="D3903"/>
    </row>
    <row r="3904" spans="4:4">
      <c r="D3904"/>
    </row>
    <row r="3905" spans="4:4">
      <c r="D3905"/>
    </row>
    <row r="3906" spans="4:4">
      <c r="D3906"/>
    </row>
    <row r="3907" spans="4:4">
      <c r="D3907"/>
    </row>
    <row r="3908" spans="4:4">
      <c r="D3908"/>
    </row>
    <row r="3909" spans="4:4">
      <c r="D3909"/>
    </row>
    <row r="3910" spans="4:4">
      <c r="D3910"/>
    </row>
    <row r="3911" spans="4:4">
      <c r="D3911"/>
    </row>
    <row r="3912" spans="4:4">
      <c r="D3912"/>
    </row>
    <row r="3913" spans="4:4">
      <c r="D3913"/>
    </row>
    <row r="3914" spans="4:4">
      <c r="D3914"/>
    </row>
    <row r="3915" spans="4:4">
      <c r="D3915"/>
    </row>
    <row r="3916" spans="4:4">
      <c r="D3916"/>
    </row>
    <row r="3917" spans="4:4">
      <c r="D3917"/>
    </row>
    <row r="3918" spans="4:4">
      <c r="D3918"/>
    </row>
    <row r="3919" spans="4:4">
      <c r="D3919"/>
    </row>
    <row r="3920" spans="4:4">
      <c r="D3920"/>
    </row>
    <row r="3921" spans="4:4">
      <c r="D3921"/>
    </row>
    <row r="3922" spans="4:4">
      <c r="D3922"/>
    </row>
    <row r="3923" spans="4:4">
      <c r="D3923"/>
    </row>
    <row r="3924" spans="4:4">
      <c r="D3924"/>
    </row>
    <row r="3925" spans="4:4">
      <c r="D3925"/>
    </row>
    <row r="3926" spans="4:4">
      <c r="D3926"/>
    </row>
    <row r="3927" spans="4:4">
      <c r="D3927"/>
    </row>
    <row r="3928" spans="4:4">
      <c r="D3928"/>
    </row>
    <row r="3929" spans="4:4">
      <c r="D3929"/>
    </row>
    <row r="3930" spans="4:4">
      <c r="D3930"/>
    </row>
    <row r="3931" spans="4:4">
      <c r="D3931"/>
    </row>
    <row r="3932" spans="4:4">
      <c r="D3932"/>
    </row>
    <row r="3933" spans="4:4">
      <c r="D3933"/>
    </row>
    <row r="3934" spans="4:4">
      <c r="D3934"/>
    </row>
    <row r="3935" spans="4:4">
      <c r="D3935"/>
    </row>
    <row r="3936" spans="4:4">
      <c r="D3936"/>
    </row>
    <row r="3937" spans="4:4">
      <c r="D3937"/>
    </row>
    <row r="3938" spans="4:4">
      <c r="D3938"/>
    </row>
    <row r="3939" spans="4:4">
      <c r="D3939"/>
    </row>
    <row r="3940" spans="4:4">
      <c r="D3940"/>
    </row>
    <row r="3941" spans="4:4">
      <c r="D3941"/>
    </row>
    <row r="3942" spans="4:4">
      <c r="D3942"/>
    </row>
    <row r="3943" spans="4:4">
      <c r="D3943"/>
    </row>
    <row r="3944" spans="4:4">
      <c r="D3944"/>
    </row>
    <row r="3945" spans="4:4">
      <c r="D3945"/>
    </row>
    <row r="3946" spans="4:4">
      <c r="D3946"/>
    </row>
    <row r="3947" spans="4:4">
      <c r="D3947"/>
    </row>
    <row r="3948" spans="4:4">
      <c r="D3948"/>
    </row>
    <row r="3949" spans="4:4">
      <c r="D3949"/>
    </row>
    <row r="3950" spans="4:4">
      <c r="D3950"/>
    </row>
    <row r="3951" spans="4:4">
      <c r="D3951"/>
    </row>
    <row r="3952" spans="4:4">
      <c r="D3952"/>
    </row>
    <row r="3953" spans="4:4">
      <c r="D3953"/>
    </row>
    <row r="3954" spans="4:4">
      <c r="D3954"/>
    </row>
    <row r="3955" spans="4:4">
      <c r="D3955"/>
    </row>
    <row r="3956" spans="4:4">
      <c r="D3956"/>
    </row>
    <row r="3957" spans="4:4">
      <c r="D3957"/>
    </row>
    <row r="3958" spans="4:4">
      <c r="D3958"/>
    </row>
    <row r="3959" spans="4:4">
      <c r="D3959"/>
    </row>
    <row r="3960" spans="4:4">
      <c r="D3960"/>
    </row>
    <row r="3961" spans="4:4">
      <c r="D3961"/>
    </row>
    <row r="3962" spans="4:4">
      <c r="D3962"/>
    </row>
    <row r="3963" spans="4:4">
      <c r="D3963"/>
    </row>
    <row r="3964" spans="4:4">
      <c r="D3964"/>
    </row>
    <row r="3965" spans="4:4">
      <c r="D3965"/>
    </row>
    <row r="3966" spans="4:4">
      <c r="D3966"/>
    </row>
    <row r="3967" spans="4:4">
      <c r="D3967"/>
    </row>
    <row r="3968" spans="4:4">
      <c r="D3968"/>
    </row>
    <row r="3969" spans="4:4">
      <c r="D3969"/>
    </row>
    <row r="3970" spans="4:4">
      <c r="D3970"/>
    </row>
    <row r="3971" spans="4:4">
      <c r="D3971"/>
    </row>
    <row r="3972" spans="4:4">
      <c r="D3972"/>
    </row>
    <row r="3973" spans="4:4">
      <c r="D3973"/>
    </row>
    <row r="3974" spans="4:4">
      <c r="D3974"/>
    </row>
    <row r="3975" spans="4:4">
      <c r="D3975"/>
    </row>
    <row r="3976" spans="4:4">
      <c r="D3976"/>
    </row>
    <row r="3977" spans="4:4">
      <c r="D3977"/>
    </row>
    <row r="3978" spans="4:4">
      <c r="D3978"/>
    </row>
    <row r="3979" spans="4:4">
      <c r="D3979"/>
    </row>
    <row r="3980" spans="4:4">
      <c r="D3980"/>
    </row>
    <row r="3981" spans="4:4">
      <c r="D3981"/>
    </row>
    <row r="3982" spans="4:4">
      <c r="D3982"/>
    </row>
    <row r="3983" spans="4:4">
      <c r="D3983"/>
    </row>
    <row r="3984" spans="4:4">
      <c r="D3984"/>
    </row>
    <row r="3985" spans="4:4">
      <c r="D3985"/>
    </row>
    <row r="3986" spans="4:4">
      <c r="D3986"/>
    </row>
    <row r="3987" spans="4:4">
      <c r="D3987"/>
    </row>
    <row r="3988" spans="4:4">
      <c r="D3988"/>
    </row>
    <row r="3989" spans="4:4">
      <c r="D3989"/>
    </row>
    <row r="3990" spans="4:4">
      <c r="D3990"/>
    </row>
    <row r="3991" spans="4:4">
      <c r="D3991"/>
    </row>
    <row r="3992" spans="4:4">
      <c r="D3992"/>
    </row>
    <row r="3993" spans="4:4">
      <c r="D3993"/>
    </row>
    <row r="3994" spans="4:4">
      <c r="D3994"/>
    </row>
    <row r="3995" spans="4:4">
      <c r="D3995"/>
    </row>
    <row r="3996" spans="4:4">
      <c r="D3996"/>
    </row>
    <row r="3997" spans="4:4">
      <c r="D3997"/>
    </row>
    <row r="3998" spans="4:4">
      <c r="D3998"/>
    </row>
    <row r="3999" spans="4:4">
      <c r="D3999"/>
    </row>
    <row r="4000" spans="4:4">
      <c r="D4000"/>
    </row>
    <row r="4001" spans="4:4">
      <c r="D4001"/>
    </row>
    <row r="4002" spans="4:4">
      <c r="D4002"/>
    </row>
    <row r="4003" spans="4:4">
      <c r="D4003"/>
    </row>
  </sheetData>
  <autoFilter ref="A2:P626" xr:uid="{309EB335-FF11-49BA-B6C2-6BE36996FEEB}">
    <filterColumn colId="14">
      <filters>
        <filter val="1002859124"/>
        <filter val="1004233476"/>
        <filter val="1005702033"/>
        <filter val="1006663094"/>
        <filter val="1006815960"/>
        <filter val="1006816161"/>
        <filter val="1006844710"/>
        <filter val="1006848020"/>
        <filter val="1006848031"/>
        <filter val="1006848163"/>
        <filter val="1006848335"/>
        <filter val="1006849061"/>
        <filter val="1006849634"/>
        <filter val="1006850040"/>
        <filter val="1006908493"/>
        <filter val="1006908521"/>
        <filter val="1006947603"/>
        <filter val="1006955958"/>
        <filter val="1006956710"/>
        <filter val="1007012368"/>
        <filter val="1007069306"/>
        <filter val="1007430023"/>
        <filter val="1007468860"/>
        <filter val="1007577866"/>
        <filter val="1007756947"/>
        <filter val="1010145151"/>
        <filter val="1030024346"/>
        <filter val="1030081703"/>
        <filter val="1030082559"/>
        <filter val="1030082767"/>
        <filter val="1030082773"/>
        <filter val="1030083610"/>
        <filter val="1030084006"/>
        <filter val="1030084316"/>
        <filter val="1030084326"/>
        <filter val="1059840826"/>
        <filter val="1059842493"/>
        <filter val="1061087696"/>
        <filter val="1061830034"/>
        <filter val="1062278511"/>
        <filter val="10631712"/>
        <filter val="10632434"/>
        <filter val="1075209332"/>
        <filter val="1075508394"/>
        <filter val="1076905431"/>
        <filter val="1076983536"/>
        <filter val="1077228013"/>
        <filter val="1077853793"/>
        <filter val="1080073763"/>
        <filter val="1080073819"/>
        <filter val="1080074307"/>
        <filter val="1081064611"/>
        <filter val="1082749459"/>
        <filter val="1085255692"/>
        <filter val="1085267221"/>
        <filter val="1085276850"/>
        <filter val="1085348979"/>
        <filter val="1086696084"/>
        <filter val="1087780329"/>
        <filter val="1089243656"/>
        <filter val="1113529952"/>
        <filter val="1114627240"/>
        <filter val="1114898866"/>
        <filter val="1117495898"/>
        <filter val="1120067077"/>
        <filter val="1120068084"/>
        <filter val="1120068701"/>
        <filter val="1120069478"/>
        <filter val="1120069581"/>
        <filter val="1120071473"/>
        <filter val="1120072883"/>
        <filter val="1120072984"/>
        <filter val="1120098691"/>
        <filter val="1120101170"/>
        <filter val="1120101754"/>
        <filter val="1120216338"/>
        <filter val="1120216860"/>
        <filter val="1120217037"/>
        <filter val="1120218030"/>
        <filter val="1120218263"/>
        <filter val="1120218930"/>
        <filter val="1120219047"/>
        <filter val="1120219116"/>
        <filter val="1120219131"/>
        <filter val="1121506075"/>
        <filter val="1121506876"/>
        <filter val="1121506928"/>
        <filter val="1121508683"/>
        <filter val="1121508955"/>
        <filter val="1121509723"/>
        <filter val="1122338480"/>
        <filter val="1122782111"/>
        <filter val="1122782359"/>
        <filter val="1122782533"/>
        <filter val="1122782760"/>
        <filter val="1122783982"/>
        <filter val="1122784586"/>
        <filter val="1122784764"/>
        <filter val="1122784806"/>
        <filter val="1122784844"/>
        <filter val="1122785954"/>
        <filter val="1122786588"/>
        <filter val="1122786879"/>
        <filter val="1122787000"/>
        <filter val="1122787088"/>
        <filter val="1122787581"/>
        <filter val="1122787743"/>
        <filter val="1123208473"/>
        <filter val="1123210898"/>
        <filter val="1123211822"/>
        <filter val="1123212704"/>
        <filter val="1123306061"/>
        <filter val="1123307565"/>
        <filter val="1123311495"/>
        <filter val="1123312171"/>
        <filter val="1123314136"/>
        <filter val="1123315391"/>
        <filter val="1123320319"/>
        <filter val="1123320813"/>
        <filter val="1123321141"/>
        <filter val="1123321265"/>
        <filter val="1123321721"/>
        <filter val="1123322818"/>
        <filter val="1123323929"/>
        <filter val="1123324438"/>
        <filter val="1123324452"/>
        <filter val="1123324635"/>
        <filter val="1123324981"/>
        <filter val="1123325383"/>
        <filter val="1123326253"/>
        <filter val="1123327720"/>
        <filter val="1123330062"/>
        <filter val="1123330374"/>
        <filter val="1123331185"/>
        <filter val="1123331443"/>
        <filter val="1123331957"/>
        <filter val="1123332196"/>
        <filter val="1123332659"/>
        <filter val="1123333501"/>
        <filter val="1123333710"/>
        <filter val="1123334399"/>
        <filter val="1123334892"/>
        <filter val="1123335416"/>
        <filter val="1123336299"/>
        <filter val="1123336573"/>
        <filter val="1123336665"/>
        <filter val="1123336728"/>
        <filter val="1123337528"/>
        <filter val="1123337771"/>
        <filter val="1123338470"/>
        <filter val="1123338479"/>
        <filter val="1123338536"/>
        <filter val="1124312098"/>
        <filter val="1124312232"/>
        <filter val="1124312925"/>
        <filter val="1124313027"/>
        <filter val="1124313578"/>
        <filter val="1124313608"/>
        <filter val="1124314172"/>
        <filter val="1124314429"/>
        <filter val="1124314688"/>
        <filter val="1124315342"/>
        <filter val="1124315811"/>
        <filter val="1124316118"/>
        <filter val="1124316242"/>
        <filter val="1124316373"/>
        <filter val="1124316390"/>
        <filter val="1124316599"/>
        <filter val="1124316624"/>
        <filter val="1124316740"/>
        <filter val="1124316814"/>
        <filter val="1124316841"/>
        <filter val="1124316939"/>
        <filter val="1124317102"/>
        <filter val="1124848317"/>
        <filter val="1124848587"/>
        <filter val="1124851912"/>
        <filter val="1124852050"/>
        <filter val="1124855033"/>
        <filter val="1124856147"/>
        <filter val="1124857064"/>
        <filter val="1124857696"/>
        <filter val="1124858305"/>
        <filter val="1124858500"/>
        <filter val="1124858715"/>
        <filter val="1124860773"/>
        <filter val="1124862385"/>
        <filter val="1124862930"/>
        <filter val="1124864080"/>
        <filter val="1124865636"/>
        <filter val="1124866592"/>
        <filter val="1124868498"/>
        <filter val="1124869366"/>
        <filter val="1124869644"/>
        <filter val="1124870383"/>
        <filter val="1125179942"/>
        <filter val="1125179951"/>
        <filter val="1125180559"/>
        <filter val="1125181645"/>
        <filter val="1125182908"/>
        <filter val="1125183631"/>
        <filter val="1125183641"/>
        <filter val="1125184168"/>
        <filter val="1125184449"/>
        <filter val="1125184498"/>
        <filter val="1125185326"/>
        <filter val="1125185327"/>
        <filter val="1125185813"/>
        <filter val="1125185868"/>
        <filter val="1125185901"/>
        <filter val="1125186224"/>
        <filter val="1125186438"/>
        <filter val="1125186459"/>
        <filter val="1125186502"/>
        <filter val="1125186533"/>
        <filter val="1125411238"/>
        <filter val="1125412585"/>
        <filter val="1125413384"/>
        <filter val="1125414482"/>
        <filter val="1125414537"/>
        <filter val="1126142192"/>
        <filter val="1126444687"/>
        <filter val="1126444766"/>
        <filter val="1126444794"/>
        <filter val="1126445163"/>
        <filter val="1126447746"/>
        <filter val="1126448239"/>
        <filter val="1126449271"/>
        <filter val="1126449476"/>
        <filter val="1126452060"/>
        <filter val="1126452376"/>
        <filter val="1126453061"/>
        <filter val="1126454815"/>
        <filter val="1126455203"/>
        <filter val="1126455318"/>
        <filter val="1126460213"/>
        <filter val="1126461138"/>
        <filter val="1126461618"/>
        <filter val="1126461674"/>
        <filter val="1126461958"/>
        <filter val="1126462038"/>
        <filter val="1126570625"/>
        <filter val="1127071480"/>
        <filter val="1127072411"/>
        <filter val="1127072877"/>
        <filter val="1127075795"/>
        <filter val="1127076270"/>
        <filter val="1127079980"/>
        <filter val="1127081758"/>
        <filter val="1127081879"/>
        <filter val="1127082636"/>
        <filter val="11277080774"/>
        <filter val="1130144409"/>
        <filter val="1130146652"/>
        <filter val="1130147333"/>
        <filter val="1130147445"/>
        <filter val="1133149091"/>
        <filter val="1135034002"/>
        <filter val="1140015668"/>
        <filter val="1140434034"/>
        <filter val="1141384669"/>
        <filter val="1151950510"/>
        <filter val="1182463295"/>
        <filter val="1182713656"/>
        <filter val="1192713009"/>
        <filter val="12232920"/>
        <filter val="12749425"/>
        <filter val="12770133"/>
        <filter val="12977710"/>
        <filter val="12999268"/>
        <filter val="13007095"/>
        <filter val="13023245"/>
        <filter val="13023254"/>
        <filter val="13068599"/>
        <filter val="13078390"/>
        <filter val="13226123"/>
        <filter val="14080816"/>
        <filter val="14437407"/>
        <filter val="15565148"/>
        <filter val="15565235"/>
        <filter val="15570325"/>
        <filter val="15570418"/>
        <filter val="15570543"/>
        <filter val="15570782"/>
        <filter val="15570943"/>
        <filter val="15571076"/>
        <filter val="15571367"/>
        <filter val="15572476"/>
        <filter val="16341258"/>
        <filter val="17635719"/>
        <filter val="17668957"/>
        <filter val="17693085"/>
        <filter val="17705941"/>
        <filter val="1800015"/>
        <filter val="18100511"/>
        <filter val="18101500"/>
        <filter val="18101764"/>
        <filter val="18105584"/>
        <filter val="18105945"/>
        <filter val="18106723"/>
        <filter val="18106779"/>
        <filter val="18107596"/>
        <filter val="18108160"/>
        <filter val="18108380"/>
        <filter val="18110487"/>
        <filter val="18110552"/>
        <filter val="18112015"/>
        <filter val="18112051"/>
        <filter val="18112274"/>
        <filter val="18112837"/>
        <filter val="18122380"/>
        <filter val="18122954"/>
        <filter val="18123411"/>
        <filter val="18124262"/>
        <filter val="18124911"/>
        <filter val="18125124"/>
        <filter val="18125382"/>
        <filter val="18125424"/>
        <filter val="18126905"/>
        <filter val="18127979"/>
        <filter val="18129065"/>
        <filter val="18143220"/>
        <filter val="18145162"/>
        <filter val="18147283"/>
        <filter val="18154602"/>
        <filter val="18156391"/>
        <filter val="18157339"/>
        <filter val="18186100"/>
        <filter val="18195163"/>
        <filter val="18195164"/>
        <filter val="1830476"/>
        <filter val="1841578"/>
        <filter val="1896280"/>
        <filter val="19092505"/>
        <filter val="1909796"/>
        <filter val="23101788"/>
        <filter val="2373489"/>
        <filter val="25023543"/>
        <filter val="25368075"/>
        <filter val="25530553"/>
        <filter val="25598269"/>
        <filter val="25677183"/>
        <filter val="25678547"/>
        <filter val="26388324"/>
        <filter val="26571700"/>
        <filter val="26615748"/>
        <filter val="26632619"/>
        <filter val="26641431"/>
        <filter val="26641443"/>
        <filter val="27076347"/>
        <filter val="27081134"/>
        <filter val="27082077"/>
        <filter val="27132346"/>
        <filter val="27134193"/>
        <filter val="27145905"/>
        <filter val="27183360"/>
        <filter val="27187735"/>
        <filter val="27190650"/>
        <filter val="27191042"/>
        <filter val="27274398"/>
        <filter val="27277308"/>
        <filter val="27308039"/>
        <filter val="27322877"/>
        <filter val="27352144"/>
        <filter val="27353781"/>
        <filter val="27353980"/>
        <filter val="27354121"/>
        <filter val="27354166"/>
        <filter val="27354215"/>
        <filter val="27355422"/>
        <filter val="27355628"/>
        <filter val="27355858"/>
        <filter val="27355882"/>
        <filter val="27355914"/>
        <filter val="27356844"/>
        <filter val="27357059"/>
        <filter val="27357414"/>
        <filter val="27359023"/>
        <filter val="27359590"/>
        <filter val="27360048"/>
        <filter val="27360104"/>
        <filter val="27362827"/>
        <filter val="27363959"/>
        <filter val="27381119"/>
        <filter val="27387316"/>
        <filter val="27400369"/>
        <filter val="27431383"/>
        <filter val="27432177"/>
        <filter val="27432435"/>
        <filter val="27433290"/>
        <filter val="27469622"/>
        <filter val="27469893"/>
        <filter val="27469907"/>
        <filter val="27470101"/>
        <filter val="27470263"/>
        <filter val="27470289"/>
        <filter val="27470314"/>
        <filter val="27470330"/>
        <filter val="27470370"/>
        <filter val="27470777"/>
        <filter val="27472169"/>
        <filter val="27472433"/>
        <filter val="27472564"/>
        <filter val="27472590"/>
        <filter val="27472594"/>
        <filter val="27472780"/>
        <filter val="27473166"/>
        <filter val="27473223"/>
        <filter val="27473280"/>
        <filter val="27473454"/>
        <filter val="27474008"/>
        <filter val="27474292"/>
        <filter val="27474323"/>
        <filter val="27474572"/>
        <filter val="27474875"/>
        <filter val="27475382"/>
        <filter val="27475603"/>
        <filter val="27476251"/>
        <filter val="27481092"/>
        <filter val="27525914"/>
        <filter val="2765795"/>
        <filter val="2887094"/>
        <filter val="29900472"/>
        <filter val="30066452"/>
        <filter val="30701353"/>
        <filter val="30741204"/>
        <filter val="30741767"/>
        <filter val="31142683"/>
        <filter val="31155105"/>
        <filter val="31237134"/>
        <filter val="32671109"/>
        <filter val="34558410"/>
        <filter val="34671132"/>
        <filter val="36276534"/>
        <filter val="36755951"/>
        <filter val="37218670"/>
        <filter val="38443328"/>
        <filter val="38554118"/>
        <filter val="38610094"/>
        <filter val="39562662"/>
        <filter val="39825014"/>
        <filter val="39835079"/>
        <filter val="39835195"/>
        <filter val="39835295"/>
        <filter val="39840324"/>
        <filter val="39840456"/>
        <filter val="39840628"/>
        <filter val="39840652"/>
        <filter val="39840764"/>
        <filter val="39840910"/>
        <filter val="39841047"/>
        <filter val="39841345"/>
        <filter val="39841475"/>
        <filter val="39841862"/>
        <filter val="39842015"/>
        <filter val="39842099"/>
        <filter val="39842151"/>
        <filter val="39842224"/>
        <filter val="39842240"/>
        <filter val="40620442"/>
        <filter val="40620753"/>
        <filter val="40730186"/>
        <filter val="40755103"/>
        <filter val="40756185"/>
        <filter val="40782495"/>
        <filter val="41101107"/>
        <filter val="41101390"/>
        <filter val="41103370"/>
        <filter val="41103738"/>
        <filter val="41104220"/>
        <filter val="41104711"/>
        <filter val="41105448"/>
        <filter val="41106184"/>
        <filter val="41106200"/>
        <filter val="41106214"/>
        <filter val="41106522"/>
        <filter val="41106757"/>
        <filter val="41107077"/>
        <filter val="41107524"/>
        <filter val="41107821"/>
        <filter val="41107895"/>
        <filter val="41107987"/>
        <filter val="41108133"/>
        <filter val="41108822"/>
        <filter val="41110087"/>
        <filter val="41110155"/>
        <filter val="41115204"/>
        <filter val="41115472"/>
        <filter val="41116143"/>
        <filter val="41117601"/>
        <filter val="41117809"/>
        <filter val="41118129"/>
        <filter val="41119009"/>
        <filter val="41119510"/>
        <filter val="41125330"/>
        <filter val="41165021"/>
        <filter val="41170564"/>
        <filter val="41170934"/>
        <filter val="41180059"/>
        <filter val="41180112"/>
        <filter val="41180164"/>
        <filter val="41180174"/>
        <filter val="41180228"/>
        <filter val="41180241"/>
        <filter val="41180618"/>
        <filter val="41181063"/>
        <filter val="41181136"/>
        <filter val="41181144"/>
        <filter val="41181858"/>
        <filter val="41181888"/>
        <filter val="41182024"/>
        <filter val="41182120"/>
        <filter val="41182416"/>
        <filter val="41182524"/>
        <filter val="41182702"/>
        <filter val="41182880"/>
        <filter val="41241144"/>
        <filter val="41887945"/>
        <filter val="41958374"/>
        <filter val="42098163"/>
        <filter val="48657780"/>
        <filter val="4929232"/>
        <filter val="4961091"/>
        <filter val="4961492"/>
        <filter val="51730238"/>
        <filter val="5198272"/>
        <filter val="5204154"/>
        <filter val="5206097"/>
        <filter val="52209564"/>
        <filter val="5222010"/>
        <filter val="5223557"/>
        <filter val="5283072"/>
        <filter val="5283130"/>
        <filter val="5297036"/>
        <filter val="5297340"/>
        <filter val="5298298"/>
        <filter val="5298305"/>
        <filter val="5301179"/>
        <filter val="5301423"/>
        <filter val="5328226"/>
        <filter val="5341783"/>
        <filter val="5348191"/>
        <filter val="5348422"/>
        <filter val="5348740"/>
        <filter val="5348966"/>
        <filter val="5349151"/>
        <filter val="5349199"/>
        <filter val="5349313"/>
        <filter val="5350061"/>
        <filter val="5350142"/>
        <filter val="5350222"/>
        <filter val="5350434"/>
        <filter val="5378918"/>
        <filter val="59177444"/>
        <filter val="59589361"/>
        <filter val="59651292"/>
        <filter val="59707568"/>
        <filter val="59819118"/>
        <filter val="59835553"/>
        <filter val="6176530"/>
        <filter val="69000005"/>
        <filter val="69000006"/>
        <filter val="69000037"/>
        <filter val="69000069"/>
        <filter val="69008500"/>
        <filter val="69009146"/>
        <filter val="69009332"/>
        <filter val="69009401"/>
        <filter val="69010074"/>
        <filter val="69010154"/>
        <filter val="69010241"/>
        <filter val="69010405"/>
        <filter val="69010507"/>
        <filter val="69010583"/>
        <filter val="69010606"/>
        <filter val="69010741"/>
        <filter val="69010769"/>
        <filter val="69011223"/>
        <filter val="69025046"/>
        <filter val="69026357"/>
        <filter val="69026839"/>
        <filter val="69027357"/>
        <filter val="69028113"/>
        <filter val="69029043"/>
        <filter val="69035003"/>
        <filter val="69050097"/>
        <filter val="69055091"/>
        <filter val="69071014"/>
        <filter val="69086736"/>
        <filter val="69086866"/>
        <filter val="69086955"/>
        <filter val="70431960"/>
        <filter val="7846888"/>
        <filter val="7846905"/>
        <filter val="87245217"/>
        <filter val="87452115"/>
        <filter val="87490022"/>
        <filter val="94322467"/>
        <filter val="96360773"/>
        <filter val="97425021"/>
        <filter val="97450034"/>
        <filter val="97470002"/>
        <filter val="97470075"/>
        <filter val="97470365"/>
        <filter val="97470675"/>
        <filter val="97471115"/>
        <filter val="97471122"/>
        <filter val="97472191"/>
        <filter val="97480960"/>
        <filter val="97490048"/>
        <filter val="98332292"/>
      </filters>
    </filterColumn>
  </autoFilter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852-81D7-40FF-879B-EF8920118F18}">
  <sheetPr codeName="Hoja7">
    <tabColor theme="9" tint="0.39997558519241921"/>
  </sheetPr>
  <dimension ref="A1:I6"/>
  <sheetViews>
    <sheetView workbookViewId="0">
      <selection activeCell="F11" sqref="F11"/>
    </sheetView>
  </sheetViews>
  <sheetFormatPr baseColWidth="10" defaultRowHeight="14.4"/>
  <cols>
    <col min="1" max="1" width="13" style="3" bestFit="1" customWidth="1"/>
    <col min="2" max="2" width="13" style="5" customWidth="1"/>
    <col min="7" max="7" width="11.88671875" bestFit="1" customWidth="1"/>
  </cols>
  <sheetData>
    <row r="1" spans="1:9" ht="54">
      <c r="A1" s="15" t="s">
        <v>20</v>
      </c>
      <c r="B1" s="2" t="s">
        <v>46</v>
      </c>
      <c r="C1" s="1" t="s">
        <v>47</v>
      </c>
      <c r="D1" s="1" t="s">
        <v>48</v>
      </c>
      <c r="G1" s="79" t="s">
        <v>49</v>
      </c>
      <c r="H1" s="79"/>
      <c r="I1" s="79"/>
    </row>
    <row r="2" spans="1:9">
      <c r="A2" s="16" t="s">
        <v>50</v>
      </c>
      <c r="B2" s="17" t="s">
        <v>51</v>
      </c>
      <c r="C2" t="s">
        <v>19</v>
      </c>
      <c r="D2">
        <v>123</v>
      </c>
      <c r="G2">
        <f>+LEN(D2)</f>
        <v>3</v>
      </c>
    </row>
    <row r="3" spans="1:9">
      <c r="A3" s="3">
        <v>9012767301</v>
      </c>
      <c r="B3" s="5">
        <v>45399</v>
      </c>
      <c r="C3" t="s">
        <v>141</v>
      </c>
      <c r="D3">
        <v>438</v>
      </c>
      <c r="G3" t="str">
        <f>+REPT(0,6-$G$2)</f>
        <v>000</v>
      </c>
      <c r="H3" t="s">
        <v>52</v>
      </c>
      <c r="I3">
        <f>+LEN(C3)</f>
        <v>8</v>
      </c>
    </row>
    <row r="4" spans="1:9">
      <c r="A4" s="3">
        <v>9012767301</v>
      </c>
      <c r="B4" s="5">
        <f ca="1">+TODAY()</f>
        <v>45546</v>
      </c>
      <c r="C4" t="str">
        <f>+H4&amp;G4&amp;$D$2</f>
        <v>US000123</v>
      </c>
      <c r="D4">
        <f>+COUNTA([1]US!E:E)-2</f>
        <v>2</v>
      </c>
      <c r="G4" t="str">
        <f>+REPT(0,6-$G$2)</f>
        <v>000</v>
      </c>
      <c r="H4" t="s">
        <v>53</v>
      </c>
      <c r="I4">
        <f>+LEN(C4)</f>
        <v>8</v>
      </c>
    </row>
    <row r="5" spans="1:9">
      <c r="A5" s="3">
        <v>9012767301</v>
      </c>
      <c r="B5" s="5">
        <f ca="1">+TODAY()</f>
        <v>45546</v>
      </c>
      <c r="C5" t="str">
        <f>+H5&amp;G5&amp;$D$2</f>
        <v>AT000123</v>
      </c>
      <c r="D5">
        <f>+COUNTA([1]AT!E:E)-2</f>
        <v>0</v>
      </c>
      <c r="G5" t="str">
        <f>+REPT(0,6-$G$2)</f>
        <v>000</v>
      </c>
      <c r="H5" t="s">
        <v>54</v>
      </c>
      <c r="I5">
        <f>+LEN(C5)</f>
        <v>8</v>
      </c>
    </row>
    <row r="6" spans="1:9">
      <c r="A6" s="3">
        <v>9012767301</v>
      </c>
      <c r="B6" s="5">
        <f ca="1">+TODAY()</f>
        <v>45546</v>
      </c>
      <c r="C6" t="str">
        <f>+H6&amp;G6&amp;$D$2</f>
        <v>AM000123</v>
      </c>
      <c r="D6">
        <f>+COUNTA([1]AM!E:E)-2</f>
        <v>2</v>
      </c>
      <c r="G6" t="str">
        <f>+REPT(0,6-$G$2)</f>
        <v>000</v>
      </c>
      <c r="H6" t="s">
        <v>55</v>
      </c>
      <c r="I6">
        <f>+LEN(C6)</f>
        <v>8</v>
      </c>
    </row>
  </sheetData>
  <mergeCells count="1">
    <mergeCell ref="G1:I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B066-196F-42B6-823C-E790A04876A7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0275-F00D-4CBB-A68E-DF68B66D66CC}">
  <sheetPr>
    <tabColor theme="9" tint="0.39997558519241921"/>
  </sheetPr>
  <dimension ref="A1:S626"/>
  <sheetViews>
    <sheetView topLeftCell="A597" workbookViewId="0">
      <selection activeCell="A2" sqref="A2:A626"/>
    </sheetView>
  </sheetViews>
  <sheetFormatPr baseColWidth="10" defaultRowHeight="14.4"/>
  <cols>
    <col min="3" max="3" width="39.109375" bestFit="1" customWidth="1"/>
    <col min="15" max="16" width="5.5546875" customWidth="1"/>
    <col min="17" max="17" width="8.6640625" customWidth="1"/>
    <col min="18" max="18" width="19.109375" bestFit="1" customWidth="1"/>
  </cols>
  <sheetData>
    <row r="1" spans="1:19">
      <c r="A1" t="s">
        <v>41</v>
      </c>
      <c r="B1" t="s">
        <v>142</v>
      </c>
      <c r="C1" t="s">
        <v>147</v>
      </c>
      <c r="D1" t="s">
        <v>143</v>
      </c>
      <c r="E1" t="s">
        <v>144</v>
      </c>
      <c r="F1" t="s">
        <v>145</v>
      </c>
      <c r="G1" t="s">
        <v>146</v>
      </c>
      <c r="I1" t="s">
        <v>534</v>
      </c>
      <c r="L1" t="s">
        <v>529</v>
      </c>
      <c r="M1" t="s">
        <v>531</v>
      </c>
      <c r="N1" t="s">
        <v>530</v>
      </c>
      <c r="Q1">
        <v>41182654</v>
      </c>
    </row>
    <row r="2" spans="1:19">
      <c r="A2" s="42">
        <v>41958374</v>
      </c>
      <c r="B2" s="42" t="s">
        <v>41</v>
      </c>
      <c r="C2" s="42" t="s">
        <v>907</v>
      </c>
      <c r="D2" t="s">
        <v>2876</v>
      </c>
      <c r="E2" t="s">
        <v>2877</v>
      </c>
      <c r="F2" t="s">
        <v>343</v>
      </c>
      <c r="G2" t="s">
        <v>502</v>
      </c>
      <c r="L2" t="str">
        <f>LEFT(D2,1)</f>
        <v>M</v>
      </c>
      <c r="M2">
        <f>LEN(D2)</f>
        <v>7</v>
      </c>
      <c r="N2" t="str">
        <f ca="1">IF(LEFT(D2,1)&lt;&gt;RANDBETWEEN(65,90),"DIFF","OK")</f>
        <v>DIFF</v>
      </c>
      <c r="R2" t="str">
        <f>VLOOKUP(A2,DATOS!D:J,7,FALSE)</f>
        <v>MOCOA</v>
      </c>
      <c r="S2" t="str">
        <f>VLOOKUP(R2,MUNICIOS!A:D,4,FALSE)</f>
        <v>001</v>
      </c>
    </row>
    <row r="3" spans="1:19">
      <c r="A3" s="42">
        <v>1123336665</v>
      </c>
      <c r="B3" s="42" t="s">
        <v>86</v>
      </c>
      <c r="C3" s="42" t="s">
        <v>911</v>
      </c>
      <c r="D3" t="s">
        <v>2878</v>
      </c>
      <c r="F3" t="s">
        <v>2879</v>
      </c>
      <c r="G3" t="s">
        <v>152</v>
      </c>
      <c r="L3" t="str">
        <f t="shared" ref="L3:L66" si="0">LEFT(D3,1)</f>
        <v>Y</v>
      </c>
      <c r="M3">
        <f t="shared" ref="M3:M66" si="1">LEN(D3)</f>
        <v>6</v>
      </c>
      <c r="N3" t="str">
        <f t="shared" ref="N3:N66" ca="1" si="2">IF(LEFT(D3,1)&lt;&gt;RANDBETWEEN(65,90),"DIFF","OK")</f>
        <v>DIFF</v>
      </c>
      <c r="R3" t="str">
        <f>VLOOKUP(A3,DATOS!D:J,7,FALSE)</f>
        <v>ORITO</v>
      </c>
      <c r="S3">
        <f>VLOOKUP(R3,MUNICIOS!A:D,4,FALSE)</f>
        <v>320</v>
      </c>
    </row>
    <row r="4" spans="1:19">
      <c r="A4" s="42">
        <v>1080073819</v>
      </c>
      <c r="B4" s="42" t="s">
        <v>86</v>
      </c>
      <c r="C4" s="42" t="s">
        <v>661</v>
      </c>
      <c r="D4" t="s">
        <v>510</v>
      </c>
      <c r="E4" t="s">
        <v>313</v>
      </c>
      <c r="F4" t="s">
        <v>891</v>
      </c>
      <c r="G4" t="s">
        <v>892</v>
      </c>
      <c r="L4" t="str">
        <f t="shared" si="0"/>
        <v>T</v>
      </c>
      <c r="M4">
        <f t="shared" si="1"/>
        <v>6</v>
      </c>
      <c r="N4" t="str">
        <f t="shared" ca="1" si="2"/>
        <v>DIFF</v>
      </c>
      <c r="R4" t="str">
        <f>VLOOKUP(A4,DATOS!D:J,7,FALSE)</f>
        <v>SIBUNDOY</v>
      </c>
      <c r="S4">
        <f>VLOOKUP(R4,MUNICIOS!A:D,4,FALSE)</f>
        <v>749</v>
      </c>
    </row>
    <row r="5" spans="1:19">
      <c r="A5" s="42">
        <v>1061087696</v>
      </c>
      <c r="B5" s="42" t="s">
        <v>41</v>
      </c>
      <c r="C5" s="42" t="s">
        <v>916</v>
      </c>
      <c r="D5" t="s">
        <v>2880</v>
      </c>
      <c r="E5" t="s">
        <v>315</v>
      </c>
      <c r="F5" t="s">
        <v>867</v>
      </c>
      <c r="L5" t="str">
        <f t="shared" si="0"/>
        <v>A</v>
      </c>
      <c r="M5">
        <f t="shared" si="1"/>
        <v>6</v>
      </c>
      <c r="N5" t="str">
        <f t="shared" ca="1" si="2"/>
        <v>DIFF</v>
      </c>
      <c r="R5" t="str">
        <f>VLOOKUP(A5,DATOS!D:J,7,FALSE)</f>
        <v>SIBUNDOY</v>
      </c>
      <c r="S5">
        <f>VLOOKUP(R5,MUNICIOS!A:D,4,FALSE)</f>
        <v>749</v>
      </c>
    </row>
    <row r="6" spans="1:19">
      <c r="A6" s="42">
        <v>69055091</v>
      </c>
      <c r="B6" s="42" t="s">
        <v>41</v>
      </c>
      <c r="C6" s="42" t="s">
        <v>923</v>
      </c>
      <c r="D6" t="s">
        <v>202</v>
      </c>
      <c r="F6" t="s">
        <v>465</v>
      </c>
      <c r="G6" t="s">
        <v>537</v>
      </c>
      <c r="L6" t="str">
        <f t="shared" si="0"/>
        <v>A</v>
      </c>
      <c r="M6">
        <f t="shared" si="1"/>
        <v>6</v>
      </c>
      <c r="N6" t="str">
        <f t="shared" ca="1" si="2"/>
        <v>DIFF</v>
      </c>
      <c r="R6" t="str">
        <f>VLOOKUP(A6,DATOS!D:J,7,FALSE)</f>
        <v>SAN FRANCISCO</v>
      </c>
      <c r="S6">
        <f>VLOOKUP(R6,MUNICIOS!A:D,4,FALSE)</f>
        <v>755</v>
      </c>
    </row>
    <row r="7" spans="1:19">
      <c r="A7" s="42">
        <v>1122787088</v>
      </c>
      <c r="B7" s="42" t="s">
        <v>86</v>
      </c>
      <c r="C7" s="42" t="s">
        <v>927</v>
      </c>
      <c r="D7" t="s">
        <v>202</v>
      </c>
      <c r="E7" t="s">
        <v>760</v>
      </c>
      <c r="F7" t="s">
        <v>2881</v>
      </c>
      <c r="G7" t="s">
        <v>2882</v>
      </c>
      <c r="L7" t="str">
        <f t="shared" si="0"/>
        <v>A</v>
      </c>
      <c r="M7">
        <f t="shared" si="1"/>
        <v>6</v>
      </c>
      <c r="N7" t="str">
        <f t="shared" ca="1" si="2"/>
        <v>DIFF</v>
      </c>
      <c r="R7" t="str">
        <f>VLOOKUP(A7,DATOS!D:J,7,FALSE)</f>
        <v>COLON</v>
      </c>
      <c r="S7">
        <f>VLOOKUP(R7,MUNICIOS!A:D,4,FALSE)</f>
        <v>219</v>
      </c>
    </row>
    <row r="8" spans="1:19">
      <c r="A8" s="42">
        <v>16341258</v>
      </c>
      <c r="B8" s="42" t="s">
        <v>41</v>
      </c>
      <c r="C8" s="42" t="s">
        <v>931</v>
      </c>
      <c r="D8" t="s">
        <v>204</v>
      </c>
      <c r="E8" t="s">
        <v>186</v>
      </c>
      <c r="F8" t="s">
        <v>2883</v>
      </c>
      <c r="L8" t="str">
        <f t="shared" si="0"/>
        <v>A</v>
      </c>
      <c r="M8">
        <f t="shared" si="1"/>
        <v>7</v>
      </c>
      <c r="N8" t="str">
        <f t="shared" ca="1" si="2"/>
        <v>DIFF</v>
      </c>
      <c r="R8" t="str">
        <f>VLOOKUP(A8,DATOS!D:J,7,FALSE)</f>
        <v>PUERTO CAICEDO</v>
      </c>
      <c r="S8">
        <f>VLOOKUP(R8,MUNICIOS!A:D,4,FALSE)</f>
        <v>569</v>
      </c>
    </row>
    <row r="9" spans="1:19">
      <c r="A9" s="42">
        <v>1122783982</v>
      </c>
      <c r="B9" s="42" t="s">
        <v>41</v>
      </c>
      <c r="C9" s="42" t="s">
        <v>937</v>
      </c>
      <c r="D9" t="s">
        <v>238</v>
      </c>
      <c r="E9" t="s">
        <v>179</v>
      </c>
      <c r="F9" t="s">
        <v>2884</v>
      </c>
      <c r="G9" t="s">
        <v>271</v>
      </c>
      <c r="L9" t="str">
        <f t="shared" si="0"/>
        <v>A</v>
      </c>
      <c r="M9">
        <f t="shared" si="1"/>
        <v>8</v>
      </c>
      <c r="N9" t="str">
        <f t="shared" ca="1" si="2"/>
        <v>DIFF</v>
      </c>
      <c r="R9" t="str">
        <f>VLOOKUP(A9,DATOS!D:J,7,FALSE)</f>
        <v>PUERTO ASIS</v>
      </c>
      <c r="S9">
        <f>VLOOKUP(R9,MUNICIOS!A:D,4,FALSE)</f>
        <v>568</v>
      </c>
    </row>
    <row r="10" spans="1:19">
      <c r="A10" s="52">
        <v>1124316814</v>
      </c>
      <c r="B10" s="52" t="s">
        <v>86</v>
      </c>
      <c r="C10" s="42" t="s">
        <v>940</v>
      </c>
      <c r="D10" t="s">
        <v>238</v>
      </c>
      <c r="E10" t="s">
        <v>240</v>
      </c>
      <c r="F10" t="s">
        <v>2885</v>
      </c>
      <c r="G10" t="s">
        <v>239</v>
      </c>
      <c r="L10" t="str">
        <f t="shared" si="0"/>
        <v>A</v>
      </c>
      <c r="M10">
        <f t="shared" si="1"/>
        <v>8</v>
      </c>
      <c r="N10" t="str">
        <f t="shared" ca="1" si="2"/>
        <v>DIFF</v>
      </c>
      <c r="R10" t="str">
        <f>VLOOKUP(A10,DATOS!D:J,7,FALSE)</f>
        <v>COLON</v>
      </c>
      <c r="S10">
        <f>VLOOKUP(R10,MUNICIOS!A:D,4,FALSE)</f>
        <v>219</v>
      </c>
    </row>
    <row r="11" spans="1:19">
      <c r="A11" s="52">
        <v>1124860773</v>
      </c>
      <c r="B11" s="52" t="s">
        <v>79</v>
      </c>
      <c r="C11" s="42" t="s">
        <v>943</v>
      </c>
      <c r="D11" t="s">
        <v>2886</v>
      </c>
      <c r="E11" t="s">
        <v>2887</v>
      </c>
      <c r="F11" t="s">
        <v>2888</v>
      </c>
      <c r="G11" t="s">
        <v>2889</v>
      </c>
      <c r="L11" t="str">
        <f t="shared" si="0"/>
        <v>A</v>
      </c>
      <c r="M11">
        <f t="shared" si="1"/>
        <v>7</v>
      </c>
      <c r="N11" t="str">
        <f t="shared" ca="1" si="2"/>
        <v>DIFF</v>
      </c>
      <c r="R11" t="str">
        <f>VLOOKUP(A11,DATOS!D:J,7,FALSE)</f>
        <v>MOCOA</v>
      </c>
      <c r="S11" t="str">
        <f>VLOOKUP(R11,MUNICIOS!A:D,4,FALSE)</f>
        <v>001</v>
      </c>
    </row>
    <row r="12" spans="1:19">
      <c r="A12" s="42">
        <v>25023543</v>
      </c>
      <c r="B12" s="42" t="s">
        <v>41</v>
      </c>
      <c r="C12" s="42" t="s">
        <v>947</v>
      </c>
      <c r="D12" t="s">
        <v>2890</v>
      </c>
      <c r="E12" t="s">
        <v>2891</v>
      </c>
      <c r="F12" t="s">
        <v>229</v>
      </c>
      <c r="G12" t="s">
        <v>495</v>
      </c>
      <c r="L12" t="str">
        <f t="shared" si="0"/>
        <v>A</v>
      </c>
      <c r="M12">
        <f t="shared" si="1"/>
        <v>7</v>
      </c>
      <c r="N12" t="str">
        <f t="shared" ca="1" si="2"/>
        <v>DIFF</v>
      </c>
      <c r="R12" t="str">
        <f>VLOOKUP(A12,DATOS!D:J,7,FALSE)</f>
        <v>MOCOA</v>
      </c>
      <c r="S12" t="str">
        <f>VLOOKUP(R12,MUNICIOS!A:D,4,FALSE)</f>
        <v>001</v>
      </c>
    </row>
    <row r="13" spans="1:19">
      <c r="A13" s="42">
        <v>27362827</v>
      </c>
      <c r="B13" s="42" t="s">
        <v>41</v>
      </c>
      <c r="C13" s="42" t="s">
        <v>951</v>
      </c>
      <c r="D13" t="s">
        <v>2892</v>
      </c>
      <c r="E13" t="s">
        <v>2893</v>
      </c>
      <c r="F13" t="s">
        <v>302</v>
      </c>
      <c r="G13" t="s">
        <v>2894</v>
      </c>
      <c r="L13" t="str">
        <f t="shared" si="0"/>
        <v>A</v>
      </c>
      <c r="M13">
        <f t="shared" si="1"/>
        <v>7</v>
      </c>
      <c r="N13" t="str">
        <f t="shared" ca="1" si="2"/>
        <v>DIFF</v>
      </c>
      <c r="R13" t="str">
        <f>VLOOKUP(A13,DATOS!D:J,7,FALSE)</f>
        <v>MOCOA</v>
      </c>
      <c r="S13" t="str">
        <f>VLOOKUP(R13,MUNICIOS!A:D,4,FALSE)</f>
        <v>001</v>
      </c>
    </row>
    <row r="14" spans="1:19">
      <c r="A14" s="18">
        <v>27356844</v>
      </c>
      <c r="B14" s="18" t="s">
        <v>41</v>
      </c>
      <c r="C14" s="42" t="s">
        <v>953</v>
      </c>
      <c r="D14" t="s">
        <v>205</v>
      </c>
      <c r="E14" t="s">
        <v>205</v>
      </c>
      <c r="F14" t="s">
        <v>207</v>
      </c>
      <c r="G14" t="s">
        <v>243</v>
      </c>
      <c r="L14" t="str">
        <f t="shared" si="0"/>
        <v>A</v>
      </c>
      <c r="M14">
        <f t="shared" si="1"/>
        <v>7</v>
      </c>
      <c r="N14" t="str">
        <f t="shared" ca="1" si="2"/>
        <v>DIFF</v>
      </c>
      <c r="R14" t="str">
        <f>VLOOKUP(A14,DATOS!D:J,7,FALSE)</f>
        <v>VILLAGARZON</v>
      </c>
      <c r="S14">
        <f>VLOOKUP(R14,MUNICIOS!A:D,4,FALSE)</f>
        <v>885</v>
      </c>
    </row>
    <row r="15" spans="1:19">
      <c r="A15" s="18">
        <v>69026839</v>
      </c>
      <c r="B15" s="18" t="s">
        <v>41</v>
      </c>
      <c r="C15" s="42" t="s">
        <v>956</v>
      </c>
      <c r="D15" t="s">
        <v>205</v>
      </c>
      <c r="E15" t="s">
        <v>163</v>
      </c>
      <c r="F15" t="s">
        <v>801</v>
      </c>
      <c r="L15" t="str">
        <f t="shared" si="0"/>
        <v>A</v>
      </c>
      <c r="M15">
        <f t="shared" si="1"/>
        <v>7</v>
      </c>
      <c r="N15" t="str">
        <f t="shared" ca="1" si="2"/>
        <v>DIFF</v>
      </c>
      <c r="R15" t="str">
        <f>VLOOKUP(A15,DATOS!D:J,7,FALSE)</f>
        <v>ORITO</v>
      </c>
      <c r="S15">
        <f>VLOOKUP(R15,MUNICIOS!A:D,4,FALSE)</f>
        <v>320</v>
      </c>
    </row>
    <row r="16" spans="1:19">
      <c r="A16" s="18">
        <v>1123337528</v>
      </c>
      <c r="B16" s="18" t="s">
        <v>86</v>
      </c>
      <c r="C16" s="42" t="s">
        <v>963</v>
      </c>
      <c r="D16" t="s">
        <v>205</v>
      </c>
      <c r="E16" t="s">
        <v>2895</v>
      </c>
      <c r="F16" t="s">
        <v>87</v>
      </c>
      <c r="L16" t="str">
        <f t="shared" si="0"/>
        <v>A</v>
      </c>
      <c r="M16">
        <f t="shared" si="1"/>
        <v>7</v>
      </c>
      <c r="N16" t="str">
        <f t="shared" ca="1" si="2"/>
        <v>DIFF</v>
      </c>
      <c r="R16" t="str">
        <f>VLOOKUP(A16,DATOS!D:J,7,FALSE)</f>
        <v>ORITO</v>
      </c>
      <c r="S16">
        <f>VLOOKUP(R16,MUNICIOS!A:D,4,FALSE)</f>
        <v>320</v>
      </c>
    </row>
    <row r="17" spans="1:19">
      <c r="A17" s="18">
        <v>1182713656</v>
      </c>
      <c r="B17" s="18" t="s">
        <v>86</v>
      </c>
      <c r="C17" s="42" t="s">
        <v>965</v>
      </c>
      <c r="D17" t="s">
        <v>765</v>
      </c>
      <c r="E17" t="s">
        <v>2896</v>
      </c>
      <c r="F17" t="s">
        <v>451</v>
      </c>
      <c r="L17" t="str">
        <f t="shared" si="0"/>
        <v>A</v>
      </c>
      <c r="M17">
        <f t="shared" si="1"/>
        <v>5</v>
      </c>
      <c r="N17" t="str">
        <f t="shared" ca="1" si="2"/>
        <v>DIFF</v>
      </c>
      <c r="R17" t="str">
        <f>VLOOKUP(A17,DATOS!D:J,7,FALSE)</f>
        <v>ORITO</v>
      </c>
      <c r="S17">
        <f>VLOOKUP(R17,MUNICIOS!A:D,4,FALSE)</f>
        <v>320</v>
      </c>
    </row>
    <row r="18" spans="1:19">
      <c r="A18" s="18">
        <v>41106184</v>
      </c>
      <c r="B18" s="18" t="s">
        <v>41</v>
      </c>
      <c r="C18" s="42" t="s">
        <v>971</v>
      </c>
      <c r="D18" t="s">
        <v>2897</v>
      </c>
      <c r="F18" t="s">
        <v>799</v>
      </c>
      <c r="L18" t="str">
        <f t="shared" si="0"/>
        <v>A</v>
      </c>
      <c r="M18">
        <f t="shared" si="1"/>
        <v>6</v>
      </c>
      <c r="N18" t="str">
        <f t="shared" ca="1" si="2"/>
        <v>DIFF</v>
      </c>
      <c r="R18" t="str">
        <f>VLOOKUP(A18,DATOS!D:J,7,FALSE)</f>
        <v>ORITO</v>
      </c>
      <c r="S18">
        <f>VLOOKUP(R18,MUNICIOS!A:D,4,FALSE)</f>
        <v>320</v>
      </c>
    </row>
    <row r="19" spans="1:19">
      <c r="A19" s="18">
        <v>69008500</v>
      </c>
      <c r="B19" s="18" t="s">
        <v>41</v>
      </c>
      <c r="C19" s="42" t="s">
        <v>972</v>
      </c>
      <c r="D19" t="s">
        <v>2898</v>
      </c>
      <c r="E19" t="s">
        <v>811</v>
      </c>
      <c r="F19" t="s">
        <v>422</v>
      </c>
      <c r="G19" t="s">
        <v>229</v>
      </c>
      <c r="L19" t="str">
        <f t="shared" si="0"/>
        <v>A</v>
      </c>
      <c r="M19">
        <f t="shared" si="1"/>
        <v>7</v>
      </c>
      <c r="N19" t="str">
        <f t="shared" ca="1" si="2"/>
        <v>DIFF</v>
      </c>
      <c r="R19" t="str">
        <f>VLOOKUP(A19,DATOS!D:J,7,FALSE)</f>
        <v>MOCOA</v>
      </c>
      <c r="S19" t="str">
        <f>VLOOKUP(R19,MUNICIOS!A:D,4,FALSE)</f>
        <v>001</v>
      </c>
    </row>
    <row r="20" spans="1:19">
      <c r="A20" s="18">
        <v>1123333710</v>
      </c>
      <c r="B20" s="18" t="s">
        <v>79</v>
      </c>
      <c r="C20" s="42" t="s">
        <v>974</v>
      </c>
      <c r="D20" t="s">
        <v>2898</v>
      </c>
      <c r="E20" t="s">
        <v>2899</v>
      </c>
      <c r="F20" t="s">
        <v>211</v>
      </c>
      <c r="L20" t="str">
        <f t="shared" si="0"/>
        <v>A</v>
      </c>
      <c r="M20">
        <f t="shared" si="1"/>
        <v>7</v>
      </c>
      <c r="N20" t="str">
        <f t="shared" ca="1" si="2"/>
        <v>DIFF</v>
      </c>
      <c r="R20" t="str">
        <f>VLOOKUP(A20,DATOS!D:J,7,FALSE)</f>
        <v>ORITO</v>
      </c>
      <c r="S20">
        <f>VLOOKUP(R20,MUNICIOS!A:D,4,FALSE)</f>
        <v>320</v>
      </c>
    </row>
    <row r="21" spans="1:19">
      <c r="A21" s="18">
        <v>1007468860</v>
      </c>
      <c r="B21" s="18" t="s">
        <v>41</v>
      </c>
      <c r="C21" s="42" t="s">
        <v>976</v>
      </c>
      <c r="D21" t="s">
        <v>2898</v>
      </c>
      <c r="E21" t="s">
        <v>2900</v>
      </c>
      <c r="F21" t="s">
        <v>2901</v>
      </c>
      <c r="G21" t="s">
        <v>2902</v>
      </c>
      <c r="L21" t="str">
        <f t="shared" si="0"/>
        <v>A</v>
      </c>
      <c r="M21">
        <f t="shared" si="1"/>
        <v>7</v>
      </c>
      <c r="N21" t="str">
        <f t="shared" ca="1" si="2"/>
        <v>DIFF</v>
      </c>
      <c r="R21" t="str">
        <f>VLOOKUP(A21,DATOS!D:J,7,FALSE)</f>
        <v>ORITO</v>
      </c>
      <c r="S21">
        <f>VLOOKUP(R21,MUNICIOS!A:D,4,FALSE)</f>
        <v>320</v>
      </c>
    </row>
    <row r="22" spans="1:19">
      <c r="A22" s="18">
        <v>41115472</v>
      </c>
      <c r="B22" s="18" t="s">
        <v>41</v>
      </c>
      <c r="C22" s="42" t="s">
        <v>978</v>
      </c>
      <c r="D22" t="s">
        <v>2903</v>
      </c>
      <c r="E22" t="s">
        <v>301</v>
      </c>
      <c r="F22" t="s">
        <v>362</v>
      </c>
      <c r="G22" t="s">
        <v>2904</v>
      </c>
      <c r="L22" t="str">
        <f t="shared" si="0"/>
        <v>A</v>
      </c>
      <c r="M22">
        <f t="shared" si="1"/>
        <v>8</v>
      </c>
      <c r="N22" t="str">
        <f t="shared" ca="1" si="2"/>
        <v>DIFF</v>
      </c>
      <c r="R22" t="str">
        <f>VLOOKUP(A22,DATOS!D:J,7,FALSE)</f>
        <v>VALLE DEL GUAMUEZ</v>
      </c>
      <c r="S22">
        <f>VLOOKUP(R22,MUNICIOS!A:D,4,FALSE)</f>
        <v>865</v>
      </c>
    </row>
    <row r="23" spans="1:19">
      <c r="A23" s="18">
        <v>41108822</v>
      </c>
      <c r="B23" s="18" t="s">
        <v>41</v>
      </c>
      <c r="C23" s="42" t="s">
        <v>982</v>
      </c>
      <c r="D23" t="s">
        <v>208</v>
      </c>
      <c r="E23" t="s">
        <v>389</v>
      </c>
      <c r="F23" t="s">
        <v>427</v>
      </c>
      <c r="L23" t="str">
        <f t="shared" si="0"/>
        <v>A</v>
      </c>
      <c r="M23">
        <f t="shared" si="1"/>
        <v>7</v>
      </c>
      <c r="N23" t="str">
        <f t="shared" ca="1" si="2"/>
        <v>DIFF</v>
      </c>
      <c r="R23" t="str">
        <f>VLOOKUP(A23,DATOS!D:J,7,FALSE)</f>
        <v>ORITO</v>
      </c>
      <c r="S23">
        <f>VLOOKUP(R23,MUNICIOS!A:D,4,FALSE)</f>
        <v>320</v>
      </c>
    </row>
    <row r="24" spans="1:19">
      <c r="A24" s="18">
        <v>1151950510</v>
      </c>
      <c r="B24" s="18" t="s">
        <v>41</v>
      </c>
      <c r="C24" s="42" t="s">
        <v>605</v>
      </c>
      <c r="D24" t="s">
        <v>208</v>
      </c>
      <c r="E24" t="s">
        <v>249</v>
      </c>
      <c r="F24" t="s">
        <v>152</v>
      </c>
      <c r="G24" t="s">
        <v>250</v>
      </c>
      <c r="L24" t="str">
        <f t="shared" si="0"/>
        <v>A</v>
      </c>
      <c r="M24">
        <f t="shared" si="1"/>
        <v>7</v>
      </c>
      <c r="N24" t="str">
        <f t="shared" ca="1" si="2"/>
        <v>DIFF</v>
      </c>
      <c r="R24" t="str">
        <f>VLOOKUP(A24,DATOS!D:J,7,FALSE)</f>
        <v>PUERTO ASIS</v>
      </c>
      <c r="S24">
        <f>VLOOKUP(R24,MUNICIOS!A:D,4,FALSE)</f>
        <v>568</v>
      </c>
    </row>
    <row r="25" spans="1:19">
      <c r="A25" s="42">
        <v>5222010</v>
      </c>
      <c r="B25" s="42" t="s">
        <v>41</v>
      </c>
      <c r="C25" s="42" t="s">
        <v>985</v>
      </c>
      <c r="D25" t="s">
        <v>155</v>
      </c>
      <c r="E25" t="s">
        <v>155</v>
      </c>
      <c r="F25" t="s">
        <v>525</v>
      </c>
      <c r="G25" t="s">
        <v>2905</v>
      </c>
      <c r="L25" t="str">
        <f t="shared" si="0"/>
        <v>A</v>
      </c>
      <c r="M25">
        <f t="shared" si="1"/>
        <v>6</v>
      </c>
      <c r="N25" t="str">
        <f t="shared" ca="1" si="2"/>
        <v>DIFF</v>
      </c>
      <c r="R25" t="str">
        <f>VLOOKUP(A25,DATOS!D:J,7,FALSE)</f>
        <v>PUERTO GUZMAN</v>
      </c>
      <c r="S25">
        <f>VLOOKUP(R25,MUNICIOS!A:D,4,FALSE)</f>
        <v>571</v>
      </c>
    </row>
    <row r="26" spans="1:19">
      <c r="A26" s="42">
        <v>18129065</v>
      </c>
      <c r="B26" s="42" t="s">
        <v>41</v>
      </c>
      <c r="C26" s="42" t="s">
        <v>988</v>
      </c>
      <c r="D26" t="s">
        <v>155</v>
      </c>
      <c r="E26" t="s">
        <v>435</v>
      </c>
      <c r="F26" t="s">
        <v>302</v>
      </c>
      <c r="G26" t="s">
        <v>2906</v>
      </c>
      <c r="L26" t="str">
        <f t="shared" si="0"/>
        <v>A</v>
      </c>
      <c r="M26">
        <f t="shared" si="1"/>
        <v>6</v>
      </c>
      <c r="N26" t="str">
        <f t="shared" ca="1" si="2"/>
        <v>DIFF</v>
      </c>
      <c r="R26" t="str">
        <f>VLOOKUP(A26,DATOS!D:J,7,FALSE)</f>
        <v>PUERTO GUZMAN</v>
      </c>
      <c r="S26">
        <f>VLOOKUP(R26,MUNICIOS!A:D,4,FALSE)</f>
        <v>571</v>
      </c>
    </row>
    <row r="27" spans="1:19">
      <c r="A27" s="42">
        <v>1123324438</v>
      </c>
      <c r="B27" s="42" t="s">
        <v>41</v>
      </c>
      <c r="C27" s="42" t="s">
        <v>993</v>
      </c>
      <c r="D27" t="s">
        <v>2907</v>
      </c>
      <c r="E27" t="s">
        <v>392</v>
      </c>
      <c r="F27" t="s">
        <v>193</v>
      </c>
      <c r="L27" t="str">
        <f t="shared" si="0"/>
        <v>A</v>
      </c>
      <c r="M27">
        <f t="shared" si="1"/>
        <v>6</v>
      </c>
      <c r="N27" t="str">
        <f t="shared" ca="1" si="2"/>
        <v>DIFF</v>
      </c>
      <c r="R27" t="str">
        <f>VLOOKUP(A27,DATOS!D:J,7,FALSE)</f>
        <v>ORITO</v>
      </c>
      <c r="S27">
        <f>VLOOKUP(R27,MUNICIOS!A:D,4,FALSE)</f>
        <v>320</v>
      </c>
    </row>
    <row r="28" spans="1:19">
      <c r="A28" s="42">
        <v>15570325</v>
      </c>
      <c r="B28" s="42" t="s">
        <v>41</v>
      </c>
      <c r="C28" s="42" t="s">
        <v>994</v>
      </c>
      <c r="D28" t="s">
        <v>2908</v>
      </c>
      <c r="E28" t="s">
        <v>267</v>
      </c>
      <c r="F28" t="s">
        <v>2909</v>
      </c>
      <c r="L28" t="str">
        <f t="shared" si="0"/>
        <v>A</v>
      </c>
      <c r="M28">
        <f t="shared" si="1"/>
        <v>7</v>
      </c>
      <c r="N28" t="str">
        <f t="shared" ca="1" si="2"/>
        <v>DIFF</v>
      </c>
      <c r="R28" t="str">
        <f>VLOOKUP(A28,DATOS!D:J,7,FALSE)</f>
        <v>PUERTO CAICEDO</v>
      </c>
      <c r="S28">
        <f>VLOOKUP(R28,MUNICIOS!A:D,4,FALSE)</f>
        <v>569</v>
      </c>
    </row>
    <row r="29" spans="1:19">
      <c r="A29" s="42">
        <v>1123324635</v>
      </c>
      <c r="B29" s="42" t="s">
        <v>79</v>
      </c>
      <c r="C29" s="42" t="s">
        <v>997</v>
      </c>
      <c r="D29" t="s">
        <v>45</v>
      </c>
      <c r="E29" t="s">
        <v>2910</v>
      </c>
      <c r="F29" t="s">
        <v>217</v>
      </c>
      <c r="L29" t="str">
        <f t="shared" si="0"/>
        <v>A</v>
      </c>
      <c r="M29">
        <f t="shared" si="1"/>
        <v>6</v>
      </c>
      <c r="N29" t="str">
        <f t="shared" ca="1" si="2"/>
        <v>DIFF</v>
      </c>
      <c r="R29" t="str">
        <f>VLOOKUP(A29,DATOS!D:J,7,FALSE)</f>
        <v>ORITO</v>
      </c>
      <c r="S29">
        <f>VLOOKUP(R29,MUNICIOS!A:D,4,FALSE)</f>
        <v>320</v>
      </c>
    </row>
    <row r="30" spans="1:19">
      <c r="A30" s="42">
        <v>1007756947</v>
      </c>
      <c r="B30" s="42" t="s">
        <v>41</v>
      </c>
      <c r="C30" s="42" t="s">
        <v>999</v>
      </c>
      <c r="D30" t="s">
        <v>2911</v>
      </c>
      <c r="E30" t="s">
        <v>876</v>
      </c>
      <c r="F30" t="s">
        <v>507</v>
      </c>
      <c r="L30" t="str">
        <f t="shared" si="0"/>
        <v>A</v>
      </c>
      <c r="M30">
        <f t="shared" si="1"/>
        <v>6</v>
      </c>
      <c r="N30" t="str">
        <f t="shared" ca="1" si="2"/>
        <v>DIFF</v>
      </c>
      <c r="R30" t="str">
        <f>VLOOKUP(A30,DATOS!D:J,7,FALSE)</f>
        <v>PUERTO ASIS</v>
      </c>
      <c r="S30">
        <f>VLOOKUP(R30,MUNICIOS!A:D,4,FALSE)</f>
        <v>568</v>
      </c>
    </row>
    <row r="31" spans="1:19">
      <c r="A31" s="42">
        <v>18126905</v>
      </c>
      <c r="B31" s="42" t="s">
        <v>41</v>
      </c>
      <c r="C31" s="42" t="s">
        <v>1003</v>
      </c>
      <c r="D31" t="s">
        <v>2912</v>
      </c>
      <c r="E31" t="s">
        <v>273</v>
      </c>
      <c r="F31" t="s">
        <v>485</v>
      </c>
      <c r="G31" t="s">
        <v>2913</v>
      </c>
      <c r="L31" t="str">
        <f t="shared" si="0"/>
        <v>A</v>
      </c>
      <c r="M31">
        <f t="shared" si="1"/>
        <v>6</v>
      </c>
      <c r="N31" t="str">
        <f t="shared" ca="1" si="2"/>
        <v>DIFF</v>
      </c>
      <c r="R31" t="str">
        <f>VLOOKUP(A31,DATOS!D:J,7,FALSE)</f>
        <v>MOCOA</v>
      </c>
      <c r="S31" t="str">
        <f>VLOOKUP(R31,MUNICIOS!A:D,4,FALSE)</f>
        <v>001</v>
      </c>
    </row>
    <row r="32" spans="1:19">
      <c r="A32" s="42">
        <v>13078390</v>
      </c>
      <c r="B32" s="42" t="s">
        <v>41</v>
      </c>
      <c r="C32" s="42" t="s">
        <v>1007</v>
      </c>
      <c r="D32" t="s">
        <v>2912</v>
      </c>
      <c r="E32" t="s">
        <v>3409</v>
      </c>
      <c r="F32" t="s">
        <v>485</v>
      </c>
      <c r="L32" t="str">
        <f t="shared" si="0"/>
        <v>A</v>
      </c>
      <c r="M32">
        <f t="shared" si="1"/>
        <v>6</v>
      </c>
      <c r="N32" t="str">
        <f t="shared" ca="1" si="2"/>
        <v>DIFF</v>
      </c>
      <c r="R32" t="str">
        <f>VLOOKUP(A32,DATOS!D:J,7,FALSE)</f>
        <v>PUERTO GUZMAN</v>
      </c>
      <c r="S32">
        <f>VLOOKUP(R32,MUNICIOS!A:D,4,FALSE)</f>
        <v>571</v>
      </c>
    </row>
    <row r="33" spans="1:19">
      <c r="A33" s="42">
        <v>69010507</v>
      </c>
      <c r="B33" s="42" t="s">
        <v>41</v>
      </c>
      <c r="C33" s="42" t="s">
        <v>1008</v>
      </c>
      <c r="D33" t="s">
        <v>2912</v>
      </c>
      <c r="E33" t="s">
        <v>199</v>
      </c>
      <c r="F33" t="s">
        <v>171</v>
      </c>
      <c r="L33" t="str">
        <f t="shared" si="0"/>
        <v>A</v>
      </c>
      <c r="M33">
        <f t="shared" si="1"/>
        <v>6</v>
      </c>
      <c r="N33" t="str">
        <f t="shared" ca="1" si="2"/>
        <v>DIFF</v>
      </c>
      <c r="R33" t="str">
        <f>VLOOKUP(A33,DATOS!D:J,7,FALSE)</f>
        <v>PUERTO GUZMAN</v>
      </c>
      <c r="S33">
        <f>VLOOKUP(R33,MUNICIOS!A:D,4,FALSE)</f>
        <v>571</v>
      </c>
    </row>
    <row r="34" spans="1:19">
      <c r="A34" s="42">
        <v>1124858305</v>
      </c>
      <c r="B34" s="42" t="s">
        <v>41</v>
      </c>
      <c r="C34" s="42" t="s">
        <v>1010</v>
      </c>
      <c r="D34" t="s">
        <v>876</v>
      </c>
      <c r="E34" t="s">
        <v>206</v>
      </c>
      <c r="F34" t="s">
        <v>2914</v>
      </c>
      <c r="G34" t="s">
        <v>177</v>
      </c>
      <c r="L34" t="str">
        <f t="shared" si="0"/>
        <v>A</v>
      </c>
      <c r="M34">
        <f t="shared" si="1"/>
        <v>8</v>
      </c>
      <c r="N34" t="str">
        <f t="shared" ca="1" si="2"/>
        <v>DIFF</v>
      </c>
      <c r="R34" t="str">
        <f>VLOOKUP(A34,DATOS!D:J,7,FALSE)</f>
        <v>MOCOA</v>
      </c>
      <c r="S34" t="str">
        <f>VLOOKUP(R34,MUNICIOS!A:D,4,FALSE)</f>
        <v>001</v>
      </c>
    </row>
    <row r="35" spans="1:19">
      <c r="A35" s="42">
        <v>27353980</v>
      </c>
      <c r="B35" s="42" t="s">
        <v>41</v>
      </c>
      <c r="C35" s="42" t="s">
        <v>1011</v>
      </c>
      <c r="D35" t="s">
        <v>2915</v>
      </c>
      <c r="E35" t="s">
        <v>760</v>
      </c>
      <c r="F35" t="s">
        <v>283</v>
      </c>
      <c r="G35" t="s">
        <v>2916</v>
      </c>
      <c r="L35" t="str">
        <f t="shared" si="0"/>
        <v>A</v>
      </c>
      <c r="M35">
        <f t="shared" si="1"/>
        <v>5</v>
      </c>
      <c r="N35" t="str">
        <f t="shared" ca="1" si="2"/>
        <v>DIFF</v>
      </c>
      <c r="R35" t="str">
        <f>VLOOKUP(A35,DATOS!D:J,7,FALSE)</f>
        <v>MOCOA</v>
      </c>
      <c r="S35" t="str">
        <f>VLOOKUP(R35,MUNICIOS!A:D,4,FALSE)</f>
        <v>001</v>
      </c>
    </row>
    <row r="36" spans="1:19">
      <c r="A36" s="42">
        <v>19092505</v>
      </c>
      <c r="B36" s="42" t="s">
        <v>41</v>
      </c>
      <c r="C36" s="42" t="s">
        <v>562</v>
      </c>
      <c r="D36" t="s">
        <v>214</v>
      </c>
      <c r="E36" t="s">
        <v>746</v>
      </c>
      <c r="F36" t="s">
        <v>380</v>
      </c>
      <c r="G36" t="s">
        <v>157</v>
      </c>
      <c r="L36" t="str">
        <f t="shared" si="0"/>
        <v>A</v>
      </c>
      <c r="M36">
        <f t="shared" si="1"/>
        <v>7</v>
      </c>
      <c r="N36" t="str">
        <f t="shared" ca="1" si="2"/>
        <v>DIFF</v>
      </c>
      <c r="R36" t="str">
        <f>VLOOKUP(A36,DATOS!D:J,7,FALSE)</f>
        <v>VALLE DEL GUAMUEZ</v>
      </c>
      <c r="S36">
        <f>VLOOKUP(R36,MUNICIOS!A:D,4,FALSE)</f>
        <v>865</v>
      </c>
    </row>
    <row r="37" spans="1:19">
      <c r="A37" s="42">
        <v>1004233476</v>
      </c>
      <c r="B37" s="42" t="s">
        <v>41</v>
      </c>
      <c r="C37" s="42" t="s">
        <v>1013</v>
      </c>
      <c r="D37" t="s">
        <v>214</v>
      </c>
      <c r="E37" t="s">
        <v>808</v>
      </c>
      <c r="F37" t="s">
        <v>152</v>
      </c>
      <c r="G37" t="s">
        <v>906</v>
      </c>
      <c r="L37" t="str">
        <f t="shared" si="0"/>
        <v>A</v>
      </c>
      <c r="M37">
        <f t="shared" si="1"/>
        <v>7</v>
      </c>
      <c r="N37" t="str">
        <f t="shared" ca="1" si="2"/>
        <v>DIFF</v>
      </c>
      <c r="R37" t="str">
        <f>VLOOKUP(A37,DATOS!D:J,7,FALSE)</f>
        <v>COLON</v>
      </c>
      <c r="S37">
        <f>VLOOKUP(R37,MUNICIOS!A:D,4,FALSE)</f>
        <v>219</v>
      </c>
    </row>
    <row r="38" spans="1:19">
      <c r="A38" s="52">
        <v>1123315391</v>
      </c>
      <c r="B38" s="52" t="s">
        <v>79</v>
      </c>
      <c r="C38" s="42" t="s">
        <v>89</v>
      </c>
      <c r="D38" t="s">
        <v>214</v>
      </c>
      <c r="E38" t="s">
        <v>253</v>
      </c>
      <c r="F38" t="s">
        <v>254</v>
      </c>
      <c r="G38" t="s">
        <v>255</v>
      </c>
      <c r="L38" t="str">
        <f t="shared" si="0"/>
        <v>A</v>
      </c>
      <c r="M38">
        <f t="shared" si="1"/>
        <v>7</v>
      </c>
      <c r="N38" t="str">
        <f t="shared" ca="1" si="2"/>
        <v>DIFF</v>
      </c>
      <c r="R38" t="str">
        <f>VLOOKUP(A38,DATOS!D:J,7,FALSE)</f>
        <v>PUERTO ASIS</v>
      </c>
      <c r="S38">
        <f>VLOOKUP(R38,MUNICIOS!A:D,4,FALSE)</f>
        <v>568</v>
      </c>
    </row>
    <row r="39" spans="1:19">
      <c r="A39" s="42">
        <v>1006908521</v>
      </c>
      <c r="B39" s="42" t="s">
        <v>41</v>
      </c>
      <c r="C39" s="42" t="s">
        <v>1018</v>
      </c>
      <c r="D39" t="s">
        <v>214</v>
      </c>
      <c r="E39" t="s">
        <v>215</v>
      </c>
      <c r="F39" t="s">
        <v>216</v>
      </c>
      <c r="G39" t="s">
        <v>217</v>
      </c>
      <c r="L39" t="str">
        <f t="shared" si="0"/>
        <v>A</v>
      </c>
      <c r="M39">
        <f t="shared" si="1"/>
        <v>7</v>
      </c>
      <c r="N39" t="str">
        <f t="shared" ca="1" si="2"/>
        <v>DIFF</v>
      </c>
      <c r="R39" t="str">
        <f>VLOOKUP(A39,DATOS!D:J,7,FALSE)</f>
        <v>COLON</v>
      </c>
      <c r="S39">
        <f>VLOOKUP(R39,MUNICIOS!A:D,4,FALSE)</f>
        <v>219</v>
      </c>
    </row>
    <row r="40" spans="1:19">
      <c r="A40" s="42">
        <v>1120072984</v>
      </c>
      <c r="B40" s="42" t="s">
        <v>86</v>
      </c>
      <c r="C40" s="42" t="s">
        <v>1019</v>
      </c>
      <c r="D40" t="s">
        <v>376</v>
      </c>
      <c r="E40" t="s">
        <v>91</v>
      </c>
      <c r="F40" t="s">
        <v>2917</v>
      </c>
      <c r="G40" t="s">
        <v>201</v>
      </c>
      <c r="L40" t="str">
        <f t="shared" si="0"/>
        <v>A</v>
      </c>
      <c r="M40">
        <f t="shared" si="1"/>
        <v>5</v>
      </c>
      <c r="N40" t="str">
        <f t="shared" ca="1" si="2"/>
        <v>DIFF</v>
      </c>
      <c r="R40" t="str">
        <f>VLOOKUP(A40,DATOS!D:J,7,FALSE)</f>
        <v>VILLAGARZON</v>
      </c>
      <c r="S40">
        <f>VLOOKUP(R40,MUNICIOS!A:D,4,FALSE)</f>
        <v>885</v>
      </c>
    </row>
    <row r="41" spans="1:19">
      <c r="A41" s="42">
        <v>38443328</v>
      </c>
      <c r="B41" s="42" t="s">
        <v>41</v>
      </c>
      <c r="C41" s="42" t="s">
        <v>606</v>
      </c>
      <c r="D41" t="s">
        <v>257</v>
      </c>
      <c r="E41" t="s">
        <v>258</v>
      </c>
      <c r="F41" t="s">
        <v>259</v>
      </c>
      <c r="G41" t="s">
        <v>229</v>
      </c>
      <c r="L41" t="str">
        <f t="shared" si="0"/>
        <v>A</v>
      </c>
      <c r="M41">
        <f t="shared" si="1"/>
        <v>8</v>
      </c>
      <c r="N41" t="str">
        <f t="shared" ca="1" si="2"/>
        <v>DIFF</v>
      </c>
      <c r="R41" t="str">
        <f>VLOOKUP(A41,DATOS!D:J,7,FALSE)</f>
        <v>ORITO</v>
      </c>
      <c r="S41">
        <f>VLOOKUP(R41,MUNICIOS!A:D,4,FALSE)</f>
        <v>320</v>
      </c>
    </row>
    <row r="42" spans="1:19">
      <c r="A42" s="42">
        <v>1123212704</v>
      </c>
      <c r="B42" s="42" t="s">
        <v>86</v>
      </c>
      <c r="C42" s="42" t="s">
        <v>1022</v>
      </c>
      <c r="D42" t="s">
        <v>2918</v>
      </c>
      <c r="E42" t="s">
        <v>374</v>
      </c>
      <c r="F42" t="s">
        <v>427</v>
      </c>
      <c r="G42" t="s">
        <v>437</v>
      </c>
      <c r="L42" t="str">
        <f t="shared" si="0"/>
        <v>A</v>
      </c>
      <c r="M42">
        <f t="shared" si="1"/>
        <v>5</v>
      </c>
      <c r="N42" t="str">
        <f t="shared" ca="1" si="2"/>
        <v>DIFF</v>
      </c>
      <c r="R42" t="str">
        <f>VLOOKUP(A42,DATOS!D:J,7,FALSE)</f>
        <v>PUERTO ASIS</v>
      </c>
      <c r="S42">
        <f>VLOOKUP(R42,MUNICIOS!A:D,4,FALSE)</f>
        <v>568</v>
      </c>
    </row>
    <row r="43" spans="1:19">
      <c r="A43" s="42">
        <v>1123338479</v>
      </c>
      <c r="B43" s="42" t="s">
        <v>86</v>
      </c>
      <c r="C43" s="42" t="s">
        <v>1026</v>
      </c>
      <c r="D43" t="s">
        <v>410</v>
      </c>
      <c r="E43" t="s">
        <v>2919</v>
      </c>
      <c r="F43" t="s">
        <v>2920</v>
      </c>
      <c r="L43" t="str">
        <f t="shared" si="0"/>
        <v>B</v>
      </c>
      <c r="M43">
        <f t="shared" si="1"/>
        <v>8</v>
      </c>
      <c r="N43" t="str">
        <f t="shared" ca="1" si="2"/>
        <v>DIFF</v>
      </c>
      <c r="R43" t="str">
        <f>VLOOKUP(A43,DATOS!D:J,7,FALSE)</f>
        <v>ORITO</v>
      </c>
      <c r="S43">
        <f>VLOOKUP(R43,MUNICIOS!A:D,4,FALSE)</f>
        <v>320</v>
      </c>
    </row>
    <row r="44" spans="1:19">
      <c r="A44" s="42">
        <v>1123330062</v>
      </c>
      <c r="B44" s="42" t="s">
        <v>41</v>
      </c>
      <c r="C44" s="42" t="s">
        <v>698</v>
      </c>
      <c r="D44" t="s">
        <v>410</v>
      </c>
      <c r="E44" t="s">
        <v>413</v>
      </c>
      <c r="F44" t="s">
        <v>809</v>
      </c>
      <c r="G44" t="s">
        <v>810</v>
      </c>
      <c r="L44" t="str">
        <f t="shared" si="0"/>
        <v>B</v>
      </c>
      <c r="M44">
        <f t="shared" si="1"/>
        <v>8</v>
      </c>
      <c r="N44" t="str">
        <f t="shared" ca="1" si="2"/>
        <v>DIFF</v>
      </c>
      <c r="R44" t="str">
        <f>VLOOKUP(A44,DATOS!D:J,7,FALSE)</f>
        <v>VALLE DEL GUAMUEZ</v>
      </c>
      <c r="S44">
        <f>VLOOKUP(R44,MUNICIOS!A:D,4,FALSE)</f>
        <v>865</v>
      </c>
    </row>
    <row r="45" spans="1:19">
      <c r="A45" s="42">
        <v>39835079</v>
      </c>
      <c r="B45" s="42" t="s">
        <v>41</v>
      </c>
      <c r="C45" s="42" t="s">
        <v>1032</v>
      </c>
      <c r="D45" t="s">
        <v>796</v>
      </c>
      <c r="E45" t="s">
        <v>3410</v>
      </c>
      <c r="F45" t="s">
        <v>152</v>
      </c>
      <c r="G45" t="s">
        <v>745</v>
      </c>
      <c r="L45" t="str">
        <f t="shared" si="0"/>
        <v>B</v>
      </c>
      <c r="M45">
        <f t="shared" si="1"/>
        <v>7</v>
      </c>
      <c r="N45" t="str">
        <f t="shared" ca="1" si="2"/>
        <v>DIFF</v>
      </c>
      <c r="R45" t="str">
        <f>VLOOKUP(A45,DATOS!D:J,7,FALSE)</f>
        <v>VILLAGARZON</v>
      </c>
      <c r="S45">
        <f>VLOOKUP(R45,MUNICIOS!A:D,4,FALSE)</f>
        <v>885</v>
      </c>
    </row>
    <row r="46" spans="1:19">
      <c r="A46" s="42">
        <v>5348966</v>
      </c>
      <c r="B46" s="42" t="s">
        <v>41</v>
      </c>
      <c r="C46" s="42" t="s">
        <v>1035</v>
      </c>
      <c r="D46" t="s">
        <v>796</v>
      </c>
      <c r="E46" t="s">
        <v>391</v>
      </c>
      <c r="F46" t="s">
        <v>756</v>
      </c>
      <c r="G46" t="s">
        <v>157</v>
      </c>
      <c r="L46" t="str">
        <f t="shared" si="0"/>
        <v>B</v>
      </c>
      <c r="M46">
        <f t="shared" si="1"/>
        <v>7</v>
      </c>
      <c r="N46" t="str">
        <f t="shared" ca="1" si="2"/>
        <v>DIFF</v>
      </c>
      <c r="R46" t="str">
        <f>VLOOKUP(A46,DATOS!D:J,7,FALSE)</f>
        <v>COLON</v>
      </c>
      <c r="S46">
        <f>VLOOKUP(R46,MUNICIOS!A:D,4,FALSE)</f>
        <v>219</v>
      </c>
    </row>
    <row r="47" spans="1:19">
      <c r="A47" s="42">
        <v>1126444687</v>
      </c>
      <c r="B47" s="42" t="s">
        <v>41</v>
      </c>
      <c r="C47" s="42" t="s">
        <v>1038</v>
      </c>
      <c r="D47" t="s">
        <v>263</v>
      </c>
      <c r="E47" t="s">
        <v>2921</v>
      </c>
      <c r="F47" t="s">
        <v>2922</v>
      </c>
      <c r="G47" t="s">
        <v>177</v>
      </c>
      <c r="L47" t="str">
        <f t="shared" si="0"/>
        <v>B</v>
      </c>
      <c r="M47">
        <f t="shared" si="1"/>
        <v>7</v>
      </c>
      <c r="N47" t="str">
        <f t="shared" ca="1" si="2"/>
        <v>DIFF</v>
      </c>
      <c r="R47" t="str">
        <f>VLOOKUP(A47,DATOS!D:J,7,FALSE)</f>
        <v>VALLE DEL GUAMUEZ</v>
      </c>
      <c r="S47">
        <f>VLOOKUP(R47,MUNICIOS!A:D,4,FALSE)</f>
        <v>865</v>
      </c>
    </row>
    <row r="48" spans="1:19">
      <c r="A48" s="42">
        <v>1120067835</v>
      </c>
      <c r="B48" s="42" t="s">
        <v>79</v>
      </c>
      <c r="C48" s="42" t="s">
        <v>1041</v>
      </c>
      <c r="D48" t="s">
        <v>221</v>
      </c>
      <c r="E48" t="s">
        <v>750</v>
      </c>
      <c r="F48" t="s">
        <v>2923</v>
      </c>
      <c r="G48" t="s">
        <v>177</v>
      </c>
      <c r="L48" t="str">
        <f t="shared" si="0"/>
        <v>B</v>
      </c>
      <c r="M48">
        <f t="shared" si="1"/>
        <v>8</v>
      </c>
      <c r="N48" t="str">
        <f t="shared" ca="1" si="2"/>
        <v>DIFF</v>
      </c>
      <c r="R48" t="str">
        <f>VLOOKUP(A48,DATOS!D:J,7,FALSE)</f>
        <v>PUERTO GUZMAN</v>
      </c>
      <c r="S48">
        <f>VLOOKUP(R48,MUNICIOS!A:D,4,FALSE)</f>
        <v>571</v>
      </c>
    </row>
    <row r="49" spans="1:19">
      <c r="A49" s="42">
        <v>1002859124</v>
      </c>
      <c r="B49" s="42" t="s">
        <v>41</v>
      </c>
      <c r="C49" s="42" t="s">
        <v>593</v>
      </c>
      <c r="D49" t="s">
        <v>464</v>
      </c>
      <c r="E49" t="s">
        <v>295</v>
      </c>
      <c r="F49" t="s">
        <v>792</v>
      </c>
      <c r="G49" t="s">
        <v>793</v>
      </c>
      <c r="L49" t="str">
        <f t="shared" si="0"/>
        <v>B</v>
      </c>
      <c r="M49">
        <f t="shared" si="1"/>
        <v>7</v>
      </c>
      <c r="N49" t="str">
        <f t="shared" ca="1" si="2"/>
        <v>DIFF</v>
      </c>
      <c r="R49" t="str">
        <f>VLOOKUP(A49,DATOS!D:J,7,FALSE)</f>
        <v>PUERTO ASIS</v>
      </c>
      <c r="S49">
        <f>VLOOKUP(R49,MUNICIOS!A:D,4,FALSE)</f>
        <v>568</v>
      </c>
    </row>
    <row r="50" spans="1:19">
      <c r="A50" s="42">
        <v>27476251</v>
      </c>
      <c r="B50" s="42" t="s">
        <v>41</v>
      </c>
      <c r="C50" s="42" t="s">
        <v>1050</v>
      </c>
      <c r="D50" t="s">
        <v>464</v>
      </c>
      <c r="E50" t="s">
        <v>3411</v>
      </c>
      <c r="F50" t="s">
        <v>310</v>
      </c>
      <c r="G50" t="s">
        <v>782</v>
      </c>
      <c r="L50" t="str">
        <f t="shared" si="0"/>
        <v>B</v>
      </c>
      <c r="M50">
        <f t="shared" si="1"/>
        <v>7</v>
      </c>
      <c r="N50" t="str">
        <f>RIGHT(D50,(M50-1))</f>
        <v>ECERRA</v>
      </c>
      <c r="O50" t="s">
        <v>671</v>
      </c>
      <c r="R50" t="str">
        <f>VLOOKUP(A50,DATOS!D:J,7,FALSE)</f>
        <v>SAN FRANCISCO</v>
      </c>
      <c r="S50">
        <f>VLOOKUP(R50,MUNICIOS!A:D,4,FALSE)</f>
        <v>755</v>
      </c>
    </row>
    <row r="51" spans="1:19">
      <c r="A51" s="42">
        <v>1123314136</v>
      </c>
      <c r="B51" s="42" t="s">
        <v>41</v>
      </c>
      <c r="C51" s="42" t="s">
        <v>1052</v>
      </c>
      <c r="D51" t="s">
        <v>265</v>
      </c>
      <c r="E51" t="s">
        <v>2924</v>
      </c>
      <c r="F51" t="s">
        <v>2925</v>
      </c>
      <c r="G51" t="s">
        <v>427</v>
      </c>
      <c r="L51" t="str">
        <f t="shared" si="0"/>
        <v>B</v>
      </c>
      <c r="M51">
        <f t="shared" si="1"/>
        <v>6</v>
      </c>
      <c r="N51" t="str">
        <f t="shared" ca="1" si="2"/>
        <v>DIFF</v>
      </c>
      <c r="R51" t="str">
        <f>VLOOKUP(A51,DATOS!D:J,7,FALSE)</f>
        <v>VALLE DEL GUAMUEZ</v>
      </c>
      <c r="S51">
        <f>VLOOKUP(R51,MUNICIOS!A:D,4,FALSE)</f>
        <v>865</v>
      </c>
    </row>
    <row r="52" spans="1:19">
      <c r="A52" s="42">
        <v>15565148</v>
      </c>
      <c r="B52" s="42" t="s">
        <v>41</v>
      </c>
      <c r="C52" s="42" t="s">
        <v>608</v>
      </c>
      <c r="D52" t="s">
        <v>758</v>
      </c>
      <c r="F52" t="s">
        <v>509</v>
      </c>
      <c r="L52" t="str">
        <f t="shared" si="0"/>
        <v>B</v>
      </c>
      <c r="M52">
        <f t="shared" si="1"/>
        <v>7</v>
      </c>
      <c r="N52" t="str">
        <f t="shared" ca="1" si="2"/>
        <v>DIFF</v>
      </c>
      <c r="R52" t="str">
        <f>VLOOKUP(A52,DATOS!D:J,7,FALSE)</f>
        <v>PUERTO GUZMAN</v>
      </c>
      <c r="S52">
        <f>VLOOKUP(R52,MUNICIOS!A:D,4,FALSE)</f>
        <v>571</v>
      </c>
    </row>
    <row r="53" spans="1:19">
      <c r="A53" s="42">
        <v>1086696084</v>
      </c>
      <c r="B53" s="42" t="s">
        <v>41</v>
      </c>
      <c r="C53" s="42" t="s">
        <v>1057</v>
      </c>
      <c r="D53" t="s">
        <v>442</v>
      </c>
      <c r="E53" t="s">
        <v>291</v>
      </c>
      <c r="F53" t="s">
        <v>182</v>
      </c>
      <c r="G53" t="s">
        <v>852</v>
      </c>
      <c r="L53" t="str">
        <f t="shared" si="0"/>
        <v>B</v>
      </c>
      <c r="M53">
        <f t="shared" si="1"/>
        <v>9</v>
      </c>
      <c r="N53" t="str">
        <f t="shared" ca="1" si="2"/>
        <v>DIFF</v>
      </c>
      <c r="R53" t="str">
        <f>VLOOKUP(A53,DATOS!D:J,7,FALSE)</f>
        <v>PUERTO ASIS</v>
      </c>
      <c r="S53">
        <f>VLOOKUP(R53,MUNICIOS!A:D,4,FALSE)</f>
        <v>568</v>
      </c>
    </row>
    <row r="54" spans="1:19">
      <c r="A54" s="42">
        <v>41106200</v>
      </c>
      <c r="B54" s="42" t="s">
        <v>41</v>
      </c>
      <c r="C54" s="42" t="s">
        <v>1059</v>
      </c>
      <c r="D54" t="s">
        <v>442</v>
      </c>
      <c r="F54" t="s">
        <v>372</v>
      </c>
      <c r="G54" t="s">
        <v>538</v>
      </c>
      <c r="L54" t="str">
        <f t="shared" si="0"/>
        <v>B</v>
      </c>
      <c r="M54">
        <f t="shared" si="1"/>
        <v>9</v>
      </c>
      <c r="N54" t="str">
        <f t="shared" ca="1" si="2"/>
        <v>DIFF</v>
      </c>
      <c r="R54" t="str">
        <f>VLOOKUP(A54,DATOS!D:J,7,FALSE)</f>
        <v>ORITO</v>
      </c>
      <c r="S54">
        <f>VLOOKUP(R54,MUNICIOS!A:D,4,FALSE)</f>
        <v>320</v>
      </c>
    </row>
    <row r="55" spans="1:19">
      <c r="A55" s="42">
        <v>69026357</v>
      </c>
      <c r="B55" s="42" t="s">
        <v>41</v>
      </c>
      <c r="C55" s="42" t="s">
        <v>1062</v>
      </c>
      <c r="D55" t="s">
        <v>442</v>
      </c>
      <c r="E55" t="s">
        <v>347</v>
      </c>
      <c r="F55" t="s">
        <v>2926</v>
      </c>
      <c r="G55" t="s">
        <v>2927</v>
      </c>
      <c r="L55" t="str">
        <f t="shared" si="0"/>
        <v>B</v>
      </c>
      <c r="M55">
        <f t="shared" si="1"/>
        <v>9</v>
      </c>
      <c r="N55" t="str">
        <f t="shared" ca="1" si="2"/>
        <v>DIFF</v>
      </c>
      <c r="R55" t="str">
        <f>VLOOKUP(A55,DATOS!D:J,7,FALSE)</f>
        <v>PUERTO ASIS</v>
      </c>
      <c r="S55">
        <f>VLOOKUP(R55,MUNICIOS!A:D,4,FALSE)</f>
        <v>568</v>
      </c>
    </row>
    <row r="56" spans="1:19">
      <c r="A56" s="42">
        <v>1126455318</v>
      </c>
      <c r="B56" s="42" t="s">
        <v>79</v>
      </c>
      <c r="C56" s="42" t="s">
        <v>1065</v>
      </c>
      <c r="D56" t="s">
        <v>442</v>
      </c>
      <c r="E56" t="s">
        <v>261</v>
      </c>
      <c r="F56" t="s">
        <v>2928</v>
      </c>
      <c r="G56" t="s">
        <v>211</v>
      </c>
      <c r="L56" t="str">
        <f t="shared" si="0"/>
        <v>B</v>
      </c>
      <c r="M56">
        <f t="shared" si="1"/>
        <v>9</v>
      </c>
      <c r="N56" t="str">
        <f t="shared" ca="1" si="2"/>
        <v>DIFF</v>
      </c>
      <c r="R56" t="str">
        <f>VLOOKUP(A56,DATOS!D:J,7,FALSE)</f>
        <v>VALLE DEL GUAMUEZ</v>
      </c>
      <c r="S56">
        <f>VLOOKUP(R56,MUNICIOS!A:D,4,FALSE)</f>
        <v>865</v>
      </c>
    </row>
    <row r="57" spans="1:19">
      <c r="A57" s="42">
        <v>40620442</v>
      </c>
      <c r="B57" s="42" t="s">
        <v>41</v>
      </c>
      <c r="C57" s="42" t="s">
        <v>1067</v>
      </c>
      <c r="D57" t="s">
        <v>811</v>
      </c>
      <c r="E57" t="s">
        <v>3412</v>
      </c>
      <c r="F57" t="s">
        <v>2929</v>
      </c>
      <c r="L57" t="str">
        <f t="shared" si="0"/>
        <v>B</v>
      </c>
      <c r="M57">
        <f t="shared" si="1"/>
        <v>6</v>
      </c>
      <c r="N57" t="str">
        <f t="shared" ca="1" si="2"/>
        <v>DIFF</v>
      </c>
      <c r="R57" t="str">
        <f>VLOOKUP(A57,DATOS!D:J,7,FALSE)</f>
        <v>PUERTO GUZMAN</v>
      </c>
      <c r="S57">
        <f>VLOOKUP(R57,MUNICIOS!A:D,4,FALSE)</f>
        <v>571</v>
      </c>
    </row>
    <row r="58" spans="1:19">
      <c r="A58" s="42">
        <v>18123411</v>
      </c>
      <c r="B58" s="42" t="s">
        <v>41</v>
      </c>
      <c r="C58" s="42" t="s">
        <v>1069</v>
      </c>
      <c r="D58" t="s">
        <v>830</v>
      </c>
      <c r="E58" t="s">
        <v>391</v>
      </c>
      <c r="F58" t="s">
        <v>139</v>
      </c>
      <c r="G58" t="s">
        <v>820</v>
      </c>
      <c r="L58" t="str">
        <f t="shared" si="0"/>
        <v>B</v>
      </c>
      <c r="M58">
        <f t="shared" si="1"/>
        <v>8</v>
      </c>
      <c r="N58" t="str">
        <f t="shared" ca="1" si="2"/>
        <v>DIFF</v>
      </c>
      <c r="R58" t="str">
        <f>VLOOKUP(A58,DATOS!D:J,7,FALSE)</f>
        <v>MOCOA</v>
      </c>
      <c r="S58" t="str">
        <f>VLOOKUP(R58,MUNICIOS!A:D,4,FALSE)</f>
        <v>001</v>
      </c>
    </row>
    <row r="59" spans="1:19">
      <c r="A59" s="42">
        <v>17668957</v>
      </c>
      <c r="B59" s="42" t="s">
        <v>41</v>
      </c>
      <c r="C59" s="42" t="s">
        <v>1071</v>
      </c>
      <c r="D59" t="s">
        <v>830</v>
      </c>
      <c r="E59" t="s">
        <v>379</v>
      </c>
      <c r="F59" t="s">
        <v>139</v>
      </c>
      <c r="G59" t="s">
        <v>2930</v>
      </c>
      <c r="L59" t="str">
        <f t="shared" si="0"/>
        <v>B</v>
      </c>
      <c r="M59">
        <f t="shared" si="1"/>
        <v>8</v>
      </c>
      <c r="N59" t="str">
        <f t="shared" ca="1" si="2"/>
        <v>DIFF</v>
      </c>
      <c r="R59" t="str">
        <f>VLOOKUP(A59,DATOS!D:J,7,FALSE)</f>
        <v>PUERTO GUZMAN</v>
      </c>
      <c r="S59">
        <f>VLOOKUP(R59,MUNICIOS!A:D,4,FALSE)</f>
        <v>571</v>
      </c>
    </row>
    <row r="60" spans="1:19">
      <c r="A60" s="42">
        <v>18145162</v>
      </c>
      <c r="B60" s="42" t="s">
        <v>41</v>
      </c>
      <c r="C60" s="42" t="s">
        <v>1072</v>
      </c>
      <c r="D60" t="s">
        <v>270</v>
      </c>
      <c r="E60" t="s">
        <v>154</v>
      </c>
      <c r="F60" t="s">
        <v>271</v>
      </c>
      <c r="L60" t="str">
        <f t="shared" si="0"/>
        <v>B</v>
      </c>
      <c r="M60">
        <f t="shared" si="1"/>
        <v>7</v>
      </c>
      <c r="N60" t="str">
        <f t="shared" ca="1" si="2"/>
        <v>DIFF</v>
      </c>
      <c r="R60" t="str">
        <f>VLOOKUP(A60,DATOS!D:J,7,FALSE)</f>
        <v>ORITO</v>
      </c>
      <c r="S60">
        <f>VLOOKUP(R60,MUNICIOS!A:D,4,FALSE)</f>
        <v>320</v>
      </c>
    </row>
    <row r="61" spans="1:19">
      <c r="A61" s="42">
        <v>27354166</v>
      </c>
      <c r="B61" s="42" t="s">
        <v>41</v>
      </c>
      <c r="C61" s="42" t="s">
        <v>1073</v>
      </c>
      <c r="D61" t="s">
        <v>2931</v>
      </c>
      <c r="E61" t="s">
        <v>391</v>
      </c>
      <c r="F61" t="s">
        <v>524</v>
      </c>
      <c r="G61" t="s">
        <v>3425</v>
      </c>
      <c r="L61" t="str">
        <f t="shared" si="0"/>
        <v>B</v>
      </c>
      <c r="M61">
        <f t="shared" si="1"/>
        <v>5</v>
      </c>
      <c r="N61" t="str">
        <f t="shared" ca="1" si="2"/>
        <v>DIFF</v>
      </c>
      <c r="R61" t="str">
        <f>VLOOKUP(A61,DATOS!D:J,7,FALSE)</f>
        <v>PUERTO CAICEDO</v>
      </c>
      <c r="S61">
        <f>VLOOKUP(R61,MUNICIOS!A:D,4,FALSE)</f>
        <v>569</v>
      </c>
    </row>
    <row r="62" spans="1:19">
      <c r="A62" s="42">
        <v>36276534</v>
      </c>
      <c r="B62" s="42" t="s">
        <v>41</v>
      </c>
      <c r="C62" s="42" t="s">
        <v>1079</v>
      </c>
      <c r="D62" t="s">
        <v>342</v>
      </c>
      <c r="E62" t="s">
        <v>2932</v>
      </c>
      <c r="F62" t="s">
        <v>2933</v>
      </c>
      <c r="L62" t="str">
        <f t="shared" si="0"/>
        <v>B</v>
      </c>
      <c r="M62">
        <f t="shared" si="1"/>
        <v>6</v>
      </c>
      <c r="N62" t="str">
        <f>RIGHT(D62,(M62-1))</f>
        <v>OTERO</v>
      </c>
      <c r="O62" t="s">
        <v>672</v>
      </c>
      <c r="R62" t="str">
        <f>VLOOKUP(A62,DATOS!D:J,7,FALSE)</f>
        <v>VALLE DEL GUAMUEZ</v>
      </c>
      <c r="S62">
        <f>VLOOKUP(R62,MUNICIOS!A:D,4,FALSE)</f>
        <v>865</v>
      </c>
    </row>
    <row r="63" spans="1:19">
      <c r="A63" s="42">
        <v>1124317102</v>
      </c>
      <c r="B63" s="42" t="s">
        <v>86</v>
      </c>
      <c r="C63" s="42" t="s">
        <v>1083</v>
      </c>
      <c r="D63" t="s">
        <v>225</v>
      </c>
      <c r="E63" t="s">
        <v>228</v>
      </c>
      <c r="F63" t="s">
        <v>508</v>
      </c>
      <c r="G63" t="s">
        <v>211</v>
      </c>
      <c r="L63" t="str">
        <f t="shared" si="0"/>
        <v>B</v>
      </c>
      <c r="M63">
        <f t="shared" si="1"/>
        <v>6</v>
      </c>
      <c r="N63" t="str">
        <f t="shared" ca="1" si="2"/>
        <v>DIFF</v>
      </c>
      <c r="R63" t="str">
        <f>VLOOKUP(A63,DATOS!D:J,7,FALSE)</f>
        <v>COLON</v>
      </c>
      <c r="S63">
        <f>VLOOKUP(R63,MUNICIOS!A:D,4,FALSE)</f>
        <v>219</v>
      </c>
    </row>
    <row r="64" spans="1:19">
      <c r="A64" s="42">
        <v>27470289</v>
      </c>
      <c r="B64" s="42" t="s">
        <v>41</v>
      </c>
      <c r="C64" s="42" t="s">
        <v>1085</v>
      </c>
      <c r="D64" t="s">
        <v>225</v>
      </c>
      <c r="E64" t="s">
        <v>186</v>
      </c>
      <c r="F64" t="s">
        <v>152</v>
      </c>
      <c r="L64" t="str">
        <f t="shared" si="0"/>
        <v>B</v>
      </c>
      <c r="M64">
        <f t="shared" si="1"/>
        <v>6</v>
      </c>
      <c r="N64" t="str">
        <f t="shared" ref="N64:N65" si="3">RIGHT(D64,(M64-1))</f>
        <v>OTINA</v>
      </c>
      <c r="O64" t="s">
        <v>673</v>
      </c>
      <c r="R64" t="str">
        <f>VLOOKUP(A64,DATOS!D:J,7,FALSE)</f>
        <v>SANTIAGO</v>
      </c>
      <c r="S64">
        <f>VLOOKUP(R64,MUNICIOS!A:D,4,FALSE)</f>
        <v>760</v>
      </c>
    </row>
    <row r="65" spans="1:19">
      <c r="A65" s="42">
        <v>1121508683</v>
      </c>
      <c r="B65" s="42" t="s">
        <v>41</v>
      </c>
      <c r="C65" s="42" t="s">
        <v>1089</v>
      </c>
      <c r="D65" t="s">
        <v>225</v>
      </c>
      <c r="E65" t="s">
        <v>2934</v>
      </c>
      <c r="F65" t="s">
        <v>152</v>
      </c>
      <c r="G65" t="s">
        <v>2935</v>
      </c>
      <c r="L65" t="str">
        <f t="shared" si="0"/>
        <v>B</v>
      </c>
      <c r="M65">
        <f t="shared" si="1"/>
        <v>6</v>
      </c>
      <c r="N65" t="str">
        <f t="shared" si="3"/>
        <v>OTINA</v>
      </c>
      <c r="O65" t="s">
        <v>674</v>
      </c>
      <c r="R65" t="str">
        <f>VLOOKUP(A65,DATOS!D:J,7,FALSE)</f>
        <v>SANTIAGO</v>
      </c>
      <c r="S65">
        <f>VLOOKUP(R65,MUNICIOS!A:D,4,FALSE)</f>
        <v>760</v>
      </c>
    </row>
    <row r="66" spans="1:19">
      <c r="A66" s="42">
        <v>1130144409</v>
      </c>
      <c r="B66" s="42" t="s">
        <v>41</v>
      </c>
      <c r="C66" s="42" t="s">
        <v>1093</v>
      </c>
      <c r="D66" t="s">
        <v>273</v>
      </c>
      <c r="E66" t="s">
        <v>301</v>
      </c>
      <c r="F66" t="s">
        <v>210</v>
      </c>
      <c r="G66" t="s">
        <v>507</v>
      </c>
      <c r="L66" t="str">
        <f t="shared" si="0"/>
        <v>B</v>
      </c>
      <c r="M66">
        <f t="shared" si="1"/>
        <v>5</v>
      </c>
      <c r="N66" t="str">
        <f t="shared" ca="1" si="2"/>
        <v>DIFF</v>
      </c>
      <c r="R66" t="str">
        <f>VLOOKUP(A66,DATOS!D:J,7,FALSE)</f>
        <v>ORITO</v>
      </c>
      <c r="S66">
        <f>VLOOKUP(R66,MUNICIOS!A:D,4,FALSE)</f>
        <v>320</v>
      </c>
    </row>
    <row r="67" spans="1:19">
      <c r="A67" s="42">
        <v>30701353</v>
      </c>
      <c r="B67" s="42" t="s">
        <v>41</v>
      </c>
      <c r="C67" s="42" t="s">
        <v>610</v>
      </c>
      <c r="D67" t="s">
        <v>227</v>
      </c>
      <c r="F67" t="s">
        <v>428</v>
      </c>
      <c r="L67" t="str">
        <f t="shared" ref="L67:L130" si="4">LEFT(D67,1)</f>
        <v>B</v>
      </c>
      <c r="M67">
        <f t="shared" ref="M67:M130" si="5">LEN(D67)</f>
        <v>11</v>
      </c>
      <c r="N67" t="str">
        <f t="shared" ref="N67:N130" ca="1" si="6">IF(LEFT(D67,1)&lt;&gt;RANDBETWEEN(65,90),"DIFF","OK")</f>
        <v>DIFF</v>
      </c>
      <c r="R67" t="str">
        <f>VLOOKUP(A67,DATOS!D:J,7,FALSE)</f>
        <v>COLON</v>
      </c>
      <c r="S67">
        <f>VLOOKUP(R67,MUNICIOS!A:D,4,FALSE)</f>
        <v>219</v>
      </c>
    </row>
    <row r="68" spans="1:19">
      <c r="A68" s="42">
        <v>1120219131</v>
      </c>
      <c r="B68" s="45" t="s">
        <v>86</v>
      </c>
      <c r="C68" s="42" t="s">
        <v>1096</v>
      </c>
      <c r="D68" t="s">
        <v>227</v>
      </c>
      <c r="E68" t="s">
        <v>2876</v>
      </c>
      <c r="F68" t="s">
        <v>833</v>
      </c>
      <c r="G68" t="s">
        <v>159</v>
      </c>
      <c r="L68" t="str">
        <f t="shared" si="4"/>
        <v>B</v>
      </c>
      <c r="M68">
        <f t="shared" si="5"/>
        <v>11</v>
      </c>
      <c r="N68" t="str">
        <f t="shared" ca="1" si="6"/>
        <v>DIFF</v>
      </c>
      <c r="R68" t="str">
        <f>VLOOKUP(A68,DATOS!D:J,7,FALSE)</f>
        <v>SAN FRANCISCO</v>
      </c>
      <c r="S68">
        <f>VLOOKUP(R68,MUNICIOS!A:D,4,FALSE)</f>
        <v>755</v>
      </c>
    </row>
    <row r="69" spans="1:19">
      <c r="A69" s="42">
        <v>41104711</v>
      </c>
      <c r="B69" s="42" t="s">
        <v>41</v>
      </c>
      <c r="C69" s="42" t="s">
        <v>1097</v>
      </c>
      <c r="D69" t="s">
        <v>160</v>
      </c>
      <c r="F69" t="s">
        <v>245</v>
      </c>
      <c r="G69" t="s">
        <v>538</v>
      </c>
      <c r="L69" t="str">
        <f t="shared" si="4"/>
        <v>B</v>
      </c>
      <c r="M69">
        <f t="shared" si="5"/>
        <v>7</v>
      </c>
      <c r="N69" t="str">
        <f t="shared" ca="1" si="6"/>
        <v>DIFF</v>
      </c>
      <c r="R69" t="str">
        <f>VLOOKUP(A69,DATOS!D:J,7,FALSE)</f>
        <v>PUERTO CAICEDO</v>
      </c>
      <c r="S69">
        <f>VLOOKUP(R69,MUNICIOS!A:D,4,FALSE)</f>
        <v>569</v>
      </c>
    </row>
    <row r="70" spans="1:19">
      <c r="A70" s="42">
        <v>1125183631</v>
      </c>
      <c r="B70" s="42" t="s">
        <v>79</v>
      </c>
      <c r="C70" s="42" t="s">
        <v>1099</v>
      </c>
      <c r="D70" t="s">
        <v>160</v>
      </c>
      <c r="E70" t="s">
        <v>464</v>
      </c>
      <c r="F70" t="s">
        <v>441</v>
      </c>
      <c r="G70" t="s">
        <v>159</v>
      </c>
      <c r="L70" t="str">
        <f t="shared" si="4"/>
        <v>B</v>
      </c>
      <c r="M70">
        <f t="shared" si="5"/>
        <v>7</v>
      </c>
      <c r="N70" t="str">
        <f t="shared" ca="1" si="6"/>
        <v>DIFF</v>
      </c>
      <c r="R70" t="str">
        <f>VLOOKUP(A70,DATOS!D:J,7,FALSE)</f>
        <v>PUERTO GUZMAN</v>
      </c>
      <c r="S70">
        <f>VLOOKUP(R70,MUNICIOS!A:D,4,FALSE)</f>
        <v>571</v>
      </c>
    </row>
    <row r="71" spans="1:19">
      <c r="A71" s="42">
        <v>12999268</v>
      </c>
      <c r="B71" s="42" t="s">
        <v>41</v>
      </c>
      <c r="C71" s="42" t="s">
        <v>1101</v>
      </c>
      <c r="D71" t="s">
        <v>160</v>
      </c>
      <c r="E71" t="s">
        <v>744</v>
      </c>
      <c r="F71" t="s">
        <v>835</v>
      </c>
      <c r="G71" t="s">
        <v>160</v>
      </c>
      <c r="L71" t="str">
        <f t="shared" si="4"/>
        <v>B</v>
      </c>
      <c r="M71">
        <f t="shared" si="5"/>
        <v>7</v>
      </c>
      <c r="N71" t="str">
        <f t="shared" ca="1" si="6"/>
        <v>DIFF</v>
      </c>
      <c r="R71" t="str">
        <f>VLOOKUP(A71,DATOS!D:J,7,FALSE)</f>
        <v>VILLAGARZON</v>
      </c>
      <c r="S71">
        <f>VLOOKUP(R71,MUNICIOS!A:D,4,FALSE)</f>
        <v>885</v>
      </c>
    </row>
    <row r="72" spans="1:19">
      <c r="A72" s="42">
        <v>39842240</v>
      </c>
      <c r="B72" s="42" t="s">
        <v>41</v>
      </c>
      <c r="C72" s="42" t="s">
        <v>1102</v>
      </c>
      <c r="D72" t="s">
        <v>281</v>
      </c>
      <c r="E72" t="s">
        <v>282</v>
      </c>
      <c r="F72" t="s">
        <v>283</v>
      </c>
      <c r="G72" t="s">
        <v>2936</v>
      </c>
      <c r="L72" t="str">
        <f t="shared" si="4"/>
        <v>B</v>
      </c>
      <c r="M72">
        <f t="shared" si="5"/>
        <v>6</v>
      </c>
      <c r="N72" t="str">
        <f t="shared" ca="1" si="6"/>
        <v>DIFF</v>
      </c>
      <c r="R72" t="str">
        <f>VLOOKUP(A72,DATOS!D:J,7,FALSE)</f>
        <v>PUERTO ASIS</v>
      </c>
      <c r="S72">
        <f>VLOOKUP(R72,MUNICIOS!A:D,4,FALSE)</f>
        <v>568</v>
      </c>
    </row>
    <row r="73" spans="1:19">
      <c r="A73" s="42">
        <v>41170934</v>
      </c>
      <c r="B73" s="42" t="s">
        <v>41</v>
      </c>
      <c r="C73" s="42" t="s">
        <v>1103</v>
      </c>
      <c r="D73" t="s">
        <v>285</v>
      </c>
      <c r="E73" t="s">
        <v>772</v>
      </c>
      <c r="F73" t="s">
        <v>152</v>
      </c>
      <c r="G73" t="s">
        <v>2937</v>
      </c>
      <c r="L73" t="str">
        <f t="shared" si="4"/>
        <v>C</v>
      </c>
      <c r="M73">
        <f t="shared" si="5"/>
        <v>7</v>
      </c>
      <c r="N73" t="str">
        <f t="shared" ca="1" si="6"/>
        <v>DIFF</v>
      </c>
      <c r="R73" t="str">
        <f>VLOOKUP(A73,DATOS!D:J,7,FALSE)</f>
        <v>MOCOA</v>
      </c>
      <c r="S73" t="str">
        <f>VLOOKUP(R73,MUNICIOS!A:D,4,FALSE)</f>
        <v>001</v>
      </c>
    </row>
    <row r="74" spans="1:19">
      <c r="A74" s="42">
        <v>97450034</v>
      </c>
      <c r="B74" s="42" t="s">
        <v>41</v>
      </c>
      <c r="C74" s="42" t="s">
        <v>1107</v>
      </c>
      <c r="D74" t="s">
        <v>285</v>
      </c>
      <c r="E74" t="s">
        <v>191</v>
      </c>
      <c r="F74" t="s">
        <v>267</v>
      </c>
      <c r="G74" t="s">
        <v>2938</v>
      </c>
      <c r="L74" t="str">
        <f t="shared" si="4"/>
        <v>C</v>
      </c>
      <c r="M74">
        <f t="shared" si="5"/>
        <v>7</v>
      </c>
      <c r="N74" t="str">
        <f t="shared" ca="1" si="6"/>
        <v>DIFF</v>
      </c>
      <c r="R74" t="str">
        <f>VLOOKUP(A74,DATOS!D:J,7,FALSE)</f>
        <v>PUERTO CAICEDO</v>
      </c>
      <c r="S74">
        <f>VLOOKUP(R74,MUNICIOS!A:D,4,FALSE)</f>
        <v>569</v>
      </c>
    </row>
    <row r="75" spans="1:19">
      <c r="A75" s="42">
        <v>69009332</v>
      </c>
      <c r="B75" s="42" t="s">
        <v>41</v>
      </c>
      <c r="C75" s="42" t="s">
        <v>1109</v>
      </c>
      <c r="D75" t="s">
        <v>352</v>
      </c>
      <c r="E75" t="s">
        <v>192</v>
      </c>
      <c r="F75" t="s">
        <v>2939</v>
      </c>
      <c r="L75" t="str">
        <f t="shared" si="4"/>
        <v>C</v>
      </c>
      <c r="M75">
        <f t="shared" si="5"/>
        <v>7</v>
      </c>
      <c r="N75" t="str">
        <f>RIGHT(D75,(M75-1))</f>
        <v>ABRERA</v>
      </c>
      <c r="O75" t="s">
        <v>675</v>
      </c>
      <c r="R75" t="str">
        <f>VLOOKUP(A75,DATOS!D:J,7,FALSE)</f>
        <v>MOCOA</v>
      </c>
      <c r="S75" t="str">
        <f>VLOOKUP(R75,MUNICIOS!A:D,4,FALSE)</f>
        <v>001</v>
      </c>
    </row>
    <row r="76" spans="1:19">
      <c r="A76" s="42">
        <v>69035003</v>
      </c>
      <c r="B76" s="42" t="s">
        <v>41</v>
      </c>
      <c r="C76" s="42" t="s">
        <v>1111</v>
      </c>
      <c r="D76" t="s">
        <v>352</v>
      </c>
      <c r="E76" t="s">
        <v>229</v>
      </c>
      <c r="F76" t="s">
        <v>43</v>
      </c>
      <c r="L76" t="str">
        <f t="shared" si="4"/>
        <v>C</v>
      </c>
      <c r="M76">
        <f t="shared" si="5"/>
        <v>7</v>
      </c>
      <c r="N76" t="str">
        <f t="shared" ca="1" si="6"/>
        <v>DIFF</v>
      </c>
      <c r="R76" t="str">
        <f>VLOOKUP(A76,DATOS!D:J,7,FALSE)</f>
        <v>PUERTO CAICEDO</v>
      </c>
      <c r="S76">
        <f>VLOOKUP(R76,MUNICIOS!A:D,4,FALSE)</f>
        <v>569</v>
      </c>
    </row>
    <row r="77" spans="1:19">
      <c r="A77" s="42">
        <v>17693085</v>
      </c>
      <c r="B77" s="42" t="s">
        <v>41</v>
      </c>
      <c r="C77" s="42" t="s">
        <v>92</v>
      </c>
      <c r="D77" t="s">
        <v>288</v>
      </c>
      <c r="E77" t="s">
        <v>289</v>
      </c>
      <c r="F77" t="s">
        <v>211</v>
      </c>
      <c r="L77" t="str">
        <f t="shared" si="4"/>
        <v>C</v>
      </c>
      <c r="M77">
        <f t="shared" si="5"/>
        <v>7</v>
      </c>
      <c r="N77" t="str">
        <f t="shared" ca="1" si="6"/>
        <v>DIFF</v>
      </c>
      <c r="R77" t="str">
        <f>VLOOKUP(A77,DATOS!D:J,7,FALSE)</f>
        <v>PUERTO GUZMAN</v>
      </c>
      <c r="S77">
        <f>VLOOKUP(R77,MUNICIOS!A:D,4,FALSE)</f>
        <v>571</v>
      </c>
    </row>
    <row r="78" spans="1:19">
      <c r="A78" s="42">
        <v>1030084316</v>
      </c>
      <c r="B78" s="42" t="s">
        <v>86</v>
      </c>
      <c r="C78" s="42" t="s">
        <v>615</v>
      </c>
      <c r="D78" t="s">
        <v>837</v>
      </c>
      <c r="E78" t="s">
        <v>838</v>
      </c>
      <c r="F78" t="s">
        <v>839</v>
      </c>
      <c r="G78" t="s">
        <v>296</v>
      </c>
      <c r="L78" t="str">
        <f t="shared" si="4"/>
        <v>C</v>
      </c>
      <c r="M78">
        <f t="shared" si="5"/>
        <v>4</v>
      </c>
      <c r="N78" t="str">
        <f t="shared" ca="1" si="6"/>
        <v>DIFF</v>
      </c>
      <c r="R78" t="str">
        <f>VLOOKUP(A78,DATOS!D:J,7,FALSE)</f>
        <v>VALLE DEL GUAMUEZ</v>
      </c>
      <c r="S78">
        <f>VLOOKUP(R78,MUNICIOS!A:D,4,FALSE)</f>
        <v>865</v>
      </c>
    </row>
    <row r="79" spans="1:19">
      <c r="A79" s="42">
        <v>27354215</v>
      </c>
      <c r="B79" s="42" t="s">
        <v>41</v>
      </c>
      <c r="C79" s="42" t="s">
        <v>1117</v>
      </c>
      <c r="D79" t="s">
        <v>291</v>
      </c>
      <c r="E79" t="s">
        <v>347</v>
      </c>
      <c r="F79" t="s">
        <v>871</v>
      </c>
      <c r="G79" t="s">
        <v>536</v>
      </c>
      <c r="L79" t="str">
        <f t="shared" si="4"/>
        <v>C</v>
      </c>
      <c r="M79">
        <f t="shared" si="5"/>
        <v>7</v>
      </c>
      <c r="N79" t="str">
        <f>RIGHT(D79,(M79-1))</f>
        <v>AICEDO</v>
      </c>
      <c r="O79" t="s">
        <v>676</v>
      </c>
      <c r="R79" t="str">
        <f>VLOOKUP(A79,DATOS!D:J,7,FALSE)</f>
        <v>MOCOA</v>
      </c>
      <c r="S79" t="str">
        <f>VLOOKUP(R79,MUNICIOS!A:D,4,FALSE)</f>
        <v>001</v>
      </c>
    </row>
    <row r="80" spans="1:19">
      <c r="A80" s="42">
        <v>41117809</v>
      </c>
      <c r="B80" s="42" t="s">
        <v>41</v>
      </c>
      <c r="C80" s="42" t="s">
        <v>1119</v>
      </c>
      <c r="D80" t="s">
        <v>291</v>
      </c>
      <c r="E80" t="s">
        <v>341</v>
      </c>
      <c r="F80" t="s">
        <v>2941</v>
      </c>
      <c r="L80" t="str">
        <f t="shared" si="4"/>
        <v>C</v>
      </c>
      <c r="M80">
        <f t="shared" si="5"/>
        <v>7</v>
      </c>
      <c r="N80" t="str">
        <f t="shared" ca="1" si="6"/>
        <v>DIFF</v>
      </c>
      <c r="R80" t="str">
        <f>VLOOKUP(A80,DATOS!D:J,7,FALSE)</f>
        <v>VALLE DEL GUAMUEZ</v>
      </c>
      <c r="S80">
        <f>VLOOKUP(R80,MUNICIOS!A:D,4,FALSE)</f>
        <v>865</v>
      </c>
    </row>
    <row r="81" spans="1:19">
      <c r="A81" s="42">
        <v>15570943</v>
      </c>
      <c r="B81" s="42" t="s">
        <v>41</v>
      </c>
      <c r="C81" s="42" t="s">
        <v>1122</v>
      </c>
      <c r="D81" t="s">
        <v>291</v>
      </c>
      <c r="E81" t="s">
        <v>267</v>
      </c>
      <c r="F81" t="s">
        <v>2942</v>
      </c>
      <c r="L81" t="str">
        <f t="shared" si="4"/>
        <v>C</v>
      </c>
      <c r="M81">
        <f t="shared" si="5"/>
        <v>7</v>
      </c>
      <c r="N81" t="str">
        <f t="shared" ca="1" si="6"/>
        <v>DIFF</v>
      </c>
      <c r="R81" t="str">
        <f>VLOOKUP(A81,DATOS!D:J,7,FALSE)</f>
        <v>PUERTO CAICEDO</v>
      </c>
      <c r="S81">
        <f>VLOOKUP(R81,MUNICIOS!A:D,4,FALSE)</f>
        <v>569</v>
      </c>
    </row>
    <row r="82" spans="1:19">
      <c r="A82" s="42">
        <v>27525914</v>
      </c>
      <c r="B82" s="42" t="s">
        <v>41</v>
      </c>
      <c r="C82" s="42" t="s">
        <v>616</v>
      </c>
      <c r="D82" t="s">
        <v>291</v>
      </c>
      <c r="E82" t="s">
        <v>840</v>
      </c>
      <c r="F82" t="s">
        <v>494</v>
      </c>
      <c r="L82" t="str">
        <f t="shared" si="4"/>
        <v>C</v>
      </c>
      <c r="M82">
        <f t="shared" si="5"/>
        <v>7</v>
      </c>
      <c r="N82" t="str">
        <f>RIGHT(D82,(M82-1))</f>
        <v>AICEDO</v>
      </c>
      <c r="O82" t="s">
        <v>677</v>
      </c>
      <c r="R82" t="str">
        <f>VLOOKUP(A82,DATOS!D:J,7,FALSE)</f>
        <v>ORITO</v>
      </c>
      <c r="S82">
        <f>VLOOKUP(R82,MUNICIOS!A:D,4,FALSE)</f>
        <v>320</v>
      </c>
    </row>
    <row r="83" spans="1:19">
      <c r="A83" s="42">
        <v>26571700</v>
      </c>
      <c r="B83" s="42" t="s">
        <v>41</v>
      </c>
      <c r="C83" s="42" t="s">
        <v>1124</v>
      </c>
      <c r="D83" t="s">
        <v>293</v>
      </c>
      <c r="E83" t="s">
        <v>301</v>
      </c>
      <c r="F83" t="s">
        <v>2943</v>
      </c>
      <c r="L83" t="str">
        <f t="shared" si="4"/>
        <v>C</v>
      </c>
      <c r="M83">
        <f t="shared" si="5"/>
        <v>8</v>
      </c>
      <c r="N83" t="str">
        <f t="shared" ca="1" si="6"/>
        <v>DIFF</v>
      </c>
      <c r="R83" t="str">
        <f>VLOOKUP(A83,DATOS!D:J,7,FALSE)</f>
        <v>VILLAGARZON</v>
      </c>
      <c r="S83">
        <f>VLOOKUP(R83,MUNICIOS!A:D,4,FALSE)</f>
        <v>885</v>
      </c>
    </row>
    <row r="84" spans="1:19">
      <c r="A84" s="42">
        <v>27472433</v>
      </c>
      <c r="B84" s="42" t="s">
        <v>41</v>
      </c>
      <c r="C84" s="42" t="s">
        <v>1127</v>
      </c>
      <c r="D84" t="s">
        <v>2944</v>
      </c>
      <c r="E84" t="s">
        <v>160</v>
      </c>
      <c r="F84" t="s">
        <v>152</v>
      </c>
      <c r="G84" t="s">
        <v>465</v>
      </c>
      <c r="L84" t="str">
        <f t="shared" si="4"/>
        <v>C</v>
      </c>
      <c r="M84">
        <f t="shared" si="5"/>
        <v>7</v>
      </c>
      <c r="N84" t="str">
        <f t="shared" ca="1" si="6"/>
        <v>DIFF</v>
      </c>
      <c r="R84" t="str">
        <f>VLOOKUP(A84,DATOS!D:J,7,FALSE)</f>
        <v>SIBUNDOY</v>
      </c>
      <c r="S84">
        <f>VLOOKUP(R84,MUNICIOS!A:D,4,FALSE)</f>
        <v>749</v>
      </c>
    </row>
    <row r="85" spans="1:19">
      <c r="A85" s="42">
        <v>1062278511</v>
      </c>
      <c r="B85" s="42" t="s">
        <v>41</v>
      </c>
      <c r="C85" s="42" t="s">
        <v>618</v>
      </c>
      <c r="D85" t="s">
        <v>295</v>
      </c>
      <c r="E85" t="s">
        <v>842</v>
      </c>
      <c r="F85" t="s">
        <v>843</v>
      </c>
      <c r="L85" t="str">
        <f t="shared" si="4"/>
        <v>C</v>
      </c>
      <c r="M85">
        <f t="shared" si="5"/>
        <v>5</v>
      </c>
      <c r="N85" t="str">
        <f t="shared" ca="1" si="6"/>
        <v>DIFF</v>
      </c>
      <c r="R85" t="str">
        <f>VLOOKUP(A85,DATOS!D:J,7,FALSE)</f>
        <v>ORITO</v>
      </c>
      <c r="S85">
        <f>VLOOKUP(R85,MUNICIOS!A:D,4,FALSE)</f>
        <v>320</v>
      </c>
    </row>
    <row r="86" spans="1:19">
      <c r="A86" s="42">
        <v>26388324</v>
      </c>
      <c r="B86" s="42" t="s">
        <v>41</v>
      </c>
      <c r="C86" s="42" t="s">
        <v>1128</v>
      </c>
      <c r="D86" t="s">
        <v>789</v>
      </c>
      <c r="F86" t="s">
        <v>2945</v>
      </c>
      <c r="L86" t="str">
        <f t="shared" si="4"/>
        <v>C</v>
      </c>
      <c r="M86">
        <f t="shared" si="5"/>
        <v>4</v>
      </c>
      <c r="N86" t="str">
        <f t="shared" ca="1" si="6"/>
        <v>DIFF</v>
      </c>
      <c r="R86" t="str">
        <f>VLOOKUP(A86,DATOS!D:J,7,FALSE)</f>
        <v>VALLE DEL GUAMUEZ</v>
      </c>
      <c r="S86">
        <f>VLOOKUP(R86,MUNICIOS!A:D,4,FALSE)</f>
        <v>865</v>
      </c>
    </row>
    <row r="87" spans="1:19">
      <c r="A87" s="42">
        <v>41107821</v>
      </c>
      <c r="B87" s="42" t="s">
        <v>41</v>
      </c>
      <c r="C87" s="42" t="s">
        <v>1130</v>
      </c>
      <c r="D87" t="s">
        <v>299</v>
      </c>
      <c r="E87" t="s">
        <v>362</v>
      </c>
      <c r="F87" t="s">
        <v>2946</v>
      </c>
      <c r="L87" t="str">
        <f t="shared" si="4"/>
        <v>C</v>
      </c>
      <c r="M87">
        <f t="shared" si="5"/>
        <v>8</v>
      </c>
      <c r="N87" t="str">
        <f t="shared" ca="1" si="6"/>
        <v>DIFF</v>
      </c>
      <c r="R87" t="str">
        <f>VLOOKUP(A87,DATOS!D:J,7,FALSE)</f>
        <v>ORITO</v>
      </c>
      <c r="S87">
        <f>VLOOKUP(R87,MUNICIOS!A:D,4,FALSE)</f>
        <v>320</v>
      </c>
    </row>
    <row r="88" spans="1:19">
      <c r="A88" s="42">
        <v>1120218263</v>
      </c>
      <c r="B88" s="42" t="s">
        <v>41</v>
      </c>
      <c r="C88" s="42" t="s">
        <v>1133</v>
      </c>
      <c r="D88" t="s">
        <v>2947</v>
      </c>
      <c r="E88" t="s">
        <v>2948</v>
      </c>
      <c r="F88" t="s">
        <v>2949</v>
      </c>
      <c r="L88" t="str">
        <f t="shared" si="4"/>
        <v>C</v>
      </c>
      <c r="M88">
        <f t="shared" si="5"/>
        <v>8</v>
      </c>
      <c r="N88" t="str">
        <f t="shared" ca="1" si="6"/>
        <v>DIFF</v>
      </c>
      <c r="R88" t="str">
        <f>VLOOKUP(A88,DATOS!D:J,7,FALSE)</f>
        <v>ORITO</v>
      </c>
      <c r="S88">
        <f>VLOOKUP(R88,MUNICIOS!A:D,4,FALSE)</f>
        <v>320</v>
      </c>
    </row>
    <row r="89" spans="1:19">
      <c r="A89" s="42">
        <v>5204154</v>
      </c>
      <c r="B89" s="42" t="s">
        <v>41</v>
      </c>
      <c r="C89" s="42" t="s">
        <v>1135</v>
      </c>
      <c r="D89" t="s">
        <v>2950</v>
      </c>
      <c r="E89" t="s">
        <v>160</v>
      </c>
      <c r="F89" t="s">
        <v>267</v>
      </c>
      <c r="G89" t="s">
        <v>2951</v>
      </c>
      <c r="L89" t="str">
        <f t="shared" si="4"/>
        <v>C</v>
      </c>
      <c r="M89">
        <f t="shared" si="5"/>
        <v>5</v>
      </c>
      <c r="N89" t="str">
        <f t="shared" ca="1" si="6"/>
        <v>DIFF</v>
      </c>
      <c r="R89" t="str">
        <f>VLOOKUP(A89,DATOS!D:J,7,FALSE)</f>
        <v>PUERTO ASIS</v>
      </c>
      <c r="S89">
        <f>VLOOKUP(R89,MUNICIOS!A:D,4,FALSE)</f>
        <v>568</v>
      </c>
    </row>
    <row r="90" spans="1:19">
      <c r="A90" s="42">
        <v>41180241</v>
      </c>
      <c r="B90" s="42" t="s">
        <v>41</v>
      </c>
      <c r="C90" s="42" t="s">
        <v>1137</v>
      </c>
      <c r="D90" t="s">
        <v>2952</v>
      </c>
      <c r="E90" t="s">
        <v>3413</v>
      </c>
      <c r="F90" t="s">
        <v>343</v>
      </c>
      <c r="G90" t="s">
        <v>152</v>
      </c>
      <c r="L90" t="str">
        <f t="shared" si="4"/>
        <v>C</v>
      </c>
      <c r="M90">
        <f t="shared" si="5"/>
        <v>5</v>
      </c>
      <c r="N90" t="str">
        <f>RIGHT(D90,(M90-1))</f>
        <v>AÑON</v>
      </c>
      <c r="O90" t="s">
        <v>85</v>
      </c>
      <c r="R90" t="str">
        <f>VLOOKUP(A90,DATOS!D:J,7,FALSE)</f>
        <v>COLON</v>
      </c>
      <c r="S90">
        <f>VLOOKUP(R90,MUNICIOS!A:D,4,FALSE)</f>
        <v>219</v>
      </c>
    </row>
    <row r="91" spans="1:19">
      <c r="A91" s="42">
        <v>18108160</v>
      </c>
      <c r="B91" s="42" t="s">
        <v>41</v>
      </c>
      <c r="C91" s="42" t="s">
        <v>619</v>
      </c>
      <c r="D91" t="s">
        <v>300</v>
      </c>
      <c r="E91" t="s">
        <v>301</v>
      </c>
      <c r="F91" t="s">
        <v>302</v>
      </c>
      <c r="L91" t="str">
        <f t="shared" si="4"/>
        <v>C</v>
      </c>
      <c r="M91">
        <f t="shared" si="5"/>
        <v>7</v>
      </c>
      <c r="N91" t="str">
        <f t="shared" ca="1" si="6"/>
        <v>DIFF</v>
      </c>
      <c r="R91" t="str">
        <f>VLOOKUP(A91,DATOS!D:J,7,FALSE)</f>
        <v>PUERTO CAICEDO</v>
      </c>
      <c r="S91">
        <f>VLOOKUP(R91,MUNICIOS!A:D,4,FALSE)</f>
        <v>569</v>
      </c>
    </row>
    <row r="92" spans="1:19">
      <c r="A92" s="42">
        <v>27433290</v>
      </c>
      <c r="B92" s="42" t="s">
        <v>41</v>
      </c>
      <c r="C92" s="42" t="s">
        <v>1142</v>
      </c>
      <c r="D92" t="s">
        <v>786</v>
      </c>
      <c r="E92" t="s">
        <v>203</v>
      </c>
      <c r="F92" t="s">
        <v>362</v>
      </c>
      <c r="L92" t="str">
        <f t="shared" si="4"/>
        <v>C</v>
      </c>
      <c r="M92">
        <f t="shared" si="5"/>
        <v>9</v>
      </c>
      <c r="N92" t="str">
        <f t="shared" ca="1" si="6"/>
        <v>DIFF</v>
      </c>
      <c r="R92" t="str">
        <f>VLOOKUP(A92,DATOS!D:J,7,FALSE)</f>
        <v>ORITO</v>
      </c>
      <c r="S92">
        <f>VLOOKUP(R92,MUNICIOS!A:D,4,FALSE)</f>
        <v>320</v>
      </c>
    </row>
    <row r="93" spans="1:19">
      <c r="A93" s="42">
        <v>30741204</v>
      </c>
      <c r="B93" s="42" t="s">
        <v>41</v>
      </c>
      <c r="C93" s="42" t="s">
        <v>1144</v>
      </c>
      <c r="D93" t="s">
        <v>856</v>
      </c>
      <c r="E93" t="s">
        <v>253</v>
      </c>
      <c r="F93" t="s">
        <v>418</v>
      </c>
      <c r="L93" t="str">
        <f t="shared" si="4"/>
        <v>C</v>
      </c>
      <c r="M93">
        <f t="shared" si="5"/>
        <v>8</v>
      </c>
      <c r="N93" t="str">
        <f t="shared" ca="1" si="6"/>
        <v>DIFF</v>
      </c>
      <c r="R93" t="str">
        <f>VLOOKUP(A93,DATOS!D:J,7,FALSE)</f>
        <v>ORITO</v>
      </c>
      <c r="S93">
        <f>VLOOKUP(R93,MUNICIOS!A:D,4,FALSE)</f>
        <v>320</v>
      </c>
    </row>
    <row r="94" spans="1:19">
      <c r="A94" s="42">
        <v>1124869366</v>
      </c>
      <c r="B94" s="42" t="s">
        <v>86</v>
      </c>
      <c r="C94" s="42" t="s">
        <v>1149</v>
      </c>
      <c r="D94" t="s">
        <v>2953</v>
      </c>
      <c r="E94" t="s">
        <v>443</v>
      </c>
      <c r="F94" t="s">
        <v>766</v>
      </c>
      <c r="G94" t="s">
        <v>294</v>
      </c>
      <c r="L94" t="str">
        <f t="shared" si="4"/>
        <v>C</v>
      </c>
      <c r="M94">
        <f t="shared" si="5"/>
        <v>7</v>
      </c>
      <c r="N94" t="str">
        <f t="shared" ca="1" si="6"/>
        <v>DIFF</v>
      </c>
      <c r="R94" t="str">
        <f>VLOOKUP(A94,DATOS!D:J,7,FALSE)</f>
        <v>MOCOA</v>
      </c>
      <c r="S94" t="str">
        <f>VLOOKUP(R94,MUNICIOS!A:D,4,FALSE)</f>
        <v>001</v>
      </c>
    </row>
    <row r="95" spans="1:19">
      <c r="A95" s="42">
        <v>1125184449</v>
      </c>
      <c r="B95" s="42" t="s">
        <v>79</v>
      </c>
      <c r="C95" s="42" t="s">
        <v>1151</v>
      </c>
      <c r="D95" t="s">
        <v>304</v>
      </c>
      <c r="E95" t="s">
        <v>305</v>
      </c>
      <c r="F95" t="s">
        <v>2954</v>
      </c>
      <c r="G95" t="s">
        <v>255</v>
      </c>
      <c r="L95" t="str">
        <f t="shared" si="4"/>
        <v>C</v>
      </c>
      <c r="M95">
        <f t="shared" si="5"/>
        <v>8</v>
      </c>
      <c r="N95" t="str">
        <f t="shared" ca="1" si="6"/>
        <v>DIFF</v>
      </c>
      <c r="R95" t="str">
        <f>VLOOKUP(A95,DATOS!D:J,7,FALSE)</f>
        <v>PUERTO GUZMAN</v>
      </c>
      <c r="S95">
        <f>VLOOKUP(R95,MUNICIOS!A:D,4,FALSE)</f>
        <v>571</v>
      </c>
    </row>
    <row r="96" spans="1:19">
      <c r="A96" s="42">
        <v>1077228013</v>
      </c>
      <c r="B96" s="42" t="s">
        <v>79</v>
      </c>
      <c r="C96" s="42" t="s">
        <v>1152</v>
      </c>
      <c r="D96" t="s">
        <v>304</v>
      </c>
      <c r="E96" t="s">
        <v>2955</v>
      </c>
      <c r="F96" t="s">
        <v>159</v>
      </c>
      <c r="L96" t="str">
        <f t="shared" si="4"/>
        <v>C</v>
      </c>
      <c r="M96">
        <f t="shared" si="5"/>
        <v>8</v>
      </c>
      <c r="N96" t="str">
        <f t="shared" ca="1" si="6"/>
        <v>DIFF</v>
      </c>
      <c r="R96" t="str">
        <f>VLOOKUP(A96,DATOS!D:J,7,FALSE)</f>
        <v>ORITO</v>
      </c>
      <c r="S96">
        <f>VLOOKUP(R96,MUNICIOS!A:D,4,FALSE)</f>
        <v>320</v>
      </c>
    </row>
    <row r="97" spans="1:19">
      <c r="A97" s="42">
        <v>18101500</v>
      </c>
      <c r="B97" s="42" t="s">
        <v>41</v>
      </c>
      <c r="C97" s="42" t="s">
        <v>1155</v>
      </c>
      <c r="D97" t="s">
        <v>304</v>
      </c>
      <c r="E97" t="s">
        <v>388</v>
      </c>
      <c r="F97" t="s">
        <v>2956</v>
      </c>
      <c r="L97" t="str">
        <f t="shared" si="4"/>
        <v>C</v>
      </c>
      <c r="M97">
        <f t="shared" si="5"/>
        <v>8</v>
      </c>
      <c r="N97" t="str">
        <f t="shared" ca="1" si="6"/>
        <v>DIFF</v>
      </c>
      <c r="R97" t="str">
        <f>VLOOKUP(A97,DATOS!D:J,7,FALSE)</f>
        <v>MOCOA</v>
      </c>
      <c r="S97" t="str">
        <f>VLOOKUP(R97,MUNICIOS!A:D,4,FALSE)</f>
        <v>001</v>
      </c>
    </row>
    <row r="98" spans="1:19">
      <c r="A98" s="42">
        <v>69010741</v>
      </c>
      <c r="B98" s="42" t="s">
        <v>41</v>
      </c>
      <c r="C98" s="42" t="s">
        <v>1157</v>
      </c>
      <c r="D98" t="s">
        <v>304</v>
      </c>
      <c r="E98" t="s">
        <v>787</v>
      </c>
      <c r="F98" t="s">
        <v>362</v>
      </c>
      <c r="G98" t="s">
        <v>2957</v>
      </c>
      <c r="L98" t="str">
        <f t="shared" si="4"/>
        <v>C</v>
      </c>
      <c r="M98">
        <f t="shared" si="5"/>
        <v>8</v>
      </c>
      <c r="N98" t="str">
        <f t="shared" ca="1" si="6"/>
        <v>DIFF</v>
      </c>
      <c r="R98" t="str">
        <f>VLOOKUP(A98,DATOS!D:J,7,FALSE)</f>
        <v>PUERTO GUZMAN</v>
      </c>
      <c r="S98">
        <f>VLOOKUP(R98,MUNICIOS!A:D,4,FALSE)</f>
        <v>571</v>
      </c>
    </row>
    <row r="99" spans="1:19">
      <c r="A99" s="42">
        <v>34671132</v>
      </c>
      <c r="B99" s="42" t="s">
        <v>41</v>
      </c>
      <c r="C99" s="42" t="s">
        <v>1159</v>
      </c>
      <c r="D99" t="s">
        <v>304</v>
      </c>
      <c r="E99" t="s">
        <v>2958</v>
      </c>
      <c r="F99" t="s">
        <v>416</v>
      </c>
      <c r="L99" t="str">
        <f t="shared" si="4"/>
        <v>C</v>
      </c>
      <c r="M99">
        <f t="shared" si="5"/>
        <v>8</v>
      </c>
      <c r="N99" t="str">
        <f t="shared" ca="1" si="6"/>
        <v>DIFF</v>
      </c>
      <c r="R99" t="str">
        <f>VLOOKUP(A99,DATOS!D:J,7,FALSE)</f>
        <v>ORITO</v>
      </c>
      <c r="S99">
        <f>VLOOKUP(R99,MUNICIOS!A:D,4,FALSE)</f>
        <v>320</v>
      </c>
    </row>
    <row r="100" spans="1:19">
      <c r="A100" s="42">
        <v>1120069478</v>
      </c>
      <c r="B100" s="42" t="s">
        <v>79</v>
      </c>
      <c r="C100" s="42" t="s">
        <v>1160</v>
      </c>
      <c r="D100" t="s">
        <v>154</v>
      </c>
      <c r="E100" t="s">
        <v>2887</v>
      </c>
      <c r="F100" t="s">
        <v>408</v>
      </c>
      <c r="G100" t="s">
        <v>827</v>
      </c>
      <c r="L100" t="str">
        <f t="shared" si="4"/>
        <v>C</v>
      </c>
      <c r="M100">
        <f t="shared" si="5"/>
        <v>8</v>
      </c>
      <c r="N100" t="str">
        <f t="shared" ca="1" si="6"/>
        <v>DIFF</v>
      </c>
      <c r="R100" t="str">
        <f>VLOOKUP(A100,DATOS!D:J,7,FALSE)</f>
        <v>MOCOA</v>
      </c>
      <c r="S100" t="str">
        <f>VLOOKUP(R100,MUNICIOS!A:D,4,FALSE)</f>
        <v>001</v>
      </c>
    </row>
    <row r="101" spans="1:19">
      <c r="A101" s="42">
        <v>1120069479</v>
      </c>
      <c r="B101" s="42" t="s">
        <v>79</v>
      </c>
      <c r="C101" s="42" t="s">
        <v>1160</v>
      </c>
      <c r="D101" t="s">
        <v>154</v>
      </c>
      <c r="E101" t="s">
        <v>2887</v>
      </c>
      <c r="F101" t="s">
        <v>408</v>
      </c>
      <c r="G101" t="s">
        <v>827</v>
      </c>
      <c r="L101" t="str">
        <f t="shared" si="4"/>
        <v>C</v>
      </c>
      <c r="M101">
        <f t="shared" si="5"/>
        <v>8</v>
      </c>
      <c r="N101" t="str">
        <f t="shared" ca="1" si="6"/>
        <v>DIFF</v>
      </c>
      <c r="R101" t="str">
        <f>VLOOKUP(A101,DATOS!D:J,7,FALSE)</f>
        <v>MOCOA</v>
      </c>
      <c r="S101" t="str">
        <f>VLOOKUP(R101,MUNICIOS!A:D,4,FALSE)</f>
        <v>001</v>
      </c>
    </row>
    <row r="102" spans="1:19">
      <c r="A102" s="42">
        <v>1007430023</v>
      </c>
      <c r="B102" s="42" t="s">
        <v>41</v>
      </c>
      <c r="C102" s="42" t="s">
        <v>1163</v>
      </c>
      <c r="D102" t="s">
        <v>154</v>
      </c>
      <c r="E102" t="s">
        <v>442</v>
      </c>
      <c r="F102" t="s">
        <v>2959</v>
      </c>
      <c r="G102" t="s">
        <v>862</v>
      </c>
      <c r="L102" t="str">
        <f t="shared" si="4"/>
        <v>C</v>
      </c>
      <c r="M102">
        <f t="shared" si="5"/>
        <v>8</v>
      </c>
      <c r="N102" t="str">
        <f t="shared" ca="1" si="6"/>
        <v>DIFF</v>
      </c>
      <c r="R102" t="str">
        <f>VLOOKUP(A102,DATOS!D:J,7,FALSE)</f>
        <v>VILLAGARZON</v>
      </c>
      <c r="S102">
        <f>VLOOKUP(R102,MUNICIOS!A:D,4,FALSE)</f>
        <v>885</v>
      </c>
    </row>
    <row r="103" spans="1:19">
      <c r="A103" s="42">
        <v>41180228</v>
      </c>
      <c r="B103" s="42" t="s">
        <v>41</v>
      </c>
      <c r="C103" s="42" t="s">
        <v>1167</v>
      </c>
      <c r="D103" t="s">
        <v>154</v>
      </c>
      <c r="E103" t="s">
        <v>362</v>
      </c>
      <c r="F103" t="s">
        <v>417</v>
      </c>
      <c r="L103" t="str">
        <f t="shared" si="4"/>
        <v>C</v>
      </c>
      <c r="M103">
        <f t="shared" si="5"/>
        <v>8</v>
      </c>
      <c r="N103" t="str">
        <f t="shared" ca="1" si="6"/>
        <v>DIFF</v>
      </c>
      <c r="R103" t="str">
        <f>VLOOKUP(A103,DATOS!D:J,7,FALSE)</f>
        <v>SIBUNDOY</v>
      </c>
      <c r="S103">
        <f>VLOOKUP(R103,MUNICIOS!A:D,4,FALSE)</f>
        <v>749</v>
      </c>
    </row>
    <row r="104" spans="1:19">
      <c r="A104" s="42">
        <v>1006908493</v>
      </c>
      <c r="B104" s="42" t="s">
        <v>41</v>
      </c>
      <c r="C104" s="42" t="s">
        <v>1169</v>
      </c>
      <c r="D104" t="s">
        <v>154</v>
      </c>
      <c r="E104" t="s">
        <v>172</v>
      </c>
      <c r="F104" t="s">
        <v>813</v>
      </c>
      <c r="G104" t="s">
        <v>2960</v>
      </c>
      <c r="L104" t="str">
        <f t="shared" si="4"/>
        <v>C</v>
      </c>
      <c r="M104">
        <f t="shared" si="5"/>
        <v>8</v>
      </c>
      <c r="N104" t="str">
        <f t="shared" ca="1" si="6"/>
        <v>DIFF</v>
      </c>
      <c r="R104" t="str">
        <f>VLOOKUP(A104,DATOS!D:J,7,FALSE)</f>
        <v>COLON</v>
      </c>
      <c r="S104">
        <f>VLOOKUP(R104,MUNICIOS!A:D,4,FALSE)</f>
        <v>219</v>
      </c>
    </row>
    <row r="105" spans="1:19">
      <c r="A105" s="42">
        <v>1830476</v>
      </c>
      <c r="B105" s="42" t="s">
        <v>41</v>
      </c>
      <c r="C105" s="42" t="s">
        <v>621</v>
      </c>
      <c r="D105" t="s">
        <v>151</v>
      </c>
      <c r="E105" t="s">
        <v>155</v>
      </c>
      <c r="F105" t="s">
        <v>267</v>
      </c>
      <c r="G105" t="s">
        <v>844</v>
      </c>
      <c r="L105" t="str">
        <f t="shared" si="4"/>
        <v>C</v>
      </c>
      <c r="M105">
        <f t="shared" si="5"/>
        <v>6</v>
      </c>
      <c r="N105" t="str">
        <f t="shared" ca="1" si="6"/>
        <v>DIFF</v>
      </c>
      <c r="R105" t="str">
        <f>VLOOKUP(A105,DATOS!D:J,7,FALSE)</f>
        <v>PUERTO GUZMAN</v>
      </c>
      <c r="S105">
        <f>VLOOKUP(R105,MUNICIOS!A:D,4,FALSE)</f>
        <v>571</v>
      </c>
    </row>
    <row r="106" spans="1:19">
      <c r="A106" s="42">
        <v>1030084006</v>
      </c>
      <c r="B106" s="42" t="s">
        <v>86</v>
      </c>
      <c r="C106" s="42" t="s">
        <v>1172</v>
      </c>
      <c r="D106" t="s">
        <v>151</v>
      </c>
      <c r="E106" t="s">
        <v>172</v>
      </c>
      <c r="F106" t="s">
        <v>2961</v>
      </c>
      <c r="G106" t="s">
        <v>2962</v>
      </c>
      <c r="L106" t="str">
        <f t="shared" si="4"/>
        <v>C</v>
      </c>
      <c r="M106">
        <f t="shared" si="5"/>
        <v>6</v>
      </c>
      <c r="N106" t="str">
        <f t="shared" ca="1" si="6"/>
        <v>DIFF</v>
      </c>
      <c r="R106" t="str">
        <f>VLOOKUP(A106,DATOS!D:J,7,FALSE)</f>
        <v>MOCOA</v>
      </c>
      <c r="S106" t="str">
        <f>VLOOKUP(R106,MUNICIOS!A:D,4,FALSE)</f>
        <v>001</v>
      </c>
    </row>
    <row r="107" spans="1:19">
      <c r="A107" s="42">
        <v>1007069306</v>
      </c>
      <c r="B107" s="42" t="s">
        <v>41</v>
      </c>
      <c r="C107" s="42" t="s">
        <v>1173</v>
      </c>
      <c r="D107" t="s">
        <v>151</v>
      </c>
      <c r="E107" t="s">
        <v>457</v>
      </c>
      <c r="F107" t="s">
        <v>251</v>
      </c>
      <c r="G107" t="s">
        <v>252</v>
      </c>
      <c r="L107" t="str">
        <f t="shared" si="4"/>
        <v>C</v>
      </c>
      <c r="M107">
        <f t="shared" si="5"/>
        <v>6</v>
      </c>
      <c r="N107" t="str">
        <f>RIGHT(D107,(M107-1))</f>
        <v>ASTRO</v>
      </c>
      <c r="O107" t="s">
        <v>678</v>
      </c>
      <c r="R107" t="str">
        <f>VLOOKUP(A107,DATOS!D:J,7,FALSE)</f>
        <v>PUERTO GUZMAN</v>
      </c>
      <c r="S107">
        <f>VLOOKUP(R107,MUNICIOS!A:D,4,FALSE)</f>
        <v>571</v>
      </c>
    </row>
    <row r="108" spans="1:19">
      <c r="A108" s="42">
        <v>1125186438</v>
      </c>
      <c r="B108" s="42" t="s">
        <v>86</v>
      </c>
      <c r="C108" s="42" t="s">
        <v>1175</v>
      </c>
      <c r="D108" t="s">
        <v>2963</v>
      </c>
      <c r="E108" t="s">
        <v>2964</v>
      </c>
      <c r="F108" t="s">
        <v>2965</v>
      </c>
      <c r="G108" t="s">
        <v>2966</v>
      </c>
      <c r="L108" t="str">
        <f t="shared" si="4"/>
        <v>C</v>
      </c>
      <c r="M108">
        <f t="shared" si="5"/>
        <v>7</v>
      </c>
      <c r="N108" t="str">
        <f t="shared" ca="1" si="6"/>
        <v>DIFF</v>
      </c>
      <c r="R108" t="str">
        <f>VLOOKUP(A108,DATOS!D:J,7,FALSE)</f>
        <v>PUERTO GUZMAN</v>
      </c>
      <c r="S108">
        <f>VLOOKUP(R108,MUNICIOS!A:D,4,FALSE)</f>
        <v>571</v>
      </c>
    </row>
    <row r="109" spans="1:19">
      <c r="A109" s="42">
        <v>1059842493</v>
      </c>
      <c r="B109" s="42" t="s">
        <v>41</v>
      </c>
      <c r="C109" s="42" t="s">
        <v>1176</v>
      </c>
      <c r="D109" t="s">
        <v>2967</v>
      </c>
      <c r="E109" t="s">
        <v>152</v>
      </c>
      <c r="F109" t="s">
        <v>307</v>
      </c>
      <c r="L109" t="str">
        <f t="shared" si="4"/>
        <v>C</v>
      </c>
      <c r="M109">
        <f t="shared" si="5"/>
        <v>6</v>
      </c>
      <c r="N109" t="str">
        <f t="shared" ca="1" si="6"/>
        <v>DIFF</v>
      </c>
      <c r="R109" t="str">
        <f>VLOOKUP(A109,DATOS!D:J,7,FALSE)</f>
        <v>ORITO</v>
      </c>
      <c r="S109">
        <f>VLOOKUP(R109,MUNICIOS!A:D,4,FALSE)</f>
        <v>320</v>
      </c>
    </row>
    <row r="110" spans="1:19">
      <c r="A110" s="42">
        <v>1125185326</v>
      </c>
      <c r="B110" s="42" t="s">
        <v>86</v>
      </c>
      <c r="C110" s="42" t="s">
        <v>1178</v>
      </c>
      <c r="D110" t="s">
        <v>277</v>
      </c>
      <c r="E110" t="s">
        <v>743</v>
      </c>
      <c r="F110" t="s">
        <v>900</v>
      </c>
      <c r="G110" t="s">
        <v>87</v>
      </c>
      <c r="L110" t="str">
        <f t="shared" si="4"/>
        <v>C</v>
      </c>
      <c r="M110">
        <f t="shared" si="5"/>
        <v>8</v>
      </c>
      <c r="N110" t="str">
        <f t="shared" ca="1" si="6"/>
        <v>DIFF</v>
      </c>
      <c r="R110" t="str">
        <f>VLOOKUP(A110,DATOS!D:J,7,FALSE)</f>
        <v>MOCOA</v>
      </c>
      <c r="S110" t="str">
        <f>VLOOKUP(R110,MUNICIOS!A:D,4,FALSE)</f>
        <v>001</v>
      </c>
    </row>
    <row r="111" spans="1:19">
      <c r="A111" s="42">
        <v>1125185327</v>
      </c>
      <c r="B111" s="42" t="s">
        <v>86</v>
      </c>
      <c r="C111" s="42" t="s">
        <v>1178</v>
      </c>
      <c r="D111" t="s">
        <v>277</v>
      </c>
      <c r="E111" t="s">
        <v>743</v>
      </c>
      <c r="F111" t="s">
        <v>900</v>
      </c>
      <c r="G111" t="s">
        <v>87</v>
      </c>
      <c r="L111" t="str">
        <f t="shared" si="4"/>
        <v>C</v>
      </c>
      <c r="M111">
        <f t="shared" si="5"/>
        <v>8</v>
      </c>
      <c r="N111" t="str">
        <f t="shared" ca="1" si="6"/>
        <v>DIFF</v>
      </c>
      <c r="R111" t="str">
        <f>VLOOKUP(A111,DATOS!D:J,7,FALSE)</f>
        <v>MOCOA</v>
      </c>
      <c r="S111" t="str">
        <f>VLOOKUP(R111,MUNICIOS!A:D,4,FALSE)</f>
        <v>001</v>
      </c>
    </row>
    <row r="112" spans="1:19">
      <c r="A112" s="42">
        <v>1124866592</v>
      </c>
      <c r="B112" s="45" t="s">
        <v>41</v>
      </c>
      <c r="C112" s="42" t="s">
        <v>1181</v>
      </c>
      <c r="D112" t="s">
        <v>277</v>
      </c>
      <c r="E112" t="s">
        <v>336</v>
      </c>
      <c r="F112" t="s">
        <v>477</v>
      </c>
      <c r="G112" t="s">
        <v>171</v>
      </c>
      <c r="L112" t="str">
        <f t="shared" si="4"/>
        <v>C</v>
      </c>
      <c r="M112">
        <f t="shared" si="5"/>
        <v>8</v>
      </c>
      <c r="N112" t="str">
        <f t="shared" ref="N112:N113" si="7">RIGHT(D112,(M112-1))</f>
        <v>EBALLOS</v>
      </c>
      <c r="O112" t="s">
        <v>117</v>
      </c>
      <c r="R112" t="str">
        <f>VLOOKUP(A112,DATOS!D:J,7,FALSE)</f>
        <v>MOCOA</v>
      </c>
      <c r="S112" t="str">
        <f>VLOOKUP(R112,MUNICIOS!A:D,4,FALSE)</f>
        <v>001</v>
      </c>
    </row>
    <row r="113" spans="1:19">
      <c r="A113" s="42">
        <v>41115204</v>
      </c>
      <c r="B113" s="42" t="s">
        <v>41</v>
      </c>
      <c r="C113" s="42" t="s">
        <v>1182</v>
      </c>
      <c r="D113" t="s">
        <v>2968</v>
      </c>
      <c r="E113" t="s">
        <v>376</v>
      </c>
      <c r="F113" t="s">
        <v>554</v>
      </c>
      <c r="L113" t="str">
        <f t="shared" si="4"/>
        <v>C</v>
      </c>
      <c r="M113">
        <f t="shared" si="5"/>
        <v>7</v>
      </c>
      <c r="N113" t="str">
        <f t="shared" si="7"/>
        <v>EBALOS</v>
      </c>
      <c r="O113" t="s">
        <v>679</v>
      </c>
      <c r="R113" t="str">
        <f>VLOOKUP(A113,DATOS!D:J,7,FALSE)</f>
        <v>VALLE DEL GUAMUEZ</v>
      </c>
      <c r="S113">
        <f>VLOOKUP(R113,MUNICIOS!A:D,4,FALSE)</f>
        <v>865</v>
      </c>
    </row>
    <row r="114" spans="1:19">
      <c r="A114" s="42">
        <v>27431383</v>
      </c>
      <c r="B114" s="42" t="s">
        <v>41</v>
      </c>
      <c r="C114" s="42" t="s">
        <v>1186</v>
      </c>
      <c r="D114" t="s">
        <v>2969</v>
      </c>
      <c r="E114" t="s">
        <v>3414</v>
      </c>
      <c r="F114" t="s">
        <v>2940</v>
      </c>
      <c r="G114" t="s">
        <v>2970</v>
      </c>
      <c r="L114" t="str">
        <f t="shared" si="4"/>
        <v>C</v>
      </c>
      <c r="M114">
        <f t="shared" si="5"/>
        <v>5</v>
      </c>
      <c r="N114" t="str">
        <f t="shared" ca="1" si="6"/>
        <v>DIFF</v>
      </c>
      <c r="R114" t="str">
        <f>VLOOKUP(A114,DATOS!D:J,7,FALSE)</f>
        <v>MOCOA</v>
      </c>
      <c r="S114" t="str">
        <f>VLOOKUP(R114,MUNICIOS!A:D,4,FALSE)</f>
        <v>001</v>
      </c>
    </row>
    <row r="115" spans="1:19">
      <c r="A115" s="42">
        <v>14080816</v>
      </c>
      <c r="B115" s="42" t="s">
        <v>41</v>
      </c>
      <c r="C115" s="42" t="s">
        <v>1187</v>
      </c>
      <c r="D115" t="s">
        <v>309</v>
      </c>
      <c r="E115" t="s">
        <v>2971</v>
      </c>
      <c r="F115" t="s">
        <v>2972</v>
      </c>
      <c r="L115" t="str">
        <f t="shared" si="4"/>
        <v>C</v>
      </c>
      <c r="M115">
        <f t="shared" si="5"/>
        <v>5</v>
      </c>
      <c r="N115" t="str">
        <f>RIGHT(D115,(M115-1))</f>
        <v>ERON</v>
      </c>
      <c r="O115" t="s">
        <v>680</v>
      </c>
      <c r="R115" t="str">
        <f>VLOOKUP(A115,DATOS!D:J,7,FALSE)</f>
        <v>VILLAGARZON</v>
      </c>
      <c r="S115">
        <f>VLOOKUP(R115,MUNICIOS!A:D,4,FALSE)</f>
        <v>885</v>
      </c>
    </row>
    <row r="116" spans="1:19">
      <c r="A116" s="42">
        <v>1124852050</v>
      </c>
      <c r="B116" s="42" t="s">
        <v>79</v>
      </c>
      <c r="C116" s="42" t="s">
        <v>1192</v>
      </c>
      <c r="D116" t="s">
        <v>309</v>
      </c>
      <c r="E116" t="s">
        <v>2973</v>
      </c>
      <c r="F116" t="s">
        <v>2974</v>
      </c>
      <c r="G116" t="s">
        <v>2975</v>
      </c>
      <c r="L116" t="str">
        <f t="shared" si="4"/>
        <v>C</v>
      </c>
      <c r="M116">
        <f t="shared" si="5"/>
        <v>5</v>
      </c>
      <c r="N116" t="str">
        <f t="shared" ca="1" si="6"/>
        <v>DIFF</v>
      </c>
      <c r="R116" t="str">
        <f>VLOOKUP(A116,DATOS!D:J,7,FALSE)</f>
        <v>VILLAGARZON</v>
      </c>
      <c r="S116">
        <f>VLOOKUP(R116,MUNICIOS!A:D,4,FALSE)</f>
        <v>885</v>
      </c>
    </row>
    <row r="117" spans="1:19">
      <c r="A117" s="42">
        <v>41182024</v>
      </c>
      <c r="B117" s="42" t="s">
        <v>41</v>
      </c>
      <c r="C117" s="42" t="s">
        <v>1196</v>
      </c>
      <c r="D117" t="s">
        <v>309</v>
      </c>
      <c r="E117" t="s">
        <v>164</v>
      </c>
      <c r="F117" t="s">
        <v>422</v>
      </c>
      <c r="G117" t="s">
        <v>245</v>
      </c>
      <c r="L117" t="str">
        <f t="shared" si="4"/>
        <v>C</v>
      </c>
      <c r="M117">
        <f t="shared" si="5"/>
        <v>5</v>
      </c>
      <c r="N117" t="str">
        <f t="shared" ca="1" si="6"/>
        <v>DIFF</v>
      </c>
      <c r="R117" t="str">
        <f>VLOOKUP(A117,DATOS!D:J,7,FALSE)</f>
        <v>SIBUNDOY</v>
      </c>
      <c r="S117">
        <f>VLOOKUP(R117,MUNICIOS!A:D,4,FALSE)</f>
        <v>749</v>
      </c>
    </row>
    <row r="118" spans="1:19">
      <c r="A118" s="42">
        <v>1140015668</v>
      </c>
      <c r="B118" s="42" t="s">
        <v>86</v>
      </c>
      <c r="C118" s="42" t="s">
        <v>1198</v>
      </c>
      <c r="D118" t="s">
        <v>2976</v>
      </c>
      <c r="E118" t="s">
        <v>2977</v>
      </c>
      <c r="F118" t="s">
        <v>2978</v>
      </c>
      <c r="G118" t="s">
        <v>437</v>
      </c>
      <c r="L118" t="str">
        <f t="shared" si="4"/>
        <v>C</v>
      </c>
      <c r="M118">
        <f t="shared" si="5"/>
        <v>8</v>
      </c>
      <c r="N118" t="str">
        <f t="shared" ca="1" si="6"/>
        <v>DIFF</v>
      </c>
      <c r="R118" t="str">
        <f>VLOOKUP(A118,DATOS!D:J,7,FALSE)</f>
        <v>VALLE DEL GUAMUEZ</v>
      </c>
      <c r="S118">
        <f>VLOOKUP(R118,MUNICIOS!A:D,4,FALSE)</f>
        <v>865</v>
      </c>
    </row>
    <row r="119" spans="1:19">
      <c r="A119" s="42">
        <v>1124314172</v>
      </c>
      <c r="B119" s="42" t="s">
        <v>79</v>
      </c>
      <c r="C119" s="42" t="s">
        <v>1201</v>
      </c>
      <c r="D119" t="s">
        <v>2979</v>
      </c>
      <c r="E119" t="s">
        <v>202</v>
      </c>
      <c r="F119" t="s">
        <v>230</v>
      </c>
      <c r="G119" t="s">
        <v>231</v>
      </c>
      <c r="L119" t="str">
        <f t="shared" si="4"/>
        <v>C</v>
      </c>
      <c r="M119">
        <f t="shared" si="5"/>
        <v>8</v>
      </c>
      <c r="N119" t="str">
        <f t="shared" ca="1" si="6"/>
        <v>DIFF</v>
      </c>
      <c r="R119" t="str">
        <f>VLOOKUP(A119,DATOS!D:J,7,FALSE)</f>
        <v>SANTIAGO</v>
      </c>
      <c r="S119">
        <f>VLOOKUP(R119,MUNICIOS!A:D,4,FALSE)</f>
        <v>760</v>
      </c>
    </row>
    <row r="120" spans="1:19">
      <c r="A120" s="42">
        <v>1124315596</v>
      </c>
      <c r="B120" s="42" t="s">
        <v>41</v>
      </c>
      <c r="C120" s="42" t="s">
        <v>1202</v>
      </c>
      <c r="D120" t="s">
        <v>743</v>
      </c>
      <c r="E120" t="s">
        <v>2898</v>
      </c>
      <c r="F120" t="s">
        <v>2980</v>
      </c>
      <c r="G120" t="s">
        <v>2981</v>
      </c>
      <c r="L120" t="str">
        <f t="shared" si="4"/>
        <v>C</v>
      </c>
      <c r="M120">
        <f t="shared" si="5"/>
        <v>8</v>
      </c>
      <c r="N120" t="str">
        <f t="shared" ca="1" si="6"/>
        <v>DIFF</v>
      </c>
      <c r="R120" t="str">
        <f>VLOOKUP(A120,DATOS!D:J,7,FALSE)</f>
        <v>COLON</v>
      </c>
      <c r="S120">
        <f>VLOOKUP(R120,MUNICIOS!A:D,4,FALSE)</f>
        <v>219</v>
      </c>
    </row>
    <row r="121" spans="1:19">
      <c r="A121" s="42">
        <v>39840764</v>
      </c>
      <c r="B121" s="42" t="s">
        <v>41</v>
      </c>
      <c r="C121" s="42" t="s">
        <v>1204</v>
      </c>
      <c r="D121" t="s">
        <v>743</v>
      </c>
      <c r="E121" t="s">
        <v>2982</v>
      </c>
      <c r="F121" t="s">
        <v>275</v>
      </c>
      <c r="G121" t="s">
        <v>203</v>
      </c>
      <c r="L121" t="str">
        <f t="shared" si="4"/>
        <v>C</v>
      </c>
      <c r="M121">
        <f t="shared" si="5"/>
        <v>8</v>
      </c>
      <c r="N121" t="str">
        <f t="shared" ca="1" si="6"/>
        <v>DIFF</v>
      </c>
      <c r="R121" t="str">
        <f>VLOOKUP(A121,DATOS!D:J,7,FALSE)</f>
        <v>PUERTO CAICEDO</v>
      </c>
      <c r="S121">
        <f>VLOOKUP(R121,MUNICIOS!A:D,4,FALSE)</f>
        <v>569</v>
      </c>
    </row>
    <row r="122" spans="1:19">
      <c r="A122" s="42">
        <v>27470314</v>
      </c>
      <c r="B122" s="42" t="s">
        <v>41</v>
      </c>
      <c r="C122" s="42" t="s">
        <v>1207</v>
      </c>
      <c r="D122" t="s">
        <v>228</v>
      </c>
      <c r="E122" t="s">
        <v>228</v>
      </c>
      <c r="F122" t="s">
        <v>152</v>
      </c>
      <c r="G122" t="s">
        <v>805</v>
      </c>
      <c r="L122" t="str">
        <f t="shared" si="4"/>
        <v>C</v>
      </c>
      <c r="M122">
        <f t="shared" si="5"/>
        <v>6</v>
      </c>
      <c r="N122" t="str">
        <f t="shared" ca="1" si="6"/>
        <v>DIFF</v>
      </c>
      <c r="R122" t="str">
        <f>VLOOKUP(A122,DATOS!D:J,7,FALSE)</f>
        <v>SANTIAGO</v>
      </c>
      <c r="S122">
        <f>VLOOKUP(R122,MUNICIOS!A:D,4,FALSE)</f>
        <v>760</v>
      </c>
    </row>
    <row r="123" spans="1:19">
      <c r="A123" s="42">
        <v>27473280</v>
      </c>
      <c r="B123" s="42" t="s">
        <v>41</v>
      </c>
      <c r="C123" s="42" t="s">
        <v>1210</v>
      </c>
      <c r="D123" t="s">
        <v>228</v>
      </c>
      <c r="E123" t="s">
        <v>228</v>
      </c>
      <c r="F123" t="s">
        <v>251</v>
      </c>
      <c r="G123" t="s">
        <v>312</v>
      </c>
      <c r="L123" t="str">
        <f t="shared" si="4"/>
        <v>C</v>
      </c>
      <c r="M123">
        <f t="shared" si="5"/>
        <v>6</v>
      </c>
      <c r="N123" t="str">
        <f t="shared" ca="1" si="6"/>
        <v>DIFF</v>
      </c>
      <c r="R123" t="str">
        <f>VLOOKUP(A123,DATOS!D:J,7,FALSE)</f>
        <v>COLON</v>
      </c>
      <c r="S123">
        <f>VLOOKUP(R123,MUNICIOS!A:D,4,FALSE)</f>
        <v>219</v>
      </c>
    </row>
    <row r="124" spans="1:19">
      <c r="A124" s="42">
        <v>27469622</v>
      </c>
      <c r="B124" s="42" t="s">
        <v>41</v>
      </c>
      <c r="C124" s="42" t="s">
        <v>1211</v>
      </c>
      <c r="D124" t="s">
        <v>228</v>
      </c>
      <c r="E124" t="s">
        <v>3415</v>
      </c>
      <c r="F124" t="s">
        <v>2983</v>
      </c>
      <c r="L124" t="str">
        <f t="shared" si="4"/>
        <v>C</v>
      </c>
      <c r="M124">
        <f t="shared" si="5"/>
        <v>6</v>
      </c>
      <c r="N124" t="str">
        <f t="shared" ca="1" si="6"/>
        <v>DIFF</v>
      </c>
      <c r="R124" t="str">
        <f>VLOOKUP(A124,DATOS!D:J,7,FALSE)</f>
        <v>SANTIAGO</v>
      </c>
      <c r="S124">
        <f>VLOOKUP(R124,MUNICIOS!A:D,4,FALSE)</f>
        <v>760</v>
      </c>
    </row>
    <row r="125" spans="1:19">
      <c r="A125" s="42">
        <v>18112051</v>
      </c>
      <c r="B125" s="42" t="s">
        <v>41</v>
      </c>
      <c r="C125" s="42" t="s">
        <v>1212</v>
      </c>
      <c r="D125" t="s">
        <v>228</v>
      </c>
      <c r="E125" t="s">
        <v>232</v>
      </c>
      <c r="F125" t="s">
        <v>802</v>
      </c>
      <c r="L125" t="str">
        <f t="shared" si="4"/>
        <v>C</v>
      </c>
      <c r="M125">
        <f t="shared" si="5"/>
        <v>6</v>
      </c>
      <c r="N125" t="str">
        <f t="shared" ca="1" si="6"/>
        <v>DIFF</v>
      </c>
      <c r="R125" t="str">
        <f>VLOOKUP(A125,DATOS!D:J,7,FALSE)</f>
        <v>SANTIAGO</v>
      </c>
      <c r="S125">
        <f>VLOOKUP(R125,MUNICIOS!A:D,4,FALSE)</f>
        <v>760</v>
      </c>
    </row>
    <row r="126" spans="1:19">
      <c r="A126" s="42">
        <v>27353781</v>
      </c>
      <c r="B126" s="42" t="s">
        <v>41</v>
      </c>
      <c r="C126" s="42" t="s">
        <v>1215</v>
      </c>
      <c r="D126" t="s">
        <v>228</v>
      </c>
      <c r="F126" t="s">
        <v>2984</v>
      </c>
      <c r="L126" t="str">
        <f t="shared" si="4"/>
        <v>C</v>
      </c>
      <c r="M126">
        <f t="shared" si="5"/>
        <v>6</v>
      </c>
      <c r="N126" t="str">
        <f t="shared" ca="1" si="6"/>
        <v>DIFF</v>
      </c>
      <c r="R126" t="str">
        <f>VLOOKUP(A126,DATOS!D:J,7,FALSE)</f>
        <v>ORITO</v>
      </c>
      <c r="S126">
        <f>VLOOKUP(R126,MUNICIOS!A:D,4,FALSE)</f>
        <v>320</v>
      </c>
    </row>
    <row r="127" spans="1:19">
      <c r="A127" s="42">
        <v>27475603</v>
      </c>
      <c r="B127" s="42" t="s">
        <v>41</v>
      </c>
      <c r="C127" s="42" t="s">
        <v>1217</v>
      </c>
      <c r="D127" t="s">
        <v>2985</v>
      </c>
      <c r="E127" t="s">
        <v>3416</v>
      </c>
      <c r="F127" t="s">
        <v>152</v>
      </c>
      <c r="G127" t="s">
        <v>834</v>
      </c>
      <c r="L127" t="str">
        <f t="shared" si="4"/>
        <v>C</v>
      </c>
      <c r="M127">
        <f t="shared" si="5"/>
        <v>6</v>
      </c>
      <c r="N127" t="str">
        <f t="shared" ca="1" si="6"/>
        <v>DIFF</v>
      </c>
      <c r="R127" t="str">
        <f>VLOOKUP(A127,DATOS!D:J,7,FALSE)</f>
        <v>SIBUNDOY</v>
      </c>
      <c r="S127">
        <f>VLOOKUP(R127,MUNICIOS!A:D,4,FALSE)</f>
        <v>749</v>
      </c>
    </row>
    <row r="128" spans="1:19">
      <c r="A128" s="42">
        <v>41108133</v>
      </c>
      <c r="B128" s="42" t="s">
        <v>41</v>
      </c>
      <c r="C128" s="42" t="s">
        <v>1219</v>
      </c>
      <c r="D128" t="s">
        <v>2986</v>
      </c>
      <c r="F128" t="s">
        <v>2987</v>
      </c>
      <c r="L128" t="str">
        <f t="shared" si="4"/>
        <v>C</v>
      </c>
      <c r="M128">
        <f t="shared" si="5"/>
        <v>10</v>
      </c>
      <c r="N128" t="str">
        <f t="shared" ca="1" si="6"/>
        <v>DIFF</v>
      </c>
      <c r="R128" t="str">
        <f>VLOOKUP(A128,DATOS!D:J,7,FALSE)</f>
        <v>ORITO</v>
      </c>
      <c r="S128">
        <f>VLOOKUP(R128,MUNICIOS!A:D,4,FALSE)</f>
        <v>320</v>
      </c>
    </row>
    <row r="129" spans="1:19">
      <c r="A129" s="42">
        <v>1120216338</v>
      </c>
      <c r="B129" s="42" t="s">
        <v>41</v>
      </c>
      <c r="C129" s="42" t="s">
        <v>1221</v>
      </c>
      <c r="D129" t="s">
        <v>226</v>
      </c>
      <c r="E129" t="s">
        <v>419</v>
      </c>
      <c r="F129" t="s">
        <v>520</v>
      </c>
      <c r="L129" t="str">
        <f t="shared" si="4"/>
        <v>C</v>
      </c>
      <c r="M129">
        <f t="shared" si="5"/>
        <v>9</v>
      </c>
      <c r="N129" t="str">
        <f t="shared" ca="1" si="6"/>
        <v>DIFF</v>
      </c>
      <c r="R129" t="str">
        <f>VLOOKUP(A129,DATOS!D:J,7,FALSE)</f>
        <v>SAN FRANCISCO</v>
      </c>
      <c r="S129">
        <f>VLOOKUP(R129,MUNICIOS!A:D,4,FALSE)</f>
        <v>755</v>
      </c>
    </row>
    <row r="130" spans="1:19">
      <c r="A130" s="42">
        <v>27355882</v>
      </c>
      <c r="B130" s="42" t="s">
        <v>41</v>
      </c>
      <c r="C130" s="42" t="s">
        <v>1222</v>
      </c>
      <c r="D130" t="s">
        <v>226</v>
      </c>
      <c r="E130" t="s">
        <v>2988</v>
      </c>
      <c r="F130" t="s">
        <v>2989</v>
      </c>
      <c r="L130" t="str">
        <f t="shared" si="4"/>
        <v>C</v>
      </c>
      <c r="M130">
        <f t="shared" si="5"/>
        <v>9</v>
      </c>
      <c r="N130" t="str">
        <f t="shared" ca="1" si="6"/>
        <v>DIFF</v>
      </c>
      <c r="R130" t="str">
        <f>VLOOKUP(A130,DATOS!D:J,7,FALSE)</f>
        <v>MOCOA</v>
      </c>
      <c r="S130" t="str">
        <f>VLOOKUP(R130,MUNICIOS!A:D,4,FALSE)</f>
        <v>001</v>
      </c>
    </row>
    <row r="131" spans="1:19">
      <c r="A131" s="42">
        <v>97472191</v>
      </c>
      <c r="B131" s="42" t="s">
        <v>41</v>
      </c>
      <c r="C131" s="42" t="s">
        <v>1225</v>
      </c>
      <c r="D131" t="s">
        <v>226</v>
      </c>
      <c r="E131" t="s">
        <v>335</v>
      </c>
      <c r="F131" t="s">
        <v>2990</v>
      </c>
      <c r="L131" t="str">
        <f t="shared" ref="L131:L194" si="8">LEFT(D131,1)</f>
        <v>C</v>
      </c>
      <c r="M131">
        <f t="shared" ref="M131:M194" si="9">LEN(D131)</f>
        <v>9</v>
      </c>
      <c r="N131" t="str">
        <f>RIGHT(D131,(M131-1))</f>
        <v>HICUNQUE</v>
      </c>
      <c r="O131" t="s">
        <v>681</v>
      </c>
      <c r="R131" t="str">
        <f>VLOOKUP(A131,DATOS!D:J,7,FALSE)</f>
        <v>SAN FRANCISCO</v>
      </c>
      <c r="S131">
        <f>VLOOKUP(R131,MUNICIOS!A:D,4,FALSE)</f>
        <v>755</v>
      </c>
    </row>
    <row r="132" spans="1:19">
      <c r="A132" s="42">
        <v>1122786588</v>
      </c>
      <c r="B132" s="42" t="s">
        <v>41</v>
      </c>
      <c r="C132" s="42" t="s">
        <v>1226</v>
      </c>
      <c r="D132" t="s">
        <v>226</v>
      </c>
      <c r="E132" t="s">
        <v>179</v>
      </c>
      <c r="F132" t="s">
        <v>2991</v>
      </c>
      <c r="G132" t="s">
        <v>507</v>
      </c>
      <c r="L132" t="str">
        <f t="shared" si="8"/>
        <v>C</v>
      </c>
      <c r="M132">
        <f t="shared" si="9"/>
        <v>9</v>
      </c>
      <c r="N132" t="str">
        <f t="shared" ref="N132:N194" ca="1" si="10">IF(LEFT(D132,1)&lt;&gt;RANDBETWEEN(65,90),"DIFF","OK")</f>
        <v>DIFF</v>
      </c>
      <c r="R132" t="str">
        <f>VLOOKUP(A132,DATOS!D:J,7,FALSE)</f>
        <v>SIBUNDOY</v>
      </c>
      <c r="S132">
        <f>VLOOKUP(R132,MUNICIOS!A:D,4,FALSE)</f>
        <v>749</v>
      </c>
    </row>
    <row r="133" spans="1:19">
      <c r="A133" s="42">
        <v>5297340</v>
      </c>
      <c r="B133" s="42" t="s">
        <v>41</v>
      </c>
      <c r="C133" s="42" t="s">
        <v>1228</v>
      </c>
      <c r="D133" t="s">
        <v>226</v>
      </c>
      <c r="E133" t="s">
        <v>357</v>
      </c>
      <c r="F133" t="s">
        <v>248</v>
      </c>
      <c r="L133" t="str">
        <f t="shared" si="8"/>
        <v>C</v>
      </c>
      <c r="M133">
        <f t="shared" si="9"/>
        <v>9</v>
      </c>
      <c r="N133" t="str">
        <f t="shared" ca="1" si="10"/>
        <v>DIFF</v>
      </c>
      <c r="R133" t="str">
        <f>VLOOKUP(A133,DATOS!D:J,7,FALSE)</f>
        <v>SAN FRANCISCO</v>
      </c>
      <c r="S133">
        <f>VLOOKUP(R133,MUNICIOS!A:D,4,FALSE)</f>
        <v>755</v>
      </c>
    </row>
    <row r="134" spans="1:19">
      <c r="A134" s="42">
        <v>1030081703</v>
      </c>
      <c r="B134" s="42" t="s">
        <v>79</v>
      </c>
      <c r="C134" s="42" t="s">
        <v>1229</v>
      </c>
      <c r="D134" t="s">
        <v>162</v>
      </c>
      <c r="E134" t="s">
        <v>2992</v>
      </c>
      <c r="F134" t="s">
        <v>2993</v>
      </c>
      <c r="G134" t="s">
        <v>316</v>
      </c>
      <c r="L134" t="str">
        <f t="shared" si="8"/>
        <v>C</v>
      </c>
      <c r="M134">
        <f t="shared" si="9"/>
        <v>7</v>
      </c>
      <c r="N134" t="str">
        <f t="shared" ca="1" si="10"/>
        <v>DIFF</v>
      </c>
      <c r="R134" t="str">
        <f>VLOOKUP(A134,DATOS!D:J,7,FALSE)</f>
        <v>MOCOA</v>
      </c>
      <c r="S134" t="str">
        <f>VLOOKUP(R134,MUNICIOS!A:D,4,FALSE)</f>
        <v>001</v>
      </c>
    </row>
    <row r="135" spans="1:19">
      <c r="A135" s="42">
        <v>1124858715</v>
      </c>
      <c r="B135" s="42" t="s">
        <v>41</v>
      </c>
      <c r="C135" s="42" t="s">
        <v>601</v>
      </c>
      <c r="D135" t="s">
        <v>162</v>
      </c>
      <c r="E135" t="s">
        <v>317</v>
      </c>
      <c r="F135" t="s">
        <v>318</v>
      </c>
      <c r="G135" t="s">
        <v>319</v>
      </c>
      <c r="L135" t="str">
        <f t="shared" si="8"/>
        <v>C</v>
      </c>
      <c r="M135">
        <f t="shared" si="9"/>
        <v>7</v>
      </c>
      <c r="N135" t="str">
        <f t="shared" ca="1" si="10"/>
        <v>DIFF</v>
      </c>
      <c r="R135" t="str">
        <f>VLOOKUP(A135,DATOS!D:J,7,FALSE)</f>
        <v>MOCOA</v>
      </c>
      <c r="S135" t="str">
        <f>VLOOKUP(R135,MUNICIOS!A:D,4,FALSE)</f>
        <v>001</v>
      </c>
    </row>
    <row r="136" spans="1:19">
      <c r="A136" s="42">
        <v>41180164</v>
      </c>
      <c r="B136" s="42" t="s">
        <v>41</v>
      </c>
      <c r="C136" s="42" t="s">
        <v>1233</v>
      </c>
      <c r="D136" t="s">
        <v>162</v>
      </c>
      <c r="E136" t="s">
        <v>162</v>
      </c>
      <c r="F136" t="s">
        <v>800</v>
      </c>
      <c r="L136" t="str">
        <f t="shared" si="8"/>
        <v>C</v>
      </c>
      <c r="M136">
        <f t="shared" si="9"/>
        <v>7</v>
      </c>
      <c r="N136" t="str">
        <f t="shared" ca="1" si="10"/>
        <v>DIFF</v>
      </c>
      <c r="R136" t="str">
        <f>VLOOKUP(A136,DATOS!D:J,7,FALSE)</f>
        <v>SIBUNDOY</v>
      </c>
      <c r="S136">
        <f>VLOOKUP(R136,MUNICIOS!A:D,4,FALSE)</f>
        <v>749</v>
      </c>
    </row>
    <row r="137" spans="1:19">
      <c r="A137" s="42">
        <v>27190650</v>
      </c>
      <c r="B137" s="42" t="s">
        <v>41</v>
      </c>
      <c r="C137" s="42" t="s">
        <v>1235</v>
      </c>
      <c r="D137" t="s">
        <v>162</v>
      </c>
      <c r="E137" t="s">
        <v>162</v>
      </c>
      <c r="F137" t="s">
        <v>152</v>
      </c>
      <c r="G137" t="s">
        <v>163</v>
      </c>
      <c r="L137" t="str">
        <f t="shared" si="8"/>
        <v>C</v>
      </c>
      <c r="M137">
        <f t="shared" si="9"/>
        <v>7</v>
      </c>
      <c r="N137" t="str">
        <f>RIGHT(D137,(M137-1))</f>
        <v>HINDOY</v>
      </c>
      <c r="O137" t="s">
        <v>682</v>
      </c>
      <c r="R137" t="str">
        <f>VLOOKUP(A137,DATOS!D:J,7,FALSE)</f>
        <v>SANTIAGO</v>
      </c>
      <c r="S137">
        <f>VLOOKUP(R137,MUNICIOS!A:D,4,FALSE)</f>
        <v>760</v>
      </c>
    </row>
    <row r="138" spans="1:19">
      <c r="A138" s="42">
        <v>1030082559</v>
      </c>
      <c r="B138" s="42" t="s">
        <v>79</v>
      </c>
      <c r="C138" s="42" t="s">
        <v>1236</v>
      </c>
      <c r="D138" t="s">
        <v>162</v>
      </c>
      <c r="E138" t="s">
        <v>375</v>
      </c>
      <c r="F138" t="s">
        <v>2994</v>
      </c>
      <c r="G138" t="s">
        <v>211</v>
      </c>
      <c r="L138" t="str">
        <f t="shared" si="8"/>
        <v>C</v>
      </c>
      <c r="M138">
        <f t="shared" si="9"/>
        <v>7</v>
      </c>
      <c r="N138" t="str">
        <f t="shared" ca="1" si="10"/>
        <v>DIFF</v>
      </c>
      <c r="R138" t="str">
        <f>VLOOKUP(A138,DATOS!D:J,7,FALSE)</f>
        <v>SIBUNDOY</v>
      </c>
      <c r="S138">
        <f>VLOOKUP(R138,MUNICIOS!A:D,4,FALSE)</f>
        <v>749</v>
      </c>
    </row>
    <row r="139" spans="1:19">
      <c r="A139" s="42">
        <v>1124870383</v>
      </c>
      <c r="B139" s="42" t="s">
        <v>86</v>
      </c>
      <c r="C139" s="42" t="s">
        <v>1238</v>
      </c>
      <c r="D139" t="s">
        <v>162</v>
      </c>
      <c r="E139" t="s">
        <v>152</v>
      </c>
      <c r="F139" t="s">
        <v>2995</v>
      </c>
      <c r="L139" t="str">
        <f t="shared" si="8"/>
        <v>C</v>
      </c>
      <c r="M139">
        <f t="shared" si="9"/>
        <v>7</v>
      </c>
      <c r="N139" t="str">
        <f t="shared" ca="1" si="10"/>
        <v>DIFF</v>
      </c>
      <c r="R139" t="str">
        <f>VLOOKUP(A139,DATOS!D:J,7,FALSE)</f>
        <v>MOCOA</v>
      </c>
      <c r="S139" t="str">
        <f>VLOOKUP(R139,MUNICIOS!A:D,4,FALSE)</f>
        <v>001</v>
      </c>
    </row>
    <row r="140" spans="1:19">
      <c r="A140" s="42">
        <v>42098163</v>
      </c>
      <c r="B140" s="42" t="s">
        <v>41</v>
      </c>
      <c r="C140" s="42" t="s">
        <v>1241</v>
      </c>
      <c r="D140" t="s">
        <v>2996</v>
      </c>
      <c r="E140" t="s">
        <v>2996</v>
      </c>
      <c r="F140" t="s">
        <v>2997</v>
      </c>
      <c r="G140" t="s">
        <v>805</v>
      </c>
      <c r="L140" t="str">
        <f t="shared" si="8"/>
        <v>C</v>
      </c>
      <c r="M140">
        <f t="shared" si="9"/>
        <v>6</v>
      </c>
      <c r="N140" t="str">
        <f t="shared" ca="1" si="10"/>
        <v>DIFF</v>
      </c>
      <c r="R140" t="str">
        <f>VLOOKUP(A140,DATOS!D:J,7,FALSE)</f>
        <v>VALLE DEL GUAMUEZ</v>
      </c>
      <c r="S140">
        <f>VLOOKUP(R140,MUNICIOS!A:D,4,FALSE)</f>
        <v>865</v>
      </c>
    </row>
    <row r="141" spans="1:19">
      <c r="A141" s="42">
        <v>1126461138</v>
      </c>
      <c r="B141" s="42" t="s">
        <v>86</v>
      </c>
      <c r="C141" s="42" t="s">
        <v>1243</v>
      </c>
      <c r="D141" t="s">
        <v>2996</v>
      </c>
      <c r="E141" t="s">
        <v>253</v>
      </c>
      <c r="F141" t="s">
        <v>152</v>
      </c>
      <c r="G141" t="s">
        <v>267</v>
      </c>
      <c r="L141" t="str">
        <f t="shared" si="8"/>
        <v>C</v>
      </c>
      <c r="M141">
        <f t="shared" si="9"/>
        <v>6</v>
      </c>
      <c r="N141" t="str">
        <f t="shared" ca="1" si="10"/>
        <v>DIFF</v>
      </c>
      <c r="R141" t="str">
        <f>VLOOKUP(A141,DATOS!D:J,7,FALSE)</f>
        <v>VALLE DEL GUAMUEZ</v>
      </c>
      <c r="S141">
        <f>VLOOKUP(R141,MUNICIOS!A:D,4,FALSE)</f>
        <v>865</v>
      </c>
    </row>
    <row r="142" spans="1:19">
      <c r="A142" s="42">
        <v>39840910</v>
      </c>
      <c r="B142" s="42" t="s">
        <v>41</v>
      </c>
      <c r="C142" s="42" t="s">
        <v>1246</v>
      </c>
      <c r="D142" t="s">
        <v>2998</v>
      </c>
      <c r="E142" t="s">
        <v>185</v>
      </c>
      <c r="F142" t="s">
        <v>2999</v>
      </c>
      <c r="L142" t="str">
        <f t="shared" si="8"/>
        <v>C</v>
      </c>
      <c r="M142">
        <f t="shared" si="9"/>
        <v>9</v>
      </c>
      <c r="N142" t="str">
        <f t="shared" ca="1" si="10"/>
        <v>DIFF</v>
      </c>
      <c r="R142" t="str">
        <f>VLOOKUP(A142,DATOS!D:J,7,FALSE)</f>
        <v>PUERTO CAICEDO</v>
      </c>
      <c r="S142">
        <f>VLOOKUP(R142,MUNICIOS!A:D,4,FALSE)</f>
        <v>569</v>
      </c>
    </row>
    <row r="143" spans="1:19">
      <c r="A143" s="42">
        <v>41106214</v>
      </c>
      <c r="B143" s="42" t="s">
        <v>41</v>
      </c>
      <c r="C143" s="42" t="s">
        <v>1249</v>
      </c>
      <c r="D143" t="s">
        <v>3000</v>
      </c>
      <c r="E143" t="s">
        <v>3000</v>
      </c>
      <c r="F143" t="s">
        <v>474</v>
      </c>
      <c r="G143" t="s">
        <v>3425</v>
      </c>
      <c r="L143" t="str">
        <f t="shared" si="8"/>
        <v>C</v>
      </c>
      <c r="M143">
        <f t="shared" si="9"/>
        <v>4</v>
      </c>
      <c r="N143" t="str">
        <f t="shared" ca="1" si="10"/>
        <v>DIFF</v>
      </c>
      <c r="R143" t="str">
        <f>VLOOKUP(A143,DATOS!D:J,7,FALSE)</f>
        <v>ORITO</v>
      </c>
      <c r="S143">
        <f>VLOOKUP(R143,MUNICIOS!A:D,4,FALSE)</f>
        <v>320</v>
      </c>
    </row>
    <row r="144" spans="1:19">
      <c r="A144" s="42">
        <v>1123322818</v>
      </c>
      <c r="B144" s="42" t="s">
        <v>41</v>
      </c>
      <c r="C144" s="42" t="s">
        <v>1252</v>
      </c>
      <c r="D144" t="s">
        <v>878</v>
      </c>
      <c r="E144" t="s">
        <v>3001</v>
      </c>
      <c r="F144" t="s">
        <v>807</v>
      </c>
      <c r="L144" t="str">
        <f t="shared" si="8"/>
        <v>C</v>
      </c>
      <c r="M144">
        <f t="shared" si="9"/>
        <v>8</v>
      </c>
      <c r="N144" t="str">
        <f t="shared" ca="1" si="10"/>
        <v>DIFF</v>
      </c>
      <c r="R144" t="str">
        <f>VLOOKUP(A144,DATOS!D:J,7,FALSE)</f>
        <v>ORITO</v>
      </c>
      <c r="S144">
        <f>VLOOKUP(R144,MUNICIOS!A:D,4,FALSE)</f>
        <v>320</v>
      </c>
    </row>
    <row r="145" spans="1:19">
      <c r="A145" s="42">
        <v>1126461958</v>
      </c>
      <c r="B145" s="42" t="s">
        <v>86</v>
      </c>
      <c r="C145" s="42" t="s">
        <v>1254</v>
      </c>
      <c r="D145" t="s">
        <v>286</v>
      </c>
      <c r="E145" t="s">
        <v>3002</v>
      </c>
      <c r="F145" t="s">
        <v>3003</v>
      </c>
      <c r="G145" t="s">
        <v>3004</v>
      </c>
      <c r="L145" t="str">
        <f t="shared" si="8"/>
        <v>C</v>
      </c>
      <c r="M145">
        <f t="shared" si="9"/>
        <v>6</v>
      </c>
      <c r="N145" t="str">
        <f t="shared" ca="1" si="10"/>
        <v>DIFF</v>
      </c>
      <c r="R145" t="str">
        <f>VLOOKUP(A145,DATOS!D:J,7,FALSE)</f>
        <v>VALLE DEL GUAMUEZ</v>
      </c>
      <c r="S145">
        <f>VLOOKUP(R145,MUNICIOS!A:D,4,FALSE)</f>
        <v>865</v>
      </c>
    </row>
    <row r="146" spans="1:19">
      <c r="A146" s="42">
        <v>1123211822</v>
      </c>
      <c r="B146" s="42" t="s">
        <v>86</v>
      </c>
      <c r="C146" s="42" t="s">
        <v>1257</v>
      </c>
      <c r="D146" t="s">
        <v>3005</v>
      </c>
      <c r="E146" t="s">
        <v>486</v>
      </c>
      <c r="F146" t="s">
        <v>3006</v>
      </c>
      <c r="G146" t="s">
        <v>2995</v>
      </c>
      <c r="L146" t="str">
        <f t="shared" si="8"/>
        <v>C</v>
      </c>
      <c r="M146">
        <f t="shared" si="9"/>
        <v>5</v>
      </c>
      <c r="N146" t="str">
        <f t="shared" ca="1" si="10"/>
        <v>DIFF</v>
      </c>
      <c r="R146" t="str">
        <f>VLOOKUP(A146,DATOS!D:J,7,FALSE)</f>
        <v>PUERTO ASIS</v>
      </c>
      <c r="S146">
        <f>VLOOKUP(R146,MUNICIOS!A:D,4,FALSE)</f>
        <v>568</v>
      </c>
    </row>
    <row r="147" spans="1:19">
      <c r="A147" s="42">
        <v>11277080774</v>
      </c>
      <c r="B147" s="42" t="s">
        <v>86</v>
      </c>
      <c r="C147" s="42" t="s">
        <v>1259</v>
      </c>
      <c r="D147" t="s">
        <v>748</v>
      </c>
      <c r="E147" t="s">
        <v>3007</v>
      </c>
      <c r="F147" t="s">
        <v>3008</v>
      </c>
      <c r="G147" t="s">
        <v>87</v>
      </c>
      <c r="L147" t="str">
        <f t="shared" si="8"/>
        <v>C</v>
      </c>
      <c r="M147">
        <f t="shared" si="9"/>
        <v>5</v>
      </c>
      <c r="N147" t="str">
        <f t="shared" ca="1" si="10"/>
        <v>DIFF</v>
      </c>
      <c r="R147" t="str">
        <f>VLOOKUP(A147,DATOS!D:J,7,FALSE)</f>
        <v>VILLAGARZON</v>
      </c>
      <c r="S147">
        <f>VLOOKUP(R147,MUNICIOS!A:D,4,FALSE)</f>
        <v>885</v>
      </c>
    </row>
    <row r="148" spans="1:19">
      <c r="A148" s="42">
        <v>26641443</v>
      </c>
      <c r="B148" s="42" t="s">
        <v>41</v>
      </c>
      <c r="C148" s="42" t="s">
        <v>1262</v>
      </c>
      <c r="D148" t="s">
        <v>220</v>
      </c>
      <c r="E148" t="s">
        <v>3009</v>
      </c>
      <c r="F148" t="s">
        <v>152</v>
      </c>
      <c r="G148" t="s">
        <v>3010</v>
      </c>
      <c r="L148" t="str">
        <f t="shared" si="8"/>
        <v>C</v>
      </c>
      <c r="M148">
        <f t="shared" si="9"/>
        <v>7</v>
      </c>
      <c r="N148" t="str">
        <f t="shared" ca="1" si="10"/>
        <v>DIFF</v>
      </c>
      <c r="R148" t="str">
        <f>VLOOKUP(A148,DATOS!D:J,7,FALSE)</f>
        <v>PUERTO CAICEDO</v>
      </c>
      <c r="S148">
        <f>VLOOKUP(R148,MUNICIOS!A:D,4,FALSE)</f>
        <v>569</v>
      </c>
    </row>
    <row r="149" spans="1:19">
      <c r="A149" s="42">
        <v>27400369</v>
      </c>
      <c r="B149" s="42" t="s">
        <v>41</v>
      </c>
      <c r="C149" s="42" t="s">
        <v>1267</v>
      </c>
      <c r="D149" t="s">
        <v>220</v>
      </c>
      <c r="E149" t="s">
        <v>175</v>
      </c>
      <c r="F149" t="s">
        <v>3011</v>
      </c>
      <c r="L149" t="str">
        <f t="shared" si="8"/>
        <v>C</v>
      </c>
      <c r="M149">
        <f t="shared" si="9"/>
        <v>7</v>
      </c>
      <c r="N149" t="str">
        <f t="shared" ca="1" si="10"/>
        <v>DIFF</v>
      </c>
      <c r="R149" t="str">
        <f>VLOOKUP(A149,DATOS!D:J,7,FALSE)</f>
        <v>ORITO</v>
      </c>
      <c r="S149">
        <f>VLOOKUP(R149,MUNICIOS!A:D,4,FALSE)</f>
        <v>320</v>
      </c>
    </row>
    <row r="150" spans="1:19">
      <c r="A150" s="42">
        <v>1124868498</v>
      </c>
      <c r="B150" s="42" t="s">
        <v>86</v>
      </c>
      <c r="C150" s="42" t="s">
        <v>1269</v>
      </c>
      <c r="D150" t="s">
        <v>3012</v>
      </c>
      <c r="E150" t="s">
        <v>201</v>
      </c>
      <c r="F150" t="s">
        <v>211</v>
      </c>
      <c r="L150" t="str">
        <f t="shared" si="8"/>
        <v>C</v>
      </c>
      <c r="M150">
        <f t="shared" si="9"/>
        <v>6</v>
      </c>
      <c r="N150" t="str">
        <f t="shared" ca="1" si="10"/>
        <v>DIFF</v>
      </c>
      <c r="R150" t="str">
        <f>VLOOKUP(A150,DATOS!D:J,7,FALSE)</f>
        <v>MOCOA</v>
      </c>
      <c r="S150" t="str">
        <f>VLOOKUP(R150,MUNICIOS!A:D,4,FALSE)</f>
        <v>001</v>
      </c>
    </row>
    <row r="151" spans="1:19">
      <c r="A151" s="42">
        <v>30066452</v>
      </c>
      <c r="B151" s="42" t="s">
        <v>41</v>
      </c>
      <c r="C151" s="42" t="s">
        <v>1272</v>
      </c>
      <c r="D151" t="s">
        <v>3013</v>
      </c>
      <c r="E151" t="s">
        <v>3014</v>
      </c>
      <c r="F151" t="s">
        <v>165</v>
      </c>
      <c r="L151" t="str">
        <f t="shared" si="8"/>
        <v>C</v>
      </c>
      <c r="M151">
        <f t="shared" si="9"/>
        <v>6</v>
      </c>
      <c r="N151" t="str">
        <f t="shared" ca="1" si="10"/>
        <v>DIFF</v>
      </c>
      <c r="R151" t="str">
        <f>VLOOKUP(A151,DATOS!D:J,7,FALSE)</f>
        <v>ORITO</v>
      </c>
      <c r="S151">
        <f>VLOOKUP(R151,MUNICIOS!A:D,4,FALSE)</f>
        <v>320</v>
      </c>
    </row>
    <row r="152" spans="1:19">
      <c r="A152" s="42">
        <v>15565235</v>
      </c>
      <c r="B152" s="42" t="s">
        <v>41</v>
      </c>
      <c r="C152" s="42" t="s">
        <v>1275</v>
      </c>
      <c r="D152" t="s">
        <v>323</v>
      </c>
      <c r="E152" t="s">
        <v>323</v>
      </c>
      <c r="F152" t="s">
        <v>139</v>
      </c>
      <c r="L152" t="str">
        <f t="shared" si="8"/>
        <v>C</v>
      </c>
      <c r="M152">
        <f t="shared" si="9"/>
        <v>6</v>
      </c>
      <c r="N152" t="str">
        <f t="shared" ca="1" si="10"/>
        <v>DIFF</v>
      </c>
      <c r="R152" t="str">
        <f>VLOOKUP(A152,DATOS!D:J,7,FALSE)</f>
        <v>PUERTO GUZMAN</v>
      </c>
      <c r="S152">
        <f>VLOOKUP(R152,MUNICIOS!A:D,4,FALSE)</f>
        <v>571</v>
      </c>
    </row>
    <row r="153" spans="1:19">
      <c r="A153" s="42">
        <v>13023254</v>
      </c>
      <c r="B153" s="42" t="s">
        <v>41</v>
      </c>
      <c r="C153" s="42" t="s">
        <v>1276</v>
      </c>
      <c r="D153" t="s">
        <v>323</v>
      </c>
      <c r="F153" t="s">
        <v>3015</v>
      </c>
      <c r="L153" t="str">
        <f t="shared" si="8"/>
        <v>C</v>
      </c>
      <c r="M153">
        <f t="shared" si="9"/>
        <v>6</v>
      </c>
      <c r="N153" t="str">
        <f t="shared" ca="1" si="10"/>
        <v>DIFF</v>
      </c>
      <c r="R153" t="str">
        <f>VLOOKUP(A153,DATOS!D:J,7,FALSE)</f>
        <v>ORITO</v>
      </c>
      <c r="S153">
        <f>VLOOKUP(R153,MUNICIOS!A:D,4,FALSE)</f>
        <v>320</v>
      </c>
    </row>
    <row r="154" spans="1:19">
      <c r="A154" s="42">
        <v>1123307565</v>
      </c>
      <c r="B154" s="42" t="s">
        <v>79</v>
      </c>
      <c r="C154" s="42" t="s">
        <v>1278</v>
      </c>
      <c r="D154" t="s">
        <v>323</v>
      </c>
      <c r="E154" t="s">
        <v>164</v>
      </c>
      <c r="F154" t="s">
        <v>3016</v>
      </c>
      <c r="G154" t="s">
        <v>3017</v>
      </c>
      <c r="L154" t="str">
        <f t="shared" si="8"/>
        <v>C</v>
      </c>
      <c r="M154">
        <f t="shared" si="9"/>
        <v>6</v>
      </c>
      <c r="N154" t="str">
        <f t="shared" ca="1" si="10"/>
        <v>DIFF</v>
      </c>
      <c r="R154" t="str">
        <f>VLOOKUP(A154,DATOS!D:J,7,FALSE)</f>
        <v>PUERTO ASIS</v>
      </c>
      <c r="S154">
        <f>VLOOKUP(R154,MUNICIOS!A:D,4,FALSE)</f>
        <v>568</v>
      </c>
    </row>
    <row r="155" spans="1:19">
      <c r="A155" s="42">
        <v>39835295</v>
      </c>
      <c r="B155" s="42" t="s">
        <v>41</v>
      </c>
      <c r="C155" s="42" t="s">
        <v>1279</v>
      </c>
      <c r="D155" t="s">
        <v>324</v>
      </c>
      <c r="E155" t="s">
        <v>402</v>
      </c>
      <c r="F155" t="s">
        <v>42</v>
      </c>
      <c r="G155" t="s">
        <v>416</v>
      </c>
      <c r="L155" t="str">
        <f t="shared" si="8"/>
        <v>C</v>
      </c>
      <c r="M155">
        <f t="shared" si="9"/>
        <v>6</v>
      </c>
      <c r="N155" t="str">
        <f t="shared" ca="1" si="10"/>
        <v>DIFF</v>
      </c>
      <c r="R155" t="str">
        <f>VLOOKUP(A155,DATOS!D:J,7,FALSE)</f>
        <v>PUERTO GUZMAN</v>
      </c>
      <c r="S155">
        <f>VLOOKUP(R155,MUNICIOS!A:D,4,FALSE)</f>
        <v>571</v>
      </c>
    </row>
    <row r="156" spans="1:19">
      <c r="A156" s="42">
        <v>1126452060</v>
      </c>
      <c r="B156" s="42" t="s">
        <v>41</v>
      </c>
      <c r="C156" s="42" t="s">
        <v>1284</v>
      </c>
      <c r="D156" t="s">
        <v>326</v>
      </c>
      <c r="E156" t="s">
        <v>326</v>
      </c>
      <c r="F156" t="s">
        <v>2978</v>
      </c>
      <c r="G156" t="s">
        <v>3018</v>
      </c>
      <c r="L156" t="str">
        <f t="shared" si="8"/>
        <v>C</v>
      </c>
      <c r="M156">
        <f t="shared" si="9"/>
        <v>7</v>
      </c>
      <c r="N156" t="str">
        <f t="shared" ca="1" si="10"/>
        <v>DIFF</v>
      </c>
      <c r="R156" t="str">
        <f>VLOOKUP(A156,DATOS!D:J,7,FALSE)</f>
        <v>VALLE DEL GUAMUEZ</v>
      </c>
      <c r="S156">
        <f>VLOOKUP(R156,MUNICIOS!A:D,4,FALSE)</f>
        <v>865</v>
      </c>
    </row>
    <row r="157" spans="1:19">
      <c r="A157" s="42">
        <v>87245217</v>
      </c>
      <c r="B157" s="42" t="s">
        <v>41</v>
      </c>
      <c r="C157" s="42" t="s">
        <v>1287</v>
      </c>
      <c r="D157" t="s">
        <v>326</v>
      </c>
      <c r="E157" t="s">
        <v>3019</v>
      </c>
      <c r="F157" t="s">
        <v>3020</v>
      </c>
      <c r="G157" t="s">
        <v>3021</v>
      </c>
      <c r="L157" t="str">
        <f t="shared" si="8"/>
        <v>C</v>
      </c>
      <c r="M157">
        <f t="shared" si="9"/>
        <v>7</v>
      </c>
      <c r="N157" t="str">
        <f t="shared" ca="1" si="10"/>
        <v>DIFF</v>
      </c>
      <c r="R157" t="str">
        <f>VLOOKUP(A157,DATOS!D:J,7,FALSE)</f>
        <v>PUERTO CAICEDO</v>
      </c>
      <c r="S157">
        <f>VLOOKUP(R157,MUNICIOS!A:D,4,FALSE)</f>
        <v>569</v>
      </c>
    </row>
    <row r="158" spans="1:19">
      <c r="A158" s="42">
        <v>41116143</v>
      </c>
      <c r="B158" s="42" t="s">
        <v>41</v>
      </c>
      <c r="C158" s="42" t="s">
        <v>1290</v>
      </c>
      <c r="D158" t="s">
        <v>3022</v>
      </c>
      <c r="E158" t="s">
        <v>452</v>
      </c>
      <c r="F158" t="s">
        <v>3023</v>
      </c>
      <c r="G158" t="s">
        <v>278</v>
      </c>
      <c r="L158" t="str">
        <f t="shared" si="8"/>
        <v>C</v>
      </c>
      <c r="M158">
        <f t="shared" si="9"/>
        <v>6</v>
      </c>
      <c r="N158" t="str">
        <f>RIGHT(D158,(M158-1))</f>
        <v>UACES</v>
      </c>
      <c r="O158" t="s">
        <v>683</v>
      </c>
      <c r="R158" t="str">
        <f>VLOOKUP(A158,DATOS!D:J,7,FALSE)</f>
        <v>VALLE DEL GUAMUEZ</v>
      </c>
      <c r="S158">
        <f>VLOOKUP(R158,MUNICIOS!A:D,4,FALSE)</f>
        <v>865</v>
      </c>
    </row>
    <row r="159" spans="1:19">
      <c r="A159" s="42">
        <v>69000005</v>
      </c>
      <c r="B159" s="42" t="s">
        <v>41</v>
      </c>
      <c r="C159" s="42" t="s">
        <v>1293</v>
      </c>
      <c r="D159" t="s">
        <v>306</v>
      </c>
      <c r="E159" t="s">
        <v>3417</v>
      </c>
      <c r="F159" t="s">
        <v>152</v>
      </c>
      <c r="G159" t="s">
        <v>42</v>
      </c>
      <c r="L159" t="str">
        <f t="shared" si="8"/>
        <v>C</v>
      </c>
      <c r="M159">
        <f t="shared" si="9"/>
        <v>6</v>
      </c>
      <c r="N159" t="str">
        <f t="shared" ca="1" si="10"/>
        <v>DIFF</v>
      </c>
      <c r="R159" t="str">
        <f>VLOOKUP(A159,DATOS!D:J,7,FALSE)</f>
        <v>VILLAGARZON</v>
      </c>
      <c r="S159">
        <f>VLOOKUP(R159,MUNICIOS!A:D,4,FALSE)</f>
        <v>885</v>
      </c>
    </row>
    <row r="160" spans="1:19">
      <c r="A160" s="42">
        <v>1030082356</v>
      </c>
      <c r="B160" s="42" t="s">
        <v>79</v>
      </c>
      <c r="C160" s="42" t="s">
        <v>1296</v>
      </c>
      <c r="D160" t="s">
        <v>3024</v>
      </c>
      <c r="E160" t="s">
        <v>235</v>
      </c>
      <c r="F160" t="s">
        <v>152</v>
      </c>
      <c r="G160" t="s">
        <v>267</v>
      </c>
      <c r="L160" t="str">
        <f t="shared" si="8"/>
        <v>C</v>
      </c>
      <c r="M160">
        <f t="shared" si="9"/>
        <v>6</v>
      </c>
      <c r="N160" t="str">
        <f t="shared" ca="1" si="10"/>
        <v>DIFF</v>
      </c>
      <c r="R160" t="str">
        <f>VLOOKUP(A160,DATOS!D:J,7,FALSE)</f>
        <v>MOCOA</v>
      </c>
      <c r="S160" t="str">
        <f>VLOOKUP(R160,MUNICIOS!A:D,4,FALSE)</f>
        <v>001</v>
      </c>
    </row>
    <row r="161" spans="1:19">
      <c r="A161" s="42">
        <v>27470330</v>
      </c>
      <c r="B161" s="42" t="s">
        <v>41</v>
      </c>
      <c r="C161" s="42" t="s">
        <v>1300</v>
      </c>
      <c r="D161" t="s">
        <v>817</v>
      </c>
      <c r="E161" t="s">
        <v>227</v>
      </c>
      <c r="F161" t="s">
        <v>3025</v>
      </c>
      <c r="L161" t="str">
        <f t="shared" si="8"/>
        <v>C</v>
      </c>
      <c r="M161">
        <f t="shared" si="9"/>
        <v>10</v>
      </c>
      <c r="N161" t="str">
        <f t="shared" ca="1" si="10"/>
        <v>DIFF</v>
      </c>
      <c r="R161" t="str">
        <f>VLOOKUP(A161,DATOS!D:J,7,FALSE)</f>
        <v>SIBUNDOY</v>
      </c>
      <c r="S161">
        <f>VLOOKUP(R161,MUNICIOS!A:D,4,FALSE)</f>
        <v>749</v>
      </c>
    </row>
    <row r="162" spans="1:19">
      <c r="A162" s="42">
        <v>1121508955</v>
      </c>
      <c r="B162" s="42" t="s">
        <v>86</v>
      </c>
      <c r="C162" s="42" t="s">
        <v>1302</v>
      </c>
      <c r="D162" t="s">
        <v>817</v>
      </c>
      <c r="E162" t="s">
        <v>209</v>
      </c>
      <c r="F162" t="s">
        <v>481</v>
      </c>
      <c r="G162" t="s">
        <v>169</v>
      </c>
      <c r="L162" t="str">
        <f t="shared" si="8"/>
        <v>C</v>
      </c>
      <c r="M162">
        <f t="shared" si="9"/>
        <v>10</v>
      </c>
      <c r="N162" t="str">
        <f t="shared" ca="1" si="10"/>
        <v>DIFF</v>
      </c>
      <c r="R162" t="str">
        <f>VLOOKUP(A162,DATOS!D:J,7,FALSE)</f>
        <v>SANTIAGO</v>
      </c>
      <c r="S162">
        <f>VLOOKUP(R162,MUNICIOS!A:D,4,FALSE)</f>
        <v>760</v>
      </c>
    </row>
    <row r="163" spans="1:19">
      <c r="A163" s="42">
        <v>1122787581</v>
      </c>
      <c r="B163" s="42" t="s">
        <v>86</v>
      </c>
      <c r="C163" s="42" t="s">
        <v>1304</v>
      </c>
      <c r="D163" t="s">
        <v>3026</v>
      </c>
      <c r="E163" t="s">
        <v>179</v>
      </c>
      <c r="F163" t="s">
        <v>3027</v>
      </c>
      <c r="G163" t="s">
        <v>231</v>
      </c>
      <c r="L163" t="str">
        <f t="shared" si="8"/>
        <v>C</v>
      </c>
      <c r="M163">
        <f t="shared" si="9"/>
        <v>8</v>
      </c>
      <c r="N163" t="str">
        <f t="shared" ca="1" si="10"/>
        <v>DIFF</v>
      </c>
      <c r="R163" t="str">
        <f>VLOOKUP(A163,DATOS!D:J,7,FALSE)</f>
        <v>SIBUNDOY</v>
      </c>
      <c r="S163">
        <f>VLOOKUP(R163,MUNICIOS!A:D,4,FALSE)</f>
        <v>749</v>
      </c>
    </row>
    <row r="164" spans="1:19">
      <c r="A164" s="42">
        <v>1124314688</v>
      </c>
      <c r="B164" s="42" t="s">
        <v>79</v>
      </c>
      <c r="C164" s="42" t="s">
        <v>1306</v>
      </c>
      <c r="D164" t="s">
        <v>3028</v>
      </c>
      <c r="E164" t="s">
        <v>173</v>
      </c>
      <c r="F164" t="s">
        <v>3029</v>
      </c>
      <c r="G164" t="s">
        <v>3030</v>
      </c>
      <c r="L164" t="str">
        <f t="shared" si="8"/>
        <v>C</v>
      </c>
      <c r="M164">
        <f t="shared" si="9"/>
        <v>7</v>
      </c>
      <c r="N164" t="str">
        <f t="shared" ca="1" si="10"/>
        <v>DIFF</v>
      </c>
      <c r="R164" t="str">
        <f>VLOOKUP(A164,DATOS!D:J,7,FALSE)</f>
        <v>SIBUNDOY</v>
      </c>
      <c r="S164">
        <f>VLOOKUP(R164,MUNICIOS!A:D,4,FALSE)</f>
        <v>749</v>
      </c>
    </row>
    <row r="165" spans="1:19">
      <c r="A165" s="42">
        <v>1123311495</v>
      </c>
      <c r="B165" s="42" t="s">
        <v>41</v>
      </c>
      <c r="C165" s="42" t="s">
        <v>1308</v>
      </c>
      <c r="D165" t="s">
        <v>3031</v>
      </c>
      <c r="E165" t="s">
        <v>3032</v>
      </c>
      <c r="F165" t="s">
        <v>392</v>
      </c>
      <c r="G165" t="s">
        <v>3033</v>
      </c>
      <c r="L165" t="str">
        <f t="shared" si="8"/>
        <v>C</v>
      </c>
      <c r="M165">
        <f t="shared" si="9"/>
        <v>5</v>
      </c>
      <c r="N165" t="str">
        <f t="shared" ca="1" si="10"/>
        <v>DIFF</v>
      </c>
      <c r="R165" t="str">
        <f>VLOOKUP(A165,DATOS!D:J,7,FALSE)</f>
        <v>PUERTO ASIS</v>
      </c>
      <c r="S165">
        <f>VLOOKUP(R165,MUNICIOS!A:D,4,FALSE)</f>
        <v>568</v>
      </c>
    </row>
    <row r="166" spans="1:19">
      <c r="A166" s="42">
        <v>97425021</v>
      </c>
      <c r="B166" s="42" t="s">
        <v>41</v>
      </c>
      <c r="C166" s="42" t="s">
        <v>1310</v>
      </c>
      <c r="D166" t="s">
        <v>149</v>
      </c>
      <c r="E166" t="s">
        <v>3034</v>
      </c>
      <c r="F166" t="s">
        <v>770</v>
      </c>
      <c r="L166" t="str">
        <f t="shared" si="8"/>
        <v>D</v>
      </c>
      <c r="M166">
        <f t="shared" si="9"/>
        <v>5</v>
      </c>
      <c r="N166" t="str">
        <f t="shared" ca="1" si="10"/>
        <v>DIFF</v>
      </c>
      <c r="R166" t="str">
        <f>VLOOKUP(A166,DATOS!D:J,7,FALSE)</f>
        <v>PUERTO GUZMAN</v>
      </c>
      <c r="S166">
        <f>VLOOKUP(R166,MUNICIOS!A:D,4,FALSE)</f>
        <v>571</v>
      </c>
    </row>
    <row r="167" spans="1:19">
      <c r="A167" s="42">
        <v>25368075</v>
      </c>
      <c r="B167" s="42" t="s">
        <v>41</v>
      </c>
      <c r="C167" s="42" t="s">
        <v>624</v>
      </c>
      <c r="D167" t="s">
        <v>149</v>
      </c>
      <c r="E167" t="s">
        <v>148</v>
      </c>
      <c r="F167" t="s">
        <v>150</v>
      </c>
      <c r="L167" t="str">
        <f t="shared" si="8"/>
        <v>D</v>
      </c>
      <c r="M167">
        <f t="shared" si="9"/>
        <v>5</v>
      </c>
      <c r="N167" t="str">
        <f t="shared" ca="1" si="10"/>
        <v>DIFF</v>
      </c>
      <c r="R167" t="str">
        <f>VLOOKUP(A167,DATOS!D:J,7,FALSE)</f>
        <v>PUERTO GUZMAN</v>
      </c>
      <c r="S167">
        <f>VLOOKUP(R167,MUNICIOS!A:D,4,FALSE)</f>
        <v>571</v>
      </c>
    </row>
    <row r="168" spans="1:19">
      <c r="A168" s="42">
        <v>1006955958</v>
      </c>
      <c r="B168" s="42" t="s">
        <v>41</v>
      </c>
      <c r="C168" s="42" t="s">
        <v>1313</v>
      </c>
      <c r="D168" t="s">
        <v>149</v>
      </c>
      <c r="E168" t="s">
        <v>3035</v>
      </c>
      <c r="F168" t="s">
        <v>3036</v>
      </c>
      <c r="L168" t="str">
        <f t="shared" si="8"/>
        <v>D</v>
      </c>
      <c r="M168">
        <f t="shared" si="9"/>
        <v>5</v>
      </c>
      <c r="N168" t="str">
        <f t="shared" ca="1" si="10"/>
        <v>DIFF</v>
      </c>
      <c r="R168" t="str">
        <f>VLOOKUP(A168,DATOS!D:J,7,FALSE)</f>
        <v>PUERTO GUZMAN</v>
      </c>
      <c r="S168">
        <f>VLOOKUP(R168,MUNICIOS!A:D,4,FALSE)</f>
        <v>571</v>
      </c>
    </row>
    <row r="169" spans="1:19">
      <c r="A169" s="42">
        <v>1125179942</v>
      </c>
      <c r="B169" s="42" t="s">
        <v>41</v>
      </c>
      <c r="C169" s="42" t="s">
        <v>1315</v>
      </c>
      <c r="D169" t="s">
        <v>149</v>
      </c>
      <c r="E169" t="s">
        <v>519</v>
      </c>
      <c r="F169" t="s">
        <v>357</v>
      </c>
      <c r="G169" t="s">
        <v>201</v>
      </c>
      <c r="L169" t="str">
        <f t="shared" si="8"/>
        <v>D</v>
      </c>
      <c r="M169">
        <f t="shared" si="9"/>
        <v>5</v>
      </c>
      <c r="N169" t="str">
        <f>RIGHT(D169,(M169-1))</f>
        <v>AGUA</v>
      </c>
      <c r="O169" t="s">
        <v>684</v>
      </c>
      <c r="R169" t="str">
        <f>VLOOKUP(A169,DATOS!D:J,7,FALSE)</f>
        <v>PUERTO GUZMAN</v>
      </c>
      <c r="S169">
        <f>VLOOKUP(R169,MUNICIOS!A:D,4,FALSE)</f>
        <v>571</v>
      </c>
    </row>
    <row r="170" spans="1:19">
      <c r="A170" s="42">
        <v>6176530</v>
      </c>
      <c r="B170" s="42" t="s">
        <v>41</v>
      </c>
      <c r="C170" s="42" t="s">
        <v>1317</v>
      </c>
      <c r="D170" t="s">
        <v>3037</v>
      </c>
      <c r="E170" t="s">
        <v>3038</v>
      </c>
      <c r="F170" t="s">
        <v>332</v>
      </c>
      <c r="L170" t="str">
        <f t="shared" si="8"/>
        <v>D</v>
      </c>
      <c r="M170">
        <f t="shared" si="9"/>
        <v>8</v>
      </c>
      <c r="N170" t="str">
        <f t="shared" ca="1" si="10"/>
        <v>DIFF</v>
      </c>
      <c r="R170" t="str">
        <f>VLOOKUP(A170,DATOS!D:J,7,FALSE)</f>
        <v>ORITO</v>
      </c>
      <c r="S170">
        <f>VLOOKUP(R170,MUNICIOS!A:D,4,FALSE)</f>
        <v>320</v>
      </c>
    </row>
    <row r="171" spans="1:19">
      <c r="A171" s="42">
        <v>39842151</v>
      </c>
      <c r="B171" s="42" t="s">
        <v>41</v>
      </c>
      <c r="C171" s="42" t="s">
        <v>1321</v>
      </c>
      <c r="D171" t="s">
        <v>333</v>
      </c>
      <c r="E171" t="s">
        <v>334</v>
      </c>
      <c r="F171" t="s">
        <v>3039</v>
      </c>
      <c r="L171" t="str">
        <f t="shared" si="8"/>
        <v>D</v>
      </c>
      <c r="M171">
        <f t="shared" si="9"/>
        <v>4</v>
      </c>
      <c r="N171" t="str">
        <f t="shared" ca="1" si="10"/>
        <v>DIFF</v>
      </c>
      <c r="R171" t="str">
        <f>VLOOKUP(A171,DATOS!D:J,7,FALSE)</f>
        <v>PUERTO CAICEDO</v>
      </c>
      <c r="S171">
        <f>VLOOKUP(R171,MUNICIOS!A:D,4,FALSE)</f>
        <v>569</v>
      </c>
    </row>
    <row r="172" spans="1:19">
      <c r="A172" s="42">
        <v>27481092</v>
      </c>
      <c r="B172" s="42" t="s">
        <v>41</v>
      </c>
      <c r="C172" s="42" t="s">
        <v>1324</v>
      </c>
      <c r="D172" t="s">
        <v>333</v>
      </c>
      <c r="E172" t="s">
        <v>369</v>
      </c>
      <c r="F172" t="s">
        <v>345</v>
      </c>
      <c r="G172" t="s">
        <v>398</v>
      </c>
      <c r="L172" t="str">
        <f t="shared" si="8"/>
        <v>D</v>
      </c>
      <c r="M172">
        <f t="shared" si="9"/>
        <v>4</v>
      </c>
      <c r="N172" t="str">
        <f t="shared" ca="1" si="10"/>
        <v>DIFF</v>
      </c>
      <c r="R172" t="str">
        <f>VLOOKUP(A172,DATOS!D:J,7,FALSE)</f>
        <v>SIBUNDOY</v>
      </c>
      <c r="S172">
        <f>VLOOKUP(R172,MUNICIOS!A:D,4,FALSE)</f>
        <v>749</v>
      </c>
    </row>
    <row r="173" spans="1:19">
      <c r="A173" s="42">
        <v>69025046</v>
      </c>
      <c r="B173" s="42" t="s">
        <v>41</v>
      </c>
      <c r="C173" s="42" t="s">
        <v>1326</v>
      </c>
      <c r="D173" t="s">
        <v>333</v>
      </c>
      <c r="E173" t="s">
        <v>3040</v>
      </c>
      <c r="F173" t="s">
        <v>515</v>
      </c>
      <c r="L173" t="str">
        <f t="shared" si="8"/>
        <v>D</v>
      </c>
      <c r="M173">
        <f t="shared" si="9"/>
        <v>4</v>
      </c>
      <c r="N173" t="str">
        <f t="shared" ca="1" si="10"/>
        <v>DIFF</v>
      </c>
      <c r="R173" t="str">
        <f>VLOOKUP(A173,DATOS!D:J,7,FALSE)</f>
        <v>ORITO</v>
      </c>
      <c r="S173">
        <f>VLOOKUP(R173,MUNICIOS!A:D,4,FALSE)</f>
        <v>320</v>
      </c>
    </row>
    <row r="174" spans="1:19">
      <c r="A174" s="42">
        <v>27359590</v>
      </c>
      <c r="B174" s="42" t="s">
        <v>41</v>
      </c>
      <c r="C174" s="42" t="s">
        <v>1327</v>
      </c>
      <c r="D174" t="s">
        <v>539</v>
      </c>
      <c r="E174" t="s">
        <v>443</v>
      </c>
      <c r="F174" t="s">
        <v>343</v>
      </c>
      <c r="G174" t="s">
        <v>3041</v>
      </c>
      <c r="L174" t="str">
        <f t="shared" si="8"/>
        <v>D</v>
      </c>
      <c r="M174">
        <f t="shared" si="9"/>
        <v>8</v>
      </c>
      <c r="N174" t="str">
        <f t="shared" ref="N174:N175" si="11">RIGHT(D174,(M174-1))</f>
        <v>E JESUS</v>
      </c>
      <c r="O174" t="s">
        <v>685</v>
      </c>
      <c r="R174" t="str">
        <f>VLOOKUP(A174,DATOS!D:J,7,FALSE)</f>
        <v>VILLAGARZON</v>
      </c>
      <c r="S174">
        <f>VLOOKUP(R174,MUNICIOS!A:D,4,FALSE)</f>
        <v>885</v>
      </c>
    </row>
    <row r="175" spans="1:19">
      <c r="A175" s="42">
        <v>5283130</v>
      </c>
      <c r="B175" s="42" t="s">
        <v>41</v>
      </c>
      <c r="C175" s="42" t="s">
        <v>1329</v>
      </c>
      <c r="D175" t="s">
        <v>209</v>
      </c>
      <c r="F175" t="s">
        <v>156</v>
      </c>
      <c r="L175" t="str">
        <f t="shared" si="8"/>
        <v>D</v>
      </c>
      <c r="M175">
        <f t="shared" si="9"/>
        <v>7</v>
      </c>
      <c r="N175" t="str">
        <f t="shared" si="11"/>
        <v>ELGADO</v>
      </c>
      <c r="O175" t="s">
        <v>686</v>
      </c>
      <c r="R175" t="str">
        <f>VLOOKUP(A175,DATOS!D:J,7,FALSE)</f>
        <v>SIBUNDOY</v>
      </c>
      <c r="S175">
        <f>VLOOKUP(R175,MUNICIOS!A:D,4,FALSE)</f>
        <v>749</v>
      </c>
    </row>
    <row r="176" spans="1:19">
      <c r="A176" s="42">
        <v>39825014</v>
      </c>
      <c r="B176" s="42" t="s">
        <v>41</v>
      </c>
      <c r="C176" s="42" t="s">
        <v>1330</v>
      </c>
      <c r="D176" t="s">
        <v>209</v>
      </c>
      <c r="E176" t="s">
        <v>348</v>
      </c>
      <c r="F176" t="s">
        <v>3042</v>
      </c>
      <c r="G176" t="s">
        <v>359</v>
      </c>
      <c r="L176" t="str">
        <f t="shared" si="8"/>
        <v>D</v>
      </c>
      <c r="M176">
        <f t="shared" si="9"/>
        <v>7</v>
      </c>
      <c r="N176" t="str">
        <f t="shared" ca="1" si="10"/>
        <v>DIFF</v>
      </c>
      <c r="R176" t="str">
        <f>VLOOKUP(A176,DATOS!D:J,7,FALSE)</f>
        <v>MOCOA</v>
      </c>
      <c r="S176" t="str">
        <f>VLOOKUP(R176,MUNICIOS!A:D,4,FALSE)</f>
        <v>001</v>
      </c>
    </row>
    <row r="177" spans="1:19">
      <c r="A177" s="42">
        <v>1085276850</v>
      </c>
      <c r="B177" s="42" t="s">
        <v>41</v>
      </c>
      <c r="C177" s="42" t="s">
        <v>1333</v>
      </c>
      <c r="D177" t="s">
        <v>209</v>
      </c>
      <c r="E177" t="s">
        <v>336</v>
      </c>
      <c r="F177" t="s">
        <v>3043</v>
      </c>
      <c r="G177" t="s">
        <v>3044</v>
      </c>
      <c r="L177" t="str">
        <f t="shared" si="8"/>
        <v>D</v>
      </c>
      <c r="M177">
        <f t="shared" si="9"/>
        <v>7</v>
      </c>
      <c r="N177" t="str">
        <f t="shared" ca="1" si="10"/>
        <v>DIFF</v>
      </c>
      <c r="R177" t="str">
        <f>VLOOKUP(A177,DATOS!D:J,7,FALSE)</f>
        <v>SANTIAGO</v>
      </c>
      <c r="S177">
        <f>VLOOKUP(R177,MUNICIOS!A:D,4,FALSE)</f>
        <v>760</v>
      </c>
    </row>
    <row r="178" spans="1:19">
      <c r="A178" s="42">
        <v>87490022</v>
      </c>
      <c r="B178" s="42" t="s">
        <v>41</v>
      </c>
      <c r="C178" s="42" t="s">
        <v>1335</v>
      </c>
      <c r="D178" t="s">
        <v>209</v>
      </c>
      <c r="E178" t="s">
        <v>3045</v>
      </c>
      <c r="F178" t="s">
        <v>262</v>
      </c>
      <c r="G178" t="s">
        <v>338</v>
      </c>
      <c r="L178" t="str">
        <f t="shared" si="8"/>
        <v>D</v>
      </c>
      <c r="M178">
        <f t="shared" si="9"/>
        <v>7</v>
      </c>
      <c r="N178" t="str">
        <f t="shared" ca="1" si="10"/>
        <v>DIFF</v>
      </c>
      <c r="R178" t="str">
        <f>VLOOKUP(A178,DATOS!D:J,7,FALSE)</f>
        <v>PUERTO CAICEDO</v>
      </c>
      <c r="S178">
        <f>VLOOKUP(R178,MUNICIOS!A:D,4,FALSE)</f>
        <v>569</v>
      </c>
    </row>
    <row r="179" spans="1:19">
      <c r="A179" s="42">
        <v>1125412585</v>
      </c>
      <c r="B179" s="42" t="s">
        <v>79</v>
      </c>
      <c r="C179" s="42" t="s">
        <v>1338</v>
      </c>
      <c r="D179" t="s">
        <v>209</v>
      </c>
      <c r="E179" t="s">
        <v>339</v>
      </c>
      <c r="F179" t="s">
        <v>340</v>
      </c>
      <c r="G179" t="s">
        <v>87</v>
      </c>
      <c r="L179" t="str">
        <f t="shared" si="8"/>
        <v>D</v>
      </c>
      <c r="M179">
        <f t="shared" si="9"/>
        <v>7</v>
      </c>
      <c r="N179" t="str">
        <f t="shared" ca="1" si="10"/>
        <v>DIFF</v>
      </c>
      <c r="R179" t="str">
        <f>VLOOKUP(A179,DATOS!D:J,7,FALSE)</f>
        <v>VALLE DEL GUAMUEZ</v>
      </c>
      <c r="S179">
        <f>VLOOKUP(R179,MUNICIOS!A:D,4,FALSE)</f>
        <v>865</v>
      </c>
    </row>
    <row r="180" spans="1:19">
      <c r="A180" s="42">
        <v>41107987</v>
      </c>
      <c r="B180" s="42" t="s">
        <v>41</v>
      </c>
      <c r="C180" s="42" t="s">
        <v>1344</v>
      </c>
      <c r="D180" t="s">
        <v>3046</v>
      </c>
      <c r="E180" t="s">
        <v>152</v>
      </c>
      <c r="F180" t="s">
        <v>3047</v>
      </c>
      <c r="L180" t="str">
        <f t="shared" si="8"/>
        <v>D</v>
      </c>
      <c r="M180">
        <f t="shared" si="9"/>
        <v>4</v>
      </c>
      <c r="N180" t="str">
        <f t="shared" ca="1" si="10"/>
        <v>DIFF</v>
      </c>
      <c r="R180" t="str">
        <f>VLOOKUP(A180,DATOS!D:J,7,FALSE)</f>
        <v>ORITO</v>
      </c>
      <c r="S180">
        <f>VLOOKUP(R180,MUNICIOS!A:D,4,FALSE)</f>
        <v>320</v>
      </c>
    </row>
    <row r="181" spans="1:19">
      <c r="A181" s="42">
        <v>69010606</v>
      </c>
      <c r="B181" s="42" t="s">
        <v>41</v>
      </c>
      <c r="C181" s="42" t="s">
        <v>97</v>
      </c>
      <c r="D181" t="s">
        <v>341</v>
      </c>
      <c r="E181" t="s">
        <v>342</v>
      </c>
      <c r="F181" t="s">
        <v>343</v>
      </c>
      <c r="G181" t="s">
        <v>344</v>
      </c>
      <c r="L181" t="str">
        <f t="shared" si="8"/>
        <v>D</v>
      </c>
      <c r="M181">
        <f t="shared" si="9"/>
        <v>4</v>
      </c>
      <c r="N181" t="str">
        <f t="shared" ca="1" si="10"/>
        <v>DIFF</v>
      </c>
      <c r="R181" t="str">
        <f>VLOOKUP(A181,DATOS!D:J,7,FALSE)</f>
        <v>PUERTO GUZMAN</v>
      </c>
      <c r="S181">
        <f>VLOOKUP(R181,MUNICIOS!A:D,4,FALSE)</f>
        <v>571</v>
      </c>
    </row>
    <row r="182" spans="1:19">
      <c r="A182" s="42">
        <v>27082077</v>
      </c>
      <c r="B182" s="42" t="s">
        <v>41</v>
      </c>
      <c r="C182" s="42" t="s">
        <v>1347</v>
      </c>
      <c r="D182" t="s">
        <v>341</v>
      </c>
      <c r="E182" t="s">
        <v>745</v>
      </c>
      <c r="F182" t="s">
        <v>203</v>
      </c>
      <c r="L182" t="str">
        <f t="shared" si="8"/>
        <v>D</v>
      </c>
      <c r="M182">
        <f t="shared" si="9"/>
        <v>4</v>
      </c>
      <c r="N182" t="str">
        <f t="shared" ca="1" si="10"/>
        <v>DIFF</v>
      </c>
      <c r="R182" t="str">
        <f>VLOOKUP(A182,DATOS!D:J,7,FALSE)</f>
        <v>ORITO</v>
      </c>
      <c r="S182">
        <f>VLOOKUP(R182,MUNICIOS!A:D,4,FALSE)</f>
        <v>320</v>
      </c>
    </row>
    <row r="183" spans="1:19">
      <c r="A183" s="42">
        <v>1122782533</v>
      </c>
      <c r="B183" s="42" t="s">
        <v>41</v>
      </c>
      <c r="C183" s="42" t="s">
        <v>1349</v>
      </c>
      <c r="D183" t="s">
        <v>341</v>
      </c>
      <c r="E183" t="s">
        <v>3048</v>
      </c>
      <c r="F183" t="s">
        <v>3049</v>
      </c>
      <c r="G183" t="s">
        <v>496</v>
      </c>
      <c r="L183" t="str">
        <f t="shared" si="8"/>
        <v>D</v>
      </c>
      <c r="M183">
        <f t="shared" si="9"/>
        <v>4</v>
      </c>
      <c r="N183" t="str">
        <f>RIGHT(D183,(M183-1))</f>
        <v>IAZ</v>
      </c>
      <c r="O183" t="s">
        <v>687</v>
      </c>
      <c r="R183" t="str">
        <f>VLOOKUP(A183,DATOS!D:J,7,FALSE)</f>
        <v>SIBUNDOY</v>
      </c>
      <c r="S183">
        <f>VLOOKUP(R183,MUNICIOS!A:D,4,FALSE)</f>
        <v>749</v>
      </c>
    </row>
    <row r="184" spans="1:19">
      <c r="A184" s="42">
        <v>1130146652</v>
      </c>
      <c r="B184" s="42" t="s">
        <v>79</v>
      </c>
      <c r="C184" s="42" t="s">
        <v>1351</v>
      </c>
      <c r="D184" t="s">
        <v>341</v>
      </c>
      <c r="E184" t="s">
        <v>846</v>
      </c>
      <c r="F184" t="s">
        <v>3050</v>
      </c>
      <c r="G184" t="s">
        <v>820</v>
      </c>
      <c r="L184" t="str">
        <f t="shared" si="8"/>
        <v>D</v>
      </c>
      <c r="M184">
        <f t="shared" si="9"/>
        <v>4</v>
      </c>
      <c r="N184" t="str">
        <f t="shared" ca="1" si="10"/>
        <v>DIFF</v>
      </c>
      <c r="R184" t="str">
        <f>VLOOKUP(A184,DATOS!D:J,7,FALSE)</f>
        <v>VALLE DEL GUAMUEZ</v>
      </c>
      <c r="S184">
        <f>VLOOKUP(R184,MUNICIOS!A:D,4,FALSE)</f>
        <v>865</v>
      </c>
    </row>
    <row r="185" spans="1:19">
      <c r="A185" s="42">
        <v>69086955</v>
      </c>
      <c r="B185" s="42" t="s">
        <v>41</v>
      </c>
      <c r="C185" s="42" t="s">
        <v>1352</v>
      </c>
      <c r="D185" t="s">
        <v>341</v>
      </c>
      <c r="E185" t="s">
        <v>234</v>
      </c>
      <c r="F185" t="s">
        <v>433</v>
      </c>
      <c r="G185" t="s">
        <v>152</v>
      </c>
      <c r="L185" t="str">
        <f t="shared" si="8"/>
        <v>D</v>
      </c>
      <c r="M185">
        <f t="shared" si="9"/>
        <v>4</v>
      </c>
      <c r="N185" t="str">
        <f t="shared" ca="1" si="10"/>
        <v>DIFF</v>
      </c>
      <c r="R185" t="str">
        <f>VLOOKUP(A185,DATOS!D:J,7,FALSE)</f>
        <v>PUERTO GUZMAN</v>
      </c>
      <c r="S185">
        <f>VLOOKUP(R185,MUNICIOS!A:D,4,FALSE)</f>
        <v>571</v>
      </c>
    </row>
    <row r="186" spans="1:19">
      <c r="A186" s="42">
        <v>41170564</v>
      </c>
      <c r="B186" s="42" t="s">
        <v>41</v>
      </c>
      <c r="C186" s="42" t="s">
        <v>1356</v>
      </c>
      <c r="D186" t="s">
        <v>381</v>
      </c>
      <c r="E186" t="s">
        <v>286</v>
      </c>
      <c r="F186" t="s">
        <v>259</v>
      </c>
      <c r="G186" t="s">
        <v>229</v>
      </c>
      <c r="L186" t="str">
        <f t="shared" si="8"/>
        <v>E</v>
      </c>
      <c r="M186">
        <f t="shared" si="9"/>
        <v>7</v>
      </c>
      <c r="N186" t="str">
        <f t="shared" ca="1" si="10"/>
        <v>DIFF</v>
      </c>
      <c r="R186" t="str">
        <f>VLOOKUP(A186,DATOS!D:J,7,FALSE)</f>
        <v>PUERTO CAICEDO</v>
      </c>
      <c r="S186">
        <f>VLOOKUP(R186,MUNICIOS!A:D,4,FALSE)</f>
        <v>569</v>
      </c>
    </row>
    <row r="187" spans="1:19">
      <c r="A187" s="42">
        <v>5297036</v>
      </c>
      <c r="B187" s="42" t="s">
        <v>41</v>
      </c>
      <c r="C187" s="42" t="s">
        <v>1360</v>
      </c>
      <c r="D187" t="s">
        <v>348</v>
      </c>
      <c r="E187" t="s">
        <v>349</v>
      </c>
      <c r="F187" t="s">
        <v>350</v>
      </c>
      <c r="G187" t="s">
        <v>351</v>
      </c>
      <c r="L187" t="str">
        <f t="shared" si="8"/>
        <v>E</v>
      </c>
      <c r="M187">
        <f t="shared" si="9"/>
        <v>8</v>
      </c>
      <c r="N187" t="str">
        <f t="shared" ca="1" si="10"/>
        <v>DIFF</v>
      </c>
      <c r="R187" t="str">
        <f>VLOOKUP(A187,DATOS!D:J,7,FALSE)</f>
        <v>MOCOA</v>
      </c>
      <c r="S187" t="str">
        <f>VLOOKUP(R187,MUNICIOS!A:D,4,FALSE)</f>
        <v>001</v>
      </c>
    </row>
    <row r="188" spans="1:19">
      <c r="A188" s="42">
        <v>18122954</v>
      </c>
      <c r="B188" s="42" t="s">
        <v>41</v>
      </c>
      <c r="C188" s="42" t="s">
        <v>1361</v>
      </c>
      <c r="D188" t="s">
        <v>348</v>
      </c>
      <c r="E188" t="s">
        <v>352</v>
      </c>
      <c r="F188" t="s">
        <v>302</v>
      </c>
      <c r="G188" t="s">
        <v>3051</v>
      </c>
      <c r="L188" t="str">
        <f t="shared" si="8"/>
        <v>E</v>
      </c>
      <c r="M188">
        <f t="shared" si="9"/>
        <v>8</v>
      </c>
      <c r="N188" t="str">
        <f t="shared" ca="1" si="10"/>
        <v>DIFF</v>
      </c>
      <c r="R188" t="str">
        <f>VLOOKUP(A188,DATOS!D:J,7,FALSE)</f>
        <v>MOCOA</v>
      </c>
      <c r="S188" t="str">
        <f>VLOOKUP(R188,MUNICIOS!A:D,4,FALSE)</f>
        <v>001</v>
      </c>
    </row>
    <row r="189" spans="1:19">
      <c r="A189" s="42">
        <v>1030082767</v>
      </c>
      <c r="B189" s="42" t="s">
        <v>79</v>
      </c>
      <c r="C189" s="42" t="s">
        <v>573</v>
      </c>
      <c r="D189" t="s">
        <v>348</v>
      </c>
      <c r="E189" t="s">
        <v>226</v>
      </c>
      <c r="F189" t="s">
        <v>763</v>
      </c>
      <c r="G189" t="s">
        <v>224</v>
      </c>
      <c r="L189" t="str">
        <f t="shared" si="8"/>
        <v>E</v>
      </c>
      <c r="M189">
        <f t="shared" si="9"/>
        <v>8</v>
      </c>
      <c r="N189" t="str">
        <f t="shared" ca="1" si="10"/>
        <v>DIFF</v>
      </c>
      <c r="R189" t="str">
        <f>VLOOKUP(A189,DATOS!D:J,7,FALSE)</f>
        <v>MOCOA</v>
      </c>
      <c r="S189" t="str">
        <f>VLOOKUP(R189,MUNICIOS!A:D,4,FALSE)</f>
        <v>001</v>
      </c>
    </row>
    <row r="190" spans="1:19">
      <c r="A190" s="42">
        <v>27322877</v>
      </c>
      <c r="B190" s="42" t="s">
        <v>41</v>
      </c>
      <c r="C190" s="42" t="s">
        <v>1365</v>
      </c>
      <c r="D190" t="s">
        <v>348</v>
      </c>
      <c r="E190" t="s">
        <v>3418</v>
      </c>
      <c r="F190" t="s">
        <v>2904</v>
      </c>
      <c r="G190" t="s">
        <v>522</v>
      </c>
      <c r="L190" t="str">
        <f t="shared" si="8"/>
        <v>E</v>
      </c>
      <c r="M190">
        <f t="shared" si="9"/>
        <v>8</v>
      </c>
      <c r="N190" t="str">
        <f t="shared" ca="1" si="10"/>
        <v>DIFF</v>
      </c>
      <c r="R190" t="str">
        <f>VLOOKUP(A190,DATOS!D:J,7,FALSE)</f>
        <v>VALLE DEL GUAMUEZ</v>
      </c>
      <c r="S190">
        <f>VLOOKUP(R190,MUNICIOS!A:D,4,FALSE)</f>
        <v>865</v>
      </c>
    </row>
    <row r="191" spans="1:19">
      <c r="A191" s="42">
        <v>69055028</v>
      </c>
      <c r="B191" s="42" t="s">
        <v>41</v>
      </c>
      <c r="C191" s="42" t="s">
        <v>1367</v>
      </c>
      <c r="D191" t="s">
        <v>348</v>
      </c>
      <c r="E191" t="s">
        <v>369</v>
      </c>
      <c r="F191" t="s">
        <v>152</v>
      </c>
      <c r="G191" t="s">
        <v>43</v>
      </c>
      <c r="L191" t="str">
        <f t="shared" si="8"/>
        <v>E</v>
      </c>
      <c r="M191">
        <f t="shared" si="9"/>
        <v>8</v>
      </c>
      <c r="N191" t="str">
        <f t="shared" ca="1" si="10"/>
        <v>DIFF</v>
      </c>
      <c r="R191" t="str">
        <f>VLOOKUP(A191,DATOS!D:J,7,FALSE)</f>
        <v>SAN FRANCISCO</v>
      </c>
      <c r="S191">
        <f>VLOOKUP(R191,MUNICIOS!A:D,4,FALSE)</f>
        <v>755</v>
      </c>
    </row>
    <row r="192" spans="1:19">
      <c r="A192" s="42">
        <v>1124869644</v>
      </c>
      <c r="B192" s="42" t="s">
        <v>86</v>
      </c>
      <c r="C192" s="42" t="s">
        <v>1368</v>
      </c>
      <c r="D192" t="s">
        <v>348</v>
      </c>
      <c r="E192" t="s">
        <v>189</v>
      </c>
      <c r="F192" t="s">
        <v>2881</v>
      </c>
      <c r="G192" t="s">
        <v>3052</v>
      </c>
      <c r="L192" t="str">
        <f t="shared" si="8"/>
        <v>E</v>
      </c>
      <c r="M192">
        <f t="shared" si="9"/>
        <v>8</v>
      </c>
      <c r="N192" t="str">
        <f t="shared" ca="1" si="10"/>
        <v>DIFF</v>
      </c>
      <c r="R192" t="str">
        <f>VLOOKUP(A192,DATOS!D:J,7,FALSE)</f>
        <v>MOCOA</v>
      </c>
      <c r="S192" t="str">
        <f>VLOOKUP(R192,MUNICIOS!A:D,4,FALSE)</f>
        <v>001</v>
      </c>
    </row>
    <row r="193" spans="1:19">
      <c r="A193" s="42">
        <v>5198272</v>
      </c>
      <c r="B193" s="42" t="s">
        <v>41</v>
      </c>
      <c r="C193" s="42" t="s">
        <v>1369</v>
      </c>
      <c r="D193" t="s">
        <v>348</v>
      </c>
      <c r="E193" t="s">
        <v>760</v>
      </c>
      <c r="F193" t="s">
        <v>256</v>
      </c>
      <c r="G193" t="s">
        <v>3053</v>
      </c>
      <c r="L193" t="str">
        <f t="shared" si="8"/>
        <v>E</v>
      </c>
      <c r="M193">
        <f t="shared" si="9"/>
        <v>8</v>
      </c>
      <c r="N193" t="str">
        <f t="shared" ca="1" si="10"/>
        <v>DIFF</v>
      </c>
      <c r="R193" t="str">
        <f>VLOOKUP(A193,DATOS!D:J,7,FALSE)</f>
        <v>MOCOA</v>
      </c>
      <c r="S193" t="str">
        <f>VLOOKUP(R193,MUNICIOS!A:D,4,FALSE)</f>
        <v>001</v>
      </c>
    </row>
    <row r="194" spans="1:19">
      <c r="A194" s="42">
        <v>1120218030</v>
      </c>
      <c r="B194" s="42" t="s">
        <v>41</v>
      </c>
      <c r="C194" s="42" t="s">
        <v>1372</v>
      </c>
      <c r="D194" t="s">
        <v>253</v>
      </c>
      <c r="E194" t="s">
        <v>816</v>
      </c>
      <c r="F194" t="s">
        <v>357</v>
      </c>
      <c r="G194" t="s">
        <v>316</v>
      </c>
      <c r="L194" t="str">
        <f t="shared" si="8"/>
        <v>E</v>
      </c>
      <c r="M194">
        <f t="shared" si="9"/>
        <v>5</v>
      </c>
      <c r="N194" t="str">
        <f t="shared" ca="1" si="10"/>
        <v>DIFF</v>
      </c>
      <c r="R194" t="str">
        <f>VLOOKUP(A194,DATOS!D:J,7,FALSE)</f>
        <v>SAN FRANCISCO</v>
      </c>
      <c r="S194">
        <f>VLOOKUP(R194,MUNICIOS!A:D,4,FALSE)</f>
        <v>755</v>
      </c>
    </row>
    <row r="195" spans="1:19">
      <c r="A195" s="42">
        <v>1124857696</v>
      </c>
      <c r="B195" s="42" t="s">
        <v>79</v>
      </c>
      <c r="C195" s="42" t="s">
        <v>1374</v>
      </c>
      <c r="D195" t="s">
        <v>253</v>
      </c>
      <c r="E195" t="s">
        <v>354</v>
      </c>
      <c r="F195" t="s">
        <v>255</v>
      </c>
      <c r="L195" t="str">
        <f t="shared" ref="L195:L258" si="12">LEFT(D195,1)</f>
        <v>E</v>
      </c>
      <c r="M195">
        <f t="shared" ref="M195:M258" si="13">LEN(D195)</f>
        <v>5</v>
      </c>
      <c r="N195" t="str">
        <f t="shared" ref="N195:N225" ca="1" si="14">IF(LEFT(D195,1)&lt;&gt;RANDBETWEEN(65,90),"DIFF","OK")</f>
        <v>DIFF</v>
      </c>
      <c r="R195" t="str">
        <f>VLOOKUP(A195,DATOS!D:J,7,FALSE)</f>
        <v>ORITO</v>
      </c>
      <c r="S195">
        <f>VLOOKUP(R195,MUNICIOS!A:D,4,FALSE)</f>
        <v>320</v>
      </c>
    </row>
    <row r="196" spans="1:19">
      <c r="A196" s="42">
        <v>1081064611</v>
      </c>
      <c r="B196" s="42" t="s">
        <v>86</v>
      </c>
      <c r="C196" s="42" t="s">
        <v>575</v>
      </c>
      <c r="D196" t="s">
        <v>167</v>
      </c>
      <c r="E196" t="s">
        <v>173</v>
      </c>
      <c r="F196" t="s">
        <v>357</v>
      </c>
      <c r="G196" t="s">
        <v>201</v>
      </c>
      <c r="L196" t="str">
        <f t="shared" si="12"/>
        <v>E</v>
      </c>
      <c r="M196">
        <f t="shared" si="13"/>
        <v>7</v>
      </c>
      <c r="N196" t="str">
        <f>RIGHT(D196,(M196-1))</f>
        <v>SCOBAR</v>
      </c>
      <c r="O196" t="s">
        <v>688</v>
      </c>
      <c r="R196" t="str">
        <f>VLOOKUP(A196,DATOS!D:J,7,FALSE)</f>
        <v>SAN FRANCISCO</v>
      </c>
      <c r="S196">
        <f>VLOOKUP(R196,MUNICIOS!A:D,4,FALSE)</f>
        <v>755</v>
      </c>
    </row>
    <row r="197" spans="1:19">
      <c r="A197" s="42">
        <v>1124862385</v>
      </c>
      <c r="B197" s="42" t="s">
        <v>41</v>
      </c>
      <c r="C197" s="42" t="s">
        <v>1376</v>
      </c>
      <c r="D197" t="s">
        <v>167</v>
      </c>
      <c r="E197" t="s">
        <v>168</v>
      </c>
      <c r="F197" t="s">
        <v>3054</v>
      </c>
      <c r="G197" t="s">
        <v>169</v>
      </c>
      <c r="L197" t="str">
        <f t="shared" si="12"/>
        <v>E</v>
      </c>
      <c r="M197">
        <f t="shared" si="13"/>
        <v>7</v>
      </c>
      <c r="N197" t="str">
        <f t="shared" ca="1" si="14"/>
        <v>DIFF</v>
      </c>
      <c r="R197" t="str">
        <f>VLOOKUP(A197,DATOS!D:J,7,FALSE)</f>
        <v>MOCOA</v>
      </c>
      <c r="S197" t="str">
        <f>VLOOKUP(R197,MUNICIOS!A:D,4,FALSE)</f>
        <v>001</v>
      </c>
    </row>
    <row r="198" spans="1:19">
      <c r="A198" s="42">
        <v>18125424</v>
      </c>
      <c r="B198" s="42" t="s">
        <v>41</v>
      </c>
      <c r="C198" s="42" t="s">
        <v>626</v>
      </c>
      <c r="D198" t="s">
        <v>196</v>
      </c>
      <c r="E198" t="s">
        <v>202</v>
      </c>
      <c r="F198" t="s">
        <v>156</v>
      </c>
      <c r="G198" t="s">
        <v>847</v>
      </c>
      <c r="L198" t="str">
        <f t="shared" si="12"/>
        <v>E</v>
      </c>
      <c r="M198">
        <f t="shared" si="13"/>
        <v>6</v>
      </c>
      <c r="N198" t="str">
        <f t="shared" ca="1" si="14"/>
        <v>DIFF</v>
      </c>
      <c r="R198" t="str">
        <f>VLOOKUP(A198,DATOS!D:J,7,FALSE)</f>
        <v>SAN FRANCISCO</v>
      </c>
      <c r="S198">
        <f>VLOOKUP(R198,MUNICIOS!A:D,4,FALSE)</f>
        <v>755</v>
      </c>
    </row>
    <row r="199" spans="1:19">
      <c r="A199" s="42">
        <v>1122787000</v>
      </c>
      <c r="B199" s="42" t="s">
        <v>41</v>
      </c>
      <c r="C199" s="42" t="s">
        <v>1379</v>
      </c>
      <c r="D199" t="s">
        <v>196</v>
      </c>
      <c r="E199" t="s">
        <v>757</v>
      </c>
      <c r="F199" t="s">
        <v>851</v>
      </c>
      <c r="G199" t="s">
        <v>377</v>
      </c>
      <c r="L199" t="str">
        <f t="shared" si="12"/>
        <v>E</v>
      </c>
      <c r="M199">
        <f t="shared" si="13"/>
        <v>6</v>
      </c>
      <c r="N199" t="str">
        <f t="shared" ref="N199:N200" si="15">RIGHT(D199,(M199-1))</f>
        <v>SPAÑA</v>
      </c>
      <c r="O199" t="s">
        <v>689</v>
      </c>
      <c r="R199" t="str">
        <f>VLOOKUP(A199,DATOS!D:J,7,FALSE)</f>
        <v>SIBUNDOY</v>
      </c>
      <c r="S199">
        <f>VLOOKUP(R199,MUNICIOS!A:D,4,FALSE)</f>
        <v>749</v>
      </c>
    </row>
    <row r="200" spans="1:19">
      <c r="A200" s="42">
        <v>1006815960</v>
      </c>
      <c r="B200" s="42" t="s">
        <v>41</v>
      </c>
      <c r="C200" s="42" t="s">
        <v>1381</v>
      </c>
      <c r="D200" t="s">
        <v>196</v>
      </c>
      <c r="E200" t="s">
        <v>526</v>
      </c>
      <c r="F200" t="s">
        <v>3055</v>
      </c>
      <c r="G200" t="s">
        <v>3056</v>
      </c>
      <c r="L200" t="str">
        <f t="shared" si="12"/>
        <v>E</v>
      </c>
      <c r="M200">
        <f t="shared" si="13"/>
        <v>6</v>
      </c>
      <c r="N200" t="str">
        <f t="shared" si="15"/>
        <v>SPAÑA</v>
      </c>
      <c r="O200" t="s">
        <v>690</v>
      </c>
      <c r="R200" t="str">
        <f>VLOOKUP(A200,DATOS!D:J,7,FALSE)</f>
        <v>SIBUNDOY</v>
      </c>
      <c r="S200">
        <f>VLOOKUP(R200,MUNICIOS!A:D,4,FALSE)</f>
        <v>749</v>
      </c>
    </row>
    <row r="201" spans="1:19">
      <c r="A201" s="42">
        <v>41180174</v>
      </c>
      <c r="B201" s="42" t="s">
        <v>41</v>
      </c>
      <c r="C201" s="42" t="s">
        <v>1383</v>
      </c>
      <c r="D201" t="s">
        <v>325</v>
      </c>
      <c r="E201" t="s">
        <v>3057</v>
      </c>
      <c r="F201" t="s">
        <v>384</v>
      </c>
      <c r="L201" t="str">
        <f t="shared" si="12"/>
        <v>E</v>
      </c>
      <c r="M201">
        <f t="shared" si="13"/>
        <v>7</v>
      </c>
      <c r="N201" t="str">
        <f t="shared" ca="1" si="14"/>
        <v>DIFF</v>
      </c>
      <c r="R201" t="str">
        <f>VLOOKUP(A201,DATOS!D:J,7,FALSE)</f>
        <v>COLON</v>
      </c>
      <c r="S201">
        <f>VLOOKUP(R201,MUNICIOS!A:D,4,FALSE)</f>
        <v>219</v>
      </c>
    </row>
    <row r="202" spans="1:19">
      <c r="A202" s="42">
        <v>36755951</v>
      </c>
      <c r="B202" s="42" t="s">
        <v>41</v>
      </c>
      <c r="C202" s="42" t="s">
        <v>1385</v>
      </c>
      <c r="D202" t="s">
        <v>360</v>
      </c>
      <c r="E202" t="s">
        <v>361</v>
      </c>
      <c r="F202" t="s">
        <v>3058</v>
      </c>
      <c r="G202" t="s">
        <v>3426</v>
      </c>
      <c r="L202" t="str">
        <f t="shared" si="12"/>
        <v>F</v>
      </c>
      <c r="M202">
        <f t="shared" si="13"/>
        <v>7</v>
      </c>
      <c r="N202" t="str">
        <f t="shared" ca="1" si="14"/>
        <v>DIFF</v>
      </c>
      <c r="R202" t="str">
        <f>VLOOKUP(A202,DATOS!D:J,7,FALSE)</f>
        <v>SAN FRANCISCO</v>
      </c>
      <c r="S202">
        <f>VLOOKUP(R202,MUNICIOS!A:D,4,FALSE)</f>
        <v>755</v>
      </c>
    </row>
    <row r="203" spans="1:19">
      <c r="A203" s="42">
        <v>1061830034</v>
      </c>
      <c r="B203" s="42" t="s">
        <v>86</v>
      </c>
      <c r="C203" s="42" t="s">
        <v>1388</v>
      </c>
      <c r="D203" t="s">
        <v>3059</v>
      </c>
      <c r="E203" t="s">
        <v>221</v>
      </c>
      <c r="F203" t="s">
        <v>2965</v>
      </c>
      <c r="G203" t="s">
        <v>3060</v>
      </c>
      <c r="L203" t="str">
        <f t="shared" si="12"/>
        <v>F</v>
      </c>
      <c r="M203">
        <f t="shared" si="13"/>
        <v>8</v>
      </c>
      <c r="N203" t="str">
        <f t="shared" ca="1" si="14"/>
        <v>DIFF</v>
      </c>
      <c r="R203" t="str">
        <f>VLOOKUP(A203,DATOS!D:J,7,FALSE)</f>
        <v>VALLE DEL GUAMUEZ</v>
      </c>
      <c r="S203">
        <f>VLOOKUP(R203,MUNICIOS!A:D,4,FALSE)</f>
        <v>865</v>
      </c>
    </row>
    <row r="204" spans="1:19">
      <c r="A204" s="42">
        <v>1123324981</v>
      </c>
      <c r="B204" s="42" t="s">
        <v>41</v>
      </c>
      <c r="C204" s="42" t="s">
        <v>1391</v>
      </c>
      <c r="D204" t="s">
        <v>3059</v>
      </c>
      <c r="E204" t="s">
        <v>363</v>
      </c>
      <c r="F204" t="s">
        <v>364</v>
      </c>
      <c r="L204" t="str">
        <f t="shared" si="12"/>
        <v>F</v>
      </c>
      <c r="M204">
        <f t="shared" si="13"/>
        <v>8</v>
      </c>
      <c r="N204" t="str">
        <f t="shared" ca="1" si="14"/>
        <v>DIFF</v>
      </c>
      <c r="R204" t="str">
        <f>VLOOKUP(A204,DATOS!D:J,7,FALSE)</f>
        <v>ORITO</v>
      </c>
      <c r="S204">
        <f>VLOOKUP(R204,MUNICIOS!A:D,4,FALSE)</f>
        <v>320</v>
      </c>
    </row>
    <row r="205" spans="1:19">
      <c r="A205" s="42">
        <v>70431960</v>
      </c>
      <c r="B205" s="42" t="s">
        <v>41</v>
      </c>
      <c r="C205" s="42" t="s">
        <v>1394</v>
      </c>
      <c r="D205" t="s">
        <v>170</v>
      </c>
      <c r="E205" t="s">
        <v>265</v>
      </c>
      <c r="F205" t="s">
        <v>365</v>
      </c>
      <c r="G205" t="s">
        <v>157</v>
      </c>
      <c r="L205" t="str">
        <f t="shared" si="12"/>
        <v>F</v>
      </c>
      <c r="M205">
        <f t="shared" si="13"/>
        <v>6</v>
      </c>
      <c r="N205" t="str">
        <f t="shared" ca="1" si="14"/>
        <v>DIFF</v>
      </c>
      <c r="R205" t="str">
        <f>VLOOKUP(A205,DATOS!D:J,7,FALSE)</f>
        <v>ORITO</v>
      </c>
      <c r="S205">
        <f>VLOOKUP(R205,MUNICIOS!A:D,4,FALSE)</f>
        <v>320</v>
      </c>
    </row>
    <row r="206" spans="1:19">
      <c r="A206" s="42">
        <v>27472169</v>
      </c>
      <c r="B206" s="42" t="s">
        <v>41</v>
      </c>
      <c r="C206" s="42" t="s">
        <v>1398</v>
      </c>
      <c r="D206" t="s">
        <v>170</v>
      </c>
      <c r="E206" t="s">
        <v>3408</v>
      </c>
      <c r="F206" t="s">
        <v>152</v>
      </c>
      <c r="G206" t="s">
        <v>538</v>
      </c>
      <c r="L206" t="str">
        <f t="shared" si="12"/>
        <v>F</v>
      </c>
      <c r="M206">
        <f t="shared" si="13"/>
        <v>6</v>
      </c>
      <c r="N206" t="str">
        <f t="shared" ca="1" si="14"/>
        <v>DIFF</v>
      </c>
      <c r="R206" t="str">
        <f>VLOOKUP(A206,DATOS!D:J,7,FALSE)</f>
        <v>COLON</v>
      </c>
      <c r="S206">
        <f>VLOOKUP(R206,MUNICIOS!A:D,4,FALSE)</f>
        <v>219</v>
      </c>
    </row>
    <row r="207" spans="1:19">
      <c r="A207" s="42">
        <v>1123336299</v>
      </c>
      <c r="B207" s="42" t="s">
        <v>86</v>
      </c>
      <c r="C207" s="42" t="s">
        <v>1400</v>
      </c>
      <c r="D207" t="s">
        <v>170</v>
      </c>
      <c r="E207" t="s">
        <v>3061</v>
      </c>
      <c r="F207" t="s">
        <v>3060</v>
      </c>
      <c r="L207" t="str">
        <f t="shared" si="12"/>
        <v>F</v>
      </c>
      <c r="M207">
        <f t="shared" si="13"/>
        <v>6</v>
      </c>
      <c r="N207" t="str">
        <f t="shared" ca="1" si="14"/>
        <v>DIFF</v>
      </c>
      <c r="R207" t="str">
        <f>VLOOKUP(A207,DATOS!D:J,7,FALSE)</f>
        <v>ORITO</v>
      </c>
      <c r="S207">
        <f>VLOOKUP(R207,MUNICIOS!A:D,4,FALSE)</f>
        <v>320</v>
      </c>
    </row>
    <row r="208" spans="1:19">
      <c r="A208" s="42">
        <v>18124262</v>
      </c>
      <c r="B208" s="42" t="s">
        <v>41</v>
      </c>
      <c r="C208" s="42" t="s">
        <v>1403</v>
      </c>
      <c r="D208" t="s">
        <v>170</v>
      </c>
      <c r="E208" t="s">
        <v>3062</v>
      </c>
      <c r="F208" t="s">
        <v>139</v>
      </c>
      <c r="G208" t="s">
        <v>337</v>
      </c>
      <c r="L208" t="str">
        <f t="shared" si="12"/>
        <v>F</v>
      </c>
      <c r="M208">
        <f t="shared" si="13"/>
        <v>6</v>
      </c>
      <c r="N208" t="str">
        <f t="shared" ref="N208:N209" si="16">RIGHT(D208,(M208-1))</f>
        <v>LOREZ</v>
      </c>
      <c r="O208" t="s">
        <v>691</v>
      </c>
      <c r="R208" t="str">
        <f>VLOOKUP(A208,DATOS!D:J,7,FALSE)</f>
        <v>MOCOA</v>
      </c>
      <c r="S208" t="str">
        <f>VLOOKUP(R208,MUNICIOS!A:D,4,FALSE)</f>
        <v>001</v>
      </c>
    </row>
    <row r="209" spans="1:19">
      <c r="A209" s="42">
        <v>1123324452</v>
      </c>
      <c r="B209" s="42" t="s">
        <v>79</v>
      </c>
      <c r="C209" s="42" t="s">
        <v>1404</v>
      </c>
      <c r="D209" t="s">
        <v>3063</v>
      </c>
      <c r="E209" t="s">
        <v>3064</v>
      </c>
      <c r="F209" t="s">
        <v>3065</v>
      </c>
      <c r="L209" t="str">
        <f t="shared" si="12"/>
        <v>F</v>
      </c>
      <c r="M209">
        <f t="shared" si="13"/>
        <v>8</v>
      </c>
      <c r="N209" t="str">
        <f t="shared" si="16"/>
        <v>RANYELI</v>
      </c>
      <c r="O209" t="s">
        <v>692</v>
      </c>
      <c r="R209" t="str">
        <f>VLOOKUP(A209,DATOS!D:J,7,FALSE)</f>
        <v>ORITO</v>
      </c>
      <c r="S209">
        <f>VLOOKUP(R209,MUNICIOS!A:D,4,FALSE)</f>
        <v>320</v>
      </c>
    </row>
    <row r="210" spans="1:19">
      <c r="A210" s="42">
        <v>1123331957</v>
      </c>
      <c r="B210" s="42" t="s">
        <v>79</v>
      </c>
      <c r="C210" s="42" t="s">
        <v>1406</v>
      </c>
      <c r="D210" t="s">
        <v>752</v>
      </c>
      <c r="E210" t="s">
        <v>3066</v>
      </c>
      <c r="F210" t="s">
        <v>3067</v>
      </c>
      <c r="G210" t="s">
        <v>3068</v>
      </c>
      <c r="L210" t="str">
        <f t="shared" si="12"/>
        <v>F</v>
      </c>
      <c r="M210">
        <f t="shared" si="13"/>
        <v>7</v>
      </c>
      <c r="N210" t="str">
        <f t="shared" ca="1" si="14"/>
        <v>DIFF</v>
      </c>
      <c r="R210" t="str">
        <f>VLOOKUP(A210,DATOS!D:J,7,FALSE)</f>
        <v>ORITO</v>
      </c>
      <c r="S210">
        <f>VLOOKUP(R210,MUNICIOS!A:D,4,FALSE)</f>
        <v>320</v>
      </c>
    </row>
    <row r="211" spans="1:19">
      <c r="A211" s="42">
        <v>26615748</v>
      </c>
      <c r="B211" s="42" t="s">
        <v>41</v>
      </c>
      <c r="C211" s="42" t="s">
        <v>628</v>
      </c>
      <c r="D211" t="s">
        <v>368</v>
      </c>
      <c r="E211" t="s">
        <v>903</v>
      </c>
      <c r="F211" t="s">
        <v>848</v>
      </c>
      <c r="G211" t="s">
        <v>152</v>
      </c>
      <c r="L211" t="str">
        <f t="shared" si="12"/>
        <v>G</v>
      </c>
      <c r="M211">
        <f t="shared" si="13"/>
        <v>8</v>
      </c>
      <c r="N211" t="str">
        <f>RIGHT(D211,(M211-1))</f>
        <v>ALINDEZ</v>
      </c>
      <c r="O211" t="s">
        <v>693</v>
      </c>
      <c r="R211" t="str">
        <f>VLOOKUP(A211,DATOS!D:J,7,FALSE)</f>
        <v>PUERTO GUZMAN</v>
      </c>
      <c r="S211">
        <f>VLOOKUP(R211,MUNICIOS!A:D,4,FALSE)</f>
        <v>571</v>
      </c>
    </row>
    <row r="212" spans="1:19">
      <c r="A212" s="42">
        <v>12232920</v>
      </c>
      <c r="B212" s="42" t="s">
        <v>41</v>
      </c>
      <c r="C212" s="42" t="s">
        <v>1410</v>
      </c>
      <c r="D212" t="s">
        <v>305</v>
      </c>
      <c r="E212" t="s">
        <v>3069</v>
      </c>
      <c r="F212" t="s">
        <v>267</v>
      </c>
      <c r="G212" t="s">
        <v>3070</v>
      </c>
      <c r="L212" t="str">
        <f t="shared" si="12"/>
        <v>G</v>
      </c>
      <c r="M212">
        <f t="shared" si="13"/>
        <v>7</v>
      </c>
      <c r="N212" t="str">
        <f t="shared" ca="1" si="14"/>
        <v>DIFF</v>
      </c>
      <c r="R212" t="str">
        <f>VLOOKUP(A212,DATOS!D:J,7,FALSE)</f>
        <v>PUERTO GUZMAN</v>
      </c>
      <c r="S212">
        <f>VLOOKUP(R212,MUNICIOS!A:D,4,FALSE)</f>
        <v>571</v>
      </c>
    </row>
    <row r="213" spans="1:19">
      <c r="A213" s="42">
        <v>69011223</v>
      </c>
      <c r="B213" s="42" t="s">
        <v>41</v>
      </c>
      <c r="C213" s="42" t="s">
        <v>1412</v>
      </c>
      <c r="D213" t="s">
        <v>305</v>
      </c>
      <c r="E213" t="s">
        <v>3071</v>
      </c>
      <c r="F213" t="s">
        <v>219</v>
      </c>
      <c r="G213" t="s">
        <v>497</v>
      </c>
      <c r="L213" t="str">
        <f t="shared" si="12"/>
        <v>G</v>
      </c>
      <c r="M213">
        <f t="shared" si="13"/>
        <v>7</v>
      </c>
      <c r="N213" t="str">
        <f t="shared" ca="1" si="14"/>
        <v>DIFF</v>
      </c>
      <c r="R213" t="str">
        <f>VLOOKUP(A213,DATOS!D:J,7,FALSE)</f>
        <v>PUERTO GUZMAN</v>
      </c>
      <c r="S213">
        <f>VLOOKUP(R213,MUNICIOS!A:D,4,FALSE)</f>
        <v>571</v>
      </c>
    </row>
    <row r="214" spans="1:19">
      <c r="A214" s="42">
        <v>40782495</v>
      </c>
      <c r="B214" s="42" t="s">
        <v>41</v>
      </c>
      <c r="C214" s="42" t="s">
        <v>1415</v>
      </c>
      <c r="D214" t="s">
        <v>305</v>
      </c>
      <c r="E214" t="s">
        <v>260</v>
      </c>
      <c r="F214" t="s">
        <v>3072</v>
      </c>
      <c r="G214" t="s">
        <v>474</v>
      </c>
      <c r="L214" t="str">
        <f t="shared" si="12"/>
        <v>G</v>
      </c>
      <c r="M214">
        <f t="shared" si="13"/>
        <v>7</v>
      </c>
      <c r="N214" t="str">
        <f t="shared" ca="1" si="14"/>
        <v>DIFF</v>
      </c>
      <c r="R214" t="str">
        <f>VLOOKUP(A214,DATOS!D:J,7,FALSE)</f>
        <v>PUERTO CAICEDO</v>
      </c>
      <c r="S214">
        <f>VLOOKUP(R214,MUNICIOS!A:D,4,FALSE)</f>
        <v>569</v>
      </c>
    </row>
    <row r="215" spans="1:19">
      <c r="A215" s="42">
        <v>1124851912</v>
      </c>
      <c r="B215" s="42" t="s">
        <v>41</v>
      </c>
      <c r="C215" s="42" t="s">
        <v>1417</v>
      </c>
      <c r="D215" t="s">
        <v>305</v>
      </c>
      <c r="E215" t="s">
        <v>260</v>
      </c>
      <c r="F215" t="s">
        <v>207</v>
      </c>
      <c r="G215" t="s">
        <v>411</v>
      </c>
      <c r="L215" t="str">
        <f t="shared" si="12"/>
        <v>G</v>
      </c>
      <c r="M215">
        <f t="shared" si="13"/>
        <v>7</v>
      </c>
      <c r="N215" t="str">
        <f t="shared" ca="1" si="14"/>
        <v>DIFF</v>
      </c>
      <c r="R215" t="str">
        <f>VLOOKUP(A215,DATOS!D:J,7,FALSE)</f>
        <v>PUERTO CAICEDO</v>
      </c>
      <c r="S215">
        <f>VLOOKUP(R215,MUNICIOS!A:D,4,FALSE)</f>
        <v>569</v>
      </c>
    </row>
    <row r="216" spans="1:19">
      <c r="A216" s="42">
        <v>39842015</v>
      </c>
      <c r="B216" s="42" t="s">
        <v>41</v>
      </c>
      <c r="C216" s="42" t="s">
        <v>1419</v>
      </c>
      <c r="D216" t="s">
        <v>2982</v>
      </c>
      <c r="E216" t="s">
        <v>743</v>
      </c>
      <c r="F216" t="s">
        <v>3073</v>
      </c>
      <c r="G216" t="s">
        <v>3074</v>
      </c>
      <c r="L216" t="str">
        <f t="shared" si="12"/>
        <v>G</v>
      </c>
      <c r="M216">
        <f t="shared" si="13"/>
        <v>6</v>
      </c>
      <c r="N216" t="str">
        <f t="shared" ca="1" si="14"/>
        <v>DIFF</v>
      </c>
      <c r="R216" t="str">
        <f>VLOOKUP(A216,DATOS!D:J,7,FALSE)</f>
        <v>PUERTO CAICEDO</v>
      </c>
      <c r="S216">
        <f>VLOOKUP(R216,MUNICIOS!A:D,4,FALSE)</f>
        <v>569</v>
      </c>
    </row>
    <row r="217" spans="1:19">
      <c r="A217" s="42">
        <v>1124865636</v>
      </c>
      <c r="B217" s="42" t="s">
        <v>41</v>
      </c>
      <c r="C217" s="42" t="s">
        <v>1421</v>
      </c>
      <c r="D217" t="s">
        <v>3075</v>
      </c>
      <c r="E217" t="s">
        <v>3076</v>
      </c>
      <c r="F217" t="s">
        <v>3077</v>
      </c>
      <c r="G217" t="s">
        <v>330</v>
      </c>
      <c r="L217" t="str">
        <f t="shared" si="12"/>
        <v>G</v>
      </c>
      <c r="M217">
        <f t="shared" si="13"/>
        <v>6</v>
      </c>
      <c r="N217" t="str">
        <f>RIGHT(D217,(M217-1))</f>
        <v>ARCEZ</v>
      </c>
      <c r="O217" t="s">
        <v>694</v>
      </c>
      <c r="R217" t="str">
        <f>VLOOKUP(A217,DATOS!D:J,7,FALSE)</f>
        <v>MOCOA</v>
      </c>
      <c r="S217" t="str">
        <f>VLOOKUP(R217,MUNICIOS!A:D,4,FALSE)</f>
        <v>001</v>
      </c>
    </row>
    <row r="218" spans="1:19">
      <c r="A218" s="42">
        <v>18125124</v>
      </c>
      <c r="B218" s="42" t="s">
        <v>41</v>
      </c>
      <c r="C218" s="42" t="s">
        <v>1422</v>
      </c>
      <c r="D218" t="s">
        <v>186</v>
      </c>
      <c r="E218" t="s">
        <v>2953</v>
      </c>
      <c r="F218" t="s">
        <v>248</v>
      </c>
      <c r="G218" t="s">
        <v>829</v>
      </c>
      <c r="L218" t="str">
        <f t="shared" si="12"/>
        <v>G</v>
      </c>
      <c r="M218">
        <f t="shared" si="13"/>
        <v>6</v>
      </c>
      <c r="N218" t="str">
        <f t="shared" ca="1" si="14"/>
        <v>DIFF</v>
      </c>
      <c r="R218" t="str">
        <f>VLOOKUP(A218,DATOS!D:J,7,FALSE)</f>
        <v>MOCOA</v>
      </c>
      <c r="S218" t="str">
        <f>VLOOKUP(R218,MUNICIOS!A:D,4,FALSE)</f>
        <v>001</v>
      </c>
    </row>
    <row r="219" spans="1:19">
      <c r="A219" s="42">
        <v>27474008</v>
      </c>
      <c r="B219" s="42" t="s">
        <v>41</v>
      </c>
      <c r="C219" s="42" t="s">
        <v>666</v>
      </c>
      <c r="D219" t="s">
        <v>186</v>
      </c>
      <c r="E219" t="s">
        <v>209</v>
      </c>
      <c r="F219" t="s">
        <v>899</v>
      </c>
      <c r="L219" t="str">
        <f t="shared" si="12"/>
        <v>G</v>
      </c>
      <c r="M219">
        <f t="shared" si="13"/>
        <v>6</v>
      </c>
      <c r="N219" t="str">
        <f t="shared" ref="N219:N220" si="17">RIGHT(D219,(M219-1))</f>
        <v>ARCIA</v>
      </c>
      <c r="O219" t="s">
        <v>118</v>
      </c>
      <c r="R219" t="str">
        <f>VLOOKUP(A219,DATOS!D:J,7,FALSE)</f>
        <v>SAN FRANCISCO</v>
      </c>
      <c r="S219">
        <f>VLOOKUP(R219,MUNICIOS!A:D,4,FALSE)</f>
        <v>755</v>
      </c>
    </row>
    <row r="220" spans="1:19">
      <c r="A220" s="42">
        <v>1123327720</v>
      </c>
      <c r="B220" s="42" t="s">
        <v>41</v>
      </c>
      <c r="C220" s="42" t="s">
        <v>1426</v>
      </c>
      <c r="D220" t="s">
        <v>186</v>
      </c>
      <c r="E220" t="s">
        <v>3078</v>
      </c>
      <c r="F220" t="s">
        <v>3079</v>
      </c>
      <c r="L220" t="str">
        <f t="shared" si="12"/>
        <v>G</v>
      </c>
      <c r="M220">
        <f t="shared" si="13"/>
        <v>6</v>
      </c>
      <c r="N220" t="str">
        <f t="shared" si="17"/>
        <v>ARCIA</v>
      </c>
      <c r="O220" t="s">
        <v>695</v>
      </c>
      <c r="R220" t="str">
        <f>VLOOKUP(A220,DATOS!D:J,7,FALSE)</f>
        <v>ORITO</v>
      </c>
      <c r="S220">
        <f>VLOOKUP(R220,MUNICIOS!A:D,4,FALSE)</f>
        <v>320</v>
      </c>
    </row>
    <row r="221" spans="1:19">
      <c r="A221" s="42">
        <v>1006947603</v>
      </c>
      <c r="B221" s="42" t="s">
        <v>41</v>
      </c>
      <c r="C221" s="42" t="s">
        <v>1428</v>
      </c>
      <c r="D221" t="s">
        <v>186</v>
      </c>
      <c r="E221" t="s">
        <v>186</v>
      </c>
      <c r="F221" t="s">
        <v>493</v>
      </c>
      <c r="G221" t="s">
        <v>169</v>
      </c>
      <c r="L221" t="str">
        <f t="shared" si="12"/>
        <v>G</v>
      </c>
      <c r="M221">
        <f t="shared" si="13"/>
        <v>6</v>
      </c>
      <c r="N221" t="str">
        <f t="shared" ca="1" si="14"/>
        <v>DIFF</v>
      </c>
      <c r="R221" t="str">
        <f>VLOOKUP(A221,DATOS!D:J,7,FALSE)</f>
        <v>MOCOA</v>
      </c>
      <c r="S221" t="str">
        <f>VLOOKUP(R221,MUNICIOS!A:D,4,FALSE)</f>
        <v>001</v>
      </c>
    </row>
    <row r="222" spans="1:19">
      <c r="A222" s="42">
        <v>1006848163</v>
      </c>
      <c r="B222" s="42" t="s">
        <v>41</v>
      </c>
      <c r="C222" s="42" t="s">
        <v>1430</v>
      </c>
      <c r="D222" t="s">
        <v>186</v>
      </c>
      <c r="E222" t="s">
        <v>523</v>
      </c>
      <c r="F222" t="s">
        <v>316</v>
      </c>
      <c r="L222" t="str">
        <f t="shared" si="12"/>
        <v>G</v>
      </c>
      <c r="M222">
        <f t="shared" si="13"/>
        <v>6</v>
      </c>
      <c r="N222" t="str">
        <f t="shared" ca="1" si="14"/>
        <v>DIFF</v>
      </c>
      <c r="R222" t="str">
        <f>VLOOKUP(A222,DATOS!D:J,7,FALSE)</f>
        <v>ORITO</v>
      </c>
      <c r="S222">
        <f>VLOOKUP(R222,MUNICIOS!A:D,4,FALSE)</f>
        <v>320</v>
      </c>
    </row>
    <row r="223" spans="1:19">
      <c r="A223" s="42">
        <v>40755103</v>
      </c>
      <c r="B223" s="42" t="s">
        <v>41</v>
      </c>
      <c r="C223" s="42" t="s">
        <v>1432</v>
      </c>
      <c r="D223" t="s">
        <v>186</v>
      </c>
      <c r="E223" t="s">
        <v>3080</v>
      </c>
      <c r="F223" t="s">
        <v>3081</v>
      </c>
      <c r="G223" t="s">
        <v>152</v>
      </c>
      <c r="L223" t="str">
        <f t="shared" si="12"/>
        <v>G</v>
      </c>
      <c r="M223">
        <f t="shared" si="13"/>
        <v>6</v>
      </c>
      <c r="N223" t="str">
        <f t="shared" ca="1" si="14"/>
        <v>DIFF</v>
      </c>
      <c r="R223" t="str">
        <f>VLOOKUP(A223,DATOS!D:J,7,FALSE)</f>
        <v>ORITO</v>
      </c>
      <c r="S223">
        <f>VLOOKUP(R223,MUNICIOS!A:D,4,FALSE)</f>
        <v>320</v>
      </c>
    </row>
    <row r="224" spans="1:19">
      <c r="A224" s="42">
        <v>1123331185</v>
      </c>
      <c r="B224" s="42" t="s">
        <v>41</v>
      </c>
      <c r="C224" s="42" t="s">
        <v>1434</v>
      </c>
      <c r="D224" t="s">
        <v>186</v>
      </c>
      <c r="E224" t="s">
        <v>315</v>
      </c>
      <c r="F224" t="s">
        <v>370</v>
      </c>
      <c r="G224" t="s">
        <v>371</v>
      </c>
      <c r="L224" t="str">
        <f t="shared" si="12"/>
        <v>G</v>
      </c>
      <c r="M224">
        <f t="shared" si="13"/>
        <v>6</v>
      </c>
      <c r="N224" t="str">
        <f t="shared" ca="1" si="14"/>
        <v>DIFF</v>
      </c>
      <c r="R224" t="str">
        <f>VLOOKUP(A224,DATOS!D:J,7,FALSE)</f>
        <v>ORITO</v>
      </c>
      <c r="S224">
        <f>VLOOKUP(R224,MUNICIOS!A:D,4,FALSE)</f>
        <v>320</v>
      </c>
    </row>
    <row r="225" spans="1:19">
      <c r="A225" s="42">
        <v>1125186533</v>
      </c>
      <c r="B225" s="42" t="s">
        <v>86</v>
      </c>
      <c r="C225" s="42" t="s">
        <v>1435</v>
      </c>
      <c r="D225" t="s">
        <v>3082</v>
      </c>
      <c r="E225" t="s">
        <v>325</v>
      </c>
      <c r="F225" t="s">
        <v>3083</v>
      </c>
      <c r="G225" t="s">
        <v>296</v>
      </c>
      <c r="L225" t="str">
        <f t="shared" si="12"/>
        <v>G</v>
      </c>
      <c r="M225">
        <f t="shared" si="13"/>
        <v>6</v>
      </c>
      <c r="N225" t="str">
        <f t="shared" ca="1" si="14"/>
        <v>DIFF</v>
      </c>
      <c r="R225" t="str">
        <f>VLOOKUP(A225,DATOS!D:J,7,FALSE)</f>
        <v>PUERTO GUZMAN</v>
      </c>
      <c r="S225">
        <f>VLOOKUP(R225,MUNICIOS!A:D,4,FALSE)</f>
        <v>571</v>
      </c>
    </row>
    <row r="226" spans="1:19">
      <c r="A226" s="42">
        <v>32671109</v>
      </c>
      <c r="B226" s="42" t="s">
        <v>41</v>
      </c>
      <c r="C226" s="42" t="s">
        <v>1436</v>
      </c>
      <c r="D226" t="s">
        <v>3082</v>
      </c>
      <c r="E226" t="s">
        <v>152</v>
      </c>
      <c r="F226" t="s">
        <v>3084</v>
      </c>
      <c r="L226" t="str">
        <f t="shared" si="12"/>
        <v>G</v>
      </c>
      <c r="M226">
        <f t="shared" si="13"/>
        <v>6</v>
      </c>
      <c r="N226" t="str">
        <f t="shared" ref="N226:N269" si="18">RIGHT(D226,(M226-1))</f>
        <v>ARZON</v>
      </c>
      <c r="O226" t="s">
        <v>696</v>
      </c>
      <c r="R226" t="str">
        <f>VLOOKUP(A226,DATOS!D:J,7,FALSE)</f>
        <v>ORITO</v>
      </c>
      <c r="S226">
        <f>VLOOKUP(R226,MUNICIOS!A:D,4,FALSE)</f>
        <v>320</v>
      </c>
    </row>
    <row r="227" spans="1:19">
      <c r="A227" s="42">
        <v>1121509723</v>
      </c>
      <c r="B227" s="42" t="s">
        <v>86</v>
      </c>
      <c r="C227" s="42" t="s">
        <v>1440</v>
      </c>
      <c r="D227" t="s">
        <v>3085</v>
      </c>
      <c r="E227" t="s">
        <v>3086</v>
      </c>
      <c r="F227" t="s">
        <v>3087</v>
      </c>
      <c r="G227" t="s">
        <v>3088</v>
      </c>
      <c r="L227" t="str">
        <f t="shared" si="12"/>
        <v>G</v>
      </c>
      <c r="M227">
        <f t="shared" si="13"/>
        <v>6</v>
      </c>
      <c r="N227" t="str">
        <f t="shared" si="18"/>
        <v>ATIAL</v>
      </c>
      <c r="O227" t="s">
        <v>697</v>
      </c>
      <c r="R227" t="str">
        <f>VLOOKUP(A227,DATOS!D:J,7,FALSE)</f>
        <v>SANTIAGO</v>
      </c>
      <c r="S227">
        <f>VLOOKUP(R227,MUNICIOS!A:D,4,FALSE)</f>
        <v>760</v>
      </c>
    </row>
    <row r="228" spans="1:19">
      <c r="A228" s="42">
        <v>69010074</v>
      </c>
      <c r="B228" s="42" t="s">
        <v>41</v>
      </c>
      <c r="C228" s="42" t="s">
        <v>1441</v>
      </c>
      <c r="D228" t="s">
        <v>373</v>
      </c>
      <c r="E228" t="s">
        <v>304</v>
      </c>
      <c r="F228" t="s">
        <v>774</v>
      </c>
      <c r="L228" t="str">
        <f t="shared" si="12"/>
        <v>G</v>
      </c>
      <c r="M228">
        <f t="shared" si="13"/>
        <v>7</v>
      </c>
      <c r="N228" t="str">
        <f t="shared" si="18"/>
        <v>AVIRIA</v>
      </c>
      <c r="O228" t="s">
        <v>698</v>
      </c>
      <c r="R228" t="str">
        <f>VLOOKUP(A228,DATOS!D:J,7,FALSE)</f>
        <v>PUERTO GUZMAN</v>
      </c>
      <c r="S228">
        <f>VLOOKUP(R228,MUNICIOS!A:D,4,FALSE)</f>
        <v>571</v>
      </c>
    </row>
    <row r="229" spans="1:19">
      <c r="A229" s="42">
        <v>1080074307</v>
      </c>
      <c r="B229" s="42" t="s">
        <v>86</v>
      </c>
      <c r="C229" s="42" t="s">
        <v>1442</v>
      </c>
      <c r="D229" t="s">
        <v>374</v>
      </c>
      <c r="E229" t="s">
        <v>375</v>
      </c>
      <c r="F229" t="s">
        <v>3089</v>
      </c>
      <c r="G229" t="s">
        <v>296</v>
      </c>
      <c r="L229" t="str">
        <f t="shared" si="12"/>
        <v>G</v>
      </c>
      <c r="M229">
        <f t="shared" si="13"/>
        <v>6</v>
      </c>
      <c r="N229" t="str">
        <f t="shared" si="18"/>
        <v>ETIAL</v>
      </c>
      <c r="O229" t="s">
        <v>699</v>
      </c>
      <c r="R229" t="str">
        <f>VLOOKUP(A229,DATOS!D:J,7,FALSE)</f>
        <v>ORITO</v>
      </c>
      <c r="S229">
        <f>VLOOKUP(R229,MUNICIOS!A:D,4,FALSE)</f>
        <v>320</v>
      </c>
    </row>
    <row r="230" spans="1:19">
      <c r="A230" s="52">
        <v>1126455203</v>
      </c>
      <c r="B230" s="52" t="s">
        <v>41</v>
      </c>
      <c r="C230" s="42" t="s">
        <v>1445</v>
      </c>
      <c r="D230" t="s">
        <v>3090</v>
      </c>
      <c r="E230" t="s">
        <v>441</v>
      </c>
      <c r="F230" t="s">
        <v>234</v>
      </c>
      <c r="G230" t="s">
        <v>347</v>
      </c>
      <c r="L230" t="str">
        <f t="shared" si="12"/>
        <v>G</v>
      </c>
      <c r="M230">
        <f t="shared" si="13"/>
        <v>7</v>
      </c>
      <c r="N230" t="str">
        <f t="shared" si="18"/>
        <v>HEISON</v>
      </c>
      <c r="O230" t="s">
        <v>700</v>
      </c>
      <c r="R230" t="str">
        <f>VLOOKUP(A230,DATOS!D:J,7,FALSE)</f>
        <v>VALLE DEL GUAMUEZ</v>
      </c>
      <c r="S230">
        <f>VLOOKUP(R230,MUNICIOS!A:D,4,FALSE)</f>
        <v>865</v>
      </c>
    </row>
    <row r="231" spans="1:19">
      <c r="A231" s="42">
        <v>1126452376</v>
      </c>
      <c r="B231" s="42" t="s">
        <v>41</v>
      </c>
      <c r="C231" s="42" t="s">
        <v>1447</v>
      </c>
      <c r="D231" t="s">
        <v>850</v>
      </c>
      <c r="E231" t="s">
        <v>391</v>
      </c>
      <c r="F231" t="s">
        <v>467</v>
      </c>
      <c r="G231" t="s">
        <v>169</v>
      </c>
      <c r="L231" t="str">
        <f t="shared" si="12"/>
        <v>G</v>
      </c>
      <c r="M231">
        <f t="shared" si="13"/>
        <v>7</v>
      </c>
      <c r="N231" t="str">
        <f t="shared" si="18"/>
        <v>IRALDO</v>
      </c>
      <c r="O231" t="s">
        <v>701</v>
      </c>
      <c r="R231" t="str">
        <f>VLOOKUP(A231,DATOS!D:J,7,FALSE)</f>
        <v>PUERTO GUZMAN</v>
      </c>
      <c r="S231">
        <f>VLOOKUP(R231,MUNICIOS!A:D,4,FALSE)</f>
        <v>571</v>
      </c>
    </row>
    <row r="232" spans="1:19">
      <c r="A232" s="42">
        <v>5349151</v>
      </c>
      <c r="B232" s="42" t="s">
        <v>41</v>
      </c>
      <c r="C232" s="42" t="s">
        <v>1448</v>
      </c>
      <c r="D232" t="s">
        <v>791</v>
      </c>
      <c r="E232" t="s">
        <v>331</v>
      </c>
      <c r="F232" t="s">
        <v>527</v>
      </c>
      <c r="L232" t="str">
        <f t="shared" si="12"/>
        <v>G</v>
      </c>
      <c r="M232">
        <f t="shared" si="13"/>
        <v>7</v>
      </c>
      <c r="N232" t="str">
        <f t="shared" si="18"/>
        <v>OMAJOA</v>
      </c>
      <c r="O232" t="s">
        <v>702</v>
      </c>
      <c r="R232" t="str">
        <f>VLOOKUP(A232,DATOS!D:J,7,FALSE)</f>
        <v>SAN FRANCISCO</v>
      </c>
      <c r="S232">
        <f>VLOOKUP(R232,MUNICIOS!A:D,4,FALSE)</f>
        <v>755</v>
      </c>
    </row>
    <row r="233" spans="1:19">
      <c r="A233" s="42">
        <v>18106779</v>
      </c>
      <c r="B233" s="42" t="s">
        <v>41</v>
      </c>
      <c r="C233" s="42" t="s">
        <v>1451</v>
      </c>
      <c r="D233" t="s">
        <v>172</v>
      </c>
      <c r="E233" t="s">
        <v>198</v>
      </c>
      <c r="F233" t="s">
        <v>889</v>
      </c>
      <c r="L233" t="str">
        <f t="shared" si="12"/>
        <v>G</v>
      </c>
      <c r="M233">
        <f t="shared" si="13"/>
        <v>5</v>
      </c>
      <c r="N233" t="str">
        <f t="shared" si="18"/>
        <v>OMEZ</v>
      </c>
      <c r="O233" t="s">
        <v>703</v>
      </c>
      <c r="R233" t="str">
        <f>VLOOKUP(A233,DATOS!D:J,7,FALSE)</f>
        <v>ORITO</v>
      </c>
      <c r="S233">
        <f>VLOOKUP(R233,MUNICIOS!A:D,4,FALSE)</f>
        <v>320</v>
      </c>
    </row>
    <row r="234" spans="1:19">
      <c r="A234" s="42">
        <v>1126449476</v>
      </c>
      <c r="B234" s="42" t="s">
        <v>79</v>
      </c>
      <c r="C234" s="42" t="s">
        <v>1454</v>
      </c>
      <c r="D234" t="s">
        <v>172</v>
      </c>
      <c r="E234" t="s">
        <v>373</v>
      </c>
      <c r="F234" t="s">
        <v>239</v>
      </c>
      <c r="L234" t="str">
        <f t="shared" si="12"/>
        <v>G</v>
      </c>
      <c r="M234">
        <f t="shared" si="13"/>
        <v>5</v>
      </c>
      <c r="N234" t="str">
        <f t="shared" si="18"/>
        <v>OMEZ</v>
      </c>
      <c r="O234" t="s">
        <v>96</v>
      </c>
      <c r="R234" t="str">
        <f>VLOOKUP(A234,DATOS!D:J,7,FALSE)</f>
        <v>VALLE DEL GUAMUEZ</v>
      </c>
      <c r="S234">
        <f>VLOOKUP(R234,MUNICIOS!A:D,4,FALSE)</f>
        <v>865</v>
      </c>
    </row>
    <row r="235" spans="1:19">
      <c r="A235" s="42">
        <v>5301423</v>
      </c>
      <c r="B235" s="42" t="s">
        <v>41</v>
      </c>
      <c r="C235" s="42" t="s">
        <v>1457</v>
      </c>
      <c r="D235" t="s">
        <v>172</v>
      </c>
      <c r="E235" t="s">
        <v>172</v>
      </c>
      <c r="F235" t="s">
        <v>3091</v>
      </c>
      <c r="L235" t="str">
        <f t="shared" si="12"/>
        <v>G</v>
      </c>
      <c r="M235">
        <f t="shared" si="13"/>
        <v>5</v>
      </c>
      <c r="N235" t="str">
        <f t="shared" si="18"/>
        <v>OMEZ</v>
      </c>
      <c r="O235" t="s">
        <v>704</v>
      </c>
      <c r="R235" t="str">
        <f>VLOOKUP(A235,DATOS!D:J,7,FALSE)</f>
        <v>MOCOA</v>
      </c>
      <c r="S235" t="str">
        <f>VLOOKUP(R235,MUNICIOS!A:D,4,FALSE)</f>
        <v>001</v>
      </c>
    </row>
    <row r="236" spans="1:19">
      <c r="A236" s="42">
        <v>1123336573</v>
      </c>
      <c r="B236" s="42" t="s">
        <v>86</v>
      </c>
      <c r="C236" s="42" t="s">
        <v>1459</v>
      </c>
      <c r="D236" t="s">
        <v>172</v>
      </c>
      <c r="E236" t="s">
        <v>3092</v>
      </c>
      <c r="F236" t="s">
        <v>3093</v>
      </c>
      <c r="L236" t="str">
        <f t="shared" si="12"/>
        <v>G</v>
      </c>
      <c r="M236">
        <f t="shared" si="13"/>
        <v>5</v>
      </c>
      <c r="N236" t="str">
        <f t="shared" si="18"/>
        <v>OMEZ</v>
      </c>
      <c r="O236" t="s">
        <v>705</v>
      </c>
      <c r="R236" t="str">
        <f>VLOOKUP(A236,DATOS!D:J,7,FALSE)</f>
        <v>ORITO</v>
      </c>
      <c r="S236">
        <f>VLOOKUP(R236,MUNICIOS!A:D,4,FALSE)</f>
        <v>320</v>
      </c>
    </row>
    <row r="237" spans="1:19">
      <c r="A237" s="42">
        <v>1123312171</v>
      </c>
      <c r="B237" s="42" t="s">
        <v>41</v>
      </c>
      <c r="C237" s="42" t="s">
        <v>1462</v>
      </c>
      <c r="D237" t="s">
        <v>172</v>
      </c>
      <c r="E237" t="s">
        <v>272</v>
      </c>
      <c r="F237" t="s">
        <v>3094</v>
      </c>
      <c r="G237" t="s">
        <v>456</v>
      </c>
      <c r="L237" t="str">
        <f t="shared" si="12"/>
        <v>G</v>
      </c>
      <c r="M237">
        <f t="shared" si="13"/>
        <v>5</v>
      </c>
      <c r="N237" t="str">
        <f t="shared" si="18"/>
        <v>OMEZ</v>
      </c>
      <c r="O237" t="s">
        <v>706</v>
      </c>
      <c r="R237" t="str">
        <f>VLOOKUP(A237,DATOS!D:J,7,FALSE)</f>
        <v>PUERTO ASIS</v>
      </c>
      <c r="S237">
        <f>VLOOKUP(R237,MUNICIOS!A:D,4,FALSE)</f>
        <v>568</v>
      </c>
    </row>
    <row r="238" spans="1:19">
      <c r="A238" s="42">
        <v>1124864080</v>
      </c>
      <c r="B238" s="42" t="s">
        <v>41</v>
      </c>
      <c r="C238" s="42" t="s">
        <v>1464</v>
      </c>
      <c r="D238" t="s">
        <v>172</v>
      </c>
      <c r="E238" t="s">
        <v>854</v>
      </c>
      <c r="F238" t="s">
        <v>3095</v>
      </c>
      <c r="G238" t="s">
        <v>381</v>
      </c>
      <c r="L238" t="str">
        <f t="shared" si="12"/>
        <v>G</v>
      </c>
      <c r="M238">
        <f t="shared" si="13"/>
        <v>5</v>
      </c>
      <c r="N238" t="str">
        <f t="shared" si="18"/>
        <v>OMEZ</v>
      </c>
      <c r="O238" t="s">
        <v>707</v>
      </c>
      <c r="R238" t="str">
        <f>VLOOKUP(A238,DATOS!D:J,7,FALSE)</f>
        <v>MOCOA</v>
      </c>
      <c r="S238" t="str">
        <f>VLOOKUP(R238,MUNICIOS!A:D,4,FALSE)</f>
        <v>001</v>
      </c>
    </row>
    <row r="239" spans="1:19">
      <c r="A239" s="42">
        <v>1120098691</v>
      </c>
      <c r="B239" s="42" t="s">
        <v>79</v>
      </c>
      <c r="C239" s="42" t="s">
        <v>1465</v>
      </c>
      <c r="D239" t="s">
        <v>172</v>
      </c>
      <c r="E239" t="s">
        <v>3096</v>
      </c>
      <c r="F239" t="s">
        <v>3097</v>
      </c>
      <c r="L239" t="str">
        <f t="shared" si="12"/>
        <v>G</v>
      </c>
      <c r="M239">
        <f t="shared" si="13"/>
        <v>5</v>
      </c>
      <c r="N239" t="str">
        <f t="shared" si="18"/>
        <v>OMEZ</v>
      </c>
      <c r="O239" t="s">
        <v>708</v>
      </c>
      <c r="R239" t="str">
        <f>VLOOKUP(A239,DATOS!D:J,7,FALSE)</f>
        <v>ORITO</v>
      </c>
      <c r="S239">
        <f>VLOOKUP(R239,MUNICIOS!A:D,4,FALSE)</f>
        <v>320</v>
      </c>
    </row>
    <row r="240" spans="1:19">
      <c r="A240" s="42">
        <v>1007577866</v>
      </c>
      <c r="B240" s="42" t="s">
        <v>41</v>
      </c>
      <c r="C240" s="42" t="s">
        <v>1467</v>
      </c>
      <c r="D240" t="s">
        <v>172</v>
      </c>
      <c r="E240" t="s">
        <v>191</v>
      </c>
      <c r="F240" t="s">
        <v>307</v>
      </c>
      <c r="G240" t="s">
        <v>377</v>
      </c>
      <c r="L240" t="str">
        <f t="shared" si="12"/>
        <v>G</v>
      </c>
      <c r="M240">
        <f t="shared" si="13"/>
        <v>5</v>
      </c>
      <c r="N240" t="str">
        <f t="shared" si="18"/>
        <v>OMEZ</v>
      </c>
      <c r="O240" t="s">
        <v>709</v>
      </c>
      <c r="R240" t="str">
        <f>VLOOKUP(A240,DATOS!D:J,7,FALSE)</f>
        <v>PUERTO CAICEDO</v>
      </c>
      <c r="S240">
        <f>VLOOKUP(R240,MUNICIOS!A:D,4,FALSE)</f>
        <v>569</v>
      </c>
    </row>
    <row r="241" spans="1:19">
      <c r="A241" s="42">
        <v>1085255692</v>
      </c>
      <c r="B241" s="42" t="s">
        <v>41</v>
      </c>
      <c r="C241" s="42" t="s">
        <v>1470</v>
      </c>
      <c r="D241" t="s">
        <v>172</v>
      </c>
      <c r="E241" t="s">
        <v>3098</v>
      </c>
      <c r="F241" t="s">
        <v>3099</v>
      </c>
      <c r="G241" t="s">
        <v>292</v>
      </c>
      <c r="L241" t="str">
        <f t="shared" si="12"/>
        <v>G</v>
      </c>
      <c r="M241">
        <f t="shared" si="13"/>
        <v>5</v>
      </c>
      <c r="N241" t="str">
        <f t="shared" si="18"/>
        <v>OMEZ</v>
      </c>
      <c r="O241" t="s">
        <v>710</v>
      </c>
      <c r="R241" t="str">
        <f>VLOOKUP(A241,DATOS!D:J,7,FALSE)</f>
        <v>SIBUNDOY</v>
      </c>
      <c r="S241">
        <f>VLOOKUP(R241,MUNICIOS!A:D,4,FALSE)</f>
        <v>749</v>
      </c>
    </row>
    <row r="242" spans="1:19">
      <c r="A242" s="42">
        <v>1125414537</v>
      </c>
      <c r="B242" s="42" t="s">
        <v>86</v>
      </c>
      <c r="C242" s="42" t="s">
        <v>1471</v>
      </c>
      <c r="D242" t="s">
        <v>172</v>
      </c>
      <c r="E242" t="s">
        <v>385</v>
      </c>
      <c r="F242" t="s">
        <v>766</v>
      </c>
      <c r="G242" t="s">
        <v>3100</v>
      </c>
      <c r="L242" t="str">
        <f t="shared" si="12"/>
        <v>G</v>
      </c>
      <c r="M242">
        <f t="shared" si="13"/>
        <v>5</v>
      </c>
      <c r="N242" t="str">
        <f t="shared" si="18"/>
        <v>OMEZ</v>
      </c>
      <c r="O242" t="s">
        <v>711</v>
      </c>
      <c r="R242" t="str">
        <f>VLOOKUP(A242,DATOS!D:J,7,FALSE)</f>
        <v>PUERTO CAICEDO</v>
      </c>
      <c r="S242">
        <f>VLOOKUP(R242,MUNICIOS!A:D,4,FALSE)</f>
        <v>569</v>
      </c>
    </row>
    <row r="243" spans="1:19">
      <c r="A243" s="42">
        <v>41117601</v>
      </c>
      <c r="B243" s="42" t="s">
        <v>41</v>
      </c>
      <c r="C243" s="42" t="s">
        <v>1474</v>
      </c>
      <c r="D243" t="s">
        <v>423</v>
      </c>
      <c r="E243" t="s">
        <v>341</v>
      </c>
      <c r="F243" t="s">
        <v>3101</v>
      </c>
      <c r="G243" t="s">
        <v>356</v>
      </c>
      <c r="L243" t="str">
        <f t="shared" si="12"/>
        <v>G</v>
      </c>
      <c r="M243">
        <f t="shared" si="13"/>
        <v>8</v>
      </c>
      <c r="N243" t="str">
        <f t="shared" si="18"/>
        <v>ONZALES</v>
      </c>
      <c r="O243" t="s">
        <v>712</v>
      </c>
      <c r="R243" t="str">
        <f>VLOOKUP(A243,DATOS!D:J,7,FALSE)</f>
        <v>VALLE DEL GUAMUEZ</v>
      </c>
      <c r="S243">
        <f>VLOOKUP(R243,MUNICIOS!A:D,4,FALSE)</f>
        <v>865</v>
      </c>
    </row>
    <row r="244" spans="1:19">
      <c r="A244" s="42">
        <v>41110155</v>
      </c>
      <c r="B244" s="42" t="s">
        <v>41</v>
      </c>
      <c r="C244" s="42" t="s">
        <v>1476</v>
      </c>
      <c r="D244" t="s">
        <v>423</v>
      </c>
      <c r="E244" t="s">
        <v>246</v>
      </c>
      <c r="F244" t="s">
        <v>287</v>
      </c>
      <c r="L244" t="str">
        <f t="shared" si="12"/>
        <v>G</v>
      </c>
      <c r="M244">
        <f t="shared" si="13"/>
        <v>8</v>
      </c>
      <c r="N244" t="str">
        <f t="shared" si="18"/>
        <v>ONZALES</v>
      </c>
      <c r="O244" t="s">
        <v>713</v>
      </c>
      <c r="R244" t="str">
        <f>VLOOKUP(A244,DATOS!D:J,7,FALSE)</f>
        <v>ORITO</v>
      </c>
      <c r="S244">
        <f>VLOOKUP(R244,MUNICIOS!A:D,4,FALSE)</f>
        <v>320</v>
      </c>
    </row>
    <row r="245" spans="1:19">
      <c r="A245" s="42">
        <v>41125330</v>
      </c>
      <c r="B245" s="42" t="s">
        <v>41</v>
      </c>
      <c r="C245" s="42" t="s">
        <v>1479</v>
      </c>
      <c r="D245" t="s">
        <v>383</v>
      </c>
      <c r="E245" t="s">
        <v>265</v>
      </c>
      <c r="F245" t="s">
        <v>384</v>
      </c>
      <c r="L245" t="str">
        <f t="shared" si="12"/>
        <v>G</v>
      </c>
      <c r="M245">
        <f t="shared" si="13"/>
        <v>8</v>
      </c>
      <c r="N245" t="str">
        <f t="shared" si="18"/>
        <v>ONZALEZ</v>
      </c>
      <c r="O245" t="s">
        <v>714</v>
      </c>
      <c r="R245" t="str">
        <f>VLOOKUP(A245,DATOS!D:J,7,FALSE)</f>
        <v>MOCOA</v>
      </c>
      <c r="S245" t="str">
        <f>VLOOKUP(R245,MUNICIOS!A:D,4,FALSE)</f>
        <v>001</v>
      </c>
    </row>
    <row r="246" spans="1:19">
      <c r="A246" s="42">
        <v>18112274</v>
      </c>
      <c r="B246" s="42" t="s">
        <v>41</v>
      </c>
      <c r="C246" s="42" t="s">
        <v>1481</v>
      </c>
      <c r="D246" t="s">
        <v>383</v>
      </c>
      <c r="E246" t="s">
        <v>361</v>
      </c>
      <c r="F246" t="s">
        <v>302</v>
      </c>
      <c r="G246" t="s">
        <v>3102</v>
      </c>
      <c r="L246" t="str">
        <f t="shared" si="12"/>
        <v>G</v>
      </c>
      <c r="M246">
        <f t="shared" si="13"/>
        <v>8</v>
      </c>
      <c r="N246" t="str">
        <f t="shared" si="18"/>
        <v>ONZALEZ</v>
      </c>
      <c r="O246" t="s">
        <v>715</v>
      </c>
      <c r="R246" t="str">
        <f>VLOOKUP(A246,DATOS!D:J,7,FALSE)</f>
        <v>COLON</v>
      </c>
      <c r="S246">
        <f>VLOOKUP(R246,MUNICIOS!A:D,4,FALSE)</f>
        <v>219</v>
      </c>
    </row>
    <row r="247" spans="1:19">
      <c r="A247" s="42">
        <v>27472590</v>
      </c>
      <c r="B247" s="42" t="s">
        <v>41</v>
      </c>
      <c r="C247" s="42" t="s">
        <v>630</v>
      </c>
      <c r="D247" t="s">
        <v>386</v>
      </c>
      <c r="E247" t="s">
        <v>315</v>
      </c>
      <c r="F247" t="s">
        <v>152</v>
      </c>
      <c r="G247" t="s">
        <v>387</v>
      </c>
      <c r="L247" t="str">
        <f t="shared" si="12"/>
        <v>G</v>
      </c>
      <c r="M247">
        <f t="shared" si="13"/>
        <v>6</v>
      </c>
      <c r="N247" t="str">
        <f t="shared" si="18"/>
        <v>RANDA</v>
      </c>
      <c r="O247" t="s">
        <v>716</v>
      </c>
      <c r="R247" t="str">
        <f>VLOOKUP(A247,DATOS!D:J,7,FALSE)</f>
        <v>COLON</v>
      </c>
      <c r="S247">
        <f>VLOOKUP(R247,MUNICIOS!A:D,4,FALSE)</f>
        <v>219</v>
      </c>
    </row>
    <row r="248" spans="1:19">
      <c r="A248" s="42">
        <v>69086866</v>
      </c>
      <c r="B248" s="42" t="s">
        <v>41</v>
      </c>
      <c r="C248" s="42" t="s">
        <v>1483</v>
      </c>
      <c r="D248" t="s">
        <v>386</v>
      </c>
      <c r="E248" t="s">
        <v>355</v>
      </c>
      <c r="F248" t="s">
        <v>152</v>
      </c>
      <c r="G248" t="s">
        <v>479</v>
      </c>
      <c r="L248" t="str">
        <f t="shared" si="12"/>
        <v>G</v>
      </c>
      <c r="M248">
        <f t="shared" si="13"/>
        <v>6</v>
      </c>
      <c r="N248" t="str">
        <f t="shared" si="18"/>
        <v>RANDA</v>
      </c>
      <c r="O248" t="s">
        <v>717</v>
      </c>
      <c r="R248" t="str">
        <f>VLOOKUP(A248,DATOS!D:J,7,FALSE)</f>
        <v>SIBUNDOY</v>
      </c>
      <c r="S248">
        <f>VLOOKUP(R248,MUNICIOS!A:D,4,FALSE)</f>
        <v>749</v>
      </c>
    </row>
    <row r="249" spans="1:19">
      <c r="A249" s="42">
        <v>69029043</v>
      </c>
      <c r="B249" s="42" t="s">
        <v>41</v>
      </c>
      <c r="C249" s="42" t="s">
        <v>1484</v>
      </c>
      <c r="D249" t="s">
        <v>3103</v>
      </c>
      <c r="E249" t="s">
        <v>269</v>
      </c>
      <c r="F249" t="s">
        <v>3104</v>
      </c>
      <c r="G249" t="s">
        <v>886</v>
      </c>
      <c r="L249" t="str">
        <f t="shared" si="12"/>
        <v>G</v>
      </c>
      <c r="M249">
        <f t="shared" si="13"/>
        <v>6</v>
      </c>
      <c r="N249" t="str">
        <f t="shared" si="18"/>
        <v>REFFA</v>
      </c>
      <c r="O249" t="s">
        <v>718</v>
      </c>
      <c r="R249" t="str">
        <f>VLOOKUP(A249,DATOS!D:J,7,FALSE)</f>
        <v>PUERTO ASIS</v>
      </c>
      <c r="S249">
        <f>VLOOKUP(R249,MUNICIOS!A:D,4,FALSE)</f>
        <v>568</v>
      </c>
    </row>
    <row r="250" spans="1:19">
      <c r="A250" s="42">
        <v>1114627240</v>
      </c>
      <c r="B250" s="42" t="s">
        <v>86</v>
      </c>
      <c r="C250" s="42" t="s">
        <v>1485</v>
      </c>
      <c r="D250" t="s">
        <v>3105</v>
      </c>
      <c r="E250" t="s">
        <v>291</v>
      </c>
      <c r="F250" t="s">
        <v>742</v>
      </c>
      <c r="L250" t="str">
        <f t="shared" si="12"/>
        <v>G</v>
      </c>
      <c r="M250">
        <f t="shared" si="13"/>
        <v>8</v>
      </c>
      <c r="N250" t="str">
        <f t="shared" si="18"/>
        <v>RIJALBA</v>
      </c>
      <c r="O250" t="s">
        <v>719</v>
      </c>
      <c r="R250" t="str">
        <f>VLOOKUP(A250,DATOS!D:J,7,FALSE)</f>
        <v>MOCOA</v>
      </c>
      <c r="S250" t="str">
        <f>VLOOKUP(R250,MUNICIOS!A:D,4,FALSE)</f>
        <v>001</v>
      </c>
    </row>
    <row r="251" spans="1:19">
      <c r="A251" s="42">
        <v>25677183</v>
      </c>
      <c r="B251" s="42" t="s">
        <v>41</v>
      </c>
      <c r="C251" s="42" t="s">
        <v>1486</v>
      </c>
      <c r="D251" t="s">
        <v>246</v>
      </c>
      <c r="E251" t="s">
        <v>388</v>
      </c>
      <c r="F251" t="s">
        <v>2940</v>
      </c>
      <c r="L251" t="str">
        <f t="shared" si="12"/>
        <v>G</v>
      </c>
      <c r="M251">
        <f t="shared" si="13"/>
        <v>6</v>
      </c>
      <c r="N251" t="str">
        <f t="shared" si="18"/>
        <v>UANGA</v>
      </c>
      <c r="O251" t="s">
        <v>720</v>
      </c>
      <c r="R251" t="str">
        <f>VLOOKUP(A251,DATOS!D:J,7,FALSE)</f>
        <v>MOCOA</v>
      </c>
      <c r="S251" t="str">
        <f>VLOOKUP(R251,MUNICIOS!A:D,4,FALSE)</f>
        <v>001</v>
      </c>
    </row>
    <row r="252" spans="1:19">
      <c r="A252" s="42">
        <v>1123321141</v>
      </c>
      <c r="B252" s="42" t="s">
        <v>41</v>
      </c>
      <c r="C252" s="42" t="s">
        <v>1488</v>
      </c>
      <c r="D252" t="s">
        <v>246</v>
      </c>
      <c r="E252" t="s">
        <v>806</v>
      </c>
      <c r="F252" t="s">
        <v>3106</v>
      </c>
      <c r="L252" t="str">
        <f t="shared" si="12"/>
        <v>G</v>
      </c>
      <c r="M252">
        <f t="shared" si="13"/>
        <v>6</v>
      </c>
      <c r="N252" t="str">
        <f t="shared" si="18"/>
        <v>UANGA</v>
      </c>
      <c r="O252" t="s">
        <v>721</v>
      </c>
      <c r="R252" t="str">
        <f>VLOOKUP(A252,DATOS!D:J,7,FALSE)</f>
        <v>ORITO</v>
      </c>
      <c r="S252">
        <f>VLOOKUP(R252,MUNICIOS!A:D,4,FALSE)</f>
        <v>320</v>
      </c>
    </row>
    <row r="253" spans="1:19">
      <c r="A253" s="42">
        <v>13023245</v>
      </c>
      <c r="B253" s="42" t="s">
        <v>41</v>
      </c>
      <c r="C253" s="42" t="s">
        <v>1491</v>
      </c>
      <c r="D253" t="s">
        <v>246</v>
      </c>
      <c r="E253" t="s">
        <v>158</v>
      </c>
      <c r="F253" t="s">
        <v>818</v>
      </c>
      <c r="L253" t="str">
        <f t="shared" si="12"/>
        <v>G</v>
      </c>
      <c r="M253">
        <f t="shared" si="13"/>
        <v>6</v>
      </c>
      <c r="N253" t="str">
        <f t="shared" si="18"/>
        <v>UANGA</v>
      </c>
      <c r="O253" t="s">
        <v>722</v>
      </c>
      <c r="R253" t="str">
        <f>VLOOKUP(A253,DATOS!D:J,7,FALSE)</f>
        <v>ORITO</v>
      </c>
      <c r="S253">
        <f>VLOOKUP(R253,MUNICIOS!A:D,4,FALSE)</f>
        <v>320</v>
      </c>
    </row>
    <row r="254" spans="1:19">
      <c r="A254" s="42">
        <v>69000037</v>
      </c>
      <c r="B254" s="42" t="s">
        <v>41</v>
      </c>
      <c r="C254" s="42" t="s">
        <v>1493</v>
      </c>
      <c r="D254" t="s">
        <v>3107</v>
      </c>
      <c r="E254" t="s">
        <v>274</v>
      </c>
      <c r="F254" t="s">
        <v>362</v>
      </c>
      <c r="L254" t="str">
        <f t="shared" si="12"/>
        <v>G</v>
      </c>
      <c r="M254">
        <f t="shared" si="13"/>
        <v>10</v>
      </c>
      <c r="N254" t="str">
        <f t="shared" si="18"/>
        <v>UATARILLA</v>
      </c>
      <c r="O254" t="s">
        <v>131</v>
      </c>
      <c r="R254" t="str">
        <f>VLOOKUP(A254,DATOS!D:J,7,FALSE)</f>
        <v>PUERTO GUZMAN</v>
      </c>
      <c r="S254">
        <f>VLOOKUP(R254,MUNICIOS!A:D,4,FALSE)</f>
        <v>571</v>
      </c>
    </row>
    <row r="255" spans="1:19">
      <c r="A255" s="42">
        <v>18110552</v>
      </c>
      <c r="B255" s="42" t="s">
        <v>41</v>
      </c>
      <c r="C255" s="42" t="s">
        <v>1494</v>
      </c>
      <c r="D255" t="s">
        <v>391</v>
      </c>
      <c r="E255" t="s">
        <v>225</v>
      </c>
      <c r="F255" t="s">
        <v>156</v>
      </c>
      <c r="G255" t="s">
        <v>446</v>
      </c>
      <c r="L255" t="str">
        <f t="shared" si="12"/>
        <v>G</v>
      </c>
      <c r="M255">
        <f t="shared" si="13"/>
        <v>8</v>
      </c>
      <c r="N255" t="str">
        <f t="shared" si="18"/>
        <v>UERRERO</v>
      </c>
      <c r="O255" t="s">
        <v>723</v>
      </c>
      <c r="R255" t="str">
        <f>VLOOKUP(A255,DATOS!D:J,7,FALSE)</f>
        <v>PUERTO CAICEDO</v>
      </c>
      <c r="S255">
        <f>VLOOKUP(R255,MUNICIOS!A:D,4,FALSE)</f>
        <v>569</v>
      </c>
    </row>
    <row r="256" spans="1:19">
      <c r="A256" s="42">
        <v>12749425</v>
      </c>
      <c r="B256" s="42" t="s">
        <v>41</v>
      </c>
      <c r="C256" s="42" t="s">
        <v>1497</v>
      </c>
      <c r="D256" t="s">
        <v>391</v>
      </c>
      <c r="E256" t="s">
        <v>225</v>
      </c>
      <c r="F256" t="s">
        <v>3108</v>
      </c>
      <c r="G256" t="s">
        <v>828</v>
      </c>
      <c r="L256" t="str">
        <f t="shared" si="12"/>
        <v>G</v>
      </c>
      <c r="M256">
        <f t="shared" si="13"/>
        <v>8</v>
      </c>
      <c r="N256" t="str">
        <f t="shared" si="18"/>
        <v>UERRERO</v>
      </c>
      <c r="O256" t="s">
        <v>724</v>
      </c>
      <c r="R256" t="str">
        <f>VLOOKUP(A256,DATOS!D:J,7,FALSE)</f>
        <v>PUERTO CAICEDO</v>
      </c>
      <c r="S256">
        <f>VLOOKUP(R256,MUNICIOS!A:D,4,FALSE)</f>
        <v>569</v>
      </c>
    </row>
    <row r="257" spans="1:19">
      <c r="A257" s="42">
        <v>23101788</v>
      </c>
      <c r="B257" s="42" t="s">
        <v>41</v>
      </c>
      <c r="C257" s="42" t="s">
        <v>1500</v>
      </c>
      <c r="D257" t="s">
        <v>391</v>
      </c>
      <c r="E257" t="s">
        <v>3109</v>
      </c>
      <c r="F257" t="s">
        <v>3110</v>
      </c>
      <c r="G257" t="s">
        <v>3111</v>
      </c>
      <c r="L257" t="str">
        <f t="shared" si="12"/>
        <v>G</v>
      </c>
      <c r="M257">
        <f t="shared" si="13"/>
        <v>8</v>
      </c>
      <c r="N257" t="str">
        <f t="shared" si="18"/>
        <v>UERRERO</v>
      </c>
      <c r="O257" t="s">
        <v>725</v>
      </c>
      <c r="R257" t="str">
        <f>VLOOKUP(A257,DATOS!D:J,7,FALSE)</f>
        <v>PUERTO ASIS</v>
      </c>
      <c r="S257">
        <f>VLOOKUP(R257,MUNICIOS!A:D,4,FALSE)</f>
        <v>568</v>
      </c>
    </row>
    <row r="258" spans="1:19">
      <c r="A258" s="42">
        <v>41119510</v>
      </c>
      <c r="B258" s="42" t="s">
        <v>41</v>
      </c>
      <c r="C258" s="42" t="s">
        <v>1501</v>
      </c>
      <c r="D258" t="s">
        <v>3112</v>
      </c>
      <c r="E258" t="s">
        <v>3113</v>
      </c>
      <c r="F258" t="s">
        <v>229</v>
      </c>
      <c r="G258" t="s">
        <v>237</v>
      </c>
      <c r="L258" t="str">
        <f t="shared" si="12"/>
        <v>G</v>
      </c>
      <c r="M258">
        <f t="shared" si="13"/>
        <v>7</v>
      </c>
      <c r="N258" t="str">
        <f t="shared" si="18"/>
        <v>UERRON</v>
      </c>
      <c r="O258" t="s">
        <v>726</v>
      </c>
      <c r="R258" t="str">
        <f>VLOOKUP(A258,DATOS!D:J,7,FALSE)</f>
        <v>VALLE DEL GUAMUEZ</v>
      </c>
      <c r="S258">
        <f>VLOOKUP(R258,MUNICIOS!A:D,4,FALSE)</f>
        <v>865</v>
      </c>
    </row>
    <row r="259" spans="1:19">
      <c r="A259" s="42">
        <v>1800015</v>
      </c>
      <c r="B259" s="42" t="s">
        <v>41</v>
      </c>
      <c r="C259" s="42" t="s">
        <v>1504</v>
      </c>
      <c r="D259" t="s">
        <v>375</v>
      </c>
      <c r="E259" t="s">
        <v>183</v>
      </c>
      <c r="F259" t="s">
        <v>3114</v>
      </c>
      <c r="G259" t="s">
        <v>195</v>
      </c>
      <c r="L259" t="str">
        <f t="shared" ref="L259:L322" si="19">LEFT(D259,1)</f>
        <v>G</v>
      </c>
      <c r="M259">
        <f t="shared" ref="M259:M322" si="20">LEN(D259)</f>
        <v>7</v>
      </c>
      <c r="N259" t="str">
        <f t="shared" si="18"/>
        <v>UEVARA</v>
      </c>
      <c r="O259" t="s">
        <v>727</v>
      </c>
      <c r="R259" t="str">
        <f>VLOOKUP(A259,DATOS!D:J,7,FALSE)</f>
        <v>SAN FRANCISCO</v>
      </c>
      <c r="S259">
        <f>VLOOKUP(R259,MUNICIOS!A:D,4,FALSE)</f>
        <v>755</v>
      </c>
    </row>
    <row r="260" spans="1:19">
      <c r="A260" s="42">
        <v>41181858</v>
      </c>
      <c r="B260" s="42" t="s">
        <v>41</v>
      </c>
      <c r="C260" s="42" t="s">
        <v>100</v>
      </c>
      <c r="D260" t="s">
        <v>396</v>
      </c>
      <c r="E260" t="s">
        <v>309</v>
      </c>
      <c r="F260" t="s">
        <v>397</v>
      </c>
      <c r="G260" t="s">
        <v>398</v>
      </c>
      <c r="L260" t="str">
        <f t="shared" si="19"/>
        <v>G</v>
      </c>
      <c r="M260">
        <f t="shared" si="20"/>
        <v>9</v>
      </c>
      <c r="N260" t="str">
        <f t="shared" si="18"/>
        <v>UTIERREZ</v>
      </c>
      <c r="O260" t="s">
        <v>728</v>
      </c>
      <c r="R260" t="str">
        <f>VLOOKUP(A260,DATOS!D:J,7,FALSE)</f>
        <v>SIBUNDOY</v>
      </c>
      <c r="S260">
        <f>VLOOKUP(R260,MUNICIOS!A:D,4,FALSE)</f>
        <v>749</v>
      </c>
    </row>
    <row r="261" spans="1:19">
      <c r="A261" s="42">
        <v>1123336728</v>
      </c>
      <c r="B261" s="42" t="s">
        <v>86</v>
      </c>
      <c r="C261" s="42" t="s">
        <v>1506</v>
      </c>
      <c r="D261" t="s">
        <v>396</v>
      </c>
      <c r="E261" t="s">
        <v>399</v>
      </c>
      <c r="F261" t="s">
        <v>302</v>
      </c>
      <c r="G261" t="s">
        <v>400</v>
      </c>
      <c r="L261" t="str">
        <f t="shared" si="19"/>
        <v>G</v>
      </c>
      <c r="M261">
        <f t="shared" si="20"/>
        <v>9</v>
      </c>
      <c r="N261" t="str">
        <f t="shared" si="18"/>
        <v>UTIERREZ</v>
      </c>
      <c r="O261" t="s">
        <v>729</v>
      </c>
      <c r="R261" t="str">
        <f>VLOOKUP(A261,DATOS!D:J,7,FALSE)</f>
        <v>ORITO</v>
      </c>
      <c r="S261">
        <f>VLOOKUP(R261,MUNICIOS!A:D,4,FALSE)</f>
        <v>320</v>
      </c>
    </row>
    <row r="262" spans="1:19">
      <c r="A262" s="42">
        <v>38554118</v>
      </c>
      <c r="B262" s="42" t="s">
        <v>41</v>
      </c>
      <c r="C262" s="42" t="s">
        <v>581</v>
      </c>
      <c r="D262" t="s">
        <v>396</v>
      </c>
      <c r="E262" t="s">
        <v>777</v>
      </c>
      <c r="F262" t="s">
        <v>778</v>
      </c>
      <c r="L262" t="str">
        <f t="shared" si="19"/>
        <v>G</v>
      </c>
      <c r="M262">
        <f t="shared" si="20"/>
        <v>9</v>
      </c>
      <c r="N262" t="str">
        <f t="shared" si="18"/>
        <v>UTIERREZ</v>
      </c>
      <c r="O262" t="s">
        <v>730</v>
      </c>
      <c r="R262" t="str">
        <f>VLOOKUP(A262,DATOS!D:J,7,FALSE)</f>
        <v>PUERTO ASIS</v>
      </c>
      <c r="S262">
        <f>VLOOKUP(R262,MUNICIOS!A:D,4,FALSE)</f>
        <v>568</v>
      </c>
    </row>
    <row r="263" spans="1:19">
      <c r="A263" s="42">
        <v>18105584</v>
      </c>
      <c r="B263" s="42" t="s">
        <v>41</v>
      </c>
      <c r="C263" s="42" t="s">
        <v>1508</v>
      </c>
      <c r="D263" t="s">
        <v>378</v>
      </c>
      <c r="E263" t="s">
        <v>2942</v>
      </c>
      <c r="F263" t="s">
        <v>381</v>
      </c>
      <c r="L263" t="str">
        <f t="shared" si="19"/>
        <v>G</v>
      </c>
      <c r="M263">
        <f t="shared" si="20"/>
        <v>6</v>
      </c>
      <c r="N263" t="str">
        <f t="shared" si="18"/>
        <v>UZMAN</v>
      </c>
      <c r="O263" t="s">
        <v>731</v>
      </c>
      <c r="R263" t="str">
        <f>VLOOKUP(A263,DATOS!D:J,7,FALSE)</f>
        <v>ORITO</v>
      </c>
      <c r="S263">
        <f>VLOOKUP(R263,MUNICIOS!A:D,4,FALSE)</f>
        <v>320</v>
      </c>
    </row>
    <row r="264" spans="1:19">
      <c r="A264" s="42">
        <v>27387316</v>
      </c>
      <c r="B264" s="42" t="s">
        <v>41</v>
      </c>
      <c r="C264" s="42" t="s">
        <v>1510</v>
      </c>
      <c r="D264" t="s">
        <v>218</v>
      </c>
      <c r="E264" t="s">
        <v>152</v>
      </c>
      <c r="F264" t="s">
        <v>3115</v>
      </c>
      <c r="L264" t="str">
        <f t="shared" si="19"/>
        <v>H</v>
      </c>
      <c r="M264">
        <f t="shared" si="20"/>
        <v>9</v>
      </c>
      <c r="N264" t="str">
        <f t="shared" si="18"/>
        <v>ERNANDEZ</v>
      </c>
      <c r="O264" t="s">
        <v>732</v>
      </c>
      <c r="R264" t="str">
        <f>VLOOKUP(A264,DATOS!D:J,7,FALSE)</f>
        <v>VALLE DEL GUAMUEZ</v>
      </c>
      <c r="S264">
        <f>VLOOKUP(R264,MUNICIOS!A:D,4,FALSE)</f>
        <v>865</v>
      </c>
    </row>
    <row r="265" spans="1:19">
      <c r="A265" s="42">
        <v>40620753</v>
      </c>
      <c r="B265" s="42" t="s">
        <v>41</v>
      </c>
      <c r="C265" s="42" t="s">
        <v>1515</v>
      </c>
      <c r="D265" t="s">
        <v>218</v>
      </c>
      <c r="E265" t="s">
        <v>403</v>
      </c>
      <c r="F265" t="s">
        <v>219</v>
      </c>
      <c r="G265" t="s">
        <v>3116</v>
      </c>
      <c r="L265" t="str">
        <f t="shared" si="19"/>
        <v>H</v>
      </c>
      <c r="M265">
        <f t="shared" si="20"/>
        <v>9</v>
      </c>
      <c r="N265" t="str">
        <f t="shared" si="18"/>
        <v>ERNANDEZ</v>
      </c>
      <c r="O265" t="s">
        <v>733</v>
      </c>
      <c r="R265" t="str">
        <f>VLOOKUP(A265,DATOS!D:J,7,FALSE)</f>
        <v>PUERTO GUZMAN</v>
      </c>
      <c r="S265">
        <f>VLOOKUP(R265,MUNICIOS!A:D,4,FALSE)</f>
        <v>571</v>
      </c>
    </row>
    <row r="266" spans="1:19">
      <c r="A266" s="42">
        <v>41181144</v>
      </c>
      <c r="B266" s="42" t="s">
        <v>41</v>
      </c>
      <c r="C266" s="42" t="s">
        <v>1517</v>
      </c>
      <c r="D266" t="s">
        <v>3117</v>
      </c>
      <c r="E266" t="s">
        <v>748</v>
      </c>
      <c r="F266" t="s">
        <v>207</v>
      </c>
      <c r="G266" t="s">
        <v>3427</v>
      </c>
      <c r="L266" t="str">
        <f t="shared" si="19"/>
        <v>H</v>
      </c>
      <c r="M266">
        <f t="shared" si="20"/>
        <v>7</v>
      </c>
      <c r="N266" t="str">
        <f t="shared" si="18"/>
        <v>ERRERA</v>
      </c>
      <c r="O266" t="s">
        <v>734</v>
      </c>
      <c r="R266" t="str">
        <f>VLOOKUP(A266,DATOS!D:J,7,FALSE)</f>
        <v>SIBUNDOY</v>
      </c>
      <c r="S266">
        <f>VLOOKUP(R266,MUNICIOS!A:D,4,FALSE)</f>
        <v>749</v>
      </c>
    </row>
    <row r="267" spans="1:19">
      <c r="A267" s="42">
        <v>1124858500</v>
      </c>
      <c r="B267" s="42" t="s">
        <v>79</v>
      </c>
      <c r="C267" s="42" t="s">
        <v>1518</v>
      </c>
      <c r="D267" t="s">
        <v>814</v>
      </c>
      <c r="E267" t="s">
        <v>3118</v>
      </c>
      <c r="F267" t="s">
        <v>3119</v>
      </c>
      <c r="G267" t="s">
        <v>159</v>
      </c>
      <c r="L267" t="str">
        <f t="shared" si="19"/>
        <v>H</v>
      </c>
      <c r="M267">
        <f t="shared" si="20"/>
        <v>6</v>
      </c>
      <c r="N267" t="str">
        <f t="shared" si="18"/>
        <v>ORTUA</v>
      </c>
      <c r="O267" t="s">
        <v>735</v>
      </c>
      <c r="R267" t="str">
        <f>VLOOKUP(A267,DATOS!D:J,7,FALSE)</f>
        <v>MOCOA</v>
      </c>
      <c r="S267" t="str">
        <f>VLOOKUP(R267,MUNICIOS!A:D,4,FALSE)</f>
        <v>001</v>
      </c>
    </row>
    <row r="268" spans="1:19">
      <c r="A268" s="42">
        <v>5349199</v>
      </c>
      <c r="B268" s="42" t="s">
        <v>41</v>
      </c>
      <c r="C268" s="42" t="s">
        <v>1520</v>
      </c>
      <c r="D268" t="s">
        <v>2992</v>
      </c>
      <c r="E268" t="s">
        <v>139</v>
      </c>
      <c r="F268" t="s">
        <v>157</v>
      </c>
      <c r="L268" t="str">
        <f t="shared" si="19"/>
        <v>H</v>
      </c>
      <c r="M268">
        <f t="shared" si="20"/>
        <v>5</v>
      </c>
      <c r="N268" t="str">
        <f t="shared" si="18"/>
        <v>OYOS</v>
      </c>
      <c r="O268" t="s">
        <v>736</v>
      </c>
      <c r="R268" t="str">
        <f>VLOOKUP(A268,DATOS!D:J,7,FALSE)</f>
        <v>SAN FRANCISCO</v>
      </c>
      <c r="S268">
        <f>VLOOKUP(R268,MUNICIOS!A:D,4,FALSE)</f>
        <v>755</v>
      </c>
    </row>
    <row r="269" spans="1:19">
      <c r="A269" s="42">
        <v>1123334892</v>
      </c>
      <c r="B269" s="42" t="s">
        <v>86</v>
      </c>
      <c r="C269" s="42" t="s">
        <v>1523</v>
      </c>
      <c r="D269" t="s">
        <v>2992</v>
      </c>
      <c r="E269" t="s">
        <v>3120</v>
      </c>
      <c r="F269" t="s">
        <v>3121</v>
      </c>
      <c r="G269" t="s">
        <v>224</v>
      </c>
      <c r="L269" t="str">
        <f t="shared" si="19"/>
        <v>H</v>
      </c>
      <c r="M269">
        <f t="shared" si="20"/>
        <v>5</v>
      </c>
      <c r="N269" t="str">
        <f t="shared" si="18"/>
        <v>OYOS</v>
      </c>
      <c r="O269" t="s">
        <v>737</v>
      </c>
      <c r="R269" t="str">
        <f>VLOOKUP(A269,DATOS!D:J,7,FALSE)</f>
        <v>ORITO</v>
      </c>
      <c r="S269">
        <f>VLOOKUP(R269,MUNICIOS!A:D,4,FALSE)</f>
        <v>320</v>
      </c>
    </row>
    <row r="270" spans="1:19">
      <c r="A270" s="42">
        <v>69000069</v>
      </c>
      <c r="B270" s="42" t="s">
        <v>41</v>
      </c>
      <c r="C270" s="42" t="s">
        <v>102</v>
      </c>
      <c r="D270" t="s">
        <v>404</v>
      </c>
      <c r="E270" t="s">
        <v>304</v>
      </c>
      <c r="F270" t="s">
        <v>405</v>
      </c>
      <c r="G270" t="s">
        <v>3426</v>
      </c>
      <c r="L270" t="str">
        <f t="shared" si="19"/>
        <v>H</v>
      </c>
      <c r="M270">
        <f t="shared" si="20"/>
        <v>7</v>
      </c>
      <c r="N270" t="str">
        <f t="shared" ref="N270:N322" ca="1" si="21">IF(LEFT(D270,1)&lt;&gt;RANDBETWEEN(65,90),"DIFF","OK")</f>
        <v>DIFF</v>
      </c>
      <c r="R270" t="str">
        <f>VLOOKUP(A270,DATOS!D:J,7,FALSE)</f>
        <v>PUERTO GUZMAN</v>
      </c>
      <c r="S270">
        <f>VLOOKUP(R270,MUNICIOS!A:D,4,FALSE)</f>
        <v>571</v>
      </c>
    </row>
    <row r="271" spans="1:19">
      <c r="A271" s="42">
        <v>18100511</v>
      </c>
      <c r="B271" s="42" t="s">
        <v>41</v>
      </c>
      <c r="C271" s="42" t="s">
        <v>1524</v>
      </c>
      <c r="D271" t="s">
        <v>402</v>
      </c>
      <c r="E271" t="s">
        <v>425</v>
      </c>
      <c r="F271" t="s">
        <v>267</v>
      </c>
      <c r="G271" t="s">
        <v>3122</v>
      </c>
      <c r="L271" t="str">
        <f t="shared" si="19"/>
        <v>I</v>
      </c>
      <c r="M271">
        <f t="shared" si="20"/>
        <v>4</v>
      </c>
      <c r="N271" t="str">
        <f t="shared" ca="1" si="21"/>
        <v>DIFF</v>
      </c>
      <c r="R271" t="str">
        <f>VLOOKUP(A271,DATOS!D:J,7,FALSE)</f>
        <v>VILLAGARZON</v>
      </c>
      <c r="S271">
        <f>VLOOKUP(R271,MUNICIOS!A:D,4,FALSE)</f>
        <v>885</v>
      </c>
    </row>
    <row r="272" spans="1:19">
      <c r="A272" s="42">
        <v>27277308</v>
      </c>
      <c r="B272" s="42" t="s">
        <v>41</v>
      </c>
      <c r="C272" s="42" t="s">
        <v>1526</v>
      </c>
      <c r="D272" t="s">
        <v>402</v>
      </c>
      <c r="E272" t="s">
        <v>260</v>
      </c>
      <c r="F272" t="s">
        <v>3123</v>
      </c>
      <c r="G272" t="s">
        <v>805</v>
      </c>
      <c r="L272" t="str">
        <f t="shared" si="19"/>
        <v>I</v>
      </c>
      <c r="M272">
        <f t="shared" si="20"/>
        <v>4</v>
      </c>
      <c r="N272" t="str">
        <f t="shared" ca="1" si="21"/>
        <v>DIFF</v>
      </c>
      <c r="R272" t="str">
        <f>VLOOKUP(A272,DATOS!D:J,7,FALSE)</f>
        <v>MOCOA</v>
      </c>
      <c r="S272" t="str">
        <f>VLOOKUP(R272,MUNICIOS!A:D,4,FALSE)</f>
        <v>001</v>
      </c>
    </row>
    <row r="273" spans="1:19">
      <c r="A273" s="42">
        <v>27357059</v>
      </c>
      <c r="B273" s="42" t="s">
        <v>41</v>
      </c>
      <c r="C273" s="42" t="s">
        <v>1527</v>
      </c>
      <c r="D273" t="s">
        <v>406</v>
      </c>
      <c r="E273" t="s">
        <v>3419</v>
      </c>
      <c r="F273" t="s">
        <v>152</v>
      </c>
      <c r="G273" t="s">
        <v>302</v>
      </c>
      <c r="L273" t="str">
        <f t="shared" si="19"/>
        <v>I</v>
      </c>
      <c r="M273">
        <f t="shared" si="20"/>
        <v>7</v>
      </c>
      <c r="N273" t="str">
        <f t="shared" ca="1" si="21"/>
        <v>DIFF</v>
      </c>
      <c r="R273" t="str">
        <f>VLOOKUP(A273,DATOS!D:J,7,FALSE)</f>
        <v>SAN FRANCISCO</v>
      </c>
      <c r="S273">
        <f>VLOOKUP(R273,MUNICIOS!A:D,4,FALSE)</f>
        <v>755</v>
      </c>
    </row>
    <row r="274" spans="1:19">
      <c r="A274" s="42">
        <v>25678547</v>
      </c>
      <c r="B274" s="42" t="s">
        <v>41</v>
      </c>
      <c r="C274" s="42" t="s">
        <v>1530</v>
      </c>
      <c r="D274" t="s">
        <v>406</v>
      </c>
      <c r="F274" t="s">
        <v>284</v>
      </c>
      <c r="L274" t="str">
        <f t="shared" si="19"/>
        <v>I</v>
      </c>
      <c r="M274">
        <f t="shared" si="20"/>
        <v>7</v>
      </c>
      <c r="N274" t="str">
        <f t="shared" ca="1" si="21"/>
        <v>DIFF</v>
      </c>
      <c r="R274" t="str">
        <f>VLOOKUP(A274,DATOS!D:J,7,FALSE)</f>
        <v>ORITO</v>
      </c>
      <c r="S274">
        <f>VLOOKUP(R274,MUNICIOS!A:D,4,FALSE)</f>
        <v>320</v>
      </c>
    </row>
    <row r="275" spans="1:19">
      <c r="A275" s="42">
        <v>15570782</v>
      </c>
      <c r="B275" s="42" t="s">
        <v>41</v>
      </c>
      <c r="C275" s="42" t="s">
        <v>1532</v>
      </c>
      <c r="D275" t="s">
        <v>751</v>
      </c>
      <c r="E275" t="s">
        <v>442</v>
      </c>
      <c r="F275" t="s">
        <v>267</v>
      </c>
      <c r="G275" t="s">
        <v>157</v>
      </c>
      <c r="L275" t="str">
        <f t="shared" si="19"/>
        <v>I</v>
      </c>
      <c r="M275">
        <f t="shared" si="20"/>
        <v>8</v>
      </c>
      <c r="N275" t="str">
        <f t="shared" ca="1" si="21"/>
        <v>DIFF</v>
      </c>
      <c r="R275" t="str">
        <f>VLOOKUP(A275,DATOS!D:J,7,FALSE)</f>
        <v>PUERTO CAICEDO</v>
      </c>
      <c r="S275">
        <f>VLOOKUP(R275,MUNICIOS!A:D,4,FALSE)</f>
        <v>569</v>
      </c>
    </row>
    <row r="276" spans="1:19">
      <c r="A276" s="42">
        <v>1124316939</v>
      </c>
      <c r="B276" s="42" t="s">
        <v>86</v>
      </c>
      <c r="C276" s="42" t="s">
        <v>1535</v>
      </c>
      <c r="D276" t="s">
        <v>409</v>
      </c>
      <c r="E276" t="s">
        <v>228</v>
      </c>
      <c r="F276" t="s">
        <v>414</v>
      </c>
      <c r="G276" t="s">
        <v>87</v>
      </c>
      <c r="L276" t="str">
        <f t="shared" si="19"/>
        <v>I</v>
      </c>
      <c r="M276">
        <f t="shared" si="20"/>
        <v>8</v>
      </c>
      <c r="N276" t="str">
        <f t="shared" ca="1" si="21"/>
        <v>DIFF</v>
      </c>
      <c r="R276" t="str">
        <f>VLOOKUP(A276,DATOS!D:J,7,FALSE)</f>
        <v>COLON</v>
      </c>
      <c r="S276">
        <f>VLOOKUP(R276,MUNICIOS!A:D,4,FALSE)</f>
        <v>219</v>
      </c>
    </row>
    <row r="277" spans="1:19">
      <c r="A277" s="42">
        <v>1122782111</v>
      </c>
      <c r="B277" s="42" t="s">
        <v>41</v>
      </c>
      <c r="C277" s="42" t="s">
        <v>1537</v>
      </c>
      <c r="D277" t="s">
        <v>409</v>
      </c>
      <c r="E277" t="s">
        <v>215</v>
      </c>
      <c r="F277" t="s">
        <v>243</v>
      </c>
      <c r="G277" t="s">
        <v>3124</v>
      </c>
      <c r="L277" t="str">
        <f t="shared" si="19"/>
        <v>I</v>
      </c>
      <c r="M277">
        <f t="shared" si="20"/>
        <v>8</v>
      </c>
      <c r="N277" t="str">
        <f t="shared" ca="1" si="21"/>
        <v>DIFF</v>
      </c>
      <c r="R277" t="str">
        <f>VLOOKUP(A277,DATOS!D:J,7,FALSE)</f>
        <v>COLON</v>
      </c>
      <c r="S277">
        <f>VLOOKUP(R277,MUNICIOS!A:D,4,FALSE)</f>
        <v>219</v>
      </c>
    </row>
    <row r="278" spans="1:19">
      <c r="A278" s="42">
        <v>31237134</v>
      </c>
      <c r="B278" s="42" t="s">
        <v>41</v>
      </c>
      <c r="C278" s="42" t="s">
        <v>1538</v>
      </c>
      <c r="D278" t="s">
        <v>282</v>
      </c>
      <c r="E278" t="s">
        <v>3125</v>
      </c>
      <c r="F278" t="s">
        <v>417</v>
      </c>
      <c r="L278" t="str">
        <f t="shared" si="19"/>
        <v>I</v>
      </c>
      <c r="M278">
        <f t="shared" si="20"/>
        <v>4</v>
      </c>
      <c r="N278" t="str">
        <f t="shared" ca="1" si="21"/>
        <v>DIFF</v>
      </c>
      <c r="R278" t="str">
        <f>VLOOKUP(A278,DATOS!D:J,7,FALSE)</f>
        <v>MOCOA</v>
      </c>
      <c r="S278" t="str">
        <f>VLOOKUP(R278,MUNICIOS!A:D,4,FALSE)</f>
        <v>001</v>
      </c>
    </row>
    <row r="279" spans="1:19">
      <c r="A279" s="42">
        <v>1127072411</v>
      </c>
      <c r="B279" s="42" t="s">
        <v>41</v>
      </c>
      <c r="C279" s="42" t="s">
        <v>1541</v>
      </c>
      <c r="D279" t="s">
        <v>3126</v>
      </c>
      <c r="E279" t="s">
        <v>430</v>
      </c>
      <c r="F279" t="s">
        <v>251</v>
      </c>
      <c r="G279" t="s">
        <v>252</v>
      </c>
      <c r="L279" t="str">
        <f t="shared" si="19"/>
        <v>I</v>
      </c>
      <c r="M279">
        <f t="shared" si="20"/>
        <v>4</v>
      </c>
      <c r="N279" t="str">
        <f t="shared" ca="1" si="21"/>
        <v>DIFF</v>
      </c>
      <c r="R279" t="str">
        <f>VLOOKUP(A279,DATOS!D:J,7,FALSE)</f>
        <v>VILLAGARZON</v>
      </c>
      <c r="S279">
        <f>VLOOKUP(R279,MUNICIOS!A:D,4,FALSE)</f>
        <v>885</v>
      </c>
    </row>
    <row r="280" spans="1:19">
      <c r="A280" s="42">
        <v>1126444794</v>
      </c>
      <c r="B280" s="42" t="s">
        <v>41</v>
      </c>
      <c r="C280" s="42" t="s">
        <v>1542</v>
      </c>
      <c r="D280" t="s">
        <v>329</v>
      </c>
      <c r="E280" t="s">
        <v>330</v>
      </c>
      <c r="F280" t="s">
        <v>306</v>
      </c>
      <c r="G280" t="s">
        <v>328</v>
      </c>
      <c r="L280" t="str">
        <f t="shared" si="19"/>
        <v>I</v>
      </c>
      <c r="M280">
        <f t="shared" si="20"/>
        <v>4</v>
      </c>
      <c r="N280" t="str">
        <f t="shared" ca="1" si="21"/>
        <v>DIFF</v>
      </c>
      <c r="R280" t="str">
        <f>VLOOKUP(A280,DATOS!D:J,7,FALSE)</f>
        <v>VALLE DEL GUAMUEZ</v>
      </c>
      <c r="S280">
        <f>VLOOKUP(R280,MUNICIOS!A:D,4,FALSE)</f>
        <v>865</v>
      </c>
    </row>
    <row r="281" spans="1:19">
      <c r="A281" s="42">
        <v>69010583</v>
      </c>
      <c r="B281" s="42" t="s">
        <v>41</v>
      </c>
      <c r="C281" s="42" t="s">
        <v>1544</v>
      </c>
      <c r="D281" t="s">
        <v>3127</v>
      </c>
      <c r="E281" t="s">
        <v>3128</v>
      </c>
      <c r="F281" t="s">
        <v>389</v>
      </c>
      <c r="L281" t="str">
        <f t="shared" si="19"/>
        <v>I</v>
      </c>
      <c r="M281">
        <f t="shared" si="20"/>
        <v>5</v>
      </c>
      <c r="N281" t="str">
        <f t="shared" ca="1" si="21"/>
        <v>DIFF</v>
      </c>
      <c r="R281" t="str">
        <f>VLOOKUP(A281,DATOS!D:J,7,FALSE)</f>
        <v>PUERTO GUZMAN</v>
      </c>
      <c r="S281">
        <f>VLOOKUP(R281,MUNICIOS!A:D,4,FALSE)</f>
        <v>571</v>
      </c>
    </row>
    <row r="282" spans="1:19">
      <c r="A282" s="42">
        <v>18112837</v>
      </c>
      <c r="B282" s="42" t="s">
        <v>41</v>
      </c>
      <c r="C282" s="42" t="s">
        <v>1545</v>
      </c>
      <c r="D282" t="s">
        <v>3129</v>
      </c>
      <c r="E282" t="s">
        <v>228</v>
      </c>
      <c r="F282" t="s">
        <v>139</v>
      </c>
      <c r="L282" t="str">
        <f t="shared" si="19"/>
        <v>J</v>
      </c>
      <c r="M282">
        <f t="shared" si="20"/>
        <v>9</v>
      </c>
      <c r="N282" t="str">
        <f t="shared" ca="1" si="21"/>
        <v>DIFF</v>
      </c>
      <c r="R282" t="str">
        <f>VLOOKUP(A282,DATOS!D:J,7,FALSE)</f>
        <v>SANTIAGO</v>
      </c>
      <c r="S282">
        <f>VLOOKUP(R282,MUNICIOS!A:D,4,FALSE)</f>
        <v>760</v>
      </c>
    </row>
    <row r="283" spans="1:19">
      <c r="A283" s="42">
        <v>27472780</v>
      </c>
      <c r="B283" s="42" t="s">
        <v>41</v>
      </c>
      <c r="C283" s="42" t="s">
        <v>632</v>
      </c>
      <c r="D283" t="s">
        <v>173</v>
      </c>
      <c r="E283" t="s">
        <v>836</v>
      </c>
      <c r="F283" t="s">
        <v>362</v>
      </c>
      <c r="L283" t="str">
        <f t="shared" si="19"/>
        <v>J</v>
      </c>
      <c r="M283">
        <f t="shared" si="20"/>
        <v>11</v>
      </c>
      <c r="N283" t="str">
        <f t="shared" ca="1" si="21"/>
        <v>DIFF</v>
      </c>
      <c r="R283" t="str">
        <f>VLOOKUP(A283,DATOS!D:J,7,FALSE)</f>
        <v>COLON</v>
      </c>
      <c r="S283">
        <f>VLOOKUP(R283,MUNICIOS!A:D,4,FALSE)</f>
        <v>219</v>
      </c>
    </row>
    <row r="284" spans="1:19">
      <c r="A284" s="42">
        <v>1122784764</v>
      </c>
      <c r="B284" s="42" t="s">
        <v>41</v>
      </c>
      <c r="C284" s="42" t="s">
        <v>104</v>
      </c>
      <c r="D284" t="s">
        <v>173</v>
      </c>
      <c r="E284" t="s">
        <v>226</v>
      </c>
      <c r="F284" t="s">
        <v>156</v>
      </c>
      <c r="G284" t="s">
        <v>211</v>
      </c>
      <c r="L284" t="str">
        <f t="shared" si="19"/>
        <v>J</v>
      </c>
      <c r="M284">
        <f t="shared" si="20"/>
        <v>11</v>
      </c>
      <c r="N284" t="str">
        <f t="shared" ca="1" si="21"/>
        <v>DIFF</v>
      </c>
      <c r="R284" t="str">
        <f>VLOOKUP(A284,DATOS!D:J,7,FALSE)</f>
        <v>SIBUNDOY</v>
      </c>
      <c r="S284">
        <f>VLOOKUP(R284,MUNICIOS!A:D,4,FALSE)</f>
        <v>749</v>
      </c>
    </row>
    <row r="285" spans="1:19">
      <c r="A285" s="42">
        <v>41182524</v>
      </c>
      <c r="B285" s="42" t="s">
        <v>41</v>
      </c>
      <c r="C285" s="42" t="s">
        <v>1548</v>
      </c>
      <c r="D285" t="s">
        <v>173</v>
      </c>
      <c r="E285" t="s">
        <v>226</v>
      </c>
      <c r="F285" t="s">
        <v>152</v>
      </c>
      <c r="G285" t="s">
        <v>3130</v>
      </c>
      <c r="L285" t="str">
        <f t="shared" si="19"/>
        <v>J</v>
      </c>
      <c r="M285">
        <f t="shared" si="20"/>
        <v>11</v>
      </c>
      <c r="N285" t="str">
        <f t="shared" ca="1" si="21"/>
        <v>DIFF</v>
      </c>
      <c r="R285" t="str">
        <f>VLOOKUP(A285,DATOS!D:J,7,FALSE)</f>
        <v>SIBUNDOY</v>
      </c>
      <c r="S285">
        <f>VLOOKUP(R285,MUNICIOS!A:D,4,FALSE)</f>
        <v>749</v>
      </c>
    </row>
    <row r="286" spans="1:19">
      <c r="A286" s="42">
        <v>1122782760</v>
      </c>
      <c r="B286" s="42" t="s">
        <v>41</v>
      </c>
      <c r="C286" s="42" t="s">
        <v>1549</v>
      </c>
      <c r="D286" t="s">
        <v>173</v>
      </c>
      <c r="E286" t="s">
        <v>335</v>
      </c>
      <c r="F286" t="s">
        <v>152</v>
      </c>
      <c r="G286" t="s">
        <v>465</v>
      </c>
      <c r="L286" t="str">
        <f t="shared" si="19"/>
        <v>J</v>
      </c>
      <c r="M286">
        <f t="shared" si="20"/>
        <v>11</v>
      </c>
      <c r="N286" t="str">
        <f t="shared" ca="1" si="21"/>
        <v>DIFF</v>
      </c>
      <c r="R286" t="str">
        <f>VLOOKUP(A286,DATOS!D:J,7,FALSE)</f>
        <v>SIBUNDOY</v>
      </c>
      <c r="S286">
        <f>VLOOKUP(R286,MUNICIOS!A:D,4,FALSE)</f>
        <v>749</v>
      </c>
    </row>
    <row r="287" spans="1:19">
      <c r="A287" s="42">
        <v>97471122</v>
      </c>
      <c r="B287" s="42" t="s">
        <v>41</v>
      </c>
      <c r="C287" s="42" t="s">
        <v>599</v>
      </c>
      <c r="D287" t="s">
        <v>173</v>
      </c>
      <c r="E287" t="s">
        <v>173</v>
      </c>
      <c r="F287" t="s">
        <v>756</v>
      </c>
      <c r="L287" t="str">
        <f t="shared" si="19"/>
        <v>J</v>
      </c>
      <c r="M287">
        <f t="shared" si="20"/>
        <v>11</v>
      </c>
      <c r="N287" t="str">
        <f t="shared" ca="1" si="21"/>
        <v>DIFF</v>
      </c>
      <c r="R287" t="str">
        <f>VLOOKUP(A287,DATOS!D:J,7,FALSE)</f>
        <v>SIBUNDOY</v>
      </c>
      <c r="S287">
        <f>VLOOKUP(R287,MUNICIOS!A:D,4,FALSE)</f>
        <v>749</v>
      </c>
    </row>
    <row r="288" spans="1:19">
      <c r="A288" s="42">
        <v>1120069581</v>
      </c>
      <c r="B288" s="42" t="s">
        <v>79</v>
      </c>
      <c r="C288" s="42" t="s">
        <v>1551</v>
      </c>
      <c r="D288" t="s">
        <v>173</v>
      </c>
      <c r="E288" t="s">
        <v>240</v>
      </c>
      <c r="F288" t="s">
        <v>414</v>
      </c>
      <c r="G288" t="s">
        <v>87</v>
      </c>
      <c r="L288" t="str">
        <f t="shared" si="19"/>
        <v>J</v>
      </c>
      <c r="M288">
        <f t="shared" si="20"/>
        <v>11</v>
      </c>
      <c r="N288" t="str">
        <f t="shared" ca="1" si="21"/>
        <v>DIFF</v>
      </c>
      <c r="R288" t="str">
        <f>VLOOKUP(A288,DATOS!D:J,7,FALSE)</f>
        <v>MOCOA</v>
      </c>
      <c r="S288" t="str">
        <f>VLOOKUP(R288,MUNICIOS!A:D,4,FALSE)</f>
        <v>001</v>
      </c>
    </row>
    <row r="289" spans="1:19">
      <c r="A289" s="52">
        <v>27472564</v>
      </c>
      <c r="B289" s="52" t="s">
        <v>41</v>
      </c>
      <c r="C289" s="42" t="s">
        <v>1553</v>
      </c>
      <c r="D289" t="s">
        <v>415</v>
      </c>
      <c r="E289" t="s">
        <v>228</v>
      </c>
      <c r="F289" t="s">
        <v>3131</v>
      </c>
      <c r="L289" t="str">
        <f t="shared" si="19"/>
        <v>J</v>
      </c>
      <c r="M289">
        <f t="shared" si="20"/>
        <v>11</v>
      </c>
      <c r="N289" t="str">
        <f t="shared" ca="1" si="21"/>
        <v>DIFF</v>
      </c>
      <c r="R289" t="str">
        <f>VLOOKUP(A289,DATOS!D:J,7,FALSE)</f>
        <v>COLON</v>
      </c>
      <c r="S289">
        <f>VLOOKUP(R289,MUNICIOS!A:D,4,FALSE)</f>
        <v>219</v>
      </c>
    </row>
    <row r="290" spans="1:19">
      <c r="A290" s="42">
        <v>37218670</v>
      </c>
      <c r="B290" s="42" t="s">
        <v>41</v>
      </c>
      <c r="C290" s="42" t="s">
        <v>1555</v>
      </c>
      <c r="D290" t="s">
        <v>415</v>
      </c>
      <c r="E290" t="s">
        <v>3416</v>
      </c>
      <c r="F290" t="s">
        <v>3132</v>
      </c>
      <c r="L290" t="str">
        <f t="shared" si="19"/>
        <v>J</v>
      </c>
      <c r="M290">
        <f t="shared" si="20"/>
        <v>11</v>
      </c>
      <c r="N290" t="str">
        <f t="shared" ca="1" si="21"/>
        <v>DIFF</v>
      </c>
      <c r="R290" t="str">
        <f>VLOOKUP(A290,DATOS!D:J,7,FALSE)</f>
        <v>SANTIAGO</v>
      </c>
      <c r="S290">
        <f>VLOOKUP(R290,MUNICIOS!A:D,4,FALSE)</f>
        <v>760</v>
      </c>
    </row>
    <row r="291" spans="1:19">
      <c r="A291" s="42">
        <v>1121506876</v>
      </c>
      <c r="B291" s="42" t="s">
        <v>41</v>
      </c>
      <c r="C291" s="42" t="s">
        <v>1556</v>
      </c>
      <c r="D291" t="s">
        <v>415</v>
      </c>
      <c r="E291" t="s">
        <v>415</v>
      </c>
      <c r="F291" t="s">
        <v>3133</v>
      </c>
      <c r="G291" t="s">
        <v>416</v>
      </c>
      <c r="L291" t="str">
        <f t="shared" si="19"/>
        <v>J</v>
      </c>
      <c r="M291">
        <f t="shared" si="20"/>
        <v>11</v>
      </c>
      <c r="N291" t="str">
        <f t="shared" ca="1" si="21"/>
        <v>DIFF</v>
      </c>
      <c r="R291" t="str">
        <f>VLOOKUP(A291,DATOS!D:J,7,FALSE)</f>
        <v>SANTIAGO</v>
      </c>
      <c r="S291">
        <f>VLOOKUP(R291,MUNICIOS!A:D,4,FALSE)</f>
        <v>760</v>
      </c>
    </row>
    <row r="292" spans="1:19">
      <c r="A292" s="42">
        <v>1121506928</v>
      </c>
      <c r="B292" s="42" t="s">
        <v>41</v>
      </c>
      <c r="C292" s="42" t="s">
        <v>1558</v>
      </c>
      <c r="D292" t="s">
        <v>415</v>
      </c>
      <c r="E292" t="s">
        <v>415</v>
      </c>
      <c r="F292" t="s">
        <v>3134</v>
      </c>
      <c r="G292" t="s">
        <v>377</v>
      </c>
      <c r="L292" t="str">
        <f t="shared" si="19"/>
        <v>J</v>
      </c>
      <c r="M292">
        <f t="shared" si="20"/>
        <v>11</v>
      </c>
      <c r="N292" t="str">
        <f t="shared" ca="1" si="21"/>
        <v>DIFF</v>
      </c>
      <c r="R292" t="str">
        <f>VLOOKUP(A292,DATOS!D:J,7,FALSE)</f>
        <v>SANTIAGO</v>
      </c>
      <c r="S292">
        <f>VLOOKUP(R292,MUNICIOS!A:D,4,FALSE)</f>
        <v>760</v>
      </c>
    </row>
    <row r="293" spans="1:19">
      <c r="A293" s="42">
        <v>5350142</v>
      </c>
      <c r="B293" s="42" t="s">
        <v>41</v>
      </c>
      <c r="C293" s="42" t="s">
        <v>1559</v>
      </c>
      <c r="D293" t="s">
        <v>415</v>
      </c>
      <c r="E293" t="s">
        <v>178</v>
      </c>
      <c r="F293" t="s">
        <v>797</v>
      </c>
      <c r="L293" t="str">
        <f t="shared" si="19"/>
        <v>J</v>
      </c>
      <c r="M293">
        <f t="shared" si="20"/>
        <v>11</v>
      </c>
      <c r="N293" t="str">
        <f t="shared" ca="1" si="21"/>
        <v>DIFF</v>
      </c>
      <c r="R293" t="str">
        <f>VLOOKUP(A293,DATOS!D:J,7,FALSE)</f>
        <v>SIBUNDOY</v>
      </c>
      <c r="S293">
        <f>VLOOKUP(R293,MUNICIOS!A:D,4,FALSE)</f>
        <v>749</v>
      </c>
    </row>
    <row r="294" spans="1:19">
      <c r="A294" s="42">
        <v>18195164</v>
      </c>
      <c r="B294" s="42" t="s">
        <v>41</v>
      </c>
      <c r="C294" s="42" t="s">
        <v>1560</v>
      </c>
      <c r="D294" t="s">
        <v>415</v>
      </c>
      <c r="E294" t="s">
        <v>413</v>
      </c>
      <c r="F294" t="s">
        <v>139</v>
      </c>
      <c r="G294" t="s">
        <v>195</v>
      </c>
      <c r="L294" t="str">
        <f t="shared" si="19"/>
        <v>J</v>
      </c>
      <c r="M294">
        <f t="shared" si="20"/>
        <v>11</v>
      </c>
      <c r="N294" t="str">
        <f t="shared" ca="1" si="21"/>
        <v>DIFF</v>
      </c>
      <c r="R294" t="str">
        <f>VLOOKUP(A294,DATOS!D:J,7,FALSE)</f>
        <v>COLON</v>
      </c>
      <c r="S294">
        <f>VLOOKUP(R294,MUNICIOS!A:D,4,FALSE)</f>
        <v>219</v>
      </c>
    </row>
    <row r="295" spans="1:19">
      <c r="A295" s="42">
        <v>27469907</v>
      </c>
      <c r="B295" s="42" t="s">
        <v>41</v>
      </c>
      <c r="C295" s="42" t="s">
        <v>1562</v>
      </c>
      <c r="D295" t="s">
        <v>415</v>
      </c>
      <c r="E295" t="s">
        <v>240</v>
      </c>
      <c r="F295" t="s">
        <v>524</v>
      </c>
      <c r="L295" t="str">
        <f t="shared" si="19"/>
        <v>J</v>
      </c>
      <c r="M295">
        <f t="shared" si="20"/>
        <v>11</v>
      </c>
      <c r="N295" t="str">
        <f t="shared" ca="1" si="21"/>
        <v>DIFF</v>
      </c>
      <c r="R295" t="str">
        <f>VLOOKUP(A295,DATOS!D:J,7,FALSE)</f>
        <v>SANTIAGO</v>
      </c>
      <c r="S295">
        <f>VLOOKUP(R295,MUNICIOS!A:D,4,FALSE)</f>
        <v>760</v>
      </c>
    </row>
    <row r="296" spans="1:19">
      <c r="A296" s="42">
        <v>1076983536</v>
      </c>
      <c r="B296" s="42" t="s">
        <v>79</v>
      </c>
      <c r="C296" s="42" t="s">
        <v>1563</v>
      </c>
      <c r="D296" t="s">
        <v>210</v>
      </c>
      <c r="E296" t="s">
        <v>330</v>
      </c>
      <c r="F296" t="s">
        <v>168</v>
      </c>
      <c r="L296" t="str">
        <f t="shared" si="19"/>
        <v>J</v>
      </c>
      <c r="M296">
        <f t="shared" si="20"/>
        <v>6</v>
      </c>
      <c r="N296" t="str">
        <f t="shared" ca="1" si="21"/>
        <v>DIFF</v>
      </c>
      <c r="R296" t="str">
        <f>VLOOKUP(A296,DATOS!D:J,7,FALSE)</f>
        <v>ORITO</v>
      </c>
      <c r="S296">
        <f>VLOOKUP(R296,MUNICIOS!A:D,4,FALSE)</f>
        <v>320</v>
      </c>
    </row>
    <row r="297" spans="1:19">
      <c r="A297" s="42">
        <v>1124313608</v>
      </c>
      <c r="B297" s="42" t="s">
        <v>79</v>
      </c>
      <c r="C297" s="42" t="s">
        <v>1565</v>
      </c>
      <c r="D297" t="s">
        <v>321</v>
      </c>
      <c r="E297" t="s">
        <v>831</v>
      </c>
      <c r="F297" t="s">
        <v>3135</v>
      </c>
      <c r="L297" t="str">
        <f t="shared" si="19"/>
        <v>J</v>
      </c>
      <c r="M297">
        <f t="shared" si="20"/>
        <v>7</v>
      </c>
      <c r="N297" t="str">
        <f t="shared" ca="1" si="21"/>
        <v>DIFF</v>
      </c>
      <c r="R297" t="str">
        <f>VLOOKUP(A297,DATOS!D:J,7,FALSE)</f>
        <v>COLON</v>
      </c>
      <c r="S297">
        <f>VLOOKUP(R297,MUNICIOS!A:D,4,FALSE)</f>
        <v>219</v>
      </c>
    </row>
    <row r="298" spans="1:19">
      <c r="A298" s="42">
        <v>5350434</v>
      </c>
      <c r="B298" s="42" t="s">
        <v>41</v>
      </c>
      <c r="C298" s="42" t="s">
        <v>633</v>
      </c>
      <c r="D298" t="s">
        <v>179</v>
      </c>
      <c r="E298" t="s">
        <v>202</v>
      </c>
      <c r="F298" t="s">
        <v>139</v>
      </c>
      <c r="G298" t="s">
        <v>157</v>
      </c>
      <c r="L298" t="str">
        <f t="shared" si="19"/>
        <v>J</v>
      </c>
      <c r="M298">
        <f t="shared" si="20"/>
        <v>6</v>
      </c>
      <c r="N298" t="str">
        <f t="shared" ca="1" si="21"/>
        <v>DIFF</v>
      </c>
      <c r="R298" t="str">
        <f>VLOOKUP(A298,DATOS!D:J,7,FALSE)</f>
        <v>MOCOA</v>
      </c>
      <c r="S298" t="str">
        <f>VLOOKUP(R298,MUNICIOS!A:D,4,FALSE)</f>
        <v>001</v>
      </c>
    </row>
    <row r="299" spans="1:19">
      <c r="A299" s="42">
        <v>97470002</v>
      </c>
      <c r="B299" s="42" t="s">
        <v>41</v>
      </c>
      <c r="C299" s="42" t="s">
        <v>1568</v>
      </c>
      <c r="D299" t="s">
        <v>179</v>
      </c>
      <c r="E299" t="s">
        <v>226</v>
      </c>
      <c r="F299" t="s">
        <v>302</v>
      </c>
      <c r="G299" t="s">
        <v>157</v>
      </c>
      <c r="L299" t="str">
        <f t="shared" si="19"/>
        <v>J</v>
      </c>
      <c r="M299">
        <f t="shared" si="20"/>
        <v>6</v>
      </c>
      <c r="N299" t="str">
        <f t="shared" ca="1" si="21"/>
        <v>DIFF</v>
      </c>
      <c r="R299" t="str">
        <f>VLOOKUP(A299,DATOS!D:J,7,FALSE)</f>
        <v>SAN FRANCISCO</v>
      </c>
      <c r="S299">
        <f>VLOOKUP(R299,MUNICIOS!A:D,4,FALSE)</f>
        <v>755</v>
      </c>
    </row>
    <row r="300" spans="1:19">
      <c r="A300" s="42">
        <v>41182416</v>
      </c>
      <c r="B300" s="42" t="s">
        <v>41</v>
      </c>
      <c r="C300" s="42" t="s">
        <v>1570</v>
      </c>
      <c r="D300" t="s">
        <v>179</v>
      </c>
      <c r="E300" t="s">
        <v>226</v>
      </c>
      <c r="F300" t="s">
        <v>2925</v>
      </c>
      <c r="G300" t="s">
        <v>401</v>
      </c>
      <c r="L300" t="str">
        <f t="shared" si="19"/>
        <v>J</v>
      </c>
      <c r="M300">
        <f t="shared" si="20"/>
        <v>6</v>
      </c>
      <c r="N300" t="str">
        <f t="shared" ca="1" si="21"/>
        <v>DIFF</v>
      </c>
      <c r="R300" t="str">
        <f>VLOOKUP(A300,DATOS!D:J,7,FALSE)</f>
        <v>SIBUNDOY</v>
      </c>
      <c r="S300">
        <f>VLOOKUP(R300,MUNICIOS!A:D,4,FALSE)</f>
        <v>749</v>
      </c>
    </row>
    <row r="301" spans="1:19">
      <c r="A301" s="42">
        <v>41181888</v>
      </c>
      <c r="B301" s="42" t="s">
        <v>41</v>
      </c>
      <c r="C301" s="42" t="s">
        <v>1572</v>
      </c>
      <c r="D301" t="s">
        <v>179</v>
      </c>
      <c r="E301" t="s">
        <v>162</v>
      </c>
      <c r="F301" t="s">
        <v>229</v>
      </c>
      <c r="G301" t="s">
        <v>237</v>
      </c>
      <c r="L301" t="str">
        <f t="shared" si="19"/>
        <v>J</v>
      </c>
      <c r="M301">
        <f t="shared" si="20"/>
        <v>6</v>
      </c>
      <c r="N301" t="str">
        <f t="shared" ca="1" si="21"/>
        <v>DIFF</v>
      </c>
      <c r="R301" t="str">
        <f>VLOOKUP(A301,DATOS!D:J,7,FALSE)</f>
        <v>SIBUNDOY</v>
      </c>
      <c r="S301">
        <f>VLOOKUP(R301,MUNICIOS!A:D,4,FALSE)</f>
        <v>749</v>
      </c>
    </row>
    <row r="302" spans="1:19">
      <c r="A302" s="42">
        <v>5350061</v>
      </c>
      <c r="B302" s="42" t="s">
        <v>41</v>
      </c>
      <c r="C302" s="42" t="s">
        <v>1573</v>
      </c>
      <c r="D302" t="s">
        <v>179</v>
      </c>
      <c r="E302" t="s">
        <v>196</v>
      </c>
      <c r="F302" t="s">
        <v>331</v>
      </c>
      <c r="L302" t="str">
        <f t="shared" si="19"/>
        <v>J</v>
      </c>
      <c r="M302">
        <f t="shared" si="20"/>
        <v>6</v>
      </c>
      <c r="N302" t="str">
        <f t="shared" ca="1" si="21"/>
        <v>DIFF</v>
      </c>
      <c r="R302" t="str">
        <f>VLOOKUP(A302,DATOS!D:J,7,FALSE)</f>
        <v>SAN FRANCISCO</v>
      </c>
      <c r="S302">
        <f>VLOOKUP(R302,MUNICIOS!A:D,4,FALSE)</f>
        <v>755</v>
      </c>
    </row>
    <row r="303" spans="1:19">
      <c r="A303" s="42">
        <v>97471115</v>
      </c>
      <c r="B303" s="42" t="s">
        <v>41</v>
      </c>
      <c r="C303" s="42" t="s">
        <v>1574</v>
      </c>
      <c r="D303" t="s">
        <v>179</v>
      </c>
      <c r="E303" t="s">
        <v>173</v>
      </c>
      <c r="F303" t="s">
        <v>267</v>
      </c>
      <c r="G303" t="s">
        <v>3136</v>
      </c>
      <c r="L303" t="str">
        <f t="shared" si="19"/>
        <v>J</v>
      </c>
      <c r="M303">
        <f t="shared" si="20"/>
        <v>6</v>
      </c>
      <c r="N303" t="str">
        <f t="shared" ca="1" si="21"/>
        <v>DIFF</v>
      </c>
      <c r="R303" t="str">
        <f>VLOOKUP(A303,DATOS!D:J,7,FALSE)</f>
        <v>SIBUNDOY</v>
      </c>
      <c r="S303">
        <f>VLOOKUP(R303,MUNICIOS!A:D,4,FALSE)</f>
        <v>749</v>
      </c>
    </row>
    <row r="304" spans="1:19">
      <c r="A304" s="42">
        <v>1122784806</v>
      </c>
      <c r="B304" s="42" t="s">
        <v>79</v>
      </c>
      <c r="C304" s="42" t="s">
        <v>1576</v>
      </c>
      <c r="D304" t="s">
        <v>179</v>
      </c>
      <c r="E304" t="s">
        <v>178</v>
      </c>
      <c r="F304" t="s">
        <v>392</v>
      </c>
      <c r="G304" t="s">
        <v>759</v>
      </c>
      <c r="L304" t="str">
        <f t="shared" si="19"/>
        <v>J</v>
      </c>
      <c r="M304">
        <f t="shared" si="20"/>
        <v>6</v>
      </c>
      <c r="N304" t="str">
        <f t="shared" ca="1" si="21"/>
        <v>DIFF</v>
      </c>
      <c r="R304" t="str">
        <f>VLOOKUP(A304,DATOS!D:J,7,FALSE)</f>
        <v>SIBUNDOY</v>
      </c>
      <c r="S304">
        <f>VLOOKUP(R304,MUNICIOS!A:D,4,FALSE)</f>
        <v>749</v>
      </c>
    </row>
    <row r="305" spans="1:19">
      <c r="A305" s="42">
        <v>97470075</v>
      </c>
      <c r="B305" s="42" t="s">
        <v>41</v>
      </c>
      <c r="C305" s="42" t="s">
        <v>1578</v>
      </c>
      <c r="D305" t="s">
        <v>179</v>
      </c>
      <c r="E305" t="s">
        <v>138</v>
      </c>
      <c r="F305" t="s">
        <v>3137</v>
      </c>
      <c r="L305" t="str">
        <f t="shared" si="19"/>
        <v>J</v>
      </c>
      <c r="M305">
        <f t="shared" si="20"/>
        <v>6</v>
      </c>
      <c r="N305" t="str">
        <f t="shared" ca="1" si="21"/>
        <v>DIFF</v>
      </c>
      <c r="R305" t="str">
        <f>VLOOKUP(A305,DATOS!D:J,7,FALSE)</f>
        <v>SIBUNDOY</v>
      </c>
      <c r="S305">
        <f>VLOOKUP(R305,MUNICIOS!A:D,4,FALSE)</f>
        <v>749</v>
      </c>
    </row>
    <row r="306" spans="1:19">
      <c r="A306" s="42">
        <v>97480960</v>
      </c>
      <c r="B306" s="42" t="s">
        <v>41</v>
      </c>
      <c r="C306" s="42" t="s">
        <v>1580</v>
      </c>
      <c r="D306" t="s">
        <v>179</v>
      </c>
      <c r="E306" t="s">
        <v>232</v>
      </c>
      <c r="F306" t="s">
        <v>302</v>
      </c>
      <c r="G306" t="s">
        <v>157</v>
      </c>
      <c r="L306" t="str">
        <f t="shared" si="19"/>
        <v>J</v>
      </c>
      <c r="M306">
        <f t="shared" si="20"/>
        <v>6</v>
      </c>
      <c r="N306" t="str">
        <f t="shared" ca="1" si="21"/>
        <v>DIFF</v>
      </c>
      <c r="R306" t="str">
        <f>VLOOKUP(A306,DATOS!D:J,7,FALSE)</f>
        <v>SAN FRANCISCO</v>
      </c>
      <c r="S306">
        <f>VLOOKUP(R306,MUNICIOS!A:D,4,FALSE)</f>
        <v>755</v>
      </c>
    </row>
    <row r="307" spans="1:19">
      <c r="A307" s="42">
        <v>27470370</v>
      </c>
      <c r="B307" s="42" t="s">
        <v>41</v>
      </c>
      <c r="C307" s="42" t="s">
        <v>578</v>
      </c>
      <c r="D307" t="s">
        <v>272</v>
      </c>
      <c r="E307" t="s">
        <v>773</v>
      </c>
      <c r="F307" t="s">
        <v>465</v>
      </c>
      <c r="L307" t="str">
        <f t="shared" si="19"/>
        <v>J</v>
      </c>
      <c r="M307">
        <f t="shared" si="20"/>
        <v>8</v>
      </c>
      <c r="N307" t="str">
        <f t="shared" ca="1" si="21"/>
        <v>DIFF</v>
      </c>
      <c r="R307" t="str">
        <f>VLOOKUP(A307,DATOS!D:J,7,FALSE)</f>
        <v>SANTIAGO</v>
      </c>
      <c r="S307">
        <f>VLOOKUP(R307,MUNICIOS!A:D,4,FALSE)</f>
        <v>760</v>
      </c>
    </row>
    <row r="308" spans="1:19">
      <c r="A308" s="42">
        <v>1122338480</v>
      </c>
      <c r="B308" s="42" t="s">
        <v>41</v>
      </c>
      <c r="C308" s="42" t="s">
        <v>1582</v>
      </c>
      <c r="D308" t="s">
        <v>266</v>
      </c>
      <c r="E308" t="s">
        <v>3138</v>
      </c>
      <c r="F308" t="s">
        <v>139</v>
      </c>
      <c r="G308" t="s">
        <v>303</v>
      </c>
      <c r="L308" t="str">
        <f t="shared" si="19"/>
        <v>J</v>
      </c>
      <c r="M308">
        <f t="shared" si="20"/>
        <v>7</v>
      </c>
      <c r="N308" t="str">
        <f t="shared" ca="1" si="21"/>
        <v>DIFF</v>
      </c>
      <c r="R308" t="str">
        <f>VLOOKUP(A308,DATOS!D:J,7,FALSE)</f>
        <v>VALLE DEL GUAMUEZ</v>
      </c>
      <c r="S308">
        <f>VLOOKUP(R308,MUNICIOS!A:D,4,FALSE)</f>
        <v>865</v>
      </c>
    </row>
    <row r="309" spans="1:19">
      <c r="A309" s="42">
        <v>1123306061</v>
      </c>
      <c r="B309" s="42" t="s">
        <v>79</v>
      </c>
      <c r="C309" s="42" t="s">
        <v>1583</v>
      </c>
      <c r="D309" t="s">
        <v>266</v>
      </c>
      <c r="E309" t="s">
        <v>151</v>
      </c>
      <c r="F309" t="s">
        <v>3139</v>
      </c>
      <c r="G309" t="s">
        <v>3140</v>
      </c>
      <c r="L309" t="str">
        <f t="shared" si="19"/>
        <v>J</v>
      </c>
      <c r="M309">
        <f t="shared" si="20"/>
        <v>7</v>
      </c>
      <c r="N309" t="str">
        <f t="shared" ca="1" si="21"/>
        <v>DIFF</v>
      </c>
      <c r="R309" t="str">
        <f>VLOOKUP(A309,DATOS!D:J,7,FALSE)</f>
        <v>PUERTO ASIS</v>
      </c>
      <c r="S309">
        <f>VLOOKUP(R309,MUNICIOS!A:D,4,FALSE)</f>
        <v>568</v>
      </c>
    </row>
    <row r="310" spans="1:19">
      <c r="A310" s="42">
        <v>1126142192</v>
      </c>
      <c r="B310" s="42" t="s">
        <v>79</v>
      </c>
      <c r="C310" s="42" t="s">
        <v>1585</v>
      </c>
      <c r="D310" t="s">
        <v>3141</v>
      </c>
      <c r="E310" t="s">
        <v>3142</v>
      </c>
      <c r="F310" t="s">
        <v>3143</v>
      </c>
      <c r="G310" t="s">
        <v>3144</v>
      </c>
      <c r="L310" t="str">
        <f t="shared" si="19"/>
        <v>J</v>
      </c>
      <c r="M310">
        <f t="shared" si="20"/>
        <v>4</v>
      </c>
      <c r="N310" t="str">
        <f t="shared" ca="1" si="21"/>
        <v>DIFF</v>
      </c>
      <c r="R310" t="str">
        <f>VLOOKUP(A310,DATOS!D:J,7,FALSE)</f>
        <v>PUERTO ASIS</v>
      </c>
      <c r="S310">
        <f>VLOOKUP(R310,MUNICIOS!A:D,4,FALSE)</f>
        <v>568</v>
      </c>
    </row>
    <row r="311" spans="1:19">
      <c r="A311" s="42">
        <v>1124316373</v>
      </c>
      <c r="B311" s="42" t="s">
        <v>41</v>
      </c>
      <c r="C311" s="42" t="s">
        <v>1587</v>
      </c>
      <c r="D311" t="s">
        <v>336</v>
      </c>
      <c r="E311" t="s">
        <v>415</v>
      </c>
      <c r="F311" t="s">
        <v>302</v>
      </c>
      <c r="G311" t="s">
        <v>3145</v>
      </c>
      <c r="L311" t="str">
        <f t="shared" si="19"/>
        <v>J</v>
      </c>
      <c r="M311">
        <f t="shared" si="20"/>
        <v>5</v>
      </c>
      <c r="N311" t="str">
        <f t="shared" ca="1" si="21"/>
        <v>DIFF</v>
      </c>
      <c r="R311" t="str">
        <f>VLOOKUP(A311,DATOS!D:J,7,FALSE)</f>
        <v>COLON</v>
      </c>
      <c r="S311">
        <f>VLOOKUP(R311,MUNICIOS!A:D,4,FALSE)</f>
        <v>219</v>
      </c>
    </row>
    <row r="312" spans="1:19">
      <c r="A312" s="42">
        <v>1007012368</v>
      </c>
      <c r="B312" s="42" t="s">
        <v>41</v>
      </c>
      <c r="C312" s="42" t="s">
        <v>106</v>
      </c>
      <c r="D312" t="s">
        <v>336</v>
      </c>
      <c r="E312" t="s">
        <v>336</v>
      </c>
      <c r="F312" t="s">
        <v>424</v>
      </c>
      <c r="G312" t="s">
        <v>193</v>
      </c>
      <c r="L312" t="str">
        <f t="shared" si="19"/>
        <v>J</v>
      </c>
      <c r="M312">
        <f t="shared" si="20"/>
        <v>5</v>
      </c>
      <c r="N312" t="str">
        <f t="shared" ca="1" si="21"/>
        <v>DIFF</v>
      </c>
      <c r="R312" t="str">
        <f>VLOOKUP(A312,DATOS!D:J,7,FALSE)</f>
        <v>MOCOA</v>
      </c>
      <c r="S312" t="str">
        <f>VLOOKUP(R312,MUNICIOS!A:D,4,FALSE)</f>
        <v>001</v>
      </c>
    </row>
    <row r="313" spans="1:19">
      <c r="A313" s="42">
        <v>69010154</v>
      </c>
      <c r="B313" s="42" t="s">
        <v>41</v>
      </c>
      <c r="C313" s="42" t="s">
        <v>1589</v>
      </c>
      <c r="D313" t="s">
        <v>336</v>
      </c>
      <c r="E313" t="s">
        <v>183</v>
      </c>
      <c r="F313" t="s">
        <v>152</v>
      </c>
      <c r="G313" t="s">
        <v>3146</v>
      </c>
      <c r="L313" t="str">
        <f t="shared" si="19"/>
        <v>J</v>
      </c>
      <c r="M313">
        <f t="shared" si="20"/>
        <v>5</v>
      </c>
      <c r="N313" t="str">
        <f t="shared" ca="1" si="21"/>
        <v>DIFF</v>
      </c>
      <c r="R313" t="str">
        <f>VLOOKUP(A313,DATOS!D:J,7,FALSE)</f>
        <v>PUERTO GUZMAN</v>
      </c>
      <c r="S313">
        <f>VLOOKUP(R313,MUNICIOS!A:D,4,FALSE)</f>
        <v>571</v>
      </c>
    </row>
    <row r="314" spans="1:19">
      <c r="A314" s="42">
        <v>5348422</v>
      </c>
      <c r="B314" s="42" t="s">
        <v>41</v>
      </c>
      <c r="C314" s="42" t="s">
        <v>635</v>
      </c>
      <c r="D314" t="s">
        <v>336</v>
      </c>
      <c r="E314" t="s">
        <v>355</v>
      </c>
      <c r="F314" t="s">
        <v>267</v>
      </c>
      <c r="G314" t="s">
        <v>858</v>
      </c>
      <c r="L314" t="str">
        <f t="shared" si="19"/>
        <v>J</v>
      </c>
      <c r="M314">
        <f t="shared" si="20"/>
        <v>5</v>
      </c>
      <c r="N314" t="str">
        <f t="shared" ca="1" si="21"/>
        <v>DIFF</v>
      </c>
      <c r="R314" t="str">
        <f>VLOOKUP(A314,DATOS!D:J,7,FALSE)</f>
        <v>SAN FRANCISCO</v>
      </c>
      <c r="S314">
        <f>VLOOKUP(R314,MUNICIOS!A:D,4,FALSE)</f>
        <v>755</v>
      </c>
    </row>
    <row r="315" spans="1:19">
      <c r="A315" s="42">
        <v>1120217037</v>
      </c>
      <c r="B315" s="42" t="s">
        <v>79</v>
      </c>
      <c r="C315" s="42" t="s">
        <v>1590</v>
      </c>
      <c r="D315" t="s">
        <v>336</v>
      </c>
      <c r="E315" t="s">
        <v>3147</v>
      </c>
      <c r="F315" t="s">
        <v>3148</v>
      </c>
      <c r="G315" t="s">
        <v>330</v>
      </c>
      <c r="L315" t="str">
        <f t="shared" si="19"/>
        <v>J</v>
      </c>
      <c r="M315">
        <f t="shared" si="20"/>
        <v>5</v>
      </c>
      <c r="N315" t="str">
        <f t="shared" ca="1" si="21"/>
        <v>DIFF</v>
      </c>
      <c r="R315" t="str">
        <f>VLOOKUP(A315,DATOS!D:J,7,FALSE)</f>
        <v>SIBUNDOY</v>
      </c>
      <c r="S315">
        <f>VLOOKUP(R315,MUNICIOS!A:D,4,FALSE)</f>
        <v>749</v>
      </c>
    </row>
    <row r="316" spans="1:19">
      <c r="A316" s="42">
        <v>1006956710</v>
      </c>
      <c r="B316" s="42" t="s">
        <v>41</v>
      </c>
      <c r="C316" s="42" t="s">
        <v>1592</v>
      </c>
      <c r="D316" t="s">
        <v>178</v>
      </c>
      <c r="E316" t="s">
        <v>202</v>
      </c>
      <c r="F316" t="s">
        <v>302</v>
      </c>
      <c r="G316" t="s">
        <v>3149</v>
      </c>
      <c r="L316" t="str">
        <f t="shared" si="19"/>
        <v>J</v>
      </c>
      <c r="M316">
        <f t="shared" si="20"/>
        <v>9</v>
      </c>
      <c r="N316" t="str">
        <f t="shared" ca="1" si="21"/>
        <v>DIFF</v>
      </c>
      <c r="R316" t="str">
        <f>VLOOKUP(A316,DATOS!D:J,7,FALSE)</f>
        <v>SIBUNDOY</v>
      </c>
      <c r="S316">
        <f>VLOOKUP(R316,MUNICIOS!A:D,4,FALSE)</f>
        <v>749</v>
      </c>
    </row>
    <row r="317" spans="1:19">
      <c r="A317" s="42">
        <v>97490048</v>
      </c>
      <c r="B317" s="42" t="s">
        <v>41</v>
      </c>
      <c r="C317" s="42" t="s">
        <v>1593</v>
      </c>
      <c r="D317" t="s">
        <v>178</v>
      </c>
      <c r="E317" t="s">
        <v>162</v>
      </c>
      <c r="F317" t="s">
        <v>139</v>
      </c>
      <c r="G317" t="s">
        <v>157</v>
      </c>
      <c r="L317" t="str">
        <f t="shared" si="19"/>
        <v>J</v>
      </c>
      <c r="M317">
        <f t="shared" si="20"/>
        <v>9</v>
      </c>
      <c r="N317" t="str">
        <f t="shared" ca="1" si="21"/>
        <v>DIFF</v>
      </c>
      <c r="R317" t="str">
        <f>VLOOKUP(A317,DATOS!D:J,7,FALSE)</f>
        <v>SAN FRANCISCO</v>
      </c>
      <c r="S317">
        <f>VLOOKUP(R317,MUNICIOS!A:D,4,FALSE)</f>
        <v>755</v>
      </c>
    </row>
    <row r="318" spans="1:19">
      <c r="A318" s="42">
        <v>1122782359</v>
      </c>
      <c r="B318" s="42" t="s">
        <v>41</v>
      </c>
      <c r="C318" s="42" t="s">
        <v>637</v>
      </c>
      <c r="D318" t="s">
        <v>178</v>
      </c>
      <c r="E318" t="s">
        <v>335</v>
      </c>
      <c r="F318" t="s">
        <v>152</v>
      </c>
      <c r="G318" t="s">
        <v>826</v>
      </c>
      <c r="L318" t="str">
        <f t="shared" si="19"/>
        <v>J</v>
      </c>
      <c r="M318">
        <f t="shared" si="20"/>
        <v>9</v>
      </c>
      <c r="N318" t="str">
        <f t="shared" ca="1" si="21"/>
        <v>DIFF</v>
      </c>
      <c r="R318" t="str">
        <f>VLOOKUP(A318,DATOS!D:J,7,FALSE)</f>
        <v>SIBUNDOY</v>
      </c>
      <c r="S318">
        <f>VLOOKUP(R318,MUNICIOS!A:D,4,FALSE)</f>
        <v>749</v>
      </c>
    </row>
    <row r="319" spans="1:19">
      <c r="A319" s="42">
        <v>5349313</v>
      </c>
      <c r="B319" s="42" t="s">
        <v>41</v>
      </c>
      <c r="C319" s="42" t="s">
        <v>1596</v>
      </c>
      <c r="D319" t="s">
        <v>859</v>
      </c>
      <c r="E319" t="s">
        <v>162</v>
      </c>
      <c r="F319" t="s">
        <v>139</v>
      </c>
      <c r="G319" t="s">
        <v>157</v>
      </c>
      <c r="L319" t="str">
        <f t="shared" si="19"/>
        <v>J</v>
      </c>
      <c r="M319">
        <f t="shared" si="20"/>
        <v>9</v>
      </c>
      <c r="N319" t="str">
        <f t="shared" ca="1" si="21"/>
        <v>DIFF</v>
      </c>
      <c r="R319" t="str">
        <f>VLOOKUP(A319,DATOS!D:J,7,FALSE)</f>
        <v>MOCOA</v>
      </c>
      <c r="S319" t="str">
        <f>VLOOKUP(R319,MUNICIOS!A:D,4,FALSE)</f>
        <v>001</v>
      </c>
    </row>
    <row r="320" spans="1:19">
      <c r="A320" s="42">
        <v>41182880</v>
      </c>
      <c r="B320" s="42" t="s">
        <v>41</v>
      </c>
      <c r="C320" s="42" t="s">
        <v>1598</v>
      </c>
      <c r="D320" t="s">
        <v>854</v>
      </c>
      <c r="E320" t="s">
        <v>162</v>
      </c>
      <c r="F320" t="s">
        <v>152</v>
      </c>
      <c r="G320" t="s">
        <v>287</v>
      </c>
      <c r="L320" t="str">
        <f t="shared" si="19"/>
        <v>J</v>
      </c>
      <c r="M320">
        <f t="shared" si="20"/>
        <v>9</v>
      </c>
      <c r="N320" t="str">
        <f t="shared" ca="1" si="21"/>
        <v>DIFF</v>
      </c>
      <c r="R320" t="str">
        <f>VLOOKUP(A320,DATOS!D:J,7,FALSE)</f>
        <v>SIBUNDOY</v>
      </c>
      <c r="S320">
        <f>VLOOKUP(R320,MUNICIOS!A:D,4,FALSE)</f>
        <v>749</v>
      </c>
    </row>
    <row r="321" spans="1:19">
      <c r="A321" s="42">
        <v>41180618</v>
      </c>
      <c r="B321" s="42" t="s">
        <v>41</v>
      </c>
      <c r="C321" s="42" t="s">
        <v>1599</v>
      </c>
      <c r="D321" t="s">
        <v>854</v>
      </c>
      <c r="E321" t="s">
        <v>854</v>
      </c>
      <c r="F321" t="s">
        <v>428</v>
      </c>
      <c r="L321" t="str">
        <f t="shared" si="19"/>
        <v>J</v>
      </c>
      <c r="M321">
        <f t="shared" si="20"/>
        <v>9</v>
      </c>
      <c r="N321" t="str">
        <f t="shared" ca="1" si="21"/>
        <v>DIFF</v>
      </c>
      <c r="R321" t="str">
        <f>VLOOKUP(A321,DATOS!D:J,7,FALSE)</f>
        <v>SIBUNDOY</v>
      </c>
      <c r="S321">
        <f>VLOOKUP(R321,MUNICIOS!A:D,4,FALSE)</f>
        <v>749</v>
      </c>
    </row>
    <row r="322" spans="1:19">
      <c r="A322" s="42">
        <v>1125184498</v>
      </c>
      <c r="B322" s="42" t="s">
        <v>79</v>
      </c>
      <c r="C322" s="42" t="s">
        <v>1601</v>
      </c>
      <c r="D322" t="s">
        <v>181</v>
      </c>
      <c r="E322" t="s">
        <v>3150</v>
      </c>
      <c r="F322" t="s">
        <v>3151</v>
      </c>
      <c r="G322" t="s">
        <v>2920</v>
      </c>
      <c r="L322" t="str">
        <f t="shared" si="19"/>
        <v>J</v>
      </c>
      <c r="M322">
        <f t="shared" si="20"/>
        <v>6</v>
      </c>
      <c r="N322" t="str">
        <f t="shared" ca="1" si="21"/>
        <v>DIFF</v>
      </c>
      <c r="R322" t="str">
        <f>VLOOKUP(A322,DATOS!D:J,7,FALSE)</f>
        <v>PUERTO GUZMAN</v>
      </c>
      <c r="S322">
        <f>VLOOKUP(R322,MUNICIOS!A:D,4,FALSE)</f>
        <v>571</v>
      </c>
    </row>
    <row r="323" spans="1:19">
      <c r="A323" s="42">
        <v>1006844710</v>
      </c>
      <c r="B323" s="42" t="s">
        <v>41</v>
      </c>
      <c r="C323" s="42" t="s">
        <v>1602</v>
      </c>
      <c r="D323" t="s">
        <v>181</v>
      </c>
      <c r="E323" t="s">
        <v>523</v>
      </c>
      <c r="F323" t="s">
        <v>3152</v>
      </c>
      <c r="L323" t="str">
        <f t="shared" ref="L323:L386" si="22">LEFT(D323,1)</f>
        <v>J</v>
      </c>
      <c r="M323">
        <f t="shared" ref="M323:M386" si="23">LEN(D323)</f>
        <v>6</v>
      </c>
      <c r="N323" t="str">
        <f t="shared" ref="N323:N386" ca="1" si="24">IF(LEFT(D323,1)&lt;&gt;RANDBETWEEN(65,90),"DIFF","OK")</f>
        <v>DIFF</v>
      </c>
      <c r="R323" t="str">
        <f>VLOOKUP(A323,DATOS!D:J,7,FALSE)</f>
        <v>ORITO</v>
      </c>
      <c r="S323">
        <f>VLOOKUP(R323,MUNICIOS!A:D,4,FALSE)</f>
        <v>320</v>
      </c>
    </row>
    <row r="324" spans="1:19">
      <c r="A324" s="42">
        <v>1127079980</v>
      </c>
      <c r="B324" s="42" t="s">
        <v>41</v>
      </c>
      <c r="C324" s="42" t="s">
        <v>1605</v>
      </c>
      <c r="D324" t="s">
        <v>860</v>
      </c>
      <c r="E324" t="s">
        <v>861</v>
      </c>
      <c r="F324" t="s">
        <v>862</v>
      </c>
      <c r="L324" t="str">
        <f t="shared" si="22"/>
        <v>L</v>
      </c>
      <c r="M324">
        <f t="shared" si="23"/>
        <v>9</v>
      </c>
      <c r="N324" t="str">
        <f t="shared" ca="1" si="24"/>
        <v>DIFF</v>
      </c>
      <c r="R324" t="str">
        <f>VLOOKUP(A324,DATOS!D:J,7,FALSE)</f>
        <v>MOCOA</v>
      </c>
      <c r="S324" t="str">
        <f>VLOOKUP(R324,MUNICIOS!A:D,4,FALSE)</f>
        <v>001</v>
      </c>
    </row>
    <row r="325" spans="1:19">
      <c r="A325" s="42">
        <v>1125186459</v>
      </c>
      <c r="B325" s="42" t="s">
        <v>86</v>
      </c>
      <c r="C325" s="42" t="s">
        <v>1606</v>
      </c>
      <c r="D325" t="s">
        <v>3153</v>
      </c>
      <c r="E325" t="s">
        <v>247</v>
      </c>
      <c r="F325" t="s">
        <v>242</v>
      </c>
      <c r="L325" t="str">
        <f t="shared" si="22"/>
        <v>L</v>
      </c>
      <c r="M325">
        <f t="shared" si="23"/>
        <v>6</v>
      </c>
      <c r="N325" t="str">
        <f t="shared" ca="1" si="24"/>
        <v>DIFF</v>
      </c>
      <c r="R325" t="str">
        <f>VLOOKUP(A325,DATOS!D:J,7,FALSE)</f>
        <v>PUERTO GUZMAN</v>
      </c>
      <c r="S325">
        <f>VLOOKUP(R325,MUNICIOS!A:D,4,FALSE)</f>
        <v>571</v>
      </c>
    </row>
    <row r="326" spans="1:19">
      <c r="A326" s="42">
        <v>69027357</v>
      </c>
      <c r="B326" s="42" t="s">
        <v>41</v>
      </c>
      <c r="C326" s="42" t="s">
        <v>1608</v>
      </c>
      <c r="D326" t="s">
        <v>764</v>
      </c>
      <c r="E326" t="s">
        <v>863</v>
      </c>
      <c r="F326" t="s">
        <v>864</v>
      </c>
      <c r="L326" t="str">
        <f t="shared" si="22"/>
        <v>L</v>
      </c>
      <c r="M326">
        <f t="shared" si="23"/>
        <v>7</v>
      </c>
      <c r="N326" t="str">
        <f t="shared" ca="1" si="24"/>
        <v>DIFF</v>
      </c>
      <c r="R326" t="str">
        <f>VLOOKUP(A326,DATOS!D:J,7,FALSE)</f>
        <v>PUERTO CAICEDO</v>
      </c>
      <c r="S326">
        <f>VLOOKUP(R326,MUNICIOS!A:D,4,FALSE)</f>
        <v>569</v>
      </c>
    </row>
    <row r="327" spans="1:19">
      <c r="A327" s="42">
        <v>41106522</v>
      </c>
      <c r="B327" s="42" t="s">
        <v>41</v>
      </c>
      <c r="C327" s="42" t="s">
        <v>1610</v>
      </c>
      <c r="D327" t="s">
        <v>3045</v>
      </c>
      <c r="E327" t="s">
        <v>260</v>
      </c>
      <c r="F327" t="s">
        <v>152</v>
      </c>
      <c r="G327" t="s">
        <v>2904</v>
      </c>
      <c r="L327" t="str">
        <f t="shared" si="22"/>
        <v>L</v>
      </c>
      <c r="M327">
        <f t="shared" si="23"/>
        <v>6</v>
      </c>
      <c r="N327" t="str">
        <f t="shared" ca="1" si="24"/>
        <v>DIFF</v>
      </c>
      <c r="R327" t="str">
        <f>VLOOKUP(A327,DATOS!D:J,7,FALSE)</f>
        <v>ORITO</v>
      </c>
      <c r="S327">
        <f>VLOOKUP(R327,MUNICIOS!A:D,4,FALSE)</f>
        <v>320</v>
      </c>
    </row>
    <row r="328" spans="1:19">
      <c r="A328" s="42">
        <v>18108380</v>
      </c>
      <c r="B328" s="42" t="s">
        <v>41</v>
      </c>
      <c r="C328" s="42" t="s">
        <v>1612</v>
      </c>
      <c r="D328" t="s">
        <v>3154</v>
      </c>
      <c r="E328" t="s">
        <v>3155</v>
      </c>
      <c r="F328" t="s">
        <v>3156</v>
      </c>
      <c r="L328" t="str">
        <f t="shared" si="22"/>
        <v>L</v>
      </c>
      <c r="M328">
        <f t="shared" si="23"/>
        <v>4</v>
      </c>
      <c r="N328" t="str">
        <f t="shared" ca="1" si="24"/>
        <v>DIFF</v>
      </c>
      <c r="R328" t="str">
        <f>VLOOKUP(A328,DATOS!D:J,7,FALSE)</f>
        <v>VALLE DEL GUAMUEZ</v>
      </c>
      <c r="S328">
        <f>VLOOKUP(R328,MUNICIOS!A:D,4,FALSE)</f>
        <v>865</v>
      </c>
    </row>
    <row r="329" spans="1:19">
      <c r="A329" s="42">
        <v>1123321265</v>
      </c>
      <c r="B329" s="42" t="s">
        <v>41</v>
      </c>
      <c r="C329" s="42" t="s">
        <v>1614</v>
      </c>
      <c r="D329" t="s">
        <v>3157</v>
      </c>
      <c r="E329" t="s">
        <v>3158</v>
      </c>
      <c r="F329" t="s">
        <v>3159</v>
      </c>
      <c r="L329" t="str">
        <f t="shared" si="22"/>
        <v>L</v>
      </c>
      <c r="M329">
        <f t="shared" si="23"/>
        <v>5</v>
      </c>
      <c r="N329" t="str">
        <f t="shared" ca="1" si="24"/>
        <v>DIFF</v>
      </c>
      <c r="R329" t="str">
        <f>VLOOKUP(A329,DATOS!D:J,7,FALSE)</f>
        <v>ORITO</v>
      </c>
      <c r="S329">
        <f>VLOOKUP(R329,MUNICIOS!A:D,4,FALSE)</f>
        <v>320</v>
      </c>
    </row>
    <row r="330" spans="1:19">
      <c r="A330" s="42">
        <v>27187735</v>
      </c>
      <c r="B330" s="42" t="s">
        <v>41</v>
      </c>
      <c r="C330" s="42" t="s">
        <v>1617</v>
      </c>
      <c r="D330" t="s">
        <v>3160</v>
      </c>
      <c r="E330" t="s">
        <v>260</v>
      </c>
      <c r="F330" t="s">
        <v>800</v>
      </c>
      <c r="L330" t="str">
        <f t="shared" si="22"/>
        <v>L</v>
      </c>
      <c r="M330">
        <f t="shared" si="23"/>
        <v>6</v>
      </c>
      <c r="N330" t="str">
        <f t="shared" ca="1" si="24"/>
        <v>DIFF</v>
      </c>
      <c r="R330" t="str">
        <f>VLOOKUP(A330,DATOS!D:J,7,FALSE)</f>
        <v>ORITO</v>
      </c>
      <c r="S330">
        <f>VLOOKUP(R330,MUNICIOS!A:D,4,FALSE)</f>
        <v>320</v>
      </c>
    </row>
    <row r="331" spans="1:19">
      <c r="A331" s="42">
        <v>1130147445</v>
      </c>
      <c r="B331" s="42" t="s">
        <v>86</v>
      </c>
      <c r="C331" s="42" t="s">
        <v>1618</v>
      </c>
      <c r="D331" t="s">
        <v>766</v>
      </c>
      <c r="E331" t="s">
        <v>217</v>
      </c>
      <c r="F331" t="s">
        <v>279</v>
      </c>
      <c r="L331" t="str">
        <f t="shared" si="22"/>
        <v>L</v>
      </c>
      <c r="M331">
        <f t="shared" si="23"/>
        <v>4</v>
      </c>
      <c r="N331" t="str">
        <f t="shared" ca="1" si="24"/>
        <v>DIFF</v>
      </c>
      <c r="R331" t="str">
        <f>VLOOKUP(A331,DATOS!D:J,7,FALSE)</f>
        <v>ORITO</v>
      </c>
      <c r="S331">
        <f>VLOOKUP(R331,MUNICIOS!A:D,4,FALSE)</f>
        <v>320</v>
      </c>
    </row>
    <row r="332" spans="1:19">
      <c r="A332" s="42">
        <v>1123325383</v>
      </c>
      <c r="B332" s="42" t="s">
        <v>41</v>
      </c>
      <c r="C332" s="42" t="s">
        <v>1621</v>
      </c>
      <c r="D332" t="s">
        <v>436</v>
      </c>
      <c r="E332" t="s">
        <v>315</v>
      </c>
      <c r="F332" t="s">
        <v>3161</v>
      </c>
      <c r="L332" t="str">
        <f t="shared" si="22"/>
        <v>L</v>
      </c>
      <c r="M332">
        <f t="shared" si="23"/>
        <v>7</v>
      </c>
      <c r="N332" t="str">
        <f t="shared" ca="1" si="24"/>
        <v>DIFF</v>
      </c>
      <c r="R332" t="str">
        <f>VLOOKUP(A332,DATOS!D:J,7,FALSE)</f>
        <v>ORITO</v>
      </c>
      <c r="S332">
        <f>VLOOKUP(R332,MUNICIOS!A:D,4,FALSE)</f>
        <v>320</v>
      </c>
    </row>
    <row r="333" spans="1:19">
      <c r="A333" s="42">
        <v>1124316390</v>
      </c>
      <c r="B333" s="42" t="s">
        <v>79</v>
      </c>
      <c r="C333" s="42" t="s">
        <v>1623</v>
      </c>
      <c r="D333" t="s">
        <v>865</v>
      </c>
      <c r="E333" t="s">
        <v>160</v>
      </c>
      <c r="F333" t="s">
        <v>895</v>
      </c>
      <c r="G333" t="s">
        <v>849</v>
      </c>
      <c r="L333" t="str">
        <f t="shared" si="22"/>
        <v>L</v>
      </c>
      <c r="M333">
        <f t="shared" si="23"/>
        <v>7</v>
      </c>
      <c r="N333" t="str">
        <f t="shared" ca="1" si="24"/>
        <v>DIFF</v>
      </c>
      <c r="R333" t="str">
        <f>VLOOKUP(A333,DATOS!D:J,7,FALSE)</f>
        <v>COLON</v>
      </c>
      <c r="S333">
        <f>VLOOKUP(R333,MUNICIOS!A:D,4,FALSE)</f>
        <v>219</v>
      </c>
    </row>
    <row r="334" spans="1:19">
      <c r="A334" s="42">
        <v>39841047</v>
      </c>
      <c r="B334" s="42" t="s">
        <v>41</v>
      </c>
      <c r="C334" s="42" t="s">
        <v>586</v>
      </c>
      <c r="D334" t="s">
        <v>781</v>
      </c>
      <c r="E334" t="s">
        <v>449</v>
      </c>
      <c r="F334" t="s">
        <v>243</v>
      </c>
      <c r="G334" t="s">
        <v>456</v>
      </c>
      <c r="L334" t="str">
        <f t="shared" si="22"/>
        <v>L</v>
      </c>
      <c r="M334">
        <f t="shared" si="23"/>
        <v>6</v>
      </c>
      <c r="N334" t="str">
        <f t="shared" ca="1" si="24"/>
        <v>DIFF</v>
      </c>
      <c r="R334" t="str">
        <f>VLOOKUP(A334,DATOS!D:J,7,FALSE)</f>
        <v>PUERTO ASIS</v>
      </c>
      <c r="S334">
        <f>VLOOKUP(R334,MUNICIOS!A:D,4,FALSE)</f>
        <v>568</v>
      </c>
    </row>
    <row r="335" spans="1:19">
      <c r="A335" s="42">
        <v>1123334399</v>
      </c>
      <c r="B335" s="42" t="s">
        <v>41</v>
      </c>
      <c r="C335" s="42" t="s">
        <v>1625</v>
      </c>
      <c r="D335" t="s">
        <v>183</v>
      </c>
      <c r="E335" t="s">
        <v>3162</v>
      </c>
      <c r="F335" t="s">
        <v>3163</v>
      </c>
      <c r="L335" t="str">
        <f t="shared" si="22"/>
        <v>L</v>
      </c>
      <c r="M335">
        <f t="shared" si="23"/>
        <v>5</v>
      </c>
      <c r="N335" t="str">
        <f t="shared" ca="1" si="24"/>
        <v>DIFF</v>
      </c>
      <c r="R335" t="str">
        <f>VLOOKUP(A335,DATOS!D:J,7,FALSE)</f>
        <v>ORITO</v>
      </c>
      <c r="S335">
        <f>VLOOKUP(R335,MUNICIOS!A:D,4,FALSE)</f>
        <v>320</v>
      </c>
    </row>
    <row r="336" spans="1:19">
      <c r="A336" s="42">
        <v>1126452259</v>
      </c>
      <c r="B336" s="42" t="s">
        <v>79</v>
      </c>
      <c r="C336" s="42" t="s">
        <v>1628</v>
      </c>
      <c r="D336" t="s">
        <v>183</v>
      </c>
      <c r="E336" t="s">
        <v>290</v>
      </c>
      <c r="F336" t="s">
        <v>250</v>
      </c>
      <c r="G336" t="s">
        <v>231</v>
      </c>
      <c r="L336" t="str">
        <f t="shared" si="22"/>
        <v>L</v>
      </c>
      <c r="M336">
        <f t="shared" si="23"/>
        <v>5</v>
      </c>
      <c r="N336" t="str">
        <f t="shared" ca="1" si="24"/>
        <v>DIFF</v>
      </c>
      <c r="R336" t="str">
        <f>VLOOKUP(A336,DATOS!D:J,7,FALSE)</f>
        <v>VALLE DEL GUAMUEZ</v>
      </c>
      <c r="S336">
        <f>VLOOKUP(R336,MUNICIOS!A:D,4,FALSE)</f>
        <v>865</v>
      </c>
    </row>
    <row r="337" spans="1:19">
      <c r="A337" s="42">
        <v>18107596</v>
      </c>
      <c r="B337" s="42" t="s">
        <v>41</v>
      </c>
      <c r="C337" s="42" t="s">
        <v>1633</v>
      </c>
      <c r="D337" t="s">
        <v>183</v>
      </c>
      <c r="E337" t="s">
        <v>431</v>
      </c>
      <c r="F337" t="s">
        <v>380</v>
      </c>
      <c r="G337" t="s">
        <v>3164</v>
      </c>
      <c r="L337" t="str">
        <f t="shared" si="22"/>
        <v>L</v>
      </c>
      <c r="M337">
        <f t="shared" si="23"/>
        <v>5</v>
      </c>
      <c r="N337" t="str">
        <f t="shared" ca="1" si="24"/>
        <v>DIFF</v>
      </c>
      <c r="R337" t="str">
        <f>VLOOKUP(A337,DATOS!D:J,7,FALSE)</f>
        <v>PUERTO CAICEDO</v>
      </c>
      <c r="S337">
        <f>VLOOKUP(R337,MUNICIOS!A:D,4,FALSE)</f>
        <v>569</v>
      </c>
    </row>
    <row r="338" spans="1:19">
      <c r="A338" s="42">
        <v>27363959</v>
      </c>
      <c r="B338" s="42" t="s">
        <v>41</v>
      </c>
      <c r="C338" s="42" t="s">
        <v>695</v>
      </c>
      <c r="D338" t="s">
        <v>183</v>
      </c>
      <c r="E338" t="s">
        <v>901</v>
      </c>
      <c r="F338" t="s">
        <v>152</v>
      </c>
      <c r="L338" t="str">
        <f t="shared" si="22"/>
        <v>L</v>
      </c>
      <c r="M338">
        <f t="shared" si="23"/>
        <v>5</v>
      </c>
      <c r="N338" t="str">
        <f t="shared" ca="1" si="24"/>
        <v>DIFF</v>
      </c>
      <c r="R338" t="str">
        <f>VLOOKUP(A338,DATOS!D:J,7,FALSE)</f>
        <v>VILLAGARZON</v>
      </c>
      <c r="S338">
        <f>VLOOKUP(R338,MUNICIOS!A:D,4,FALSE)</f>
        <v>885</v>
      </c>
    </row>
    <row r="339" spans="1:19">
      <c r="A339" s="42">
        <v>1122784844</v>
      </c>
      <c r="B339" s="42" t="s">
        <v>41</v>
      </c>
      <c r="C339" s="42" t="s">
        <v>1637</v>
      </c>
      <c r="D339" t="s">
        <v>183</v>
      </c>
      <c r="E339" t="s">
        <v>196</v>
      </c>
      <c r="F339" t="s">
        <v>3165</v>
      </c>
      <c r="G339" t="s">
        <v>3166</v>
      </c>
      <c r="L339" t="str">
        <f t="shared" si="22"/>
        <v>L</v>
      </c>
      <c r="M339">
        <f t="shared" si="23"/>
        <v>5</v>
      </c>
      <c r="N339" t="str">
        <f t="shared" ca="1" si="24"/>
        <v>DIFF</v>
      </c>
      <c r="R339" t="str">
        <f>VLOOKUP(A339,DATOS!D:J,7,FALSE)</f>
        <v>SIBUNDOY</v>
      </c>
      <c r="S339">
        <f>VLOOKUP(R339,MUNICIOS!A:D,4,FALSE)</f>
        <v>749</v>
      </c>
    </row>
    <row r="340" spans="1:19">
      <c r="A340" s="42">
        <v>41103738</v>
      </c>
      <c r="B340" s="42" t="s">
        <v>41</v>
      </c>
      <c r="C340" s="42" t="s">
        <v>1638</v>
      </c>
      <c r="D340" t="s">
        <v>183</v>
      </c>
      <c r="E340" t="s">
        <v>432</v>
      </c>
      <c r="F340" t="s">
        <v>433</v>
      </c>
      <c r="G340" t="s">
        <v>3426</v>
      </c>
      <c r="L340" t="str">
        <f t="shared" si="22"/>
        <v>L</v>
      </c>
      <c r="M340">
        <f t="shared" si="23"/>
        <v>5</v>
      </c>
      <c r="N340" t="str">
        <f t="shared" ca="1" si="24"/>
        <v>DIFF</v>
      </c>
      <c r="R340" t="str">
        <f>VLOOKUP(A340,DATOS!D:J,7,FALSE)</f>
        <v>PUERTO ASIS</v>
      </c>
      <c r="S340">
        <f>VLOOKUP(R340,MUNICIOS!A:D,4,FALSE)</f>
        <v>568</v>
      </c>
    </row>
    <row r="341" spans="1:19">
      <c r="A341" s="42">
        <v>1075209332</v>
      </c>
      <c r="B341" s="42" t="s">
        <v>41</v>
      </c>
      <c r="C341" s="42" t="s">
        <v>1639</v>
      </c>
      <c r="D341" t="s">
        <v>183</v>
      </c>
      <c r="E341" t="s">
        <v>396</v>
      </c>
      <c r="F341" t="s">
        <v>3167</v>
      </c>
      <c r="G341" t="s">
        <v>3168</v>
      </c>
      <c r="L341" t="str">
        <f t="shared" si="22"/>
        <v>L</v>
      </c>
      <c r="M341">
        <f t="shared" si="23"/>
        <v>5</v>
      </c>
      <c r="N341" t="str">
        <f t="shared" ca="1" si="24"/>
        <v>DIFF</v>
      </c>
      <c r="R341" t="str">
        <f>VLOOKUP(A341,DATOS!D:J,7,FALSE)</f>
        <v>PUERTO GUZMAN</v>
      </c>
      <c r="S341">
        <f>VLOOKUP(R341,MUNICIOS!A:D,4,FALSE)</f>
        <v>571</v>
      </c>
    </row>
    <row r="342" spans="1:19">
      <c r="A342" s="42">
        <v>27432177</v>
      </c>
      <c r="B342" s="42" t="s">
        <v>41</v>
      </c>
      <c r="C342" s="42" t="s">
        <v>1640</v>
      </c>
      <c r="D342" t="s">
        <v>183</v>
      </c>
      <c r="E342" t="s">
        <v>175</v>
      </c>
      <c r="F342" t="s">
        <v>3169</v>
      </c>
      <c r="G342" t="s">
        <v>776</v>
      </c>
      <c r="L342" t="str">
        <f t="shared" si="22"/>
        <v>L</v>
      </c>
      <c r="M342">
        <f t="shared" si="23"/>
        <v>5</v>
      </c>
      <c r="N342" t="str">
        <f t="shared" ca="1" si="24"/>
        <v>DIFF</v>
      </c>
      <c r="R342" t="str">
        <f>VLOOKUP(A342,DATOS!D:J,7,FALSE)</f>
        <v>ORITO</v>
      </c>
      <c r="S342">
        <f>VLOOKUP(R342,MUNICIOS!A:D,4,FALSE)</f>
        <v>320</v>
      </c>
    </row>
    <row r="343" spans="1:19">
      <c r="A343" s="42">
        <v>1125413384</v>
      </c>
      <c r="B343" s="42" t="s">
        <v>86</v>
      </c>
      <c r="C343" s="42" t="s">
        <v>1643</v>
      </c>
      <c r="D343" t="s">
        <v>183</v>
      </c>
      <c r="E343" t="s">
        <v>762</v>
      </c>
      <c r="F343" t="s">
        <v>2919</v>
      </c>
      <c r="G343" t="s">
        <v>3170</v>
      </c>
      <c r="L343" t="str">
        <f t="shared" si="22"/>
        <v>L</v>
      </c>
      <c r="M343">
        <f t="shared" si="23"/>
        <v>5</v>
      </c>
      <c r="N343" t="str">
        <f t="shared" ca="1" si="24"/>
        <v>DIFF</v>
      </c>
      <c r="R343" t="str">
        <f>VLOOKUP(A343,DATOS!D:J,7,FALSE)</f>
        <v>PUERTO CAICEDO</v>
      </c>
      <c r="S343">
        <f>VLOOKUP(R343,MUNICIOS!A:D,4,FALSE)</f>
        <v>569</v>
      </c>
    </row>
    <row r="344" spans="1:19">
      <c r="A344" s="42">
        <v>69000006</v>
      </c>
      <c r="B344" s="42" t="s">
        <v>41</v>
      </c>
      <c r="C344" s="42" t="s">
        <v>1646</v>
      </c>
      <c r="D344" t="s">
        <v>815</v>
      </c>
      <c r="E344" t="s">
        <v>902</v>
      </c>
      <c r="F344" t="s">
        <v>3171</v>
      </c>
      <c r="L344" t="str">
        <f t="shared" si="22"/>
        <v>L</v>
      </c>
      <c r="M344">
        <f t="shared" si="23"/>
        <v>6</v>
      </c>
      <c r="N344" t="str">
        <f t="shared" ca="1" si="24"/>
        <v>DIFF</v>
      </c>
      <c r="R344" t="str">
        <f>VLOOKUP(A344,DATOS!D:J,7,FALSE)</f>
        <v>MOCOA</v>
      </c>
      <c r="S344" t="str">
        <f>VLOOKUP(R344,MUNICIOS!A:D,4,FALSE)</f>
        <v>001</v>
      </c>
    </row>
    <row r="345" spans="1:19">
      <c r="A345" s="42">
        <v>4961492</v>
      </c>
      <c r="B345" s="42" t="s">
        <v>41</v>
      </c>
      <c r="C345" s="42" t="s">
        <v>1648</v>
      </c>
      <c r="D345" t="s">
        <v>3172</v>
      </c>
      <c r="E345" t="s">
        <v>279</v>
      </c>
      <c r="F345" t="s">
        <v>3173</v>
      </c>
      <c r="L345" t="str">
        <f t="shared" si="22"/>
        <v>L</v>
      </c>
      <c r="M345">
        <f t="shared" si="23"/>
        <v>5</v>
      </c>
      <c r="N345" t="str">
        <f t="shared" ca="1" si="24"/>
        <v>DIFF</v>
      </c>
      <c r="R345" t="str">
        <f>VLOOKUP(A345,DATOS!D:J,7,FALSE)</f>
        <v>MOCOA</v>
      </c>
      <c r="S345" t="str">
        <f>VLOOKUP(R345,MUNICIOS!A:D,4,FALSE)</f>
        <v>001</v>
      </c>
    </row>
    <row r="346" spans="1:19">
      <c r="A346" s="42">
        <v>1130147333</v>
      </c>
      <c r="B346" s="42" t="s">
        <v>86</v>
      </c>
      <c r="C346" s="42" t="s">
        <v>1649</v>
      </c>
      <c r="D346" t="s">
        <v>235</v>
      </c>
      <c r="E346" t="s">
        <v>3174</v>
      </c>
      <c r="F346" t="s">
        <v>3175</v>
      </c>
      <c r="L346" t="str">
        <f t="shared" si="22"/>
        <v>M</v>
      </c>
      <c r="M346">
        <f t="shared" si="23"/>
        <v>6</v>
      </c>
      <c r="N346" t="str">
        <f t="shared" ca="1" si="24"/>
        <v>DIFF</v>
      </c>
      <c r="R346" t="str">
        <f>VLOOKUP(A346,DATOS!D:J,7,FALSE)</f>
        <v>ORITO</v>
      </c>
      <c r="S346">
        <f>VLOOKUP(R346,MUNICIOS!A:D,4,FALSE)</f>
        <v>320</v>
      </c>
    </row>
    <row r="347" spans="1:19">
      <c r="A347" s="42">
        <v>1126449271</v>
      </c>
      <c r="B347" s="42" t="s">
        <v>79</v>
      </c>
      <c r="C347" s="42" t="s">
        <v>1651</v>
      </c>
      <c r="D347" t="s">
        <v>235</v>
      </c>
      <c r="E347" t="s">
        <v>306</v>
      </c>
      <c r="F347" t="s">
        <v>231</v>
      </c>
      <c r="G347" t="s">
        <v>377</v>
      </c>
      <c r="L347" t="str">
        <f t="shared" si="22"/>
        <v>M</v>
      </c>
      <c r="M347">
        <f t="shared" si="23"/>
        <v>6</v>
      </c>
      <c r="N347" t="str">
        <f t="shared" ca="1" si="24"/>
        <v>DIFF</v>
      </c>
      <c r="R347" t="str">
        <f>VLOOKUP(A347,DATOS!D:J,7,FALSE)</f>
        <v>VALLE DEL GUAMUEZ</v>
      </c>
      <c r="S347">
        <f>VLOOKUP(R347,MUNICIOS!A:D,4,FALSE)</f>
        <v>865</v>
      </c>
    </row>
    <row r="348" spans="1:19">
      <c r="A348" s="42">
        <v>27470101</v>
      </c>
      <c r="B348" s="42" t="s">
        <v>41</v>
      </c>
      <c r="C348" s="42" t="s">
        <v>1654</v>
      </c>
      <c r="D348" t="s">
        <v>3176</v>
      </c>
      <c r="E348" t="s">
        <v>301</v>
      </c>
      <c r="F348" t="s">
        <v>229</v>
      </c>
      <c r="G348" t="s">
        <v>495</v>
      </c>
      <c r="L348" t="str">
        <f t="shared" si="22"/>
        <v>M</v>
      </c>
      <c r="M348">
        <f t="shared" si="23"/>
        <v>8</v>
      </c>
      <c r="N348" t="str">
        <f t="shared" ca="1" si="24"/>
        <v>DIFF</v>
      </c>
      <c r="R348" t="str">
        <f>VLOOKUP(A348,DATOS!D:J,7,FALSE)</f>
        <v>VILLAGARZON</v>
      </c>
      <c r="S348">
        <f>VLOOKUP(R348,MUNICIOS!A:D,4,FALSE)</f>
        <v>885</v>
      </c>
    </row>
    <row r="349" spans="1:19">
      <c r="A349" s="42">
        <v>39841862</v>
      </c>
      <c r="B349" s="42" t="s">
        <v>41</v>
      </c>
      <c r="C349" s="42" t="s">
        <v>1659</v>
      </c>
      <c r="D349" t="s">
        <v>413</v>
      </c>
      <c r="E349" t="s">
        <v>361</v>
      </c>
      <c r="F349" t="s">
        <v>229</v>
      </c>
      <c r="G349" t="s">
        <v>3177</v>
      </c>
      <c r="L349" t="str">
        <f t="shared" si="22"/>
        <v>M</v>
      </c>
      <c r="M349">
        <f t="shared" si="23"/>
        <v>9</v>
      </c>
      <c r="N349" t="str">
        <f t="shared" ca="1" si="24"/>
        <v>DIFF</v>
      </c>
      <c r="R349" t="str">
        <f>VLOOKUP(A349,DATOS!D:J,7,FALSE)</f>
        <v>PUERTO CAICEDO</v>
      </c>
      <c r="S349">
        <f>VLOOKUP(R349,MUNICIOS!A:D,4,FALSE)</f>
        <v>569</v>
      </c>
    </row>
    <row r="350" spans="1:19">
      <c r="A350" s="42">
        <v>15570418</v>
      </c>
      <c r="B350" s="42" t="s">
        <v>41</v>
      </c>
      <c r="C350" s="42" t="s">
        <v>1662</v>
      </c>
      <c r="D350" t="s">
        <v>413</v>
      </c>
      <c r="E350" t="s">
        <v>3178</v>
      </c>
      <c r="F350" t="s">
        <v>3179</v>
      </c>
      <c r="G350" t="s">
        <v>3180</v>
      </c>
      <c r="L350" t="str">
        <f t="shared" si="22"/>
        <v>M</v>
      </c>
      <c r="M350">
        <f t="shared" si="23"/>
        <v>9</v>
      </c>
      <c r="N350" t="str">
        <f t="shared" ca="1" si="24"/>
        <v>DIFF</v>
      </c>
      <c r="R350" t="str">
        <f>VLOOKUP(A350,DATOS!D:J,7,FALSE)</f>
        <v>PUERTO CAICEDO</v>
      </c>
      <c r="S350">
        <f>VLOOKUP(R350,MUNICIOS!A:D,4,FALSE)</f>
        <v>569</v>
      </c>
    </row>
    <row r="351" spans="1:19">
      <c r="A351" s="42">
        <v>1124316740</v>
      </c>
      <c r="B351" s="42" t="s">
        <v>86</v>
      </c>
      <c r="C351" s="42" t="s">
        <v>1667</v>
      </c>
      <c r="D351" t="s">
        <v>322</v>
      </c>
      <c r="E351" t="s">
        <v>175</v>
      </c>
      <c r="F351" t="s">
        <v>769</v>
      </c>
      <c r="G351" t="s">
        <v>3181</v>
      </c>
      <c r="L351" t="str">
        <f t="shared" si="22"/>
        <v>M</v>
      </c>
      <c r="M351">
        <f t="shared" si="23"/>
        <v>7</v>
      </c>
      <c r="N351" t="str">
        <f t="shared" ca="1" si="24"/>
        <v>DIFF</v>
      </c>
      <c r="R351" t="str">
        <f>VLOOKUP(A351,DATOS!D:J,7,FALSE)</f>
        <v>COLON</v>
      </c>
      <c r="S351">
        <f>VLOOKUP(R351,MUNICIOS!A:D,4,FALSE)</f>
        <v>219</v>
      </c>
    </row>
    <row r="352" spans="1:19">
      <c r="A352" s="42">
        <v>1125186224</v>
      </c>
      <c r="B352" s="42" t="s">
        <v>86</v>
      </c>
      <c r="C352" s="42" t="s">
        <v>1669</v>
      </c>
      <c r="D352" t="s">
        <v>3182</v>
      </c>
      <c r="E352" t="s">
        <v>811</v>
      </c>
      <c r="F352" t="s">
        <v>508</v>
      </c>
      <c r="G352" t="s">
        <v>3052</v>
      </c>
      <c r="L352" t="str">
        <f t="shared" si="22"/>
        <v>M</v>
      </c>
      <c r="M352">
        <f t="shared" si="23"/>
        <v>5</v>
      </c>
      <c r="N352" t="str">
        <f t="shared" ca="1" si="24"/>
        <v>DIFF</v>
      </c>
      <c r="R352" t="str">
        <f>VLOOKUP(A352,DATOS!D:J,7,FALSE)</f>
        <v>PUERTO GUZMAN</v>
      </c>
      <c r="S352">
        <f>VLOOKUP(R352,MUNICIOS!A:D,4,FALSE)</f>
        <v>571</v>
      </c>
    </row>
    <row r="353" spans="1:19">
      <c r="A353" s="42">
        <v>1126447746</v>
      </c>
      <c r="B353" s="42" t="s">
        <v>79</v>
      </c>
      <c r="C353" s="42" t="s">
        <v>1670</v>
      </c>
      <c r="D353" t="s">
        <v>3183</v>
      </c>
      <c r="E353" t="s">
        <v>399</v>
      </c>
      <c r="F353" t="s">
        <v>855</v>
      </c>
      <c r="G353" t="s">
        <v>3184</v>
      </c>
      <c r="L353" t="str">
        <f t="shared" si="22"/>
        <v>M</v>
      </c>
      <c r="M353">
        <f t="shared" si="23"/>
        <v>5</v>
      </c>
      <c r="N353" t="str">
        <f t="shared" ca="1" si="24"/>
        <v>DIFF</v>
      </c>
      <c r="R353" t="str">
        <f>VLOOKUP(A353,DATOS!D:J,7,FALSE)</f>
        <v>VALLE DEL GUAMUEZ</v>
      </c>
      <c r="S353">
        <f>VLOOKUP(R353,MUNICIOS!A:D,4,FALSE)</f>
        <v>865</v>
      </c>
    </row>
    <row r="354" spans="1:19">
      <c r="A354" s="42">
        <v>31142683</v>
      </c>
      <c r="B354" s="42" t="s">
        <v>41</v>
      </c>
      <c r="C354" s="42" t="s">
        <v>1673</v>
      </c>
      <c r="D354" t="s">
        <v>3185</v>
      </c>
      <c r="E354" t="s">
        <v>152</v>
      </c>
      <c r="F354" t="s">
        <v>3186</v>
      </c>
      <c r="L354" t="str">
        <f t="shared" si="22"/>
        <v>M</v>
      </c>
      <c r="M354">
        <f t="shared" si="23"/>
        <v>7</v>
      </c>
      <c r="N354" t="str">
        <f t="shared" ca="1" si="24"/>
        <v>DIFF</v>
      </c>
      <c r="R354" t="str">
        <f>VLOOKUP(A354,DATOS!D:J,7,FALSE)</f>
        <v>ORITO</v>
      </c>
      <c r="S354">
        <f>VLOOKUP(R354,MUNICIOS!A:D,4,FALSE)</f>
        <v>320</v>
      </c>
    </row>
    <row r="355" spans="1:19">
      <c r="A355" s="42">
        <v>1896280</v>
      </c>
      <c r="B355" s="42" t="s">
        <v>41</v>
      </c>
      <c r="C355" s="42" t="s">
        <v>1676</v>
      </c>
      <c r="D355" t="s">
        <v>803</v>
      </c>
      <c r="E355" t="s">
        <v>483</v>
      </c>
      <c r="F355" t="s">
        <v>267</v>
      </c>
      <c r="L355" t="str">
        <f t="shared" si="22"/>
        <v>M</v>
      </c>
      <c r="M355">
        <f t="shared" si="23"/>
        <v>9</v>
      </c>
      <c r="N355" t="str">
        <f t="shared" ca="1" si="24"/>
        <v>DIFF</v>
      </c>
      <c r="R355" t="str">
        <f>VLOOKUP(A355,DATOS!D:J,7,FALSE)</f>
        <v>ORITO</v>
      </c>
      <c r="S355">
        <f>VLOOKUP(R355,MUNICIOS!A:D,4,FALSE)</f>
        <v>320</v>
      </c>
    </row>
    <row r="356" spans="1:19">
      <c r="A356" s="42">
        <v>1085267221</v>
      </c>
      <c r="B356" s="42" t="s">
        <v>79</v>
      </c>
      <c r="C356" s="42" t="s">
        <v>1679</v>
      </c>
      <c r="D356" t="s">
        <v>872</v>
      </c>
      <c r="E356" t="s">
        <v>281</v>
      </c>
      <c r="F356" t="s">
        <v>3187</v>
      </c>
      <c r="G356" t="s">
        <v>3188</v>
      </c>
      <c r="L356" t="str">
        <f t="shared" si="22"/>
        <v>M</v>
      </c>
      <c r="M356">
        <f t="shared" si="23"/>
        <v>5</v>
      </c>
      <c r="N356" t="str">
        <f t="shared" ca="1" si="24"/>
        <v>DIFF</v>
      </c>
      <c r="R356" t="str">
        <f>VLOOKUP(A356,DATOS!D:J,7,FALSE)</f>
        <v>MOCOA</v>
      </c>
      <c r="S356" t="str">
        <f>VLOOKUP(R356,MUNICIOS!A:D,4,FALSE)</f>
        <v>001</v>
      </c>
    </row>
    <row r="357" spans="1:19">
      <c r="A357" s="42">
        <v>18186100</v>
      </c>
      <c r="B357" s="42" t="s">
        <v>41</v>
      </c>
      <c r="C357" s="42" t="s">
        <v>1681</v>
      </c>
      <c r="D357" t="s">
        <v>315</v>
      </c>
      <c r="E357" t="s">
        <v>3189</v>
      </c>
      <c r="F357" t="s">
        <v>180</v>
      </c>
      <c r="L357" t="str">
        <f t="shared" si="22"/>
        <v>M</v>
      </c>
      <c r="M357">
        <f t="shared" si="23"/>
        <v>8</v>
      </c>
      <c r="N357" t="str">
        <f t="shared" ca="1" si="24"/>
        <v>DIFF</v>
      </c>
      <c r="R357" t="str">
        <f>VLOOKUP(A357,DATOS!D:J,7,FALSE)</f>
        <v>PUERTO ASIS</v>
      </c>
      <c r="S357">
        <f>VLOOKUP(R357,MUNICIOS!A:D,4,FALSE)</f>
        <v>568</v>
      </c>
    </row>
    <row r="358" spans="1:19">
      <c r="A358" s="42">
        <v>15570487</v>
      </c>
      <c r="B358" s="42" t="s">
        <v>41</v>
      </c>
      <c r="C358" s="42" t="s">
        <v>1683</v>
      </c>
      <c r="D358" t="s">
        <v>315</v>
      </c>
      <c r="E358" t="s">
        <v>442</v>
      </c>
      <c r="F358" t="s">
        <v>267</v>
      </c>
      <c r="G358" t="s">
        <v>3190</v>
      </c>
      <c r="L358" t="str">
        <f t="shared" si="22"/>
        <v>M</v>
      </c>
      <c r="M358">
        <f t="shared" si="23"/>
        <v>8</v>
      </c>
      <c r="N358" t="str">
        <f t="shared" ca="1" si="24"/>
        <v>DIFF</v>
      </c>
      <c r="R358" t="str">
        <f>VLOOKUP(A358,DATOS!D:J,7,FALSE)</f>
        <v>PUERTO CAICEDO</v>
      </c>
      <c r="S358">
        <f>VLOOKUP(R358,MUNICIOS!A:D,4,FALSE)</f>
        <v>569</v>
      </c>
    </row>
    <row r="359" spans="1:19">
      <c r="A359" s="42">
        <v>1126445163</v>
      </c>
      <c r="B359" s="42" t="s">
        <v>41</v>
      </c>
      <c r="C359" s="42" t="s">
        <v>1685</v>
      </c>
      <c r="D359" t="s">
        <v>315</v>
      </c>
      <c r="E359" t="s">
        <v>173</v>
      </c>
      <c r="F359" t="s">
        <v>2980</v>
      </c>
      <c r="G359" t="s">
        <v>377</v>
      </c>
      <c r="L359" t="str">
        <f t="shared" si="22"/>
        <v>M</v>
      </c>
      <c r="M359">
        <f t="shared" si="23"/>
        <v>8</v>
      </c>
      <c r="N359" t="str">
        <f t="shared" ca="1" si="24"/>
        <v>DIFF</v>
      </c>
      <c r="R359" t="str">
        <f>VLOOKUP(A359,DATOS!D:J,7,FALSE)</f>
        <v>SAN FRANCISCO</v>
      </c>
      <c r="S359">
        <f>VLOOKUP(R359,MUNICIOS!A:D,4,FALSE)</f>
        <v>755</v>
      </c>
    </row>
    <row r="360" spans="1:19">
      <c r="A360" s="42">
        <v>1126461674</v>
      </c>
      <c r="B360" s="42" t="s">
        <v>86</v>
      </c>
      <c r="C360" s="42" t="s">
        <v>1687</v>
      </c>
      <c r="D360" t="s">
        <v>315</v>
      </c>
      <c r="E360" t="s">
        <v>199</v>
      </c>
      <c r="F360" t="s">
        <v>152</v>
      </c>
      <c r="G360" t="s">
        <v>3191</v>
      </c>
      <c r="L360" t="str">
        <f t="shared" si="22"/>
        <v>M</v>
      </c>
      <c r="M360">
        <f t="shared" si="23"/>
        <v>8</v>
      </c>
      <c r="N360" t="str">
        <f t="shared" ca="1" si="24"/>
        <v>DIFF</v>
      </c>
      <c r="R360" t="str">
        <f>VLOOKUP(A360,DATOS!D:J,7,FALSE)</f>
        <v>VALLE DEL GUAMUEZ</v>
      </c>
      <c r="S360">
        <f>VLOOKUP(R360,MUNICIOS!A:D,4,FALSE)</f>
        <v>865</v>
      </c>
    </row>
    <row r="361" spans="1:19">
      <c r="A361" s="42">
        <v>18195163</v>
      </c>
      <c r="B361" s="42" t="s">
        <v>41</v>
      </c>
      <c r="C361" s="42" t="s">
        <v>1690</v>
      </c>
      <c r="D361" t="s">
        <v>315</v>
      </c>
      <c r="E361" t="s">
        <v>794</v>
      </c>
      <c r="F361" t="s">
        <v>329</v>
      </c>
      <c r="G361" t="s">
        <v>795</v>
      </c>
      <c r="L361" t="str">
        <f t="shared" si="22"/>
        <v>M</v>
      </c>
      <c r="M361">
        <f t="shared" si="23"/>
        <v>8</v>
      </c>
      <c r="N361" t="str">
        <f t="shared" ca="1" si="24"/>
        <v>DIFF</v>
      </c>
      <c r="R361" t="str">
        <f>VLOOKUP(A361,DATOS!D:J,7,FALSE)</f>
        <v>COLON</v>
      </c>
      <c r="S361">
        <f>VLOOKUP(R361,MUNICIOS!A:D,4,FALSE)</f>
        <v>219</v>
      </c>
    </row>
    <row r="362" spans="1:19">
      <c r="A362" s="42">
        <v>1127071480</v>
      </c>
      <c r="B362" s="42" t="s">
        <v>41</v>
      </c>
      <c r="C362" s="42" t="s">
        <v>1691</v>
      </c>
      <c r="D362" t="s">
        <v>315</v>
      </c>
      <c r="E362" t="s">
        <v>760</v>
      </c>
      <c r="F362" t="s">
        <v>267</v>
      </c>
      <c r="G362" t="s">
        <v>292</v>
      </c>
      <c r="L362" t="str">
        <f t="shared" si="22"/>
        <v>M</v>
      </c>
      <c r="M362">
        <f t="shared" si="23"/>
        <v>8</v>
      </c>
      <c r="N362" t="str">
        <f t="shared" ca="1" si="24"/>
        <v>DIFF</v>
      </c>
      <c r="R362" t="str">
        <f>VLOOKUP(A362,DATOS!D:J,7,FALSE)</f>
        <v>VILLAGARZON</v>
      </c>
      <c r="S362">
        <f>VLOOKUP(R362,MUNICIOS!A:D,4,FALSE)</f>
        <v>885</v>
      </c>
    </row>
    <row r="363" spans="1:19">
      <c r="A363" s="42">
        <v>1121508984</v>
      </c>
      <c r="B363" s="42" t="s">
        <v>41</v>
      </c>
      <c r="C363" s="42" t="s">
        <v>1694</v>
      </c>
      <c r="D363" t="s">
        <v>315</v>
      </c>
      <c r="E363" t="s">
        <v>164</v>
      </c>
      <c r="F363" t="s">
        <v>439</v>
      </c>
      <c r="G363" t="s">
        <v>231</v>
      </c>
      <c r="L363" t="str">
        <f t="shared" si="22"/>
        <v>M</v>
      </c>
      <c r="M363">
        <f t="shared" si="23"/>
        <v>8</v>
      </c>
      <c r="N363" t="str">
        <f t="shared" ca="1" si="24"/>
        <v>DIFF</v>
      </c>
      <c r="R363" t="str">
        <f>VLOOKUP(A363,DATOS!D:J,7,FALSE)</f>
        <v>SANTIAGO</v>
      </c>
      <c r="S363">
        <f>VLOOKUP(R363,MUNICIOS!A:D,4,FALSE)</f>
        <v>760</v>
      </c>
    </row>
    <row r="364" spans="1:19">
      <c r="A364" s="42">
        <v>41110087</v>
      </c>
      <c r="B364" s="42" t="s">
        <v>41</v>
      </c>
      <c r="C364" s="42" t="s">
        <v>1695</v>
      </c>
      <c r="D364" t="s">
        <v>3192</v>
      </c>
      <c r="E364" t="s">
        <v>3193</v>
      </c>
      <c r="F364" t="s">
        <v>175</v>
      </c>
      <c r="L364" t="str">
        <f t="shared" si="22"/>
        <v>M</v>
      </c>
      <c r="M364">
        <f t="shared" si="23"/>
        <v>7</v>
      </c>
      <c r="N364" t="str">
        <f t="shared" ca="1" si="24"/>
        <v>DIFF</v>
      </c>
      <c r="R364" t="str">
        <f>VLOOKUP(A364,DATOS!D:J,7,FALSE)</f>
        <v>ORITO</v>
      </c>
      <c r="S364">
        <f>VLOOKUP(R364,MUNICIOS!A:D,4,FALSE)</f>
        <v>320</v>
      </c>
    </row>
    <row r="365" spans="1:19">
      <c r="A365" s="42">
        <v>1122785954</v>
      </c>
      <c r="B365" s="42" t="s">
        <v>79</v>
      </c>
      <c r="C365" s="42" t="s">
        <v>1696</v>
      </c>
      <c r="D365" t="s">
        <v>3194</v>
      </c>
      <c r="E365" t="s">
        <v>174</v>
      </c>
      <c r="F365" t="s">
        <v>182</v>
      </c>
      <c r="G365" t="s">
        <v>3195</v>
      </c>
      <c r="L365" t="str">
        <f t="shared" si="22"/>
        <v>M</v>
      </c>
      <c r="M365">
        <f t="shared" si="23"/>
        <v>11</v>
      </c>
      <c r="N365" t="str">
        <f t="shared" ca="1" si="24"/>
        <v>DIFF</v>
      </c>
      <c r="R365" t="str">
        <f>VLOOKUP(A365,DATOS!D:J,7,FALSE)</f>
        <v>SIBUNDOY</v>
      </c>
      <c r="S365">
        <f>VLOOKUP(R365,MUNICIOS!A:D,4,FALSE)</f>
        <v>749</v>
      </c>
    </row>
    <row r="366" spans="1:19">
      <c r="A366" s="42">
        <v>1122787743</v>
      </c>
      <c r="B366" s="42" t="s">
        <v>86</v>
      </c>
      <c r="C366" s="42" t="s">
        <v>1697</v>
      </c>
      <c r="D366" t="s">
        <v>3196</v>
      </c>
      <c r="E366" t="s">
        <v>336</v>
      </c>
      <c r="F366" t="s">
        <v>3197</v>
      </c>
      <c r="G366" t="s">
        <v>849</v>
      </c>
      <c r="L366" t="str">
        <f t="shared" si="22"/>
        <v>M</v>
      </c>
      <c r="M366">
        <f t="shared" si="23"/>
        <v>5</v>
      </c>
      <c r="N366" t="str">
        <f t="shared" ca="1" si="24"/>
        <v>DIFF</v>
      </c>
      <c r="R366" t="str">
        <f>VLOOKUP(A366,DATOS!D:J,7,FALSE)</f>
        <v>SIBUNDOY</v>
      </c>
      <c r="S366">
        <f>VLOOKUP(R366,MUNICIOS!A:D,4,FALSE)</f>
        <v>749</v>
      </c>
    </row>
    <row r="367" spans="1:19">
      <c r="A367" s="42">
        <v>27355858</v>
      </c>
      <c r="B367" s="42" t="s">
        <v>41</v>
      </c>
      <c r="C367" s="42" t="s">
        <v>1698</v>
      </c>
      <c r="D367" t="s">
        <v>2876</v>
      </c>
      <c r="E367" t="s">
        <v>747</v>
      </c>
      <c r="F367" t="s">
        <v>345</v>
      </c>
      <c r="G367" t="s">
        <v>497</v>
      </c>
      <c r="L367" t="str">
        <f t="shared" si="22"/>
        <v>M</v>
      </c>
      <c r="M367">
        <f t="shared" si="23"/>
        <v>7</v>
      </c>
      <c r="N367" t="str">
        <f t="shared" ca="1" si="24"/>
        <v>DIFF</v>
      </c>
      <c r="R367" t="str">
        <f>VLOOKUP(A367,DATOS!D:J,7,FALSE)</f>
        <v>MOCOA</v>
      </c>
      <c r="S367" t="str">
        <f>VLOOKUP(R367,MUNICIOS!A:D,4,FALSE)</f>
        <v>001</v>
      </c>
    </row>
    <row r="368" spans="1:19">
      <c r="A368" s="42">
        <v>1141384669</v>
      </c>
      <c r="B368" s="42" t="s">
        <v>86</v>
      </c>
      <c r="C368" s="42" t="s">
        <v>1699</v>
      </c>
      <c r="D368" t="s">
        <v>3198</v>
      </c>
      <c r="E368" t="s">
        <v>3199</v>
      </c>
      <c r="F368" t="s">
        <v>3200</v>
      </c>
      <c r="L368" t="str">
        <f t="shared" si="22"/>
        <v>M</v>
      </c>
      <c r="M368">
        <f t="shared" si="23"/>
        <v>6</v>
      </c>
      <c r="N368" t="str">
        <f t="shared" ca="1" si="24"/>
        <v>DIFF</v>
      </c>
      <c r="R368" t="str">
        <f>VLOOKUP(A368,DATOS!D:J,7,FALSE)</f>
        <v>ORITO</v>
      </c>
      <c r="S368">
        <f>VLOOKUP(R368,MUNICIOS!A:D,4,FALSE)</f>
        <v>320</v>
      </c>
    </row>
    <row r="369" spans="1:19">
      <c r="A369" s="42">
        <v>39835195</v>
      </c>
      <c r="B369" s="42" t="s">
        <v>41</v>
      </c>
      <c r="C369" s="42" t="s">
        <v>1701</v>
      </c>
      <c r="D369" t="s">
        <v>3198</v>
      </c>
      <c r="E369" t="s">
        <v>3198</v>
      </c>
      <c r="F369" t="s">
        <v>3201</v>
      </c>
      <c r="G369" t="s">
        <v>3428</v>
      </c>
      <c r="L369" t="str">
        <f t="shared" si="22"/>
        <v>M</v>
      </c>
      <c r="M369">
        <f t="shared" si="23"/>
        <v>6</v>
      </c>
      <c r="N369" t="str">
        <f t="shared" ca="1" si="24"/>
        <v>DIFF</v>
      </c>
      <c r="R369" t="str">
        <f>VLOOKUP(A369,DATOS!D:J,7,FALSE)</f>
        <v>MOCOA</v>
      </c>
      <c r="S369" t="str">
        <f>VLOOKUP(R369,MUNICIOS!A:D,4,FALSE)</f>
        <v>001</v>
      </c>
    </row>
    <row r="370" spans="1:19">
      <c r="A370" s="42">
        <v>29900472</v>
      </c>
      <c r="B370" s="42" t="s">
        <v>41</v>
      </c>
      <c r="C370" s="42" t="s">
        <v>1702</v>
      </c>
      <c r="D370" t="s">
        <v>247</v>
      </c>
      <c r="E370" t="s">
        <v>202</v>
      </c>
      <c r="F370" t="s">
        <v>229</v>
      </c>
      <c r="G370" t="s">
        <v>438</v>
      </c>
      <c r="L370" t="str">
        <f t="shared" si="22"/>
        <v>M</v>
      </c>
      <c r="M370">
        <f t="shared" si="23"/>
        <v>4</v>
      </c>
      <c r="N370" t="str">
        <f t="shared" ca="1" si="24"/>
        <v>DIFF</v>
      </c>
      <c r="R370" t="str">
        <f>VLOOKUP(A370,DATOS!D:J,7,FALSE)</f>
        <v>ORITO</v>
      </c>
      <c r="S370">
        <f>VLOOKUP(R370,MUNICIOS!A:D,4,FALSE)</f>
        <v>320</v>
      </c>
    </row>
    <row r="371" spans="1:19">
      <c r="A371" s="42">
        <v>1082749459</v>
      </c>
      <c r="B371" s="42" t="s">
        <v>86</v>
      </c>
      <c r="C371" s="42" t="s">
        <v>1704</v>
      </c>
      <c r="D371" t="s">
        <v>247</v>
      </c>
      <c r="E371" t="s">
        <v>263</v>
      </c>
      <c r="F371" t="s">
        <v>3202</v>
      </c>
      <c r="G371" t="s">
        <v>3203</v>
      </c>
      <c r="L371" t="str">
        <f t="shared" si="22"/>
        <v>M</v>
      </c>
      <c r="M371">
        <f t="shared" si="23"/>
        <v>4</v>
      </c>
      <c r="N371" t="str">
        <f t="shared" ca="1" si="24"/>
        <v>DIFF</v>
      </c>
      <c r="R371" t="str">
        <f>VLOOKUP(A371,DATOS!D:J,7,FALSE)</f>
        <v>VALLE DEL GUAMUEZ</v>
      </c>
      <c r="S371">
        <f>VLOOKUP(R371,MUNICIOS!A:D,4,FALSE)</f>
        <v>865</v>
      </c>
    </row>
    <row r="372" spans="1:19">
      <c r="A372" s="42">
        <v>12770133</v>
      </c>
      <c r="B372" s="42" t="s">
        <v>41</v>
      </c>
      <c r="C372" s="42" t="s">
        <v>1707</v>
      </c>
      <c r="D372" t="s">
        <v>247</v>
      </c>
      <c r="E372" t="s">
        <v>369</v>
      </c>
      <c r="F372" t="s">
        <v>267</v>
      </c>
      <c r="G372" t="s">
        <v>380</v>
      </c>
      <c r="L372" t="str">
        <f t="shared" si="22"/>
        <v>M</v>
      </c>
      <c r="M372">
        <f t="shared" si="23"/>
        <v>4</v>
      </c>
      <c r="N372" t="str">
        <f t="shared" ca="1" si="24"/>
        <v>DIFF</v>
      </c>
      <c r="R372" t="str">
        <f>VLOOKUP(A372,DATOS!D:J,7,FALSE)</f>
        <v>PUERTO ASIS</v>
      </c>
      <c r="S372">
        <f>VLOOKUP(R372,MUNICIOS!A:D,4,FALSE)</f>
        <v>568</v>
      </c>
    </row>
    <row r="373" spans="1:19">
      <c r="A373" s="42">
        <v>1125184168</v>
      </c>
      <c r="B373" s="42" t="s">
        <v>79</v>
      </c>
      <c r="C373" s="42" t="s">
        <v>109</v>
      </c>
      <c r="D373" t="s">
        <v>247</v>
      </c>
      <c r="E373" t="s">
        <v>390</v>
      </c>
      <c r="F373" t="s">
        <v>439</v>
      </c>
      <c r="G373" t="s">
        <v>437</v>
      </c>
      <c r="L373" t="str">
        <f t="shared" si="22"/>
        <v>M</v>
      </c>
      <c r="M373">
        <f t="shared" si="23"/>
        <v>4</v>
      </c>
      <c r="N373" t="str">
        <f t="shared" ca="1" si="24"/>
        <v>DIFF</v>
      </c>
      <c r="R373" t="str">
        <f>VLOOKUP(A373,DATOS!D:J,7,FALSE)</f>
        <v>VILLAGARZON</v>
      </c>
      <c r="S373">
        <f>VLOOKUP(R373,MUNICIOS!A:D,4,FALSE)</f>
        <v>885</v>
      </c>
    </row>
    <row r="374" spans="1:19">
      <c r="A374" s="42">
        <v>39840456</v>
      </c>
      <c r="B374" s="42" t="s">
        <v>41</v>
      </c>
      <c r="C374" s="42" t="s">
        <v>110</v>
      </c>
      <c r="D374" t="s">
        <v>440</v>
      </c>
      <c r="E374" t="s">
        <v>181</v>
      </c>
      <c r="F374" t="s">
        <v>283</v>
      </c>
      <c r="G374" t="s">
        <v>367</v>
      </c>
      <c r="L374" t="str">
        <f t="shared" si="22"/>
        <v>M</v>
      </c>
      <c r="M374">
        <f t="shared" si="23"/>
        <v>4</v>
      </c>
      <c r="N374" t="str">
        <f t="shared" ca="1" si="24"/>
        <v>DIFF</v>
      </c>
      <c r="R374" t="str">
        <f>VLOOKUP(A374,DATOS!D:J,7,FALSE)</f>
        <v>SIBUNDOY</v>
      </c>
      <c r="S374">
        <f>VLOOKUP(R374,MUNICIOS!A:D,4,FALSE)</f>
        <v>749</v>
      </c>
    </row>
    <row r="375" spans="1:19">
      <c r="A375" s="42">
        <v>1192713009</v>
      </c>
      <c r="B375" s="42" t="s">
        <v>41</v>
      </c>
      <c r="C375" s="42" t="s">
        <v>1711</v>
      </c>
      <c r="D375" t="s">
        <v>355</v>
      </c>
      <c r="E375" t="s">
        <v>427</v>
      </c>
      <c r="F375" t="s">
        <v>358</v>
      </c>
      <c r="L375" t="str">
        <f t="shared" si="22"/>
        <v>M</v>
      </c>
      <c r="M375">
        <f t="shared" si="23"/>
        <v>7</v>
      </c>
      <c r="N375" t="str">
        <f t="shared" ca="1" si="24"/>
        <v>DIFF</v>
      </c>
      <c r="R375" t="str">
        <f>VLOOKUP(A375,DATOS!D:J,7,FALSE)</f>
        <v>ORITO</v>
      </c>
      <c r="S375">
        <f>VLOOKUP(R375,MUNICIOS!A:D,4,FALSE)</f>
        <v>320</v>
      </c>
    </row>
    <row r="376" spans="1:19">
      <c r="A376" s="42">
        <v>18122380</v>
      </c>
      <c r="B376" s="42" t="s">
        <v>41</v>
      </c>
      <c r="C376" s="42" t="s">
        <v>1713</v>
      </c>
      <c r="D376" t="s">
        <v>355</v>
      </c>
      <c r="E376" t="s">
        <v>139</v>
      </c>
      <c r="F376" t="s">
        <v>195</v>
      </c>
      <c r="L376" t="str">
        <f t="shared" si="22"/>
        <v>M</v>
      </c>
      <c r="M376">
        <f t="shared" si="23"/>
        <v>7</v>
      </c>
      <c r="N376" t="str">
        <f t="shared" ca="1" si="24"/>
        <v>DIFF</v>
      </c>
      <c r="R376" t="str">
        <f>VLOOKUP(A376,DATOS!D:J,7,FALSE)</f>
        <v>MOCOA</v>
      </c>
      <c r="S376" t="str">
        <f>VLOOKUP(R376,MUNICIOS!A:D,4,FALSE)</f>
        <v>001</v>
      </c>
    </row>
    <row r="377" spans="1:19">
      <c r="A377" s="42">
        <v>1123337771</v>
      </c>
      <c r="B377" s="42" t="s">
        <v>86</v>
      </c>
      <c r="C377" s="42" t="s">
        <v>1716</v>
      </c>
      <c r="D377" t="s">
        <v>355</v>
      </c>
      <c r="E377" t="s">
        <v>3204</v>
      </c>
      <c r="F377" t="s">
        <v>294</v>
      </c>
      <c r="L377" t="str">
        <f t="shared" si="22"/>
        <v>M</v>
      </c>
      <c r="M377">
        <f t="shared" si="23"/>
        <v>7</v>
      </c>
      <c r="N377" t="str">
        <f t="shared" ca="1" si="24"/>
        <v>DIFF</v>
      </c>
      <c r="R377" t="str">
        <f>VLOOKUP(A377,DATOS!D:J,7,FALSE)</f>
        <v>ORITO</v>
      </c>
      <c r="S377">
        <f>VLOOKUP(R377,MUNICIOS!A:D,4,FALSE)</f>
        <v>320</v>
      </c>
    </row>
    <row r="378" spans="1:19">
      <c r="A378" s="42">
        <v>1125411238</v>
      </c>
      <c r="B378" s="42" t="s">
        <v>79</v>
      </c>
      <c r="C378" s="42" t="s">
        <v>1719</v>
      </c>
      <c r="D378" t="s">
        <v>215</v>
      </c>
      <c r="E378" t="s">
        <v>3205</v>
      </c>
      <c r="F378" t="s">
        <v>3206</v>
      </c>
      <c r="G378" t="s">
        <v>3207</v>
      </c>
      <c r="L378" t="str">
        <f t="shared" si="22"/>
        <v>M</v>
      </c>
      <c r="M378">
        <f t="shared" si="23"/>
        <v>4</v>
      </c>
      <c r="N378" t="str">
        <f t="shared" ca="1" si="24"/>
        <v>DIFF</v>
      </c>
      <c r="R378" t="str">
        <f>VLOOKUP(A378,DATOS!D:J,7,FALSE)</f>
        <v>PUERTO CAICEDO</v>
      </c>
      <c r="S378">
        <f>VLOOKUP(R378,MUNICIOS!A:D,4,FALSE)</f>
        <v>569</v>
      </c>
    </row>
    <row r="379" spans="1:19">
      <c r="A379" s="42">
        <v>27473223</v>
      </c>
      <c r="B379" s="42" t="s">
        <v>41</v>
      </c>
      <c r="C379" s="42" t="s">
        <v>1724</v>
      </c>
      <c r="D379" t="s">
        <v>215</v>
      </c>
      <c r="E379" t="s">
        <v>240</v>
      </c>
      <c r="F379" t="s">
        <v>42</v>
      </c>
      <c r="G379" t="s">
        <v>411</v>
      </c>
      <c r="L379" t="str">
        <f t="shared" si="22"/>
        <v>M</v>
      </c>
      <c r="M379">
        <f t="shared" si="23"/>
        <v>4</v>
      </c>
      <c r="N379" t="str">
        <f t="shared" ca="1" si="24"/>
        <v>DIFF</v>
      </c>
      <c r="R379" t="str">
        <f>VLOOKUP(A379,DATOS!D:J,7,FALSE)</f>
        <v>COLON</v>
      </c>
      <c r="S379">
        <f>VLOOKUP(R379,MUNICIOS!A:D,4,FALSE)</f>
        <v>219</v>
      </c>
    </row>
    <row r="380" spans="1:19">
      <c r="A380" s="42">
        <v>1124316599</v>
      </c>
      <c r="B380" s="42" t="s">
        <v>86</v>
      </c>
      <c r="C380" s="42" t="s">
        <v>1726</v>
      </c>
      <c r="D380" t="s">
        <v>3208</v>
      </c>
      <c r="E380" t="s">
        <v>743</v>
      </c>
      <c r="F380" t="s">
        <v>3209</v>
      </c>
      <c r="G380" t="s">
        <v>3210</v>
      </c>
      <c r="L380" t="str">
        <f t="shared" si="22"/>
        <v>M</v>
      </c>
      <c r="M380">
        <f t="shared" si="23"/>
        <v>6</v>
      </c>
      <c r="N380" t="str">
        <f t="shared" ca="1" si="24"/>
        <v>DIFF</v>
      </c>
      <c r="R380" t="str">
        <f>VLOOKUP(A380,DATOS!D:J,7,FALSE)</f>
        <v>COLON</v>
      </c>
      <c r="S380">
        <f>VLOOKUP(R380,MUNICIOS!A:D,4,FALSE)</f>
        <v>219</v>
      </c>
    </row>
    <row r="381" spans="1:19">
      <c r="A381" s="42">
        <v>18106723</v>
      </c>
      <c r="B381" s="42" t="s">
        <v>41</v>
      </c>
      <c r="C381" s="42" t="s">
        <v>1727</v>
      </c>
      <c r="D381" t="s">
        <v>893</v>
      </c>
      <c r="E381" t="s">
        <v>3211</v>
      </c>
      <c r="F381" t="s">
        <v>267</v>
      </c>
      <c r="G381" t="s">
        <v>157</v>
      </c>
      <c r="L381" t="str">
        <f t="shared" si="22"/>
        <v>M</v>
      </c>
      <c r="M381">
        <f t="shared" si="23"/>
        <v>4</v>
      </c>
      <c r="N381" t="str">
        <f t="shared" ca="1" si="24"/>
        <v>DIFF</v>
      </c>
      <c r="R381" t="str">
        <f>VLOOKUP(A381,DATOS!D:J,7,FALSE)</f>
        <v>VALLE DEL GUAMUEZ</v>
      </c>
      <c r="S381">
        <f>VLOOKUP(R381,MUNICIOS!A:D,4,FALSE)</f>
        <v>865</v>
      </c>
    </row>
    <row r="382" spans="1:19">
      <c r="A382" s="42">
        <v>1120101170</v>
      </c>
      <c r="B382" s="42" t="s">
        <v>41</v>
      </c>
      <c r="C382" s="42" t="s">
        <v>1730</v>
      </c>
      <c r="D382" t="s">
        <v>3212</v>
      </c>
      <c r="E382" t="s">
        <v>291</v>
      </c>
      <c r="F382" t="s">
        <v>895</v>
      </c>
      <c r="G382" t="s">
        <v>176</v>
      </c>
      <c r="L382" t="str">
        <f t="shared" si="22"/>
        <v>M</v>
      </c>
      <c r="M382">
        <f t="shared" si="23"/>
        <v>8</v>
      </c>
      <c r="N382" t="str">
        <f t="shared" ca="1" si="24"/>
        <v>DIFF</v>
      </c>
      <c r="R382" t="str">
        <f>VLOOKUP(A382,DATOS!D:J,7,FALSE)</f>
        <v>PUERTO ASIS</v>
      </c>
      <c r="S382">
        <f>VLOOKUP(R382,MUNICIOS!A:D,4,FALSE)</f>
        <v>568</v>
      </c>
    </row>
    <row r="383" spans="1:19">
      <c r="A383" s="42">
        <v>5350222</v>
      </c>
      <c r="B383" s="42" t="s">
        <v>41</v>
      </c>
      <c r="C383" s="42" t="s">
        <v>641</v>
      </c>
      <c r="D383" t="s">
        <v>841</v>
      </c>
      <c r="E383" t="s">
        <v>303</v>
      </c>
      <c r="F383" t="s">
        <v>152</v>
      </c>
      <c r="L383" t="str">
        <f t="shared" si="22"/>
        <v>M</v>
      </c>
      <c r="M383">
        <f t="shared" si="23"/>
        <v>6</v>
      </c>
      <c r="N383" t="str">
        <f t="shared" ca="1" si="24"/>
        <v>DIFF</v>
      </c>
      <c r="R383" t="str">
        <f>VLOOKUP(A383,DATOS!D:J,7,FALSE)</f>
        <v>ORITO</v>
      </c>
      <c r="S383">
        <f>VLOOKUP(R383,MUNICIOS!A:D,4,FALSE)</f>
        <v>320</v>
      </c>
    </row>
    <row r="384" spans="1:19">
      <c r="A384" s="42">
        <v>94322467</v>
      </c>
      <c r="B384" s="42" t="s">
        <v>41</v>
      </c>
      <c r="C384" s="42" t="s">
        <v>1733</v>
      </c>
      <c r="D384" t="s">
        <v>738</v>
      </c>
      <c r="E384" t="s">
        <v>175</v>
      </c>
      <c r="F384" t="s">
        <v>828</v>
      </c>
      <c r="L384" t="str">
        <f t="shared" si="22"/>
        <v>M</v>
      </c>
      <c r="M384">
        <f t="shared" si="23"/>
        <v>4</v>
      </c>
      <c r="N384" t="str">
        <f t="shared" ca="1" si="24"/>
        <v>DIFF</v>
      </c>
      <c r="R384" t="str">
        <f>VLOOKUP(A384,DATOS!D:J,7,FALSE)</f>
        <v>MOCOA</v>
      </c>
      <c r="S384" t="str">
        <f>VLOOKUP(R384,MUNICIOS!A:D,4,FALSE)</f>
        <v>001</v>
      </c>
    </row>
    <row r="385" spans="1:19">
      <c r="A385" s="42">
        <v>41182120</v>
      </c>
      <c r="B385" s="42" t="s">
        <v>41</v>
      </c>
      <c r="C385" s="42" t="s">
        <v>1735</v>
      </c>
      <c r="D385" t="s">
        <v>313</v>
      </c>
      <c r="E385" t="s">
        <v>162</v>
      </c>
      <c r="F385" t="s">
        <v>219</v>
      </c>
      <c r="G385" t="s">
        <v>428</v>
      </c>
      <c r="L385" t="str">
        <f t="shared" si="22"/>
        <v>M</v>
      </c>
      <c r="M385">
        <f t="shared" si="23"/>
        <v>9</v>
      </c>
      <c r="N385" t="str">
        <f t="shared" ca="1" si="24"/>
        <v>DIFF</v>
      </c>
      <c r="R385" t="str">
        <f>VLOOKUP(A385,DATOS!D:J,7,FALSE)</f>
        <v>SIBUNDOY</v>
      </c>
      <c r="S385">
        <f>VLOOKUP(R385,MUNICIOS!A:D,4,FALSE)</f>
        <v>749</v>
      </c>
    </row>
    <row r="386" spans="1:19">
      <c r="A386" s="42">
        <v>27475382</v>
      </c>
      <c r="B386" s="42" t="s">
        <v>41</v>
      </c>
      <c r="C386" s="42" t="s">
        <v>579</v>
      </c>
      <c r="D386" t="s">
        <v>313</v>
      </c>
      <c r="E386" t="s">
        <v>415</v>
      </c>
      <c r="F386" t="s">
        <v>152</v>
      </c>
      <c r="G386" t="s">
        <v>775</v>
      </c>
      <c r="L386" t="str">
        <f t="shared" si="22"/>
        <v>M</v>
      </c>
      <c r="M386">
        <f t="shared" si="23"/>
        <v>9</v>
      </c>
      <c r="N386" t="str">
        <f t="shared" ca="1" si="24"/>
        <v>DIFF</v>
      </c>
      <c r="R386" t="str">
        <f>VLOOKUP(A386,DATOS!D:J,7,FALSE)</f>
        <v>SIBUNDOY</v>
      </c>
      <c r="S386">
        <f>VLOOKUP(R386,MUNICIOS!A:D,4,FALSE)</f>
        <v>749</v>
      </c>
    </row>
    <row r="387" spans="1:19">
      <c r="A387" s="42">
        <v>5297314</v>
      </c>
      <c r="B387" s="42" t="s">
        <v>41</v>
      </c>
      <c r="C387" s="42" t="s">
        <v>1737</v>
      </c>
      <c r="D387" t="s">
        <v>313</v>
      </c>
      <c r="E387" t="s">
        <v>267</v>
      </c>
      <c r="F387" t="s">
        <v>845</v>
      </c>
      <c r="L387" t="str">
        <f t="shared" ref="L387:L450" si="25">LEFT(D387,1)</f>
        <v>M</v>
      </c>
      <c r="M387">
        <f t="shared" ref="M387:M450" si="26">LEN(D387)</f>
        <v>9</v>
      </c>
      <c r="N387" t="str">
        <f t="shared" ref="N387:N450" ca="1" si="27">IF(LEFT(D387,1)&lt;&gt;RANDBETWEEN(65,90),"DIFF","OK")</f>
        <v>DIFF</v>
      </c>
      <c r="R387" t="str">
        <f>VLOOKUP(A387,DATOS!D:J,7,FALSE)</f>
        <v>MOCOA</v>
      </c>
      <c r="S387" t="str">
        <f>VLOOKUP(R387,MUNICIOS!A:D,4,FALSE)</f>
        <v>001</v>
      </c>
    </row>
    <row r="388" spans="1:19">
      <c r="A388" s="42">
        <v>41165021</v>
      </c>
      <c r="B388" s="42" t="s">
        <v>41</v>
      </c>
      <c r="C388" s="42" t="s">
        <v>1741</v>
      </c>
      <c r="D388" t="s">
        <v>773</v>
      </c>
      <c r="E388" t="s">
        <v>232</v>
      </c>
      <c r="F388" t="s">
        <v>3025</v>
      </c>
      <c r="L388" t="str">
        <f t="shared" si="25"/>
        <v>M</v>
      </c>
      <c r="M388">
        <f t="shared" si="26"/>
        <v>8</v>
      </c>
      <c r="N388" t="str">
        <f t="shared" ca="1" si="27"/>
        <v>DIFF</v>
      </c>
      <c r="R388" t="str">
        <f>VLOOKUP(A388,DATOS!D:J,7,FALSE)</f>
        <v>SANTIAGO</v>
      </c>
      <c r="S388">
        <f>VLOOKUP(R388,MUNICIOS!A:D,4,FALSE)</f>
        <v>760</v>
      </c>
    </row>
    <row r="389" spans="1:19">
      <c r="A389" s="42">
        <v>27359023</v>
      </c>
      <c r="B389" s="42" t="s">
        <v>41</v>
      </c>
      <c r="C389" s="42" t="s">
        <v>1742</v>
      </c>
      <c r="D389" t="s">
        <v>222</v>
      </c>
      <c r="E389" t="s">
        <v>442</v>
      </c>
      <c r="F389" t="s">
        <v>420</v>
      </c>
      <c r="G389" t="s">
        <v>3213</v>
      </c>
      <c r="L389" t="str">
        <f t="shared" si="25"/>
        <v>M</v>
      </c>
      <c r="M389">
        <f t="shared" si="26"/>
        <v>6</v>
      </c>
      <c r="N389" t="str">
        <f t="shared" ca="1" si="27"/>
        <v>DIFF</v>
      </c>
      <c r="R389" t="str">
        <f>VLOOKUP(A389,DATOS!D:J,7,FALSE)</f>
        <v>VILLAGARZON</v>
      </c>
      <c r="S389">
        <f>VLOOKUP(R389,MUNICIOS!A:D,4,FALSE)</f>
        <v>885</v>
      </c>
    </row>
    <row r="390" spans="1:19">
      <c r="A390" s="42">
        <v>40730186</v>
      </c>
      <c r="B390" s="42" t="s">
        <v>41</v>
      </c>
      <c r="C390" s="42" t="s">
        <v>1746</v>
      </c>
      <c r="D390" t="s">
        <v>222</v>
      </c>
      <c r="E390" t="s">
        <v>3214</v>
      </c>
      <c r="F390" t="s">
        <v>3215</v>
      </c>
      <c r="L390" t="str">
        <f t="shared" si="25"/>
        <v>M</v>
      </c>
      <c r="M390">
        <f t="shared" si="26"/>
        <v>6</v>
      </c>
      <c r="N390" t="str">
        <f t="shared" ca="1" si="27"/>
        <v>DIFF</v>
      </c>
      <c r="R390" t="str">
        <f>VLOOKUP(A390,DATOS!D:J,7,FALSE)</f>
        <v>PUERTO GUZMAN</v>
      </c>
      <c r="S390">
        <f>VLOOKUP(R390,MUNICIOS!A:D,4,FALSE)</f>
        <v>571</v>
      </c>
    </row>
    <row r="391" spans="1:19">
      <c r="A391" s="42">
        <v>41887945</v>
      </c>
      <c r="B391" s="42" t="s">
        <v>41</v>
      </c>
      <c r="C391" s="42" t="s">
        <v>1748</v>
      </c>
      <c r="D391" t="s">
        <v>222</v>
      </c>
      <c r="E391" t="s">
        <v>2992</v>
      </c>
      <c r="F391" t="s">
        <v>3216</v>
      </c>
      <c r="L391" t="str">
        <f t="shared" si="25"/>
        <v>M</v>
      </c>
      <c r="M391">
        <f t="shared" si="26"/>
        <v>6</v>
      </c>
      <c r="N391" t="str">
        <f t="shared" ca="1" si="27"/>
        <v>DIFF</v>
      </c>
      <c r="R391" t="str">
        <f>VLOOKUP(A391,DATOS!D:J,7,FALSE)</f>
        <v>VILLAGARZON</v>
      </c>
      <c r="S391">
        <f>VLOOKUP(R391,MUNICIOS!A:D,4,FALSE)</f>
        <v>885</v>
      </c>
    </row>
    <row r="392" spans="1:19">
      <c r="A392" s="42">
        <v>1125183641</v>
      </c>
      <c r="B392" s="42" t="s">
        <v>79</v>
      </c>
      <c r="C392" s="42" t="s">
        <v>1751</v>
      </c>
      <c r="D392" t="s">
        <v>222</v>
      </c>
      <c r="E392" t="s">
        <v>443</v>
      </c>
      <c r="F392" t="s">
        <v>3217</v>
      </c>
      <c r="G392" t="s">
        <v>444</v>
      </c>
      <c r="L392" t="str">
        <f t="shared" si="25"/>
        <v>M</v>
      </c>
      <c r="M392">
        <f t="shared" si="26"/>
        <v>6</v>
      </c>
      <c r="N392" t="str">
        <f t="shared" ca="1" si="27"/>
        <v>DIFF</v>
      </c>
      <c r="R392" t="str">
        <f>VLOOKUP(A392,DATOS!D:J,7,FALSE)</f>
        <v>PUERTO GUZMAN</v>
      </c>
      <c r="S392">
        <f>VLOOKUP(R392,MUNICIOS!A:D,4,FALSE)</f>
        <v>571</v>
      </c>
    </row>
    <row r="393" spans="1:19">
      <c r="A393" s="42">
        <v>5206097</v>
      </c>
      <c r="B393" s="42" t="s">
        <v>41</v>
      </c>
      <c r="C393" s="42" t="s">
        <v>1754</v>
      </c>
      <c r="D393" t="s">
        <v>739</v>
      </c>
      <c r="E393" t="s">
        <v>336</v>
      </c>
      <c r="F393" t="s">
        <v>156</v>
      </c>
      <c r="G393" t="s">
        <v>236</v>
      </c>
      <c r="L393" t="str">
        <f t="shared" si="25"/>
        <v>M</v>
      </c>
      <c r="M393">
        <f t="shared" si="26"/>
        <v>10</v>
      </c>
      <c r="N393" t="str">
        <f t="shared" ca="1" si="27"/>
        <v>DIFF</v>
      </c>
      <c r="R393" t="str">
        <f>VLOOKUP(A393,DATOS!D:J,7,FALSE)</f>
        <v>COLON</v>
      </c>
      <c r="S393">
        <f>VLOOKUP(R393,MUNICIOS!A:D,4,FALSE)</f>
        <v>219</v>
      </c>
    </row>
    <row r="394" spans="1:19">
      <c r="A394" s="42">
        <v>1125180559</v>
      </c>
      <c r="B394" s="42" t="s">
        <v>79</v>
      </c>
      <c r="C394" s="42" t="s">
        <v>643</v>
      </c>
      <c r="D394" t="s">
        <v>166</v>
      </c>
      <c r="E394" t="s">
        <v>149</v>
      </c>
      <c r="F394" t="s">
        <v>861</v>
      </c>
      <c r="G394" t="s">
        <v>456</v>
      </c>
      <c r="L394" t="str">
        <f t="shared" si="25"/>
        <v>M</v>
      </c>
      <c r="M394">
        <f t="shared" si="26"/>
        <v>7</v>
      </c>
      <c r="N394" t="str">
        <f t="shared" ca="1" si="27"/>
        <v>DIFF</v>
      </c>
      <c r="R394" t="str">
        <f>VLOOKUP(A394,DATOS!D:J,7,FALSE)</f>
        <v>PUERTO GUZMAN</v>
      </c>
      <c r="S394">
        <f>VLOOKUP(R394,MUNICIOS!A:D,4,FALSE)</f>
        <v>571</v>
      </c>
    </row>
    <row r="395" spans="1:19">
      <c r="A395" s="42">
        <v>1080073763</v>
      </c>
      <c r="B395" s="42" t="s">
        <v>86</v>
      </c>
      <c r="C395" s="42" t="s">
        <v>1755</v>
      </c>
      <c r="D395" t="s">
        <v>3048</v>
      </c>
      <c r="E395" t="s">
        <v>270</v>
      </c>
      <c r="F395" t="s">
        <v>3218</v>
      </c>
      <c r="G395" t="s">
        <v>3219</v>
      </c>
      <c r="L395" t="str">
        <f t="shared" si="25"/>
        <v>M</v>
      </c>
      <c r="M395">
        <f t="shared" si="26"/>
        <v>10</v>
      </c>
      <c r="N395" t="str">
        <f t="shared" ca="1" si="27"/>
        <v>DIFF</v>
      </c>
      <c r="R395" t="str">
        <f>VLOOKUP(A395,DATOS!D:J,7,FALSE)</f>
        <v>SAN FRANCISCO</v>
      </c>
      <c r="S395">
        <f>VLOOKUP(R395,MUNICIOS!A:D,4,FALSE)</f>
        <v>755</v>
      </c>
    </row>
    <row r="396" spans="1:19">
      <c r="A396" s="42">
        <v>25530553</v>
      </c>
      <c r="B396" s="42" t="s">
        <v>41</v>
      </c>
      <c r="C396" s="42" t="s">
        <v>1756</v>
      </c>
      <c r="D396" t="s">
        <v>447</v>
      </c>
      <c r="E396" t="s">
        <v>208</v>
      </c>
      <c r="F396" t="s">
        <v>448</v>
      </c>
      <c r="L396" t="str">
        <f t="shared" si="25"/>
        <v>M</v>
      </c>
      <c r="M396">
        <f t="shared" si="26"/>
        <v>7</v>
      </c>
      <c r="N396" t="str">
        <f t="shared" ca="1" si="27"/>
        <v>DIFF</v>
      </c>
      <c r="R396" t="str">
        <f>VLOOKUP(A396,DATOS!D:J,7,FALSE)</f>
        <v>PUERTO ASIS</v>
      </c>
      <c r="S396">
        <f>VLOOKUP(R396,MUNICIOS!A:D,4,FALSE)</f>
        <v>568</v>
      </c>
    </row>
    <row r="397" spans="1:19">
      <c r="A397" s="42">
        <v>1123338536</v>
      </c>
      <c r="B397" s="42" t="s">
        <v>86</v>
      </c>
      <c r="C397" s="42" t="s">
        <v>1759</v>
      </c>
      <c r="D397" t="s">
        <v>3220</v>
      </c>
      <c r="E397" t="s">
        <v>3221</v>
      </c>
      <c r="F397" t="s">
        <v>3222</v>
      </c>
      <c r="L397" t="str">
        <f t="shared" si="25"/>
        <v>M</v>
      </c>
      <c r="M397">
        <f t="shared" si="26"/>
        <v>7</v>
      </c>
      <c r="N397" t="str">
        <f t="shared" ca="1" si="27"/>
        <v>DIFF</v>
      </c>
      <c r="R397" t="str">
        <f>VLOOKUP(A397,DATOS!D:J,7,FALSE)</f>
        <v>ORITO</v>
      </c>
      <c r="S397">
        <f>VLOOKUP(R397,MUNICIOS!A:D,4,FALSE)</f>
        <v>320</v>
      </c>
    </row>
    <row r="398" spans="1:19">
      <c r="A398" s="42">
        <v>5348740</v>
      </c>
      <c r="B398" s="42" t="s">
        <v>41</v>
      </c>
      <c r="C398" s="42" t="s">
        <v>1760</v>
      </c>
      <c r="D398" t="s">
        <v>866</v>
      </c>
      <c r="E398" t="s">
        <v>403</v>
      </c>
      <c r="F398" t="s">
        <v>3223</v>
      </c>
      <c r="G398" t="s">
        <v>828</v>
      </c>
      <c r="L398" t="str">
        <f t="shared" si="25"/>
        <v>M</v>
      </c>
      <c r="M398">
        <f t="shared" si="26"/>
        <v>8</v>
      </c>
      <c r="N398" t="str">
        <f t="shared" ca="1" si="27"/>
        <v>DIFF</v>
      </c>
      <c r="R398" t="str">
        <f>VLOOKUP(A398,DATOS!D:J,7,FALSE)</f>
        <v>COLON</v>
      </c>
      <c r="S398">
        <f>VLOOKUP(R398,MUNICIOS!A:D,4,FALSE)</f>
        <v>219</v>
      </c>
    </row>
    <row r="399" spans="1:19">
      <c r="A399" s="42">
        <v>1124312098</v>
      </c>
      <c r="B399" s="42" t="s">
        <v>41</v>
      </c>
      <c r="C399" s="42" t="s">
        <v>1762</v>
      </c>
      <c r="D399" t="s">
        <v>449</v>
      </c>
      <c r="E399" t="s">
        <v>3224</v>
      </c>
      <c r="F399" t="s">
        <v>308</v>
      </c>
      <c r="G399" t="s">
        <v>3225</v>
      </c>
      <c r="L399" t="str">
        <f t="shared" si="25"/>
        <v>M</v>
      </c>
      <c r="M399">
        <f t="shared" si="26"/>
        <v>4</v>
      </c>
      <c r="N399" t="str">
        <f t="shared" ca="1" si="27"/>
        <v>DIFF</v>
      </c>
      <c r="R399" t="str">
        <f>VLOOKUP(A399,DATOS!D:J,7,FALSE)</f>
        <v>COLON</v>
      </c>
      <c r="S399">
        <f>VLOOKUP(R399,MUNICIOS!A:D,4,FALSE)</f>
        <v>219</v>
      </c>
    </row>
    <row r="400" spans="1:19">
      <c r="A400" s="42">
        <v>14437407</v>
      </c>
      <c r="B400" s="42" t="s">
        <v>41</v>
      </c>
      <c r="C400" s="42" t="s">
        <v>1763</v>
      </c>
      <c r="D400" t="s">
        <v>449</v>
      </c>
      <c r="E400" t="s">
        <v>442</v>
      </c>
      <c r="F400" t="s">
        <v>357</v>
      </c>
      <c r="G400" t="s">
        <v>157</v>
      </c>
      <c r="L400" t="str">
        <f t="shared" si="25"/>
        <v>M</v>
      </c>
      <c r="M400">
        <f t="shared" si="26"/>
        <v>4</v>
      </c>
      <c r="N400" t="str">
        <f t="shared" ca="1" si="27"/>
        <v>DIFF</v>
      </c>
      <c r="R400" t="str">
        <f>VLOOKUP(A400,DATOS!D:J,7,FALSE)</f>
        <v>PUERTO CAICEDO</v>
      </c>
      <c r="S400">
        <f>VLOOKUP(R400,MUNICIOS!A:D,4,FALSE)</f>
        <v>569</v>
      </c>
    </row>
    <row r="401" spans="1:19">
      <c r="A401" s="42">
        <v>39841345</v>
      </c>
      <c r="B401" s="42" t="s">
        <v>41</v>
      </c>
      <c r="C401" s="42" t="s">
        <v>1766</v>
      </c>
      <c r="D401" t="s">
        <v>449</v>
      </c>
      <c r="E401" t="s">
        <v>3226</v>
      </c>
      <c r="F401" t="s">
        <v>152</v>
      </c>
      <c r="G401" t="s">
        <v>278</v>
      </c>
      <c r="L401" t="str">
        <f t="shared" si="25"/>
        <v>M</v>
      </c>
      <c r="M401">
        <f t="shared" si="26"/>
        <v>4</v>
      </c>
      <c r="N401" t="str">
        <f t="shared" ca="1" si="27"/>
        <v>DIFF</v>
      </c>
      <c r="R401" t="str">
        <f>VLOOKUP(A401,DATOS!D:J,7,FALSE)</f>
        <v>PUERTO CAICEDO</v>
      </c>
      <c r="S401">
        <f>VLOOKUP(R401,MUNICIOS!A:D,4,FALSE)</f>
        <v>569</v>
      </c>
    </row>
    <row r="402" spans="1:19">
      <c r="A402" s="42">
        <v>1030083610</v>
      </c>
      <c r="B402" s="42" t="s">
        <v>86</v>
      </c>
      <c r="C402" s="42" t="s">
        <v>1769</v>
      </c>
      <c r="D402" t="s">
        <v>449</v>
      </c>
      <c r="E402" t="s">
        <v>3227</v>
      </c>
      <c r="F402" t="s">
        <v>3228</v>
      </c>
      <c r="G402" t="s">
        <v>3229</v>
      </c>
      <c r="L402" t="str">
        <f t="shared" si="25"/>
        <v>M</v>
      </c>
      <c r="M402">
        <f t="shared" si="26"/>
        <v>4</v>
      </c>
      <c r="N402" t="str">
        <f t="shared" ca="1" si="27"/>
        <v>DIFF</v>
      </c>
      <c r="R402" t="str">
        <f>VLOOKUP(A402,DATOS!D:J,7,FALSE)</f>
        <v>VILLAGARZON</v>
      </c>
      <c r="S402">
        <f>VLOOKUP(R402,MUNICIOS!A:D,4,FALSE)</f>
        <v>885</v>
      </c>
    </row>
    <row r="403" spans="1:19">
      <c r="A403" s="42">
        <v>27183360</v>
      </c>
      <c r="B403" s="42" t="s">
        <v>41</v>
      </c>
      <c r="C403" s="42" t="s">
        <v>1771</v>
      </c>
      <c r="D403" t="s">
        <v>449</v>
      </c>
      <c r="E403" t="s">
        <v>3409</v>
      </c>
      <c r="F403" t="s">
        <v>152</v>
      </c>
      <c r="L403" t="str">
        <f t="shared" si="25"/>
        <v>M</v>
      </c>
      <c r="M403">
        <f t="shared" si="26"/>
        <v>4</v>
      </c>
      <c r="N403" t="str">
        <f t="shared" ca="1" si="27"/>
        <v>DIFF</v>
      </c>
      <c r="R403" t="str">
        <f>VLOOKUP(A403,DATOS!D:J,7,FALSE)</f>
        <v>ORITO</v>
      </c>
      <c r="S403">
        <f>VLOOKUP(R403,MUNICIOS!A:D,4,FALSE)</f>
        <v>320</v>
      </c>
    </row>
    <row r="404" spans="1:19">
      <c r="A404" s="42">
        <v>27354121</v>
      </c>
      <c r="B404" s="42" t="s">
        <v>41</v>
      </c>
      <c r="C404" s="42" t="s">
        <v>1773</v>
      </c>
      <c r="D404" t="s">
        <v>449</v>
      </c>
      <c r="E404" t="s">
        <v>453</v>
      </c>
      <c r="F404" t="s">
        <v>278</v>
      </c>
      <c r="G404" t="s">
        <v>3230</v>
      </c>
      <c r="L404" t="str">
        <f t="shared" si="25"/>
        <v>M</v>
      </c>
      <c r="M404">
        <f t="shared" si="26"/>
        <v>4</v>
      </c>
      <c r="N404" t="str">
        <f t="shared" ca="1" si="27"/>
        <v>DIFF</v>
      </c>
      <c r="R404" t="str">
        <f>VLOOKUP(A404,DATOS!D:J,7,FALSE)</f>
        <v>PUERTO GUZMAN</v>
      </c>
      <c r="S404">
        <f>VLOOKUP(R404,MUNICIOS!A:D,4,FALSE)</f>
        <v>571</v>
      </c>
    </row>
    <row r="405" spans="1:19">
      <c r="A405" s="42">
        <v>40756185</v>
      </c>
      <c r="B405" s="42" t="s">
        <v>41</v>
      </c>
      <c r="C405" s="42" t="s">
        <v>1777</v>
      </c>
      <c r="D405" t="s">
        <v>450</v>
      </c>
      <c r="E405" t="s">
        <v>3231</v>
      </c>
      <c r="F405" t="s">
        <v>454</v>
      </c>
      <c r="L405" t="str">
        <f t="shared" si="25"/>
        <v>M</v>
      </c>
      <c r="M405">
        <f t="shared" si="26"/>
        <v>7</v>
      </c>
      <c r="N405" t="str">
        <f t="shared" ca="1" si="27"/>
        <v>DIFF</v>
      </c>
      <c r="R405" t="str">
        <f>VLOOKUP(A405,DATOS!D:J,7,FALSE)</f>
        <v>PUERTO GUZMAN</v>
      </c>
      <c r="S405">
        <f>VLOOKUP(R405,MUNICIOS!A:D,4,FALSE)</f>
        <v>571</v>
      </c>
    </row>
    <row r="406" spans="1:19">
      <c r="A406" s="52">
        <v>1006850040</v>
      </c>
      <c r="B406" s="52" t="s">
        <v>41</v>
      </c>
      <c r="C406" s="42" t="s">
        <v>1778</v>
      </c>
      <c r="D406" t="s">
        <v>450</v>
      </c>
      <c r="E406" t="s">
        <v>3232</v>
      </c>
      <c r="F406" t="s">
        <v>427</v>
      </c>
      <c r="L406" t="str">
        <f t="shared" si="25"/>
        <v>M</v>
      </c>
      <c r="M406">
        <f t="shared" si="26"/>
        <v>7</v>
      </c>
      <c r="N406" t="str">
        <f t="shared" ca="1" si="27"/>
        <v>DIFF</v>
      </c>
      <c r="R406" t="str">
        <f>VLOOKUP(A406,DATOS!D:J,7,FALSE)</f>
        <v>ORITO</v>
      </c>
      <c r="S406">
        <f>VLOOKUP(R406,MUNICIOS!A:D,4,FALSE)</f>
        <v>320</v>
      </c>
    </row>
    <row r="407" spans="1:19">
      <c r="A407" s="52">
        <v>41181063</v>
      </c>
      <c r="B407" s="52" t="s">
        <v>41</v>
      </c>
      <c r="C407" s="42" t="s">
        <v>1780</v>
      </c>
      <c r="D407" t="s">
        <v>3233</v>
      </c>
      <c r="E407" t="s">
        <v>241</v>
      </c>
      <c r="F407" t="s">
        <v>278</v>
      </c>
      <c r="G407" t="s">
        <v>152</v>
      </c>
      <c r="L407" t="str">
        <f t="shared" si="25"/>
        <v>M</v>
      </c>
      <c r="M407">
        <f t="shared" si="26"/>
        <v>5</v>
      </c>
      <c r="N407" t="str">
        <f t="shared" ca="1" si="27"/>
        <v>DIFF</v>
      </c>
      <c r="R407" t="str">
        <f>VLOOKUP(A407,DATOS!D:J,7,FALSE)</f>
        <v>SAN FRANCISCO</v>
      </c>
      <c r="S407">
        <f>VLOOKUP(R407,MUNICIOS!A:D,4,FALSE)</f>
        <v>755</v>
      </c>
    </row>
    <row r="408" spans="1:19">
      <c r="A408" s="42">
        <v>5223557</v>
      </c>
      <c r="B408" s="42" t="s">
        <v>41</v>
      </c>
      <c r="C408" s="42" t="s">
        <v>1783</v>
      </c>
      <c r="D408" t="s">
        <v>455</v>
      </c>
      <c r="E408" t="s">
        <v>270</v>
      </c>
      <c r="F408" t="s">
        <v>3234</v>
      </c>
      <c r="L408" t="str">
        <f t="shared" si="25"/>
        <v>M</v>
      </c>
      <c r="M408">
        <f t="shared" si="26"/>
        <v>7</v>
      </c>
      <c r="N408" t="str">
        <f t="shared" ca="1" si="27"/>
        <v>DIFF</v>
      </c>
      <c r="R408" t="str">
        <f>VLOOKUP(A408,DATOS!D:J,7,FALSE)</f>
        <v>ORITO</v>
      </c>
      <c r="S408">
        <f>VLOOKUP(R408,MUNICIOS!A:D,4,FALSE)</f>
        <v>320</v>
      </c>
    </row>
    <row r="409" spans="1:19">
      <c r="A409" s="42">
        <v>1123330374</v>
      </c>
      <c r="B409" s="42" t="s">
        <v>41</v>
      </c>
      <c r="C409" s="42" t="s">
        <v>1785</v>
      </c>
      <c r="D409" t="s">
        <v>455</v>
      </c>
      <c r="E409" t="s">
        <v>212</v>
      </c>
      <c r="F409" t="s">
        <v>456</v>
      </c>
      <c r="L409" t="str">
        <f t="shared" si="25"/>
        <v>M</v>
      </c>
      <c r="M409">
        <f t="shared" si="26"/>
        <v>7</v>
      </c>
      <c r="N409" t="str">
        <f t="shared" ca="1" si="27"/>
        <v>DIFF</v>
      </c>
      <c r="R409" t="str">
        <f>VLOOKUP(A409,DATOS!D:J,7,FALSE)</f>
        <v>ORITO</v>
      </c>
      <c r="S409">
        <f>VLOOKUP(R409,MUNICIOS!A:D,4,FALSE)</f>
        <v>320</v>
      </c>
    </row>
    <row r="410" spans="1:19">
      <c r="A410" s="42">
        <v>1120071140</v>
      </c>
      <c r="B410" s="42" t="s">
        <v>86</v>
      </c>
      <c r="C410" s="42" t="s">
        <v>1787</v>
      </c>
      <c r="D410" t="s">
        <v>455</v>
      </c>
      <c r="E410" t="s">
        <v>183</v>
      </c>
      <c r="F410" t="s">
        <v>3235</v>
      </c>
      <c r="G410" t="s">
        <v>3236</v>
      </c>
      <c r="L410" t="str">
        <f t="shared" si="25"/>
        <v>M</v>
      </c>
      <c r="M410">
        <f t="shared" si="26"/>
        <v>7</v>
      </c>
      <c r="N410" t="str">
        <f t="shared" ca="1" si="27"/>
        <v>DIFF</v>
      </c>
      <c r="R410" t="str">
        <f>VLOOKUP(A410,DATOS!D:J,7,FALSE)</f>
        <v>ORITO</v>
      </c>
      <c r="S410">
        <f>VLOOKUP(R410,MUNICIOS!A:D,4,FALSE)</f>
        <v>320</v>
      </c>
    </row>
    <row r="411" spans="1:19">
      <c r="A411" s="42">
        <v>69010769</v>
      </c>
      <c r="B411" s="42" t="s">
        <v>41</v>
      </c>
      <c r="C411" s="42" t="s">
        <v>1792</v>
      </c>
      <c r="D411" t="s">
        <v>457</v>
      </c>
      <c r="E411" t="s">
        <v>369</v>
      </c>
      <c r="F411" t="s">
        <v>3237</v>
      </c>
      <c r="G411" t="s">
        <v>3238</v>
      </c>
      <c r="L411" t="str">
        <f t="shared" si="25"/>
        <v>M</v>
      </c>
      <c r="M411">
        <f t="shared" si="26"/>
        <v>6</v>
      </c>
      <c r="N411" t="str">
        <f t="shared" ca="1" si="27"/>
        <v>DIFF</v>
      </c>
      <c r="R411" t="str">
        <f>VLOOKUP(A411,DATOS!D:J,7,FALSE)</f>
        <v>PUERTO GUZMAN</v>
      </c>
      <c r="S411">
        <f>VLOOKUP(R411,MUNICIOS!A:D,4,FALSE)</f>
        <v>571</v>
      </c>
    </row>
    <row r="412" spans="1:19">
      <c r="A412" s="42">
        <v>41105448</v>
      </c>
      <c r="B412" s="42" t="s">
        <v>41</v>
      </c>
      <c r="C412" s="42" t="s">
        <v>1794</v>
      </c>
      <c r="D412" t="s">
        <v>3239</v>
      </c>
      <c r="E412" t="s">
        <v>343</v>
      </c>
      <c r="F412" t="s">
        <v>398</v>
      </c>
      <c r="L412" t="str">
        <f t="shared" si="25"/>
        <v>M</v>
      </c>
      <c r="M412">
        <f t="shared" si="26"/>
        <v>7</v>
      </c>
      <c r="N412" t="str">
        <f t="shared" ca="1" si="27"/>
        <v>DIFF</v>
      </c>
      <c r="R412" t="str">
        <f>VLOOKUP(A412,DATOS!D:J,7,FALSE)</f>
        <v>ORITO</v>
      </c>
      <c r="S412">
        <f>VLOOKUP(R412,MUNICIOS!A:D,4,FALSE)</f>
        <v>320</v>
      </c>
    </row>
    <row r="413" spans="1:19">
      <c r="A413" s="42">
        <v>41107077</v>
      </c>
      <c r="B413" s="42" t="s">
        <v>41</v>
      </c>
      <c r="C413" s="42" t="s">
        <v>1797</v>
      </c>
      <c r="D413" t="s">
        <v>3239</v>
      </c>
      <c r="E413" t="s">
        <v>856</v>
      </c>
      <c r="F413" t="s">
        <v>3240</v>
      </c>
      <c r="L413" t="str">
        <f t="shared" si="25"/>
        <v>M</v>
      </c>
      <c r="M413">
        <f t="shared" si="26"/>
        <v>7</v>
      </c>
      <c r="N413" t="str">
        <f t="shared" ca="1" si="27"/>
        <v>DIFF</v>
      </c>
      <c r="R413" t="str">
        <f>VLOOKUP(A413,DATOS!D:J,7,FALSE)</f>
        <v>ORITO</v>
      </c>
      <c r="S413">
        <f>VLOOKUP(R413,MUNICIOS!A:D,4,FALSE)</f>
        <v>320</v>
      </c>
    </row>
    <row r="414" spans="1:19">
      <c r="A414" s="42">
        <v>1123335416</v>
      </c>
      <c r="B414" s="42" t="s">
        <v>86</v>
      </c>
      <c r="C414" s="42" t="s">
        <v>1800</v>
      </c>
      <c r="D414" t="s">
        <v>459</v>
      </c>
      <c r="E414" t="s">
        <v>3241</v>
      </c>
      <c r="F414" t="s">
        <v>461</v>
      </c>
      <c r="L414" t="str">
        <f t="shared" si="25"/>
        <v>M</v>
      </c>
      <c r="M414">
        <f t="shared" si="26"/>
        <v>8</v>
      </c>
      <c r="N414" t="str">
        <f t="shared" ca="1" si="27"/>
        <v>DIFF</v>
      </c>
      <c r="R414" t="str">
        <f>VLOOKUP(A414,DATOS!D:J,7,FALSE)</f>
        <v>ORITO</v>
      </c>
      <c r="S414">
        <f>VLOOKUP(R414,MUNICIOS!A:D,4,FALSE)</f>
        <v>320</v>
      </c>
    </row>
    <row r="415" spans="1:19">
      <c r="A415" s="42">
        <v>38610094</v>
      </c>
      <c r="B415" s="42" t="s">
        <v>41</v>
      </c>
      <c r="C415" s="42" t="s">
        <v>1802</v>
      </c>
      <c r="D415" t="s">
        <v>459</v>
      </c>
      <c r="E415" t="s">
        <v>887</v>
      </c>
      <c r="F415" t="s">
        <v>194</v>
      </c>
      <c r="L415" t="str">
        <f t="shared" si="25"/>
        <v>M</v>
      </c>
      <c r="M415">
        <f t="shared" si="26"/>
        <v>8</v>
      </c>
      <c r="N415" t="str">
        <f t="shared" ca="1" si="27"/>
        <v>DIFF</v>
      </c>
      <c r="R415" t="str">
        <f>VLOOKUP(A415,DATOS!D:J,7,FALSE)</f>
        <v>ORITO</v>
      </c>
      <c r="S415">
        <f>VLOOKUP(R415,MUNICIOS!A:D,4,FALSE)</f>
        <v>320</v>
      </c>
    </row>
    <row r="416" spans="1:19">
      <c r="A416" s="42">
        <v>1124316841</v>
      </c>
      <c r="B416" s="42" t="s">
        <v>86</v>
      </c>
      <c r="C416" s="42" t="s">
        <v>1804</v>
      </c>
      <c r="D416" t="s">
        <v>526</v>
      </c>
      <c r="E416" t="s">
        <v>174</v>
      </c>
      <c r="F416" t="s">
        <v>357</v>
      </c>
      <c r="G416" t="s">
        <v>211</v>
      </c>
      <c r="L416" t="str">
        <f t="shared" si="25"/>
        <v>M</v>
      </c>
      <c r="M416">
        <f t="shared" si="26"/>
        <v>11</v>
      </c>
      <c r="N416" t="str">
        <f t="shared" ca="1" si="27"/>
        <v>DIFF</v>
      </c>
      <c r="R416" t="str">
        <f>VLOOKUP(A416,DATOS!D:J,7,FALSE)</f>
        <v>COLON</v>
      </c>
      <c r="S416">
        <f>VLOOKUP(R416,MUNICIOS!A:D,4,FALSE)</f>
        <v>219</v>
      </c>
    </row>
    <row r="417" spans="1:19">
      <c r="A417" s="42">
        <v>41180112</v>
      </c>
      <c r="B417" s="42" t="s">
        <v>41</v>
      </c>
      <c r="C417" s="42" t="s">
        <v>1806</v>
      </c>
      <c r="D417" t="s">
        <v>138</v>
      </c>
      <c r="E417" t="s">
        <v>904</v>
      </c>
      <c r="F417" t="s">
        <v>229</v>
      </c>
      <c r="G417" t="s">
        <v>152</v>
      </c>
      <c r="L417" t="str">
        <f t="shared" si="25"/>
        <v>M</v>
      </c>
      <c r="M417">
        <f t="shared" si="26"/>
        <v>10</v>
      </c>
      <c r="N417" t="str">
        <f t="shared" ca="1" si="27"/>
        <v>DIFF</v>
      </c>
      <c r="R417" t="str">
        <f>VLOOKUP(A417,DATOS!D:J,7,FALSE)</f>
        <v>SIBUNDOY</v>
      </c>
      <c r="S417">
        <f>VLOOKUP(R417,MUNICIOS!A:D,4,FALSE)</f>
        <v>749</v>
      </c>
    </row>
    <row r="418" spans="1:19">
      <c r="A418" s="42">
        <v>27352144</v>
      </c>
      <c r="B418" s="42" t="s">
        <v>41</v>
      </c>
      <c r="C418" s="42" t="s">
        <v>1807</v>
      </c>
      <c r="D418" t="s">
        <v>138</v>
      </c>
      <c r="E418" t="s">
        <v>535</v>
      </c>
      <c r="F418" t="s">
        <v>320</v>
      </c>
      <c r="L418" t="str">
        <f t="shared" si="25"/>
        <v>M</v>
      </c>
      <c r="M418">
        <f t="shared" si="26"/>
        <v>10</v>
      </c>
      <c r="N418" t="str">
        <f t="shared" ca="1" si="27"/>
        <v>DIFF</v>
      </c>
      <c r="R418" t="str">
        <f>VLOOKUP(A418,DATOS!D:J,7,FALSE)</f>
        <v>MOCOA</v>
      </c>
      <c r="S418" t="str">
        <f>VLOOKUP(R418,MUNICIOS!A:D,4,FALSE)</f>
        <v>001</v>
      </c>
    </row>
    <row r="419" spans="1:19">
      <c r="A419" s="42">
        <v>1006849634</v>
      </c>
      <c r="B419" s="42" t="s">
        <v>41</v>
      </c>
      <c r="C419" s="42" t="s">
        <v>1809</v>
      </c>
      <c r="D419" t="s">
        <v>3242</v>
      </c>
      <c r="E419" t="s">
        <v>3079</v>
      </c>
      <c r="F419" t="s">
        <v>169</v>
      </c>
      <c r="L419" t="str">
        <f t="shared" si="25"/>
        <v>M</v>
      </c>
      <c r="M419">
        <f t="shared" si="26"/>
        <v>6</v>
      </c>
      <c r="N419" t="str">
        <f t="shared" ca="1" si="27"/>
        <v>DIFF</v>
      </c>
      <c r="R419" t="str">
        <f>VLOOKUP(A419,DATOS!D:J,7,FALSE)</f>
        <v>ORITO</v>
      </c>
      <c r="S419">
        <f>VLOOKUP(R419,MUNICIOS!A:D,4,FALSE)</f>
        <v>320</v>
      </c>
    </row>
    <row r="420" spans="1:19">
      <c r="A420" s="42">
        <v>15571367</v>
      </c>
      <c r="B420" s="42" t="s">
        <v>41</v>
      </c>
      <c r="C420" s="42" t="s">
        <v>1812</v>
      </c>
      <c r="D420" t="s">
        <v>199</v>
      </c>
      <c r="E420" t="s">
        <v>205</v>
      </c>
      <c r="F420" t="s">
        <v>302</v>
      </c>
      <c r="G420" t="s">
        <v>87</v>
      </c>
      <c r="L420" t="str">
        <f t="shared" si="25"/>
        <v>M</v>
      </c>
      <c r="M420">
        <f t="shared" si="26"/>
        <v>5</v>
      </c>
      <c r="N420" t="str">
        <f t="shared" ca="1" si="27"/>
        <v>DIFF</v>
      </c>
      <c r="R420" t="str">
        <f>VLOOKUP(A420,DATOS!D:J,7,FALSE)</f>
        <v>PUERTO CAICEDO</v>
      </c>
      <c r="S420">
        <f>VLOOKUP(R420,MUNICIOS!A:D,4,FALSE)</f>
        <v>569</v>
      </c>
    </row>
    <row r="421" spans="1:19">
      <c r="A421" s="42">
        <v>1122784586</v>
      </c>
      <c r="B421" s="42" t="s">
        <v>41</v>
      </c>
      <c r="C421" s="42" t="s">
        <v>1813</v>
      </c>
      <c r="D421" t="s">
        <v>199</v>
      </c>
      <c r="E421" t="s">
        <v>291</v>
      </c>
      <c r="F421" t="s">
        <v>3243</v>
      </c>
      <c r="G421" t="s">
        <v>194</v>
      </c>
      <c r="L421" t="str">
        <f t="shared" si="25"/>
        <v>M</v>
      </c>
      <c r="M421">
        <f t="shared" si="26"/>
        <v>5</v>
      </c>
      <c r="N421" t="str">
        <f t="shared" ca="1" si="27"/>
        <v>DIFF</v>
      </c>
      <c r="R421" t="str">
        <f>VLOOKUP(A421,DATOS!D:J,7,FALSE)</f>
        <v>SIBUNDOY</v>
      </c>
      <c r="S421">
        <f>VLOOKUP(R421,MUNICIOS!A:D,4,FALSE)</f>
        <v>749</v>
      </c>
    </row>
    <row r="422" spans="1:19">
      <c r="A422" s="42">
        <v>1124316242</v>
      </c>
      <c r="B422" s="42" t="s">
        <v>79</v>
      </c>
      <c r="C422" s="42" t="s">
        <v>1815</v>
      </c>
      <c r="D422" t="s">
        <v>199</v>
      </c>
      <c r="E422" t="s">
        <v>228</v>
      </c>
      <c r="F422" t="s">
        <v>224</v>
      </c>
      <c r="G422" t="s">
        <v>3244</v>
      </c>
      <c r="L422" t="str">
        <f t="shared" si="25"/>
        <v>M</v>
      </c>
      <c r="M422">
        <f t="shared" si="26"/>
        <v>5</v>
      </c>
      <c r="N422" t="str">
        <f t="shared" ca="1" si="27"/>
        <v>DIFF</v>
      </c>
      <c r="R422" t="str">
        <f>VLOOKUP(A422,DATOS!D:J,7,FALSE)</f>
        <v>COLON</v>
      </c>
      <c r="S422">
        <f>VLOOKUP(R422,MUNICIOS!A:D,4,FALSE)</f>
        <v>219</v>
      </c>
    </row>
    <row r="423" spans="1:19">
      <c r="A423" s="42">
        <v>1006663094</v>
      </c>
      <c r="B423" s="42" t="s">
        <v>41</v>
      </c>
      <c r="C423" s="42" t="s">
        <v>1817</v>
      </c>
      <c r="D423" t="s">
        <v>199</v>
      </c>
      <c r="E423" t="s">
        <v>200</v>
      </c>
      <c r="F423" t="s">
        <v>169</v>
      </c>
      <c r="L423" t="str">
        <f t="shared" si="25"/>
        <v>M</v>
      </c>
      <c r="M423">
        <f t="shared" si="26"/>
        <v>5</v>
      </c>
      <c r="N423" t="str">
        <f t="shared" ca="1" si="27"/>
        <v>DIFF</v>
      </c>
      <c r="R423" t="str">
        <f>VLOOKUP(A423,DATOS!D:J,7,FALSE)</f>
        <v>MOCOA</v>
      </c>
      <c r="S423" t="str">
        <f>VLOOKUP(R423,MUNICIOS!A:D,4,FALSE)</f>
        <v>001</v>
      </c>
    </row>
    <row r="424" spans="1:19">
      <c r="A424" s="42">
        <v>27185375</v>
      </c>
      <c r="B424" s="42" t="s">
        <v>41</v>
      </c>
      <c r="C424" s="42" t="s">
        <v>1820</v>
      </c>
      <c r="D424" t="s">
        <v>199</v>
      </c>
      <c r="E424" t="s">
        <v>905</v>
      </c>
      <c r="F424" t="s">
        <v>793</v>
      </c>
      <c r="L424" t="str">
        <f t="shared" si="25"/>
        <v>M</v>
      </c>
      <c r="M424">
        <f t="shared" si="26"/>
        <v>5</v>
      </c>
      <c r="N424" t="str">
        <f t="shared" ca="1" si="27"/>
        <v>DIFF</v>
      </c>
      <c r="R424" t="str">
        <f>VLOOKUP(A424,DATOS!D:J,7,FALSE)</f>
        <v>PUERTO GUZMAN</v>
      </c>
      <c r="S424">
        <f>VLOOKUP(R424,MUNICIOS!A:D,4,FALSE)</f>
        <v>571</v>
      </c>
    </row>
    <row r="425" spans="1:19">
      <c r="A425" s="42">
        <v>27472594</v>
      </c>
      <c r="B425" s="42" t="s">
        <v>41</v>
      </c>
      <c r="C425" s="42" t="s">
        <v>1822</v>
      </c>
      <c r="D425" t="s">
        <v>199</v>
      </c>
      <c r="E425" t="s">
        <v>3420</v>
      </c>
      <c r="F425" t="s">
        <v>244</v>
      </c>
      <c r="G425" t="s">
        <v>429</v>
      </c>
      <c r="L425" t="str">
        <f t="shared" si="25"/>
        <v>M</v>
      </c>
      <c r="M425">
        <f t="shared" si="26"/>
        <v>5</v>
      </c>
      <c r="N425" t="str">
        <f t="shared" ca="1" si="27"/>
        <v>DIFF</v>
      </c>
      <c r="R425" t="str">
        <f>VLOOKUP(A425,DATOS!D:J,7,FALSE)</f>
        <v>COLON</v>
      </c>
      <c r="S425">
        <f>VLOOKUP(R425,MUNICIOS!A:D,4,FALSE)</f>
        <v>219</v>
      </c>
    </row>
    <row r="426" spans="1:19">
      <c r="A426" s="42">
        <v>1124313578</v>
      </c>
      <c r="B426" s="42" t="s">
        <v>79</v>
      </c>
      <c r="C426" s="42" t="s">
        <v>1824</v>
      </c>
      <c r="D426" t="s">
        <v>199</v>
      </c>
      <c r="E426" t="s">
        <v>325</v>
      </c>
      <c r="F426" t="s">
        <v>445</v>
      </c>
      <c r="G426" t="s">
        <v>176</v>
      </c>
      <c r="L426" t="str">
        <f t="shared" si="25"/>
        <v>M</v>
      </c>
      <c r="M426">
        <f t="shared" si="26"/>
        <v>5</v>
      </c>
      <c r="N426" t="str">
        <f t="shared" ca="1" si="27"/>
        <v>DIFF</v>
      </c>
      <c r="R426" t="str">
        <f>VLOOKUP(A426,DATOS!D:J,7,FALSE)</f>
        <v>COLON</v>
      </c>
      <c r="S426">
        <f>VLOOKUP(R426,MUNICIOS!A:D,4,FALSE)</f>
        <v>219</v>
      </c>
    </row>
    <row r="427" spans="1:19">
      <c r="A427" s="42">
        <v>1127076270</v>
      </c>
      <c r="B427" s="42" t="s">
        <v>79</v>
      </c>
      <c r="C427" s="42" t="s">
        <v>1825</v>
      </c>
      <c r="D427" t="s">
        <v>199</v>
      </c>
      <c r="E427" t="s">
        <v>3245</v>
      </c>
      <c r="F427" t="s">
        <v>3246</v>
      </c>
      <c r="G427" t="s">
        <v>312</v>
      </c>
      <c r="L427" t="str">
        <f t="shared" si="25"/>
        <v>M</v>
      </c>
      <c r="M427">
        <f t="shared" si="26"/>
        <v>5</v>
      </c>
      <c r="N427" t="str">
        <f t="shared" ca="1" si="27"/>
        <v>DIFF</v>
      </c>
      <c r="R427" t="str">
        <f>VLOOKUP(A427,DATOS!D:J,7,FALSE)</f>
        <v>VILLAGARZON</v>
      </c>
      <c r="S427">
        <f>VLOOKUP(R427,MUNICIOS!A:D,4,FALSE)</f>
        <v>885</v>
      </c>
    </row>
    <row r="428" spans="1:19">
      <c r="A428" s="42">
        <v>1127081758</v>
      </c>
      <c r="B428" s="42" t="s">
        <v>86</v>
      </c>
      <c r="C428" s="42" t="s">
        <v>1828</v>
      </c>
      <c r="D428" t="s">
        <v>199</v>
      </c>
      <c r="E428" t="s">
        <v>185</v>
      </c>
      <c r="F428" t="s">
        <v>303</v>
      </c>
      <c r="G428" t="s">
        <v>461</v>
      </c>
      <c r="L428" t="str">
        <f t="shared" si="25"/>
        <v>M</v>
      </c>
      <c r="M428">
        <f t="shared" si="26"/>
        <v>5</v>
      </c>
      <c r="N428" t="str">
        <f t="shared" ca="1" si="27"/>
        <v>DIFF</v>
      </c>
      <c r="R428" t="str">
        <f>VLOOKUP(A428,DATOS!D:J,7,FALSE)</f>
        <v>VILLAGARZON</v>
      </c>
      <c r="S428">
        <f>VLOOKUP(R428,MUNICIOS!A:D,4,FALSE)</f>
        <v>885</v>
      </c>
    </row>
    <row r="429" spans="1:19">
      <c r="A429" s="42">
        <v>39840652</v>
      </c>
      <c r="B429" s="42" t="s">
        <v>41</v>
      </c>
      <c r="C429" s="42" t="s">
        <v>1829</v>
      </c>
      <c r="D429" t="s">
        <v>199</v>
      </c>
      <c r="E429" t="s">
        <v>395</v>
      </c>
      <c r="F429" t="s">
        <v>287</v>
      </c>
      <c r="L429" t="str">
        <f t="shared" si="25"/>
        <v>M</v>
      </c>
      <c r="M429">
        <f t="shared" si="26"/>
        <v>5</v>
      </c>
      <c r="N429" t="str">
        <f t="shared" ca="1" si="27"/>
        <v>DIFF</v>
      </c>
      <c r="R429" t="str">
        <f>VLOOKUP(A429,DATOS!D:J,7,FALSE)</f>
        <v>PUERTO CAICEDO</v>
      </c>
      <c r="S429">
        <f>VLOOKUP(R429,MUNICIOS!A:D,4,FALSE)</f>
        <v>569</v>
      </c>
    </row>
    <row r="430" spans="1:19">
      <c r="A430" s="42">
        <v>1120067077</v>
      </c>
      <c r="B430" s="42" t="s">
        <v>41</v>
      </c>
      <c r="C430" s="42" t="s">
        <v>1831</v>
      </c>
      <c r="D430" t="s">
        <v>463</v>
      </c>
      <c r="E430" t="s">
        <v>464</v>
      </c>
      <c r="F430" t="s">
        <v>3247</v>
      </c>
      <c r="G430" t="s">
        <v>194</v>
      </c>
      <c r="L430" t="str">
        <f t="shared" si="25"/>
        <v>M</v>
      </c>
      <c r="M430">
        <f t="shared" si="26"/>
        <v>10</v>
      </c>
      <c r="N430" t="str">
        <f t="shared" ca="1" si="27"/>
        <v>DIFF</v>
      </c>
      <c r="R430" t="str">
        <f>VLOOKUP(A430,DATOS!D:J,7,FALSE)</f>
        <v>MOCOA</v>
      </c>
      <c r="S430" t="str">
        <f>VLOOKUP(R430,MUNICIOS!A:D,4,FALSE)</f>
        <v>001</v>
      </c>
    </row>
    <row r="431" spans="1:19">
      <c r="A431" s="42">
        <v>1135034002</v>
      </c>
      <c r="B431" s="42" t="s">
        <v>41</v>
      </c>
      <c r="C431" s="42" t="s">
        <v>1833</v>
      </c>
      <c r="D431" t="s">
        <v>463</v>
      </c>
      <c r="E431" t="s">
        <v>226</v>
      </c>
      <c r="F431" t="s">
        <v>152</v>
      </c>
      <c r="G431" t="s">
        <v>826</v>
      </c>
      <c r="L431" t="str">
        <f t="shared" si="25"/>
        <v>M</v>
      </c>
      <c r="M431">
        <f t="shared" si="26"/>
        <v>10</v>
      </c>
      <c r="N431" t="str">
        <f t="shared" ca="1" si="27"/>
        <v>DIFF</v>
      </c>
      <c r="R431" t="str">
        <f>VLOOKUP(A431,DATOS!D:J,7,FALSE)</f>
        <v>MOCOA</v>
      </c>
      <c r="S431" t="str">
        <f>VLOOKUP(R431,MUNICIOS!A:D,4,FALSE)</f>
        <v>001</v>
      </c>
    </row>
    <row r="432" spans="1:19">
      <c r="A432" s="42">
        <v>1135034003</v>
      </c>
      <c r="B432" s="42" t="s">
        <v>41</v>
      </c>
      <c r="C432" s="42" t="s">
        <v>1833</v>
      </c>
      <c r="D432" t="s">
        <v>463</v>
      </c>
      <c r="E432" t="s">
        <v>226</v>
      </c>
      <c r="F432" t="s">
        <v>152</v>
      </c>
      <c r="G432" t="s">
        <v>826</v>
      </c>
      <c r="L432" t="str">
        <f t="shared" si="25"/>
        <v>M</v>
      </c>
      <c r="M432">
        <f t="shared" si="26"/>
        <v>10</v>
      </c>
      <c r="N432" t="str">
        <f t="shared" ca="1" si="27"/>
        <v>DIFF</v>
      </c>
      <c r="R432" t="str">
        <f>VLOOKUP(A432,DATOS!D:J,7,FALSE)</f>
        <v>MOCOA</v>
      </c>
      <c r="S432" t="str">
        <f>VLOOKUP(R432,MUNICIOS!A:D,4,FALSE)</f>
        <v>001</v>
      </c>
    </row>
    <row r="433" spans="1:19">
      <c r="A433" s="42">
        <v>41181136</v>
      </c>
      <c r="B433" s="42" t="s">
        <v>41</v>
      </c>
      <c r="C433" s="42" t="s">
        <v>1837</v>
      </c>
      <c r="D433" t="s">
        <v>463</v>
      </c>
      <c r="E433" t="s">
        <v>173</v>
      </c>
      <c r="F433" t="s">
        <v>152</v>
      </c>
      <c r="L433" t="str">
        <f t="shared" si="25"/>
        <v>M</v>
      </c>
      <c r="M433">
        <f t="shared" si="26"/>
        <v>10</v>
      </c>
      <c r="N433" t="str">
        <f t="shared" ca="1" si="27"/>
        <v>DIFF</v>
      </c>
      <c r="R433" t="str">
        <f>VLOOKUP(A433,DATOS!D:J,7,FALSE)</f>
        <v>SIBUNDOY</v>
      </c>
      <c r="S433">
        <f>VLOOKUP(R433,MUNICIOS!A:D,4,FALSE)</f>
        <v>749</v>
      </c>
    </row>
    <row r="434" spans="1:19">
      <c r="A434" s="42">
        <v>1909796</v>
      </c>
      <c r="B434" s="42" t="s">
        <v>41</v>
      </c>
      <c r="C434" s="42" t="s">
        <v>1839</v>
      </c>
      <c r="D434" t="s">
        <v>463</v>
      </c>
      <c r="E434" t="s">
        <v>3248</v>
      </c>
      <c r="F434" t="s">
        <v>828</v>
      </c>
      <c r="L434" t="str">
        <f t="shared" si="25"/>
        <v>M</v>
      </c>
      <c r="M434">
        <f t="shared" si="26"/>
        <v>10</v>
      </c>
      <c r="N434" t="str">
        <f t="shared" ca="1" si="27"/>
        <v>DIFF</v>
      </c>
      <c r="R434" t="str">
        <f>VLOOKUP(A434,DATOS!D:J,7,FALSE)</f>
        <v>SAN FRANCISCO</v>
      </c>
      <c r="S434">
        <f>VLOOKUP(R434,MUNICIOS!A:D,4,FALSE)</f>
        <v>755</v>
      </c>
    </row>
    <row r="435" spans="1:19">
      <c r="A435" s="42">
        <v>1125182908</v>
      </c>
      <c r="B435" s="42" t="s">
        <v>41</v>
      </c>
      <c r="C435" s="42" t="s">
        <v>1841</v>
      </c>
      <c r="D435" t="s">
        <v>463</v>
      </c>
      <c r="E435" t="s">
        <v>235</v>
      </c>
      <c r="F435" t="s">
        <v>857</v>
      </c>
      <c r="G435" t="s">
        <v>193</v>
      </c>
      <c r="L435" t="str">
        <f t="shared" si="25"/>
        <v>M</v>
      </c>
      <c r="M435">
        <f t="shared" si="26"/>
        <v>10</v>
      </c>
      <c r="N435" t="str">
        <f t="shared" ca="1" si="27"/>
        <v>DIFF</v>
      </c>
      <c r="R435" t="str">
        <f>VLOOKUP(A435,DATOS!D:J,7,FALSE)</f>
        <v>PUERTO GUZMAN</v>
      </c>
      <c r="S435">
        <f>VLOOKUP(R435,MUNICIOS!A:D,4,FALSE)</f>
        <v>571</v>
      </c>
    </row>
    <row r="436" spans="1:19">
      <c r="A436" s="42">
        <v>27081134</v>
      </c>
      <c r="B436" s="42" t="s">
        <v>41</v>
      </c>
      <c r="C436" s="42" t="s">
        <v>589</v>
      </c>
      <c r="D436" t="s">
        <v>783</v>
      </c>
      <c r="E436" t="s">
        <v>336</v>
      </c>
      <c r="F436" t="s">
        <v>418</v>
      </c>
      <c r="G436" t="s">
        <v>312</v>
      </c>
      <c r="L436" t="str">
        <f t="shared" si="25"/>
        <v>M</v>
      </c>
      <c r="M436">
        <f t="shared" si="26"/>
        <v>5</v>
      </c>
      <c r="N436" t="str">
        <f t="shared" ca="1" si="27"/>
        <v>DIFF</v>
      </c>
      <c r="R436" t="str">
        <f>VLOOKUP(A436,DATOS!D:J,7,FALSE)</f>
        <v>SAN FRANCISCO</v>
      </c>
      <c r="S436">
        <f>VLOOKUP(R436,MUNICIOS!A:D,4,FALSE)</f>
        <v>755</v>
      </c>
    </row>
    <row r="437" spans="1:19">
      <c r="A437" s="42">
        <v>1120219047</v>
      </c>
      <c r="B437" s="42" t="s">
        <v>86</v>
      </c>
      <c r="C437" s="42" t="s">
        <v>1843</v>
      </c>
      <c r="D437" t="s">
        <v>783</v>
      </c>
      <c r="E437" t="s">
        <v>301</v>
      </c>
      <c r="F437" t="s">
        <v>3249</v>
      </c>
      <c r="G437" t="s">
        <v>3250</v>
      </c>
      <c r="L437" t="str">
        <f t="shared" si="25"/>
        <v>M</v>
      </c>
      <c r="M437">
        <f t="shared" si="26"/>
        <v>5</v>
      </c>
      <c r="N437" t="str">
        <f t="shared" ca="1" si="27"/>
        <v>DIFF</v>
      </c>
      <c r="R437" t="str">
        <f>VLOOKUP(A437,DATOS!D:J,7,FALSE)</f>
        <v>SAN FRANCISCO</v>
      </c>
      <c r="S437">
        <f>VLOOKUP(R437,MUNICIOS!A:D,4,FALSE)</f>
        <v>755</v>
      </c>
    </row>
    <row r="438" spans="1:19">
      <c r="A438" s="42">
        <v>27470777</v>
      </c>
      <c r="B438" s="42" t="s">
        <v>41</v>
      </c>
      <c r="C438" s="42" t="s">
        <v>1844</v>
      </c>
      <c r="D438" t="s">
        <v>366</v>
      </c>
      <c r="E438" t="s">
        <v>2887</v>
      </c>
      <c r="F438" t="s">
        <v>3134</v>
      </c>
      <c r="G438" t="s">
        <v>194</v>
      </c>
      <c r="L438" t="str">
        <f t="shared" si="25"/>
        <v>N</v>
      </c>
      <c r="M438">
        <f t="shared" si="26"/>
        <v>7</v>
      </c>
      <c r="N438" t="str">
        <f t="shared" ca="1" si="27"/>
        <v>DIFF</v>
      </c>
      <c r="R438" t="str">
        <f>VLOOKUP(A438,DATOS!D:J,7,FALSE)</f>
        <v>SANTIAGO</v>
      </c>
      <c r="S438">
        <f>VLOOKUP(R438,MUNICIOS!A:D,4,FALSE)</f>
        <v>760</v>
      </c>
    </row>
    <row r="439" spans="1:19">
      <c r="A439" s="42">
        <v>27145905</v>
      </c>
      <c r="B439" s="42" t="s">
        <v>41</v>
      </c>
      <c r="C439" s="42" t="s">
        <v>1846</v>
      </c>
      <c r="D439" t="s">
        <v>366</v>
      </c>
      <c r="E439" t="s">
        <v>348</v>
      </c>
      <c r="F439" t="s">
        <v>244</v>
      </c>
      <c r="G439" t="s">
        <v>3251</v>
      </c>
      <c r="L439" t="str">
        <f t="shared" si="25"/>
        <v>N</v>
      </c>
      <c r="M439">
        <f t="shared" si="26"/>
        <v>7</v>
      </c>
      <c r="N439" t="str">
        <f t="shared" ca="1" si="27"/>
        <v>DIFF</v>
      </c>
      <c r="R439" t="str">
        <f>VLOOKUP(A439,DATOS!D:J,7,FALSE)</f>
        <v>SIBUNDOY</v>
      </c>
      <c r="S439">
        <f>VLOOKUP(R439,MUNICIOS!A:D,4,FALSE)</f>
        <v>749</v>
      </c>
    </row>
    <row r="440" spans="1:19">
      <c r="A440" s="42">
        <v>18157339</v>
      </c>
      <c r="B440" s="42" t="s">
        <v>41</v>
      </c>
      <c r="C440" s="42" t="s">
        <v>1847</v>
      </c>
      <c r="D440" t="s">
        <v>366</v>
      </c>
      <c r="E440" t="s">
        <v>450</v>
      </c>
      <c r="F440" t="s">
        <v>213</v>
      </c>
      <c r="L440" t="str">
        <f t="shared" si="25"/>
        <v>N</v>
      </c>
      <c r="M440">
        <f t="shared" si="26"/>
        <v>7</v>
      </c>
      <c r="N440" t="str">
        <f t="shared" ca="1" si="27"/>
        <v>DIFF</v>
      </c>
      <c r="R440" t="str">
        <f>VLOOKUP(A440,DATOS!D:J,7,FALSE)</f>
        <v>VALLE DEL GUAMUEZ</v>
      </c>
      <c r="S440">
        <f>VLOOKUP(R440,MUNICIOS!A:D,4,FALSE)</f>
        <v>865</v>
      </c>
    </row>
    <row r="441" spans="1:19">
      <c r="A441" s="42">
        <v>59835553</v>
      </c>
      <c r="B441" s="42" t="s">
        <v>41</v>
      </c>
      <c r="C441" s="42" t="s">
        <v>1849</v>
      </c>
      <c r="D441" t="s">
        <v>3252</v>
      </c>
      <c r="E441" t="s">
        <v>879</v>
      </c>
      <c r="F441" t="s">
        <v>152</v>
      </c>
      <c r="G441" t="s">
        <v>311</v>
      </c>
      <c r="L441" t="str">
        <f t="shared" si="25"/>
        <v>N</v>
      </c>
      <c r="M441">
        <f t="shared" si="26"/>
        <v>8</v>
      </c>
      <c r="N441" t="str">
        <f t="shared" ca="1" si="27"/>
        <v>DIFF</v>
      </c>
      <c r="R441" t="str">
        <f>VLOOKUP(A441,DATOS!D:J,7,FALSE)</f>
        <v>COLON</v>
      </c>
      <c r="S441">
        <f>VLOOKUP(R441,MUNICIOS!A:D,4,FALSE)</f>
        <v>219</v>
      </c>
    </row>
    <row r="442" spans="1:19">
      <c r="A442" s="42">
        <v>1127082636</v>
      </c>
      <c r="B442" s="42" t="s">
        <v>86</v>
      </c>
      <c r="C442" s="42" t="s">
        <v>1850</v>
      </c>
      <c r="D442" t="s">
        <v>388</v>
      </c>
      <c r="E442" t="s">
        <v>2898</v>
      </c>
      <c r="F442" t="s">
        <v>3253</v>
      </c>
      <c r="G442" t="s">
        <v>3254</v>
      </c>
      <c r="L442" t="str">
        <f t="shared" si="25"/>
        <v>N</v>
      </c>
      <c r="M442">
        <f t="shared" si="26"/>
        <v>9</v>
      </c>
      <c r="N442" t="str">
        <f t="shared" ca="1" si="27"/>
        <v>DIFF</v>
      </c>
      <c r="R442" t="str">
        <f>VLOOKUP(A442,DATOS!D:J,7,FALSE)</f>
        <v>VILLAGARZON</v>
      </c>
      <c r="S442">
        <f>VLOOKUP(R442,MUNICIOS!A:D,4,FALSE)</f>
        <v>885</v>
      </c>
    </row>
    <row r="443" spans="1:19">
      <c r="A443" s="42">
        <v>48657780</v>
      </c>
      <c r="B443" s="42" t="s">
        <v>41</v>
      </c>
      <c r="C443" s="42" t="s">
        <v>591</v>
      </c>
      <c r="D443" t="s">
        <v>787</v>
      </c>
      <c r="E443" t="s">
        <v>463</v>
      </c>
      <c r="F443" t="s">
        <v>152</v>
      </c>
      <c r="G443" t="s">
        <v>312</v>
      </c>
      <c r="L443" t="str">
        <f t="shared" si="25"/>
        <v>N</v>
      </c>
      <c r="M443">
        <f t="shared" si="26"/>
        <v>9</v>
      </c>
      <c r="N443" t="str">
        <f t="shared" ca="1" si="27"/>
        <v>DIFF</v>
      </c>
      <c r="R443" t="str">
        <f>VLOOKUP(A443,DATOS!D:J,7,FALSE)</f>
        <v>PUERTO GUZMAN</v>
      </c>
      <c r="S443">
        <f>VLOOKUP(R443,MUNICIOS!A:D,4,FALSE)</f>
        <v>571</v>
      </c>
    </row>
    <row r="444" spans="1:19">
      <c r="A444" s="42">
        <v>27432435</v>
      </c>
      <c r="B444" s="42" t="s">
        <v>41</v>
      </c>
      <c r="C444" s="42" t="s">
        <v>647</v>
      </c>
      <c r="D444" t="s">
        <v>421</v>
      </c>
      <c r="E444" t="s">
        <v>873</v>
      </c>
      <c r="F444" t="s">
        <v>745</v>
      </c>
      <c r="G444" t="s">
        <v>276</v>
      </c>
      <c r="L444" t="str">
        <f t="shared" si="25"/>
        <v>N</v>
      </c>
      <c r="M444">
        <f t="shared" si="26"/>
        <v>7</v>
      </c>
      <c r="N444" t="str">
        <f t="shared" ca="1" si="27"/>
        <v>DIFF</v>
      </c>
      <c r="R444" t="str">
        <f>VLOOKUP(A444,DATOS!D:J,7,FALSE)</f>
        <v>COLON</v>
      </c>
      <c r="S444">
        <f>VLOOKUP(R444,MUNICIOS!A:D,4,FALSE)</f>
        <v>219</v>
      </c>
    </row>
    <row r="445" spans="1:19">
      <c r="A445" s="42">
        <v>1123210898</v>
      </c>
      <c r="B445" s="42" t="s">
        <v>86</v>
      </c>
      <c r="C445" s="42" t="s">
        <v>1851</v>
      </c>
      <c r="D445" t="s">
        <v>799</v>
      </c>
      <c r="E445" t="s">
        <v>161</v>
      </c>
      <c r="F445" t="s">
        <v>3255</v>
      </c>
      <c r="G445" t="s">
        <v>414</v>
      </c>
      <c r="L445" t="str">
        <f t="shared" si="25"/>
        <v>N</v>
      </c>
      <c r="M445">
        <f t="shared" si="26"/>
        <v>5</v>
      </c>
      <c r="N445" t="str">
        <f t="shared" ca="1" si="27"/>
        <v>DIFF</v>
      </c>
      <c r="R445" t="str">
        <f>VLOOKUP(A445,DATOS!D:J,7,FALSE)</f>
        <v>PUERTO ASIS</v>
      </c>
      <c r="S445">
        <f>VLOOKUP(R445,MUNICIOS!A:D,4,FALSE)</f>
        <v>568</v>
      </c>
    </row>
    <row r="446" spans="1:19">
      <c r="A446" s="42">
        <v>27134193</v>
      </c>
      <c r="B446" s="42" t="s">
        <v>41</v>
      </c>
      <c r="C446" s="42" t="s">
        <v>1853</v>
      </c>
      <c r="D446" t="s">
        <v>3256</v>
      </c>
      <c r="E446" t="s">
        <v>3421</v>
      </c>
      <c r="F446" t="s">
        <v>152</v>
      </c>
      <c r="G446" t="s">
        <v>3257</v>
      </c>
      <c r="L446" t="str">
        <f t="shared" si="25"/>
        <v>N</v>
      </c>
      <c r="M446">
        <f t="shared" si="26"/>
        <v>5</v>
      </c>
      <c r="N446" t="str">
        <f t="shared" ca="1" si="27"/>
        <v>DIFF</v>
      </c>
      <c r="R446" t="str">
        <f>VLOOKUP(A446,DATOS!D:J,7,FALSE)</f>
        <v>PUERTO GUZMAN</v>
      </c>
      <c r="S446">
        <f>VLOOKUP(R446,MUNICIOS!A:D,4,FALSE)</f>
        <v>571</v>
      </c>
    </row>
    <row r="447" spans="1:19">
      <c r="A447" s="42">
        <v>1123326253</v>
      </c>
      <c r="B447" s="42" t="s">
        <v>41</v>
      </c>
      <c r="C447" s="42" t="s">
        <v>1855</v>
      </c>
      <c r="D447" t="s">
        <v>767</v>
      </c>
      <c r="E447" t="s">
        <v>207</v>
      </c>
      <c r="F447" t="s">
        <v>768</v>
      </c>
      <c r="L447" t="str">
        <f t="shared" si="25"/>
        <v>N</v>
      </c>
      <c r="M447">
        <f t="shared" si="26"/>
        <v>5</v>
      </c>
      <c r="N447" t="str">
        <f t="shared" ca="1" si="27"/>
        <v>DIFF</v>
      </c>
      <c r="R447" t="str">
        <f>VLOOKUP(A447,DATOS!D:J,7,FALSE)</f>
        <v>ORITO</v>
      </c>
      <c r="S447">
        <f>VLOOKUP(R447,MUNICIOS!A:D,4,FALSE)</f>
        <v>320</v>
      </c>
    </row>
    <row r="448" spans="1:19">
      <c r="A448" s="42">
        <v>1123332196</v>
      </c>
      <c r="B448" s="42" t="s">
        <v>41</v>
      </c>
      <c r="C448" s="42" t="s">
        <v>1856</v>
      </c>
      <c r="D448" t="s">
        <v>767</v>
      </c>
      <c r="E448" t="s">
        <v>3258</v>
      </c>
      <c r="F448" t="s">
        <v>3259</v>
      </c>
      <c r="G448" t="s">
        <v>3184</v>
      </c>
      <c r="L448" t="str">
        <f t="shared" si="25"/>
        <v>N</v>
      </c>
      <c r="M448">
        <f t="shared" si="26"/>
        <v>5</v>
      </c>
      <c r="N448" t="str">
        <f t="shared" ca="1" si="27"/>
        <v>DIFF</v>
      </c>
      <c r="R448" t="str">
        <f>VLOOKUP(A448,DATOS!D:J,7,FALSE)</f>
        <v>ORITO</v>
      </c>
      <c r="S448">
        <f>VLOOKUP(R448,MUNICIOS!A:D,4,FALSE)</f>
        <v>320</v>
      </c>
    </row>
    <row r="449" spans="1:19">
      <c r="A449" s="42">
        <v>1120068701</v>
      </c>
      <c r="B449" s="42" t="s">
        <v>79</v>
      </c>
      <c r="C449" s="42" t="s">
        <v>1859</v>
      </c>
      <c r="D449" t="s">
        <v>3260</v>
      </c>
      <c r="E449" t="s">
        <v>266</v>
      </c>
      <c r="F449" t="s">
        <v>3261</v>
      </c>
      <c r="G449" t="s">
        <v>180</v>
      </c>
      <c r="L449" t="str">
        <f t="shared" si="25"/>
        <v>Ñ</v>
      </c>
      <c r="M449">
        <f t="shared" si="26"/>
        <v>6</v>
      </c>
      <c r="N449" t="str">
        <f t="shared" ca="1" si="27"/>
        <v>DIFF</v>
      </c>
      <c r="R449" t="str">
        <f>VLOOKUP(A449,DATOS!D:J,7,FALSE)</f>
        <v>VALLE DEL GUAMUEZ</v>
      </c>
      <c r="S449">
        <f>VLOOKUP(R449,MUNICIOS!A:D,4,FALSE)</f>
        <v>865</v>
      </c>
    </row>
    <row r="450" spans="1:19">
      <c r="A450" s="42">
        <v>27381119</v>
      </c>
      <c r="B450" s="42" t="s">
        <v>41</v>
      </c>
      <c r="C450" s="42" t="s">
        <v>1861</v>
      </c>
      <c r="D450" t="s">
        <v>346</v>
      </c>
      <c r="E450" t="s">
        <v>152</v>
      </c>
      <c r="F450" t="s">
        <v>824</v>
      </c>
      <c r="L450" t="str">
        <f t="shared" si="25"/>
        <v>O</v>
      </c>
      <c r="M450">
        <f t="shared" si="26"/>
        <v>6</v>
      </c>
      <c r="N450" t="str">
        <f t="shared" ca="1" si="27"/>
        <v>DIFF</v>
      </c>
      <c r="R450" t="str">
        <f>VLOOKUP(A450,DATOS!D:J,7,FALSE)</f>
        <v>ORITO</v>
      </c>
      <c r="S450">
        <f>VLOOKUP(R450,MUNICIOS!A:D,4,FALSE)</f>
        <v>320</v>
      </c>
    </row>
    <row r="451" spans="1:19">
      <c r="A451" s="42">
        <v>17705941</v>
      </c>
      <c r="B451" s="42" t="s">
        <v>41</v>
      </c>
      <c r="C451" s="42" t="s">
        <v>648</v>
      </c>
      <c r="D451" t="s">
        <v>468</v>
      </c>
      <c r="E451" t="s">
        <v>280</v>
      </c>
      <c r="F451" t="s">
        <v>874</v>
      </c>
      <c r="G451" t="s">
        <v>875</v>
      </c>
      <c r="L451" t="str">
        <f t="shared" ref="L451:L514" si="28">LEFT(D451,1)</f>
        <v>O</v>
      </c>
      <c r="M451">
        <f t="shared" ref="M451:M514" si="29">LEN(D451)</f>
        <v>6</v>
      </c>
      <c r="N451" t="str">
        <f t="shared" ref="N451:N514" ca="1" si="30">IF(LEFT(D451,1)&lt;&gt;RANDBETWEEN(65,90),"DIFF","OK")</f>
        <v>DIFF</v>
      </c>
      <c r="R451" t="str">
        <f>VLOOKUP(A451,DATOS!D:J,7,FALSE)</f>
        <v>PUERTO GUZMAN</v>
      </c>
      <c r="S451">
        <f>VLOOKUP(R451,MUNICIOS!A:D,4,FALSE)</f>
        <v>571</v>
      </c>
    </row>
    <row r="452" spans="1:19">
      <c r="A452" s="42">
        <v>25598269</v>
      </c>
      <c r="B452" s="42" t="s">
        <v>41</v>
      </c>
      <c r="C452" s="42" t="s">
        <v>1863</v>
      </c>
      <c r="D452" t="s">
        <v>3262</v>
      </c>
      <c r="E452" t="s">
        <v>152</v>
      </c>
      <c r="F452" t="s">
        <v>805</v>
      </c>
      <c r="L452" t="str">
        <f t="shared" si="28"/>
        <v>O</v>
      </c>
      <c r="M452">
        <f t="shared" si="29"/>
        <v>6</v>
      </c>
      <c r="N452" t="str">
        <f t="shared" ca="1" si="30"/>
        <v>DIFF</v>
      </c>
      <c r="R452" t="str">
        <f>VLOOKUP(A452,DATOS!D:J,7,FALSE)</f>
        <v>VALLE DEL GUAMUEZ</v>
      </c>
      <c r="S452">
        <f>VLOOKUP(R452,MUNICIOS!A:D,4,FALSE)</f>
        <v>865</v>
      </c>
    </row>
    <row r="453" spans="1:19">
      <c r="A453" s="42">
        <v>1030082773</v>
      </c>
      <c r="B453" s="42" t="s">
        <v>79</v>
      </c>
      <c r="C453" s="42" t="s">
        <v>1865</v>
      </c>
      <c r="D453" t="s">
        <v>3263</v>
      </c>
      <c r="E453" t="s">
        <v>772</v>
      </c>
      <c r="F453" t="s">
        <v>3264</v>
      </c>
      <c r="G453" t="s">
        <v>255</v>
      </c>
      <c r="L453" t="str">
        <f t="shared" si="28"/>
        <v>O</v>
      </c>
      <c r="M453">
        <f t="shared" si="29"/>
        <v>6</v>
      </c>
      <c r="N453" t="str">
        <f t="shared" ca="1" si="30"/>
        <v>DIFF</v>
      </c>
      <c r="R453" t="str">
        <f>VLOOKUP(A453,DATOS!D:J,7,FALSE)</f>
        <v>MOCOA</v>
      </c>
      <c r="S453" t="str">
        <f>VLOOKUP(R453,MUNICIOS!A:D,4,FALSE)</f>
        <v>001</v>
      </c>
    </row>
    <row r="454" spans="1:19">
      <c r="A454" s="42">
        <v>18110487</v>
      </c>
      <c r="B454" s="42" t="s">
        <v>41</v>
      </c>
      <c r="C454" s="42" t="s">
        <v>1867</v>
      </c>
      <c r="D454" t="s">
        <v>280</v>
      </c>
      <c r="E454" t="s">
        <v>160</v>
      </c>
      <c r="F454" t="s">
        <v>3265</v>
      </c>
      <c r="G454" t="s">
        <v>3266</v>
      </c>
      <c r="L454" t="str">
        <f t="shared" si="28"/>
        <v>O</v>
      </c>
      <c r="M454">
        <f t="shared" si="29"/>
        <v>5</v>
      </c>
      <c r="N454" t="str">
        <f t="shared" ca="1" si="30"/>
        <v>DIFF</v>
      </c>
      <c r="R454" t="str">
        <f>VLOOKUP(A454,DATOS!D:J,7,FALSE)</f>
        <v>VALLE DEL GUAMUEZ</v>
      </c>
      <c r="S454">
        <f>VLOOKUP(R454,MUNICIOS!A:D,4,FALSE)</f>
        <v>865</v>
      </c>
    </row>
    <row r="455" spans="1:19">
      <c r="A455" s="42">
        <v>1123323929</v>
      </c>
      <c r="B455" s="42" t="s">
        <v>41</v>
      </c>
      <c r="C455" s="42" t="s">
        <v>1869</v>
      </c>
      <c r="D455" t="s">
        <v>469</v>
      </c>
      <c r="E455" t="s">
        <v>363</v>
      </c>
      <c r="F455" t="s">
        <v>470</v>
      </c>
      <c r="L455" t="str">
        <f t="shared" si="28"/>
        <v>O</v>
      </c>
      <c r="M455">
        <f t="shared" si="29"/>
        <v>4</v>
      </c>
      <c r="N455" t="str">
        <f t="shared" ca="1" si="30"/>
        <v>DIFF</v>
      </c>
      <c r="R455" t="str">
        <f>VLOOKUP(A455,DATOS!D:J,7,FALSE)</f>
        <v>ORITO</v>
      </c>
      <c r="S455">
        <f>VLOOKUP(R455,MUNICIOS!A:D,4,FALSE)</f>
        <v>320</v>
      </c>
    </row>
    <row r="456" spans="1:19">
      <c r="A456" s="42">
        <v>27191042</v>
      </c>
      <c r="B456" s="42" t="s">
        <v>41</v>
      </c>
      <c r="C456" s="42" t="s">
        <v>1870</v>
      </c>
      <c r="D456" t="s">
        <v>185</v>
      </c>
      <c r="E456" t="s">
        <v>270</v>
      </c>
      <c r="F456" t="s">
        <v>219</v>
      </c>
      <c r="G456" t="s">
        <v>520</v>
      </c>
      <c r="L456" t="str">
        <f t="shared" si="28"/>
        <v>O</v>
      </c>
      <c r="M456">
        <f t="shared" si="29"/>
        <v>7</v>
      </c>
      <c r="N456" t="str">
        <f t="shared" ca="1" si="30"/>
        <v>DIFF</v>
      </c>
      <c r="R456" t="str">
        <f>VLOOKUP(A456,DATOS!D:J,7,FALSE)</f>
        <v>COLON</v>
      </c>
      <c r="S456">
        <f>VLOOKUP(R456,MUNICIOS!A:D,4,FALSE)</f>
        <v>219</v>
      </c>
    </row>
    <row r="457" spans="1:19">
      <c r="A457" s="42">
        <v>69009401</v>
      </c>
      <c r="B457" s="42" t="s">
        <v>41</v>
      </c>
      <c r="C457" s="42" t="s">
        <v>532</v>
      </c>
      <c r="D457" t="s">
        <v>185</v>
      </c>
      <c r="E457" t="s">
        <v>186</v>
      </c>
      <c r="F457" t="s">
        <v>187</v>
      </c>
      <c r="L457" t="str">
        <f t="shared" si="28"/>
        <v>O</v>
      </c>
      <c r="M457">
        <f t="shared" si="29"/>
        <v>7</v>
      </c>
      <c r="N457" t="str">
        <f t="shared" ca="1" si="30"/>
        <v>DIFF</v>
      </c>
      <c r="R457" t="str">
        <f>VLOOKUP(A457,DATOS!D:J,7,FALSE)</f>
        <v>MOCOA</v>
      </c>
      <c r="S457" t="str">
        <f>VLOOKUP(R457,MUNICIOS!A:D,4,FALSE)</f>
        <v>001</v>
      </c>
    </row>
    <row r="458" spans="1:19">
      <c r="A458" s="42">
        <v>1126454815</v>
      </c>
      <c r="B458" s="42" t="s">
        <v>41</v>
      </c>
      <c r="C458" s="42" t="s">
        <v>1872</v>
      </c>
      <c r="D458" t="s">
        <v>475</v>
      </c>
      <c r="E458" t="s">
        <v>3267</v>
      </c>
      <c r="F458" t="s">
        <v>229</v>
      </c>
      <c r="G458" t="s">
        <v>237</v>
      </c>
      <c r="L458" t="str">
        <f t="shared" si="28"/>
        <v>O</v>
      </c>
      <c r="M458">
        <f t="shared" si="29"/>
        <v>6</v>
      </c>
      <c r="N458" t="str">
        <f t="shared" ca="1" si="30"/>
        <v>DIFF</v>
      </c>
      <c r="R458" t="str">
        <f>VLOOKUP(A458,DATOS!D:J,7,FALSE)</f>
        <v>ORITO</v>
      </c>
      <c r="S458">
        <f>VLOOKUP(R458,MUNICIOS!A:D,4,FALSE)</f>
        <v>320</v>
      </c>
    </row>
    <row r="459" spans="1:19">
      <c r="A459" s="42">
        <v>18127979</v>
      </c>
      <c r="B459" s="42" t="s">
        <v>41</v>
      </c>
      <c r="C459" s="42" t="s">
        <v>1874</v>
      </c>
      <c r="D459" t="s">
        <v>369</v>
      </c>
      <c r="E459" t="s">
        <v>341</v>
      </c>
      <c r="F459" t="s">
        <v>3268</v>
      </c>
      <c r="G459" t="s">
        <v>825</v>
      </c>
      <c r="L459" t="str">
        <f t="shared" si="28"/>
        <v>O</v>
      </c>
      <c r="M459">
        <f t="shared" si="29"/>
        <v>6</v>
      </c>
      <c r="N459" t="str">
        <f t="shared" ca="1" si="30"/>
        <v>DIFF</v>
      </c>
      <c r="R459" t="str">
        <f>VLOOKUP(A459,DATOS!D:J,7,FALSE)</f>
        <v>MOCOA</v>
      </c>
      <c r="S459" t="str">
        <f>VLOOKUP(R459,MUNICIOS!A:D,4,FALSE)</f>
        <v>001</v>
      </c>
    </row>
    <row r="460" spans="1:19">
      <c r="A460" s="42">
        <v>1841578</v>
      </c>
      <c r="B460" s="42" t="s">
        <v>41</v>
      </c>
      <c r="C460" s="42" t="s">
        <v>1877</v>
      </c>
      <c r="D460" t="s">
        <v>369</v>
      </c>
      <c r="E460" t="s">
        <v>877</v>
      </c>
      <c r="F460" t="s">
        <v>3269</v>
      </c>
      <c r="L460" t="str">
        <f t="shared" si="28"/>
        <v>O</v>
      </c>
      <c r="M460">
        <f t="shared" si="29"/>
        <v>6</v>
      </c>
      <c r="N460" t="str">
        <f t="shared" ca="1" si="30"/>
        <v>DIFF</v>
      </c>
      <c r="R460" t="str">
        <f>VLOOKUP(A460,DATOS!D:J,7,FALSE)</f>
        <v>PUERTO CAICEDO</v>
      </c>
      <c r="S460">
        <f>VLOOKUP(R460,MUNICIOS!A:D,4,FALSE)</f>
        <v>569</v>
      </c>
    </row>
    <row r="461" spans="1:19">
      <c r="A461" s="42">
        <v>1030084326</v>
      </c>
      <c r="B461" s="42" t="s">
        <v>86</v>
      </c>
      <c r="C461" s="42" t="s">
        <v>1879</v>
      </c>
      <c r="D461" t="s">
        <v>369</v>
      </c>
      <c r="E461" t="s">
        <v>183</v>
      </c>
      <c r="F461" t="s">
        <v>3270</v>
      </c>
      <c r="G461" t="s">
        <v>3271</v>
      </c>
      <c r="L461" t="str">
        <f t="shared" si="28"/>
        <v>O</v>
      </c>
      <c r="M461">
        <f t="shared" si="29"/>
        <v>6</v>
      </c>
      <c r="N461" t="str">
        <f t="shared" ca="1" si="30"/>
        <v>DIFF</v>
      </c>
      <c r="R461" t="str">
        <f>VLOOKUP(A461,DATOS!D:J,7,FALSE)</f>
        <v>MOCOA</v>
      </c>
      <c r="S461" t="str">
        <f>VLOOKUP(R461,MUNICIOS!A:D,4,FALSE)</f>
        <v>001</v>
      </c>
    </row>
    <row r="462" spans="1:19">
      <c r="A462" s="42">
        <v>2887094</v>
      </c>
      <c r="B462" s="42" t="s">
        <v>41</v>
      </c>
      <c r="C462" s="42" t="s">
        <v>1881</v>
      </c>
      <c r="D462" t="s">
        <v>369</v>
      </c>
      <c r="E462" t="s">
        <v>528</v>
      </c>
      <c r="F462" t="s">
        <v>139</v>
      </c>
      <c r="G462" t="s">
        <v>236</v>
      </c>
      <c r="L462" t="str">
        <f t="shared" si="28"/>
        <v>O</v>
      </c>
      <c r="M462">
        <f t="shared" si="29"/>
        <v>6</v>
      </c>
      <c r="N462" t="str">
        <f t="shared" ca="1" si="30"/>
        <v>DIFF</v>
      </c>
      <c r="R462" t="str">
        <f>VLOOKUP(A462,DATOS!D:J,7,FALSE)</f>
        <v>MOCOA</v>
      </c>
      <c r="S462" t="str">
        <f>VLOOKUP(R462,MUNICIOS!A:D,4,FALSE)</f>
        <v>001</v>
      </c>
    </row>
    <row r="463" spans="1:19">
      <c r="A463" s="42">
        <v>1122786879</v>
      </c>
      <c r="B463" s="42" t="s">
        <v>79</v>
      </c>
      <c r="C463" s="42" t="s">
        <v>1883</v>
      </c>
      <c r="D463" t="s">
        <v>369</v>
      </c>
      <c r="E463" t="s">
        <v>753</v>
      </c>
      <c r="F463" t="s">
        <v>3027</v>
      </c>
      <c r="G463" t="s">
        <v>3272</v>
      </c>
      <c r="L463" t="str">
        <f t="shared" si="28"/>
        <v>O</v>
      </c>
      <c r="M463">
        <f t="shared" si="29"/>
        <v>6</v>
      </c>
      <c r="N463" t="str">
        <f t="shared" ca="1" si="30"/>
        <v>DIFF</v>
      </c>
      <c r="R463" t="str">
        <f>VLOOKUP(A463,DATOS!D:J,7,FALSE)</f>
        <v>COLON</v>
      </c>
      <c r="S463">
        <f>VLOOKUP(R463,MUNICIOS!A:D,4,FALSE)</f>
        <v>219</v>
      </c>
    </row>
    <row r="464" spans="1:19">
      <c r="A464" s="42">
        <v>52209564</v>
      </c>
      <c r="B464" s="45" t="s">
        <v>41</v>
      </c>
      <c r="C464" s="42" t="s">
        <v>1885</v>
      </c>
      <c r="D464" t="s">
        <v>3142</v>
      </c>
      <c r="E464" t="s">
        <v>3048</v>
      </c>
      <c r="F464" t="s">
        <v>229</v>
      </c>
      <c r="G464" t="s">
        <v>3273</v>
      </c>
      <c r="L464" t="str">
        <f t="shared" si="28"/>
        <v>O</v>
      </c>
      <c r="M464">
        <f t="shared" si="29"/>
        <v>7</v>
      </c>
      <c r="N464" t="str">
        <f t="shared" ca="1" si="30"/>
        <v>DIFF</v>
      </c>
      <c r="R464" t="str">
        <f>VLOOKUP(A464,DATOS!D:J,7,FALSE)</f>
        <v>PUERTO ASIS</v>
      </c>
      <c r="S464">
        <f>VLOOKUP(R464,MUNICIOS!A:D,4,FALSE)</f>
        <v>568</v>
      </c>
    </row>
    <row r="465" spans="1:19">
      <c r="A465" s="42">
        <v>13007095</v>
      </c>
      <c r="B465" s="42" t="s">
        <v>41</v>
      </c>
      <c r="C465" s="42" t="s">
        <v>1887</v>
      </c>
      <c r="D465" t="s">
        <v>301</v>
      </c>
      <c r="E465" t="s">
        <v>270</v>
      </c>
      <c r="F465" t="s">
        <v>2901</v>
      </c>
      <c r="L465" t="str">
        <f t="shared" si="28"/>
        <v>O</v>
      </c>
      <c r="M465">
        <f t="shared" si="29"/>
        <v>5</v>
      </c>
      <c r="N465" t="str">
        <f t="shared" ca="1" si="30"/>
        <v>DIFF</v>
      </c>
      <c r="R465" t="str">
        <f>VLOOKUP(A465,DATOS!D:J,7,FALSE)</f>
        <v>PUERTO ASIS</v>
      </c>
      <c r="S465">
        <f>VLOOKUP(R465,MUNICIOS!A:D,4,FALSE)</f>
        <v>568</v>
      </c>
    </row>
    <row r="466" spans="1:19">
      <c r="A466" s="42">
        <v>1113529952</v>
      </c>
      <c r="B466" s="42" t="s">
        <v>79</v>
      </c>
      <c r="C466" s="42" t="s">
        <v>1890</v>
      </c>
      <c r="D466" t="s">
        <v>301</v>
      </c>
      <c r="E466" t="s">
        <v>3274</v>
      </c>
      <c r="F466" t="s">
        <v>3275</v>
      </c>
      <c r="G466" t="s">
        <v>3276</v>
      </c>
      <c r="L466" t="str">
        <f t="shared" si="28"/>
        <v>O</v>
      </c>
      <c r="M466">
        <f t="shared" si="29"/>
        <v>5</v>
      </c>
      <c r="N466" t="str">
        <f t="shared" ca="1" si="30"/>
        <v>DIFF</v>
      </c>
      <c r="R466" t="str">
        <f>VLOOKUP(A466,DATOS!D:J,7,FALSE)</f>
        <v>PUERTO CAICEDO</v>
      </c>
      <c r="S466">
        <f>VLOOKUP(R466,MUNICIOS!A:D,4,FALSE)</f>
        <v>569</v>
      </c>
    </row>
    <row r="467" spans="1:19">
      <c r="A467" s="42">
        <v>1123321721</v>
      </c>
      <c r="B467" s="42" t="s">
        <v>41</v>
      </c>
      <c r="C467" s="42" t="s">
        <v>1893</v>
      </c>
      <c r="D467" t="s">
        <v>301</v>
      </c>
      <c r="F467" t="s">
        <v>869</v>
      </c>
      <c r="G467" t="s">
        <v>538</v>
      </c>
      <c r="L467" t="str">
        <f t="shared" si="28"/>
        <v>O</v>
      </c>
      <c r="M467">
        <f t="shared" si="29"/>
        <v>5</v>
      </c>
      <c r="N467" t="str">
        <f t="shared" ca="1" si="30"/>
        <v>DIFF</v>
      </c>
      <c r="R467" t="str">
        <f>VLOOKUP(A467,DATOS!D:J,7,FALSE)</f>
        <v>ORITO</v>
      </c>
      <c r="S467">
        <f>VLOOKUP(R467,MUNICIOS!A:D,4,FALSE)</f>
        <v>320</v>
      </c>
    </row>
    <row r="468" spans="1:19">
      <c r="A468" s="42">
        <v>1127081879</v>
      </c>
      <c r="B468" s="42" t="s">
        <v>86</v>
      </c>
      <c r="C468" s="42" t="s">
        <v>1895</v>
      </c>
      <c r="D468" t="s">
        <v>3277</v>
      </c>
      <c r="E468" t="s">
        <v>205</v>
      </c>
      <c r="F468" t="s">
        <v>3278</v>
      </c>
      <c r="G468" t="s">
        <v>3279</v>
      </c>
      <c r="L468" t="str">
        <f t="shared" si="28"/>
        <v>O</v>
      </c>
      <c r="M468">
        <f t="shared" si="29"/>
        <v>6</v>
      </c>
      <c r="N468" t="str">
        <f t="shared" ca="1" si="30"/>
        <v>DIFF</v>
      </c>
      <c r="R468" t="str">
        <f>VLOOKUP(A468,DATOS!D:J,7,FALSE)</f>
        <v>VILLAGARZON</v>
      </c>
      <c r="S468">
        <f>VLOOKUP(R468,MUNICIOS!A:D,4,FALSE)</f>
        <v>885</v>
      </c>
    </row>
    <row r="469" spans="1:19">
      <c r="A469" s="42">
        <v>41103370</v>
      </c>
      <c r="B469" s="42" t="s">
        <v>41</v>
      </c>
      <c r="C469" s="42" t="s">
        <v>1898</v>
      </c>
      <c r="D469" t="s">
        <v>478</v>
      </c>
      <c r="E469" t="s">
        <v>476</v>
      </c>
      <c r="F469" t="s">
        <v>479</v>
      </c>
      <c r="L469" t="str">
        <f t="shared" si="28"/>
        <v>O</v>
      </c>
      <c r="M469">
        <f t="shared" si="29"/>
        <v>6</v>
      </c>
      <c r="N469" t="str">
        <f t="shared" ca="1" si="30"/>
        <v>DIFF</v>
      </c>
      <c r="R469" t="str">
        <f>VLOOKUP(A469,DATOS!D:J,7,FALSE)</f>
        <v>PUERTO CAICEDO</v>
      </c>
      <c r="S469">
        <f>VLOOKUP(R469,MUNICIOS!A:D,4,FALSE)</f>
        <v>569</v>
      </c>
    </row>
    <row r="470" spans="1:19">
      <c r="A470" s="42">
        <v>41107524</v>
      </c>
      <c r="B470" s="42" t="s">
        <v>41</v>
      </c>
      <c r="C470" s="42" t="s">
        <v>1910</v>
      </c>
      <c r="D470" t="s">
        <v>3280</v>
      </c>
      <c r="E470" t="s">
        <v>205</v>
      </c>
      <c r="F470" t="s">
        <v>3281</v>
      </c>
      <c r="L470" t="str">
        <f t="shared" si="28"/>
        <v>O</v>
      </c>
      <c r="M470">
        <f t="shared" si="29"/>
        <v>5</v>
      </c>
      <c r="N470" t="str">
        <f t="shared" ca="1" si="30"/>
        <v>DIFF</v>
      </c>
      <c r="R470" t="str">
        <f>VLOOKUP(A470,DATOS!D:J,7,FALSE)</f>
        <v>ORITO</v>
      </c>
      <c r="S470">
        <f>VLOOKUP(R470,MUNICIOS!A:D,4,FALSE)</f>
        <v>320</v>
      </c>
    </row>
    <row r="471" spans="1:19">
      <c r="A471" s="42">
        <v>1006848020</v>
      </c>
      <c r="B471" s="42" t="s">
        <v>41</v>
      </c>
      <c r="C471" s="42" t="s">
        <v>1912</v>
      </c>
      <c r="D471" t="s">
        <v>158</v>
      </c>
      <c r="E471" t="s">
        <v>343</v>
      </c>
      <c r="F471" t="s">
        <v>358</v>
      </c>
      <c r="L471" t="str">
        <f t="shared" si="28"/>
        <v>P</v>
      </c>
      <c r="M471">
        <f t="shared" si="29"/>
        <v>3</v>
      </c>
      <c r="N471" t="str">
        <f t="shared" ca="1" si="30"/>
        <v>DIFF</v>
      </c>
      <c r="R471" t="str">
        <f>VLOOKUP(A471,DATOS!D:J,7,FALSE)</f>
        <v>ORITO</v>
      </c>
      <c r="S471">
        <f>VLOOKUP(R471,MUNICIOS!A:D,4,FALSE)</f>
        <v>320</v>
      </c>
    </row>
    <row r="472" spans="1:19">
      <c r="A472" s="42">
        <v>1123338470</v>
      </c>
      <c r="B472" s="42" t="s">
        <v>86</v>
      </c>
      <c r="C472" s="42" t="s">
        <v>1915</v>
      </c>
      <c r="D472" t="s">
        <v>158</v>
      </c>
      <c r="E472" t="s">
        <v>481</v>
      </c>
      <c r="F472" t="s">
        <v>482</v>
      </c>
      <c r="L472" t="str">
        <f t="shared" si="28"/>
        <v>P</v>
      </c>
      <c r="M472">
        <f t="shared" si="29"/>
        <v>3</v>
      </c>
      <c r="N472" t="str">
        <f t="shared" ca="1" si="30"/>
        <v>DIFF</v>
      </c>
      <c r="R472" t="str">
        <f>VLOOKUP(A472,DATOS!D:J,7,FALSE)</f>
        <v>ORITO</v>
      </c>
      <c r="S472">
        <f>VLOOKUP(R472,MUNICIOS!A:D,4,FALSE)</f>
        <v>320</v>
      </c>
    </row>
    <row r="473" spans="1:19">
      <c r="A473" s="42">
        <v>18156391</v>
      </c>
      <c r="B473" s="42" t="s">
        <v>41</v>
      </c>
      <c r="C473" s="42" t="s">
        <v>1916</v>
      </c>
      <c r="D473" t="s">
        <v>347</v>
      </c>
      <c r="E473" t="s">
        <v>198</v>
      </c>
      <c r="F473" t="s">
        <v>3265</v>
      </c>
      <c r="G473" t="s">
        <v>211</v>
      </c>
      <c r="L473" t="str">
        <f t="shared" si="28"/>
        <v>P</v>
      </c>
      <c r="M473">
        <f t="shared" si="29"/>
        <v>7</v>
      </c>
      <c r="N473" t="str">
        <f t="shared" ca="1" si="30"/>
        <v>DIFF</v>
      </c>
      <c r="R473" t="str">
        <f>VLOOKUP(A473,DATOS!D:J,7,FALSE)</f>
        <v>VALLE DEL GUAMUEZ</v>
      </c>
      <c r="S473">
        <f>VLOOKUP(R473,MUNICIOS!A:D,4,FALSE)</f>
        <v>865</v>
      </c>
    </row>
    <row r="474" spans="1:19">
      <c r="A474" s="42">
        <v>2373489</v>
      </c>
      <c r="B474" s="42" t="s">
        <v>41</v>
      </c>
      <c r="C474" s="42" t="s">
        <v>1919</v>
      </c>
      <c r="D474" t="s">
        <v>347</v>
      </c>
      <c r="E474" t="s">
        <v>798</v>
      </c>
      <c r="F474" t="s">
        <v>790</v>
      </c>
      <c r="L474" t="str">
        <f t="shared" si="28"/>
        <v>P</v>
      </c>
      <c r="M474">
        <f t="shared" si="29"/>
        <v>7</v>
      </c>
      <c r="N474" t="str">
        <f t="shared" ca="1" si="30"/>
        <v>DIFF</v>
      </c>
      <c r="R474" t="str">
        <f>VLOOKUP(A474,DATOS!D:J,7,FALSE)</f>
        <v>SAN FRANCISCO</v>
      </c>
      <c r="S474">
        <f>VLOOKUP(R474,MUNICIOS!A:D,4,FALSE)</f>
        <v>755</v>
      </c>
    </row>
    <row r="475" spans="1:19">
      <c r="A475" s="42">
        <v>41106757</v>
      </c>
      <c r="B475" s="42" t="s">
        <v>41</v>
      </c>
      <c r="C475" s="42" t="s">
        <v>1921</v>
      </c>
      <c r="D475" t="s">
        <v>347</v>
      </c>
      <c r="E475" t="s">
        <v>275</v>
      </c>
      <c r="F475" t="s">
        <v>42</v>
      </c>
      <c r="L475" t="str">
        <f t="shared" si="28"/>
        <v>P</v>
      </c>
      <c r="M475">
        <f t="shared" si="29"/>
        <v>7</v>
      </c>
      <c r="N475" t="str">
        <f t="shared" ca="1" si="30"/>
        <v>DIFF</v>
      </c>
      <c r="R475" t="str">
        <f>VLOOKUP(A475,DATOS!D:J,7,FALSE)</f>
        <v>ORITO</v>
      </c>
      <c r="S475">
        <f>VLOOKUP(R475,MUNICIOS!A:D,4,FALSE)</f>
        <v>320</v>
      </c>
    </row>
    <row r="476" spans="1:19">
      <c r="A476" s="42">
        <v>5298305</v>
      </c>
      <c r="B476" s="42" t="s">
        <v>41</v>
      </c>
      <c r="C476" s="42" t="s">
        <v>1923</v>
      </c>
      <c r="D476" t="s">
        <v>347</v>
      </c>
      <c r="E476" t="s">
        <v>383</v>
      </c>
      <c r="F476" t="s">
        <v>295</v>
      </c>
      <c r="G476" t="s">
        <v>3122</v>
      </c>
      <c r="L476" t="str">
        <f t="shared" si="28"/>
        <v>P</v>
      </c>
      <c r="M476">
        <f t="shared" si="29"/>
        <v>7</v>
      </c>
      <c r="N476" t="str">
        <f t="shared" ca="1" si="30"/>
        <v>DIFF</v>
      </c>
      <c r="R476" t="str">
        <f>VLOOKUP(A476,DATOS!D:J,7,FALSE)</f>
        <v>VILLAGARZON</v>
      </c>
      <c r="S476">
        <f>VLOOKUP(R476,MUNICIOS!A:D,4,FALSE)</f>
        <v>885</v>
      </c>
    </row>
    <row r="477" spans="1:19">
      <c r="A477" s="42">
        <v>1126462038</v>
      </c>
      <c r="B477" s="42" t="s">
        <v>86</v>
      </c>
      <c r="C477" s="42" t="s">
        <v>1924</v>
      </c>
      <c r="D477" t="s">
        <v>347</v>
      </c>
      <c r="E477" t="s">
        <v>3282</v>
      </c>
      <c r="F477" t="s">
        <v>242</v>
      </c>
      <c r="G477" t="s">
        <v>3060</v>
      </c>
      <c r="L477" t="str">
        <f t="shared" si="28"/>
        <v>P</v>
      </c>
      <c r="M477">
        <f t="shared" si="29"/>
        <v>7</v>
      </c>
      <c r="N477" t="str">
        <f t="shared" ca="1" si="30"/>
        <v>DIFF</v>
      </c>
      <c r="R477" t="str">
        <f>VLOOKUP(A477,DATOS!D:J,7,FALSE)</f>
        <v>VALLE DEL GUAMUEZ</v>
      </c>
      <c r="S477">
        <f>VLOOKUP(R477,MUNICIOS!A:D,4,FALSE)</f>
        <v>865</v>
      </c>
    </row>
    <row r="478" spans="1:19">
      <c r="A478" s="42">
        <v>1114898866</v>
      </c>
      <c r="B478" s="42" t="s">
        <v>79</v>
      </c>
      <c r="C478" s="42" t="s">
        <v>1926</v>
      </c>
      <c r="D478" t="s">
        <v>347</v>
      </c>
      <c r="E478" t="s">
        <v>3283</v>
      </c>
      <c r="F478" t="s">
        <v>3284</v>
      </c>
      <c r="G478" t="s">
        <v>377</v>
      </c>
      <c r="L478" t="str">
        <f t="shared" si="28"/>
        <v>P</v>
      </c>
      <c r="M478">
        <f t="shared" si="29"/>
        <v>7</v>
      </c>
      <c r="N478" t="str">
        <f t="shared" ca="1" si="30"/>
        <v>DIFF</v>
      </c>
      <c r="R478" t="str">
        <f>VLOOKUP(A478,DATOS!D:J,7,FALSE)</f>
        <v>MOCOA</v>
      </c>
      <c r="S478" t="str">
        <f>VLOOKUP(R478,MUNICIOS!A:D,4,FALSE)</f>
        <v>001</v>
      </c>
    </row>
    <row r="479" spans="1:19">
      <c r="A479" s="42">
        <v>59177444</v>
      </c>
      <c r="B479" s="42" t="s">
        <v>41</v>
      </c>
      <c r="C479" s="42" t="s">
        <v>568</v>
      </c>
      <c r="D479" t="s">
        <v>347</v>
      </c>
      <c r="E479" t="s">
        <v>382</v>
      </c>
      <c r="F479" t="s">
        <v>252</v>
      </c>
      <c r="G479" t="s">
        <v>754</v>
      </c>
      <c r="L479" t="str">
        <f t="shared" si="28"/>
        <v>P</v>
      </c>
      <c r="M479">
        <f t="shared" si="29"/>
        <v>7</v>
      </c>
      <c r="N479" t="str">
        <f t="shared" ca="1" si="30"/>
        <v>DIFF</v>
      </c>
      <c r="R479" t="str">
        <f>VLOOKUP(A479,DATOS!D:J,7,FALSE)</f>
        <v>VALLE DEL GUAMUEZ</v>
      </c>
      <c r="S479">
        <f>VLOOKUP(R479,MUNICIOS!A:D,4,FALSE)</f>
        <v>865</v>
      </c>
    </row>
    <row r="480" spans="1:19">
      <c r="A480" s="42">
        <v>1006849061</v>
      </c>
      <c r="B480" s="42" t="s">
        <v>41</v>
      </c>
      <c r="C480" s="42" t="s">
        <v>1931</v>
      </c>
      <c r="D480" t="s">
        <v>347</v>
      </c>
      <c r="E480" t="s">
        <v>385</v>
      </c>
      <c r="F480" t="s">
        <v>899</v>
      </c>
      <c r="G480" t="s">
        <v>231</v>
      </c>
      <c r="L480" t="str">
        <f t="shared" si="28"/>
        <v>P</v>
      </c>
      <c r="M480">
        <f t="shared" si="29"/>
        <v>7</v>
      </c>
      <c r="N480" t="str">
        <f t="shared" ca="1" si="30"/>
        <v>DIFF</v>
      </c>
      <c r="R480" t="str">
        <f>VLOOKUP(A480,DATOS!D:J,7,FALSE)</f>
        <v>PUERTO ASIS</v>
      </c>
      <c r="S480">
        <f>VLOOKUP(R480,MUNICIOS!A:D,4,FALSE)</f>
        <v>568</v>
      </c>
    </row>
    <row r="481" spans="1:19">
      <c r="A481" s="42">
        <v>41241144</v>
      </c>
      <c r="B481" s="42" t="s">
        <v>41</v>
      </c>
      <c r="C481" s="42" t="s">
        <v>1932</v>
      </c>
      <c r="D481" t="s">
        <v>3285</v>
      </c>
      <c r="E481" t="s">
        <v>152</v>
      </c>
      <c r="F481" t="s">
        <v>740</v>
      </c>
      <c r="L481" t="str">
        <f t="shared" si="28"/>
        <v>P</v>
      </c>
      <c r="M481">
        <f t="shared" si="29"/>
        <v>5</v>
      </c>
      <c r="N481" t="str">
        <f t="shared" ca="1" si="30"/>
        <v>DIFF</v>
      </c>
      <c r="R481" t="str">
        <f>VLOOKUP(A481,DATOS!D:J,7,FALSE)</f>
        <v>ORITO</v>
      </c>
      <c r="S481">
        <f>VLOOKUP(R481,MUNICIOS!A:D,4,FALSE)</f>
        <v>320</v>
      </c>
    </row>
    <row r="482" spans="1:19">
      <c r="A482" s="42">
        <v>1124857064</v>
      </c>
      <c r="B482" s="42" t="s">
        <v>41</v>
      </c>
      <c r="C482" s="42" t="s">
        <v>1935</v>
      </c>
      <c r="D482" t="s">
        <v>353</v>
      </c>
      <c r="E482" t="s">
        <v>301</v>
      </c>
      <c r="F482" t="s">
        <v>793</v>
      </c>
      <c r="G482" t="s">
        <v>501</v>
      </c>
      <c r="L482" t="str">
        <f t="shared" si="28"/>
        <v>P</v>
      </c>
      <c r="M482">
        <f t="shared" si="29"/>
        <v>5</v>
      </c>
      <c r="N482" t="str">
        <f t="shared" ca="1" si="30"/>
        <v>DIFF</v>
      </c>
      <c r="R482" t="str">
        <f>VLOOKUP(A482,DATOS!D:J,7,FALSE)</f>
        <v>ORITO</v>
      </c>
      <c r="S482">
        <f>VLOOKUP(R482,MUNICIOS!A:D,4,FALSE)</f>
        <v>320</v>
      </c>
    </row>
    <row r="483" spans="1:19">
      <c r="A483" s="42">
        <v>1126460213</v>
      </c>
      <c r="B483" s="42" t="s">
        <v>86</v>
      </c>
      <c r="C483" s="42" t="s">
        <v>1937</v>
      </c>
      <c r="D483" t="s">
        <v>458</v>
      </c>
      <c r="E483" t="s">
        <v>191</v>
      </c>
      <c r="F483" t="s">
        <v>3286</v>
      </c>
      <c r="G483" t="s">
        <v>411</v>
      </c>
      <c r="L483" t="str">
        <f t="shared" si="28"/>
        <v>P</v>
      </c>
      <c r="M483">
        <f t="shared" si="29"/>
        <v>6</v>
      </c>
      <c r="N483" t="str">
        <f t="shared" ca="1" si="30"/>
        <v>DIFF</v>
      </c>
      <c r="R483" t="str">
        <f>VLOOKUP(A483,DATOS!D:J,7,FALSE)</f>
        <v>VALLE DEL GUAMUEZ</v>
      </c>
      <c r="S483">
        <f>VLOOKUP(R483,MUNICIOS!A:D,4,FALSE)</f>
        <v>865</v>
      </c>
    </row>
    <row r="484" spans="1:19">
      <c r="A484" s="42">
        <v>12977710</v>
      </c>
      <c r="B484" s="42" t="s">
        <v>41</v>
      </c>
      <c r="C484" s="42" t="s">
        <v>1940</v>
      </c>
      <c r="D484" t="s">
        <v>3287</v>
      </c>
      <c r="E484" t="s">
        <v>205</v>
      </c>
      <c r="F484" t="s">
        <v>267</v>
      </c>
      <c r="G484" t="s">
        <v>139</v>
      </c>
      <c r="L484" t="str">
        <f t="shared" si="28"/>
        <v>P</v>
      </c>
      <c r="M484">
        <f t="shared" si="29"/>
        <v>9</v>
      </c>
      <c r="N484" t="str">
        <f t="shared" ca="1" si="30"/>
        <v>DIFF</v>
      </c>
      <c r="R484" t="str">
        <f>VLOOKUP(A484,DATOS!D:J,7,FALSE)</f>
        <v>VILLAGARZON</v>
      </c>
      <c r="S484">
        <f>VLOOKUP(R484,MUNICIOS!A:D,4,FALSE)</f>
        <v>885</v>
      </c>
    </row>
    <row r="485" spans="1:19">
      <c r="A485" s="42">
        <v>1140434034</v>
      </c>
      <c r="B485" s="42" t="s">
        <v>41</v>
      </c>
      <c r="C485" s="42" t="s">
        <v>1946</v>
      </c>
      <c r="D485" t="s">
        <v>3288</v>
      </c>
      <c r="E485" t="s">
        <v>162</v>
      </c>
      <c r="F485" t="s">
        <v>851</v>
      </c>
      <c r="G485" t="s">
        <v>456</v>
      </c>
      <c r="L485" t="str">
        <f t="shared" si="28"/>
        <v>P</v>
      </c>
      <c r="M485">
        <f t="shared" si="29"/>
        <v>4</v>
      </c>
      <c r="N485" t="str">
        <f t="shared" ca="1" si="30"/>
        <v>DIFF</v>
      </c>
      <c r="R485" t="str">
        <f>VLOOKUP(A485,DATOS!D:J,7,FALSE)</f>
        <v>SIBUNDOY</v>
      </c>
      <c r="S485">
        <f>VLOOKUP(R485,MUNICIOS!A:D,4,FALSE)</f>
        <v>749</v>
      </c>
    </row>
    <row r="486" spans="1:19">
      <c r="A486" s="42">
        <v>1124316624</v>
      </c>
      <c r="B486" s="42" t="s">
        <v>41</v>
      </c>
      <c r="C486" s="42" t="s">
        <v>1947</v>
      </c>
      <c r="D486" t="s">
        <v>462</v>
      </c>
      <c r="E486" t="s">
        <v>183</v>
      </c>
      <c r="F486" t="s">
        <v>3218</v>
      </c>
      <c r="G486" t="s">
        <v>804</v>
      </c>
      <c r="L486" t="str">
        <f t="shared" si="28"/>
        <v>P</v>
      </c>
      <c r="M486">
        <f t="shared" si="29"/>
        <v>3</v>
      </c>
      <c r="N486" t="str">
        <f t="shared" ca="1" si="30"/>
        <v>DIFF</v>
      </c>
      <c r="R486" t="str">
        <f>VLOOKUP(A486,DATOS!D:J,7,FALSE)</f>
        <v>COLON</v>
      </c>
      <c r="S486">
        <f>VLOOKUP(R486,MUNICIOS!A:D,4,FALSE)</f>
        <v>219</v>
      </c>
    </row>
    <row r="487" spans="1:19">
      <c r="A487" s="42">
        <v>41104220</v>
      </c>
      <c r="B487" s="42" t="s">
        <v>41</v>
      </c>
      <c r="C487" s="42" t="s">
        <v>1948</v>
      </c>
      <c r="D487" t="s">
        <v>462</v>
      </c>
      <c r="E487" t="s">
        <v>466</v>
      </c>
      <c r="F487" t="s">
        <v>418</v>
      </c>
      <c r="G487" t="s">
        <v>3289</v>
      </c>
      <c r="L487" t="str">
        <f t="shared" si="28"/>
        <v>P</v>
      </c>
      <c r="M487">
        <f t="shared" si="29"/>
        <v>3</v>
      </c>
      <c r="N487" t="str">
        <f t="shared" ca="1" si="30"/>
        <v>DIFF</v>
      </c>
      <c r="R487" t="str">
        <f>VLOOKUP(A487,DATOS!D:J,7,FALSE)</f>
        <v>PUERTO ASIS</v>
      </c>
      <c r="S487">
        <f>VLOOKUP(R487,MUNICIOS!A:D,4,FALSE)</f>
        <v>568</v>
      </c>
    </row>
    <row r="488" spans="1:19">
      <c r="A488" s="42">
        <v>1010145151</v>
      </c>
      <c r="B488" s="42" t="s">
        <v>41</v>
      </c>
      <c r="C488" s="42" t="s">
        <v>1950</v>
      </c>
      <c r="D488" t="s">
        <v>879</v>
      </c>
      <c r="E488" t="s">
        <v>3076</v>
      </c>
      <c r="F488" t="s">
        <v>3290</v>
      </c>
      <c r="G488" t="s">
        <v>3291</v>
      </c>
      <c r="L488" t="str">
        <f t="shared" si="28"/>
        <v>P</v>
      </c>
      <c r="M488">
        <f t="shared" si="29"/>
        <v>9</v>
      </c>
      <c r="N488" t="str">
        <f t="shared" ca="1" si="30"/>
        <v>DIFF</v>
      </c>
      <c r="R488" t="str">
        <f>VLOOKUP(A488,DATOS!D:J,7,FALSE)</f>
        <v>MOCOA</v>
      </c>
      <c r="S488" t="str">
        <f>VLOOKUP(R488,MUNICIOS!A:D,4,FALSE)</f>
        <v>001</v>
      </c>
    </row>
    <row r="489" spans="1:19">
      <c r="A489" s="42">
        <v>1117495898</v>
      </c>
      <c r="B489" s="42" t="s">
        <v>41</v>
      </c>
      <c r="C489" s="42" t="s">
        <v>1952</v>
      </c>
      <c r="D489" t="s">
        <v>785</v>
      </c>
      <c r="E489" t="s">
        <v>3292</v>
      </c>
      <c r="F489" t="s">
        <v>2897</v>
      </c>
      <c r="L489" t="str">
        <f t="shared" si="28"/>
        <v>P</v>
      </c>
      <c r="M489">
        <f t="shared" si="29"/>
        <v>4</v>
      </c>
      <c r="N489" t="str">
        <f t="shared" ca="1" si="30"/>
        <v>DIFF</v>
      </c>
      <c r="R489" t="str">
        <f>VLOOKUP(A489,DATOS!D:J,7,FALSE)</f>
        <v>PUERTO GUZMAN</v>
      </c>
      <c r="S489">
        <f>VLOOKUP(R489,MUNICIOS!A:D,4,FALSE)</f>
        <v>571</v>
      </c>
    </row>
    <row r="490" spans="1:19">
      <c r="A490" s="42">
        <v>34558410</v>
      </c>
      <c r="B490" s="42" t="s">
        <v>41</v>
      </c>
      <c r="C490" s="42" t="s">
        <v>1954</v>
      </c>
      <c r="D490" t="s">
        <v>785</v>
      </c>
      <c r="E490" t="s">
        <v>301</v>
      </c>
      <c r="F490" t="s">
        <v>284</v>
      </c>
      <c r="L490" t="str">
        <f t="shared" si="28"/>
        <v>P</v>
      </c>
      <c r="M490">
        <f t="shared" si="29"/>
        <v>4</v>
      </c>
      <c r="N490" t="str">
        <f t="shared" ca="1" si="30"/>
        <v>DIFF</v>
      </c>
      <c r="R490" t="str">
        <f>VLOOKUP(A490,DATOS!D:J,7,FALSE)</f>
        <v>MOCOA</v>
      </c>
      <c r="S490" t="str">
        <f>VLOOKUP(R490,MUNICIOS!A:D,4,FALSE)</f>
        <v>001</v>
      </c>
    </row>
    <row r="491" spans="1:19">
      <c r="A491" s="42">
        <v>30741767</v>
      </c>
      <c r="B491" s="42" t="s">
        <v>41</v>
      </c>
      <c r="C491" s="42" t="s">
        <v>1955</v>
      </c>
      <c r="D491" t="s">
        <v>3293</v>
      </c>
      <c r="E491" t="s">
        <v>191</v>
      </c>
      <c r="F491" t="s">
        <v>152</v>
      </c>
      <c r="G491" t="s">
        <v>190</v>
      </c>
      <c r="L491" t="str">
        <f t="shared" si="28"/>
        <v>P</v>
      </c>
      <c r="M491">
        <f t="shared" si="29"/>
        <v>8</v>
      </c>
      <c r="N491" t="str">
        <f t="shared" ca="1" si="30"/>
        <v>DIFF</v>
      </c>
      <c r="R491" t="str">
        <f>VLOOKUP(A491,DATOS!D:J,7,FALSE)</f>
        <v>VILLAGARZON</v>
      </c>
      <c r="S491">
        <f>VLOOKUP(R491,MUNICIOS!A:D,4,FALSE)</f>
        <v>885</v>
      </c>
    </row>
    <row r="492" spans="1:19">
      <c r="A492" s="42">
        <v>1120101754</v>
      </c>
      <c r="B492" s="42" t="s">
        <v>86</v>
      </c>
      <c r="C492" s="42" t="s">
        <v>1956</v>
      </c>
      <c r="D492" t="s">
        <v>880</v>
      </c>
      <c r="E492" t="s">
        <v>199</v>
      </c>
      <c r="F492" t="s">
        <v>3294</v>
      </c>
      <c r="G492" t="s">
        <v>239</v>
      </c>
      <c r="L492" t="str">
        <f t="shared" si="28"/>
        <v>P</v>
      </c>
      <c r="M492">
        <f t="shared" si="29"/>
        <v>7</v>
      </c>
      <c r="N492" t="str">
        <f t="shared" ca="1" si="30"/>
        <v>DIFF</v>
      </c>
      <c r="R492" t="str">
        <f>VLOOKUP(A492,DATOS!D:J,7,FALSE)</f>
        <v>PUERTO ASIS</v>
      </c>
      <c r="S492">
        <f>VLOOKUP(R492,MUNICIOS!A:D,4,FALSE)</f>
        <v>568</v>
      </c>
    </row>
    <row r="493" spans="1:19">
      <c r="A493" s="42">
        <v>18143220</v>
      </c>
      <c r="B493" s="42" t="s">
        <v>41</v>
      </c>
      <c r="C493" s="42" t="s">
        <v>1958</v>
      </c>
      <c r="D493" t="s">
        <v>260</v>
      </c>
      <c r="E493" t="s">
        <v>3045</v>
      </c>
      <c r="F493" t="s">
        <v>889</v>
      </c>
      <c r="G493" t="s">
        <v>3295</v>
      </c>
      <c r="L493" t="str">
        <f t="shared" si="28"/>
        <v>P</v>
      </c>
      <c r="M493">
        <f t="shared" si="29"/>
        <v>5</v>
      </c>
      <c r="N493" t="str">
        <f t="shared" ca="1" si="30"/>
        <v>DIFF</v>
      </c>
      <c r="R493" t="str">
        <f>VLOOKUP(A493,DATOS!D:J,7,FALSE)</f>
        <v>ORITO</v>
      </c>
      <c r="S493">
        <f>VLOOKUP(R493,MUNICIOS!A:D,4,FALSE)</f>
        <v>320</v>
      </c>
    </row>
    <row r="494" spans="1:19">
      <c r="A494" s="42">
        <v>27132346</v>
      </c>
      <c r="B494" s="42" t="s">
        <v>41</v>
      </c>
      <c r="C494" s="42" t="s">
        <v>1961</v>
      </c>
      <c r="D494" t="s">
        <v>260</v>
      </c>
      <c r="E494" t="s">
        <v>152</v>
      </c>
      <c r="F494" t="s">
        <v>3296</v>
      </c>
      <c r="L494" t="str">
        <f t="shared" si="28"/>
        <v>P</v>
      </c>
      <c r="M494">
        <f t="shared" si="29"/>
        <v>5</v>
      </c>
      <c r="N494" t="str">
        <f t="shared" ca="1" si="30"/>
        <v>DIFF</v>
      </c>
      <c r="R494" t="str">
        <f>VLOOKUP(A494,DATOS!D:J,7,FALSE)</f>
        <v>ORITO</v>
      </c>
      <c r="S494">
        <f>VLOOKUP(R494,MUNICIOS!A:D,4,FALSE)</f>
        <v>320</v>
      </c>
    </row>
    <row r="495" spans="1:19">
      <c r="A495" s="42">
        <v>39562662</v>
      </c>
      <c r="B495" s="42" t="s">
        <v>41</v>
      </c>
      <c r="C495" s="42" t="s">
        <v>585</v>
      </c>
      <c r="D495" t="s">
        <v>260</v>
      </c>
      <c r="E495" t="s">
        <v>780</v>
      </c>
      <c r="F495" t="s">
        <v>438</v>
      </c>
      <c r="L495" t="str">
        <f t="shared" si="28"/>
        <v>P</v>
      </c>
      <c r="M495">
        <f t="shared" si="29"/>
        <v>5</v>
      </c>
      <c r="N495" t="str">
        <f t="shared" ca="1" si="30"/>
        <v>DIFF</v>
      </c>
      <c r="R495" t="str">
        <f>VLOOKUP(A495,DATOS!D:J,7,FALSE)</f>
        <v>PUERTO GUZMAN</v>
      </c>
      <c r="S495">
        <f>VLOOKUP(R495,MUNICIOS!A:D,4,FALSE)</f>
        <v>571</v>
      </c>
    </row>
    <row r="496" spans="1:19">
      <c r="A496" s="42">
        <v>5283072</v>
      </c>
      <c r="B496" s="42" t="s">
        <v>41</v>
      </c>
      <c r="C496" s="42" t="s">
        <v>1963</v>
      </c>
      <c r="D496" t="s">
        <v>260</v>
      </c>
      <c r="E496" t="s">
        <v>191</v>
      </c>
      <c r="F496" t="s">
        <v>2991</v>
      </c>
      <c r="G496" t="s">
        <v>844</v>
      </c>
      <c r="L496" t="str">
        <f t="shared" si="28"/>
        <v>P</v>
      </c>
      <c r="M496">
        <f t="shared" si="29"/>
        <v>5</v>
      </c>
      <c r="N496" t="str">
        <f t="shared" ca="1" si="30"/>
        <v>DIFF</v>
      </c>
      <c r="R496" t="str">
        <f>VLOOKUP(A496,DATOS!D:J,7,FALSE)</f>
        <v>PUERTO CAICEDO</v>
      </c>
      <c r="S496">
        <f>VLOOKUP(R496,MUNICIOS!A:D,4,FALSE)</f>
        <v>569</v>
      </c>
    </row>
    <row r="497" spans="1:19">
      <c r="A497" s="42">
        <v>1124848587</v>
      </c>
      <c r="B497" s="42" t="s">
        <v>41</v>
      </c>
      <c r="C497" s="42" t="s">
        <v>1967</v>
      </c>
      <c r="D497" t="s">
        <v>3297</v>
      </c>
      <c r="E497" t="s">
        <v>282</v>
      </c>
      <c r="F497" t="s">
        <v>3298</v>
      </c>
      <c r="G497" t="s">
        <v>252</v>
      </c>
      <c r="L497" t="str">
        <f t="shared" si="28"/>
        <v>P</v>
      </c>
      <c r="M497">
        <f t="shared" si="29"/>
        <v>8</v>
      </c>
      <c r="N497" t="str">
        <f t="shared" ca="1" si="30"/>
        <v>DIFF</v>
      </c>
      <c r="R497" t="str">
        <f>VLOOKUP(A497,DATOS!D:J,7,FALSE)</f>
        <v>MOCOA</v>
      </c>
      <c r="S497" t="str">
        <f>VLOOKUP(R497,MUNICIOS!A:D,4,FALSE)</f>
        <v>001</v>
      </c>
    </row>
    <row r="498" spans="1:19">
      <c r="A498" s="42">
        <v>18112015</v>
      </c>
      <c r="B498" s="42" t="s">
        <v>41</v>
      </c>
      <c r="C498" s="42" t="s">
        <v>1970</v>
      </c>
      <c r="D498" t="s">
        <v>487</v>
      </c>
      <c r="E498" t="s">
        <v>321</v>
      </c>
      <c r="F498" t="s">
        <v>267</v>
      </c>
      <c r="G498" t="s">
        <v>3299</v>
      </c>
      <c r="L498" t="str">
        <f t="shared" si="28"/>
        <v>P</v>
      </c>
      <c r="M498">
        <f t="shared" si="29"/>
        <v>7</v>
      </c>
      <c r="N498" t="str">
        <f t="shared" ca="1" si="30"/>
        <v>DIFF</v>
      </c>
      <c r="R498" t="str">
        <f>VLOOKUP(A498,DATOS!D:J,7,FALSE)</f>
        <v>SANTIAGO</v>
      </c>
      <c r="S498">
        <f>VLOOKUP(R498,MUNICIOS!A:D,4,FALSE)</f>
        <v>760</v>
      </c>
    </row>
    <row r="499" spans="1:19">
      <c r="A499" s="42">
        <v>1133149091</v>
      </c>
      <c r="B499" s="42" t="s">
        <v>41</v>
      </c>
      <c r="C499" s="42" t="s">
        <v>1972</v>
      </c>
      <c r="D499" t="s">
        <v>488</v>
      </c>
      <c r="E499" t="s">
        <v>330</v>
      </c>
      <c r="F499" t="s">
        <v>197</v>
      </c>
      <c r="G499" t="s">
        <v>3300</v>
      </c>
      <c r="L499" t="str">
        <f t="shared" si="28"/>
        <v>P</v>
      </c>
      <c r="M499">
        <f t="shared" si="29"/>
        <v>5</v>
      </c>
      <c r="N499" t="str">
        <f t="shared" ca="1" si="30"/>
        <v>DIFF</v>
      </c>
      <c r="R499" t="str">
        <f>VLOOKUP(A499,DATOS!D:J,7,FALSE)</f>
        <v>FLORENCIA</v>
      </c>
      <c r="S499" t="str">
        <f>VLOOKUP(R499,MUNICIOS!A:D,4,FALSE)</f>
        <v>001</v>
      </c>
    </row>
    <row r="500" spans="1:19">
      <c r="A500" s="42">
        <v>18125382</v>
      </c>
      <c r="B500" s="42" t="s">
        <v>41</v>
      </c>
      <c r="C500" s="42" t="s">
        <v>650</v>
      </c>
      <c r="D500" t="s">
        <v>488</v>
      </c>
      <c r="E500" t="s">
        <v>506</v>
      </c>
      <c r="F500" t="s">
        <v>156</v>
      </c>
      <c r="G500" t="s">
        <v>489</v>
      </c>
      <c r="L500" t="str">
        <f t="shared" si="28"/>
        <v>P</v>
      </c>
      <c r="M500">
        <f t="shared" si="29"/>
        <v>5</v>
      </c>
      <c r="N500" t="str">
        <f t="shared" ca="1" si="30"/>
        <v>DIFF</v>
      </c>
      <c r="R500" t="str">
        <f>VLOOKUP(A500,DATOS!D:J,7,FALSE)</f>
        <v>MOCOA</v>
      </c>
      <c r="S500" t="str">
        <f>VLOOKUP(R500,MUNICIOS!A:D,4,FALSE)</f>
        <v>001</v>
      </c>
    </row>
    <row r="501" spans="1:19">
      <c r="A501" s="42">
        <v>69086736</v>
      </c>
      <c r="B501" s="42" t="s">
        <v>41</v>
      </c>
      <c r="C501" s="42" t="s">
        <v>1975</v>
      </c>
      <c r="D501" t="s">
        <v>885</v>
      </c>
      <c r="E501" t="s">
        <v>152</v>
      </c>
      <c r="F501" t="s">
        <v>3301</v>
      </c>
      <c r="L501" t="str">
        <f t="shared" si="28"/>
        <v>P</v>
      </c>
      <c r="M501">
        <f t="shared" si="29"/>
        <v>6</v>
      </c>
      <c r="N501" t="str">
        <f t="shared" ca="1" si="30"/>
        <v>DIFF</v>
      </c>
      <c r="R501" t="str">
        <f>VLOOKUP(A501,DATOS!D:J,7,FALSE)</f>
        <v>ORITO</v>
      </c>
      <c r="S501">
        <f>VLOOKUP(R501,MUNICIOS!A:D,4,FALSE)</f>
        <v>320</v>
      </c>
    </row>
    <row r="502" spans="1:19">
      <c r="A502" s="42">
        <v>27274398</v>
      </c>
      <c r="B502" s="42" t="s">
        <v>41</v>
      </c>
      <c r="C502" s="42" t="s">
        <v>1976</v>
      </c>
      <c r="D502" t="s">
        <v>881</v>
      </c>
      <c r="E502" t="s">
        <v>3422</v>
      </c>
      <c r="F502" t="s">
        <v>229</v>
      </c>
      <c r="G502" t="s">
        <v>237</v>
      </c>
      <c r="L502" t="str">
        <f t="shared" si="28"/>
        <v>P</v>
      </c>
      <c r="M502">
        <f t="shared" si="29"/>
        <v>7</v>
      </c>
      <c r="N502" t="str">
        <f t="shared" ca="1" si="30"/>
        <v>DIFF</v>
      </c>
      <c r="R502" t="str">
        <f>VLOOKUP(A502,DATOS!D:J,7,FALSE)</f>
        <v>PUERTO CAICEDO</v>
      </c>
      <c r="S502">
        <f>VLOOKUP(R502,MUNICIOS!A:D,4,FALSE)</f>
        <v>569</v>
      </c>
    </row>
    <row r="503" spans="1:19">
      <c r="A503" s="42">
        <v>39841475</v>
      </c>
      <c r="B503" s="42" t="s">
        <v>41</v>
      </c>
      <c r="C503" s="42" t="s">
        <v>1979</v>
      </c>
      <c r="D503" t="s">
        <v>881</v>
      </c>
      <c r="E503" t="s">
        <v>881</v>
      </c>
      <c r="F503" t="s">
        <v>229</v>
      </c>
      <c r="G503" t="s">
        <v>3302</v>
      </c>
      <c r="L503" t="str">
        <f t="shared" si="28"/>
        <v>P</v>
      </c>
      <c r="M503">
        <f t="shared" si="29"/>
        <v>7</v>
      </c>
      <c r="N503" t="str">
        <f t="shared" ca="1" si="30"/>
        <v>DIFF</v>
      </c>
      <c r="R503" t="str">
        <f>VLOOKUP(A503,DATOS!D:J,7,FALSE)</f>
        <v>PUERTO CAICEDO</v>
      </c>
      <c r="S503">
        <f>VLOOKUP(R503,MUNICIOS!A:D,4,FALSE)</f>
        <v>569</v>
      </c>
    </row>
    <row r="504" spans="1:19">
      <c r="A504" s="42">
        <v>15570543</v>
      </c>
      <c r="B504" s="42" t="s">
        <v>41</v>
      </c>
      <c r="C504" s="42" t="s">
        <v>1982</v>
      </c>
      <c r="D504" t="s">
        <v>452</v>
      </c>
      <c r="E504" t="s">
        <v>267</v>
      </c>
      <c r="F504" t="s">
        <v>394</v>
      </c>
      <c r="L504" t="str">
        <f t="shared" si="28"/>
        <v>P</v>
      </c>
      <c r="M504">
        <f t="shared" si="29"/>
        <v>8</v>
      </c>
      <c r="N504" t="str">
        <f t="shared" ca="1" si="30"/>
        <v>DIFF</v>
      </c>
      <c r="R504" t="str">
        <f>VLOOKUP(A504,DATOS!D:J,7,FALSE)</f>
        <v>PUERTO CAICEDO</v>
      </c>
      <c r="S504">
        <f>VLOOKUP(R504,MUNICIOS!A:D,4,FALSE)</f>
        <v>569</v>
      </c>
    </row>
    <row r="505" spans="1:19">
      <c r="A505" s="42">
        <v>1124316118</v>
      </c>
      <c r="B505" s="42" t="s">
        <v>41</v>
      </c>
      <c r="C505" s="42" t="s">
        <v>1984</v>
      </c>
      <c r="D505" t="s">
        <v>452</v>
      </c>
      <c r="E505" t="s">
        <v>315</v>
      </c>
      <c r="F505" t="s">
        <v>3303</v>
      </c>
      <c r="G505" t="s">
        <v>759</v>
      </c>
      <c r="L505" t="str">
        <f t="shared" si="28"/>
        <v>P</v>
      </c>
      <c r="M505">
        <f t="shared" si="29"/>
        <v>8</v>
      </c>
      <c r="N505" t="str">
        <f t="shared" ca="1" si="30"/>
        <v>DIFF</v>
      </c>
      <c r="R505" t="str">
        <f>VLOOKUP(A505,DATOS!D:J,7,FALSE)</f>
        <v>SIBUNDOY</v>
      </c>
      <c r="S505">
        <f>VLOOKUP(R505,MUNICIOS!A:D,4,FALSE)</f>
        <v>749</v>
      </c>
    </row>
    <row r="506" spans="1:19">
      <c r="A506" s="42">
        <v>1123333501</v>
      </c>
      <c r="B506" s="42" t="s">
        <v>79</v>
      </c>
      <c r="C506" s="42" t="s">
        <v>1986</v>
      </c>
      <c r="D506" t="s">
        <v>327</v>
      </c>
      <c r="E506" t="s">
        <v>3304</v>
      </c>
      <c r="F506" t="s">
        <v>3305</v>
      </c>
      <c r="L506" t="str">
        <f t="shared" si="28"/>
        <v>P</v>
      </c>
      <c r="M506">
        <f t="shared" si="29"/>
        <v>8</v>
      </c>
      <c r="N506" t="str">
        <f t="shared" ca="1" si="30"/>
        <v>DIFF</v>
      </c>
      <c r="R506" t="str">
        <f>VLOOKUP(A506,DATOS!D:J,7,FALSE)</f>
        <v>ORITO</v>
      </c>
      <c r="S506">
        <f>VLOOKUP(R506,MUNICIOS!A:D,4,FALSE)</f>
        <v>320</v>
      </c>
    </row>
    <row r="507" spans="1:19">
      <c r="A507" s="42">
        <v>1126448239</v>
      </c>
      <c r="B507" s="42" t="s">
        <v>79</v>
      </c>
      <c r="C507" s="42" t="s">
        <v>1990</v>
      </c>
      <c r="D507" t="s">
        <v>3306</v>
      </c>
      <c r="E507" t="s">
        <v>375</v>
      </c>
      <c r="F507" t="s">
        <v>3307</v>
      </c>
      <c r="G507" t="s">
        <v>298</v>
      </c>
      <c r="L507" t="str">
        <f t="shared" si="28"/>
        <v>P</v>
      </c>
      <c r="M507">
        <f t="shared" si="29"/>
        <v>5</v>
      </c>
      <c r="N507" t="str">
        <f t="shared" ca="1" si="30"/>
        <v>DIFF</v>
      </c>
      <c r="R507" t="str">
        <f>VLOOKUP(A507,DATOS!D:J,7,FALSE)</f>
        <v>SANTIAGO</v>
      </c>
      <c r="S507">
        <f>VLOOKUP(R507,MUNICIOS!A:D,4,FALSE)</f>
        <v>760</v>
      </c>
    </row>
    <row r="508" spans="1:19">
      <c r="A508" s="42">
        <v>1123331443</v>
      </c>
      <c r="B508" s="42" t="s">
        <v>41</v>
      </c>
      <c r="C508" s="42" t="s">
        <v>1992</v>
      </c>
      <c r="D508" t="s">
        <v>490</v>
      </c>
      <c r="E508" t="s">
        <v>382</v>
      </c>
      <c r="F508" t="s">
        <v>491</v>
      </c>
      <c r="G508" t="s">
        <v>444</v>
      </c>
      <c r="L508" t="str">
        <f t="shared" si="28"/>
        <v>P</v>
      </c>
      <c r="M508">
        <f t="shared" si="29"/>
        <v>6</v>
      </c>
      <c r="N508" t="str">
        <f t="shared" ca="1" si="30"/>
        <v>DIFF</v>
      </c>
      <c r="R508" t="str">
        <f>VLOOKUP(A508,DATOS!D:J,7,FALSE)</f>
        <v>ORITO</v>
      </c>
      <c r="S508">
        <f>VLOOKUP(R508,MUNICIOS!A:D,4,FALSE)</f>
        <v>320</v>
      </c>
    </row>
    <row r="509" spans="1:19">
      <c r="A509" s="42">
        <v>1006816161</v>
      </c>
      <c r="B509" s="42" t="s">
        <v>41</v>
      </c>
      <c r="C509" s="42" t="s">
        <v>1994</v>
      </c>
      <c r="D509" t="s">
        <v>779</v>
      </c>
      <c r="E509" t="s">
        <v>228</v>
      </c>
      <c r="F509" t="s">
        <v>3308</v>
      </c>
      <c r="G509" t="s">
        <v>377</v>
      </c>
      <c r="L509" t="str">
        <f t="shared" si="28"/>
        <v>P</v>
      </c>
      <c r="M509">
        <f t="shared" si="29"/>
        <v>7</v>
      </c>
      <c r="N509" t="str">
        <f t="shared" ca="1" si="30"/>
        <v>DIFF</v>
      </c>
      <c r="R509" t="str">
        <f>VLOOKUP(A509,DATOS!D:J,7,FALSE)</f>
        <v>SIBUNDOY</v>
      </c>
      <c r="S509">
        <f>VLOOKUP(R509,MUNICIOS!A:D,4,FALSE)</f>
        <v>749</v>
      </c>
    </row>
    <row r="510" spans="1:19">
      <c r="A510" s="42">
        <v>97470675</v>
      </c>
      <c r="B510" s="42" t="s">
        <v>41</v>
      </c>
      <c r="C510" s="42" t="s">
        <v>1995</v>
      </c>
      <c r="D510" t="s">
        <v>3309</v>
      </c>
      <c r="E510" t="s">
        <v>432</v>
      </c>
      <c r="F510" t="s">
        <v>139</v>
      </c>
      <c r="G510" t="s">
        <v>3051</v>
      </c>
      <c r="L510" t="str">
        <f t="shared" si="28"/>
        <v>P</v>
      </c>
      <c r="M510">
        <f t="shared" si="29"/>
        <v>8</v>
      </c>
      <c r="N510" t="str">
        <f t="shared" ca="1" si="30"/>
        <v>DIFF</v>
      </c>
      <c r="R510" t="str">
        <f>VLOOKUP(A510,DATOS!D:J,7,FALSE)</f>
        <v>SIBUNDOY</v>
      </c>
      <c r="S510">
        <f>VLOOKUP(R510,MUNICIOS!A:D,4,FALSE)</f>
        <v>749</v>
      </c>
    </row>
    <row r="511" spans="1:19">
      <c r="A511" s="42">
        <v>39842099</v>
      </c>
      <c r="B511" s="42" t="s">
        <v>41</v>
      </c>
      <c r="C511" s="42" t="s">
        <v>1997</v>
      </c>
      <c r="D511" t="s">
        <v>870</v>
      </c>
      <c r="E511" t="s">
        <v>198</v>
      </c>
      <c r="F511" t="s">
        <v>244</v>
      </c>
      <c r="G511" t="s">
        <v>438</v>
      </c>
      <c r="L511" t="str">
        <f t="shared" si="28"/>
        <v>Q</v>
      </c>
      <c r="M511">
        <f t="shared" si="29"/>
        <v>6</v>
      </c>
      <c r="N511" t="str">
        <f t="shared" ca="1" si="30"/>
        <v>DIFF</v>
      </c>
      <c r="R511" t="str">
        <f>VLOOKUP(A511,DATOS!D:J,7,FALSE)</f>
        <v>PUERTO CAICEDO</v>
      </c>
      <c r="S511">
        <f>VLOOKUP(R511,MUNICIOS!A:D,4,FALSE)</f>
        <v>569</v>
      </c>
    </row>
    <row r="512" spans="1:19">
      <c r="A512" s="42">
        <v>1126444766</v>
      </c>
      <c r="B512" s="42" t="s">
        <v>41</v>
      </c>
      <c r="C512" s="42" t="s">
        <v>1998</v>
      </c>
      <c r="D512" t="s">
        <v>882</v>
      </c>
      <c r="E512" t="s">
        <v>514</v>
      </c>
      <c r="F512" t="s">
        <v>169</v>
      </c>
      <c r="G512" t="s">
        <v>239</v>
      </c>
      <c r="L512" t="str">
        <f t="shared" si="28"/>
        <v>Q</v>
      </c>
      <c r="M512">
        <f t="shared" si="29"/>
        <v>5</v>
      </c>
      <c r="N512" t="str">
        <f t="shared" ca="1" si="30"/>
        <v>DIFF</v>
      </c>
      <c r="R512" t="str">
        <f>VLOOKUP(A512,DATOS!D:J,7,FALSE)</f>
        <v>VALLE DEL GUAMUEZ</v>
      </c>
      <c r="S512">
        <f>VLOOKUP(R512,MUNICIOS!A:D,4,FALSE)</f>
        <v>865</v>
      </c>
    </row>
    <row r="513" spans="1:19">
      <c r="A513" s="42">
        <v>1059840826</v>
      </c>
      <c r="B513" s="42" t="s">
        <v>41</v>
      </c>
      <c r="C513" s="42" t="s">
        <v>2000</v>
      </c>
      <c r="D513" t="s">
        <v>492</v>
      </c>
      <c r="E513" t="s">
        <v>149</v>
      </c>
      <c r="F513" t="s">
        <v>152</v>
      </c>
      <c r="G513" t="s">
        <v>494</v>
      </c>
      <c r="L513" t="str">
        <f t="shared" si="28"/>
        <v>Q</v>
      </c>
      <c r="M513">
        <f t="shared" si="29"/>
        <v>9</v>
      </c>
      <c r="N513" t="str">
        <f t="shared" ca="1" si="30"/>
        <v>DIFF</v>
      </c>
      <c r="R513" t="str">
        <f>VLOOKUP(A513,DATOS!D:J,7,FALSE)</f>
        <v>MOCOA</v>
      </c>
      <c r="S513" t="str">
        <f>VLOOKUP(R513,MUNICIOS!A:D,4,FALSE)</f>
        <v>001</v>
      </c>
    </row>
    <row r="514" spans="1:19">
      <c r="A514" s="42">
        <v>39840628</v>
      </c>
      <c r="B514" s="42" t="s">
        <v>41</v>
      </c>
      <c r="C514" s="42" t="s">
        <v>2002</v>
      </c>
      <c r="D514" t="s">
        <v>3310</v>
      </c>
      <c r="E514" t="s">
        <v>378</v>
      </c>
      <c r="F514" t="s">
        <v>275</v>
      </c>
      <c r="G514" t="s">
        <v>3428</v>
      </c>
      <c r="L514" t="str">
        <f t="shared" si="28"/>
        <v>Q</v>
      </c>
      <c r="M514">
        <f t="shared" si="29"/>
        <v>8</v>
      </c>
      <c r="N514" t="str">
        <f t="shared" ca="1" si="30"/>
        <v>DIFF</v>
      </c>
      <c r="R514" t="str">
        <f>VLOOKUP(A514,DATOS!D:J,7,FALSE)</f>
        <v>PUERTO CAICEDO</v>
      </c>
      <c r="S514">
        <f>VLOOKUP(R514,MUNICIOS!A:D,4,FALSE)</f>
        <v>569</v>
      </c>
    </row>
    <row r="515" spans="1:19">
      <c r="A515" s="42">
        <v>1124315342</v>
      </c>
      <c r="B515" s="42" t="s">
        <v>79</v>
      </c>
      <c r="C515" s="42" t="s">
        <v>653</v>
      </c>
      <c r="D515" t="s">
        <v>240</v>
      </c>
      <c r="E515" t="s">
        <v>533</v>
      </c>
      <c r="F515" t="s">
        <v>152</v>
      </c>
      <c r="G515" t="s">
        <v>812</v>
      </c>
      <c r="L515" t="str">
        <f t="shared" ref="L515:L578" si="31">LEFT(D515,1)</f>
        <v>Q</v>
      </c>
      <c r="M515">
        <f t="shared" ref="M515:M578" si="32">LEN(D515)</f>
        <v>8</v>
      </c>
      <c r="N515" t="str">
        <f t="shared" ref="N515:N578" ca="1" si="33">IF(LEFT(D515,1)&lt;&gt;RANDBETWEEN(65,90),"DIFF","OK")</f>
        <v>DIFF</v>
      </c>
      <c r="R515" t="str">
        <f>VLOOKUP(A515,DATOS!D:J,7,FALSE)</f>
        <v>COLON</v>
      </c>
      <c r="S515">
        <f>VLOOKUP(R515,MUNICIOS!A:D,4,FALSE)</f>
        <v>219</v>
      </c>
    </row>
    <row r="516" spans="1:19">
      <c r="A516" s="42">
        <v>1124312925</v>
      </c>
      <c r="B516" s="42" t="s">
        <v>41</v>
      </c>
      <c r="C516" s="42" t="s">
        <v>2005</v>
      </c>
      <c r="D516" t="s">
        <v>240</v>
      </c>
      <c r="E516" t="s">
        <v>272</v>
      </c>
      <c r="F516" t="s">
        <v>418</v>
      </c>
      <c r="G516" t="s">
        <v>411</v>
      </c>
      <c r="L516" t="str">
        <f t="shared" si="31"/>
        <v>Q</v>
      </c>
      <c r="M516">
        <f t="shared" si="32"/>
        <v>8</v>
      </c>
      <c r="N516" t="str">
        <f t="shared" ca="1" si="33"/>
        <v>DIFF</v>
      </c>
      <c r="R516" t="str">
        <f>VLOOKUP(A516,DATOS!D:J,7,FALSE)</f>
        <v>COLON</v>
      </c>
      <c r="S516">
        <f>VLOOKUP(R516,MUNICIOS!A:D,4,FALSE)</f>
        <v>219</v>
      </c>
    </row>
    <row r="517" spans="1:19">
      <c r="A517" s="42">
        <v>27469893</v>
      </c>
      <c r="B517" s="42" t="s">
        <v>41</v>
      </c>
      <c r="C517" s="42" t="s">
        <v>2007</v>
      </c>
      <c r="D517" t="s">
        <v>240</v>
      </c>
      <c r="E517" t="s">
        <v>403</v>
      </c>
      <c r="F517" t="s">
        <v>152</v>
      </c>
      <c r="G517" t="s">
        <v>805</v>
      </c>
      <c r="L517" t="str">
        <f t="shared" si="31"/>
        <v>Q</v>
      </c>
      <c r="M517">
        <f t="shared" si="32"/>
        <v>8</v>
      </c>
      <c r="N517" t="str">
        <f t="shared" ca="1" si="33"/>
        <v>DIFF</v>
      </c>
      <c r="R517" t="str">
        <f>VLOOKUP(A517,DATOS!D:J,7,FALSE)</f>
        <v>SANTIAGO</v>
      </c>
      <c r="S517">
        <f>VLOOKUP(R517,MUNICIOS!A:D,4,FALSE)</f>
        <v>760</v>
      </c>
    </row>
    <row r="518" spans="1:19">
      <c r="A518" s="42">
        <v>1126461618</v>
      </c>
      <c r="B518" s="42" t="s">
        <v>86</v>
      </c>
      <c r="C518" s="42" t="s">
        <v>726</v>
      </c>
      <c r="D518" t="s">
        <v>382</v>
      </c>
      <c r="E518" t="s">
        <v>172</v>
      </c>
      <c r="F518" t="s">
        <v>414</v>
      </c>
      <c r="G518" t="s">
        <v>169</v>
      </c>
      <c r="L518" t="str">
        <f t="shared" si="31"/>
        <v>Q</v>
      </c>
      <c r="M518">
        <f t="shared" si="32"/>
        <v>8</v>
      </c>
      <c r="N518" t="str">
        <f t="shared" ca="1" si="33"/>
        <v>DIFF</v>
      </c>
      <c r="R518" t="str">
        <f>VLOOKUP(A518,DATOS!D:J,7,FALSE)</f>
        <v>VALLE DEL GUAMUEZ</v>
      </c>
      <c r="S518">
        <f>VLOOKUP(R518,MUNICIOS!A:D,4,FALSE)</f>
        <v>865</v>
      </c>
    </row>
    <row r="519" spans="1:19">
      <c r="A519" s="42">
        <v>1075508394</v>
      </c>
      <c r="B519" s="42" t="s">
        <v>79</v>
      </c>
      <c r="C519" s="42" t="s">
        <v>2011</v>
      </c>
      <c r="D519" t="s">
        <v>382</v>
      </c>
      <c r="E519" t="s">
        <v>459</v>
      </c>
      <c r="F519" t="s">
        <v>812</v>
      </c>
      <c r="G519" t="s">
        <v>3311</v>
      </c>
      <c r="L519" t="str">
        <f t="shared" si="31"/>
        <v>Q</v>
      </c>
      <c r="M519">
        <f t="shared" si="32"/>
        <v>8</v>
      </c>
      <c r="N519" t="str">
        <f t="shared" ca="1" si="33"/>
        <v>DIFF</v>
      </c>
      <c r="R519" t="str">
        <f>VLOOKUP(A519,DATOS!D:J,7,FALSE)</f>
        <v>PUERTO GUZMAN</v>
      </c>
      <c r="S519">
        <f>VLOOKUP(R519,MUNICIOS!A:D,4,FALSE)</f>
        <v>571</v>
      </c>
    </row>
    <row r="520" spans="1:19">
      <c r="A520" s="42">
        <v>5298298</v>
      </c>
      <c r="B520" s="42" t="s">
        <v>41</v>
      </c>
      <c r="C520" s="42" t="s">
        <v>2013</v>
      </c>
      <c r="D520" t="s">
        <v>883</v>
      </c>
      <c r="F520" t="s">
        <v>3312</v>
      </c>
      <c r="L520" t="str">
        <f t="shared" si="31"/>
        <v>Q</v>
      </c>
      <c r="M520">
        <f t="shared" si="32"/>
        <v>6</v>
      </c>
      <c r="N520" t="str">
        <f t="shared" ca="1" si="33"/>
        <v>DIFF</v>
      </c>
      <c r="R520" t="str">
        <f>VLOOKUP(A520,DATOS!D:J,7,FALSE)</f>
        <v>PUERTO ASIS</v>
      </c>
      <c r="S520">
        <f>VLOOKUP(R520,MUNICIOS!A:D,4,FALSE)</f>
        <v>568</v>
      </c>
    </row>
    <row r="521" spans="1:19">
      <c r="A521" s="42">
        <v>69028113</v>
      </c>
      <c r="B521" s="42" t="s">
        <v>41</v>
      </c>
      <c r="C521" s="42" t="s">
        <v>2015</v>
      </c>
      <c r="D521" t="s">
        <v>883</v>
      </c>
      <c r="E521" t="s">
        <v>355</v>
      </c>
      <c r="F521" t="s">
        <v>422</v>
      </c>
      <c r="G521" t="s">
        <v>275</v>
      </c>
      <c r="L521" t="str">
        <f t="shared" si="31"/>
        <v>Q</v>
      </c>
      <c r="M521">
        <f t="shared" si="32"/>
        <v>6</v>
      </c>
      <c r="N521" t="str">
        <f t="shared" ca="1" si="33"/>
        <v>DIFF</v>
      </c>
      <c r="R521" t="str">
        <f>VLOOKUP(A521,DATOS!D:J,7,FALSE)</f>
        <v>PUERTO ASIS</v>
      </c>
      <c r="S521">
        <f>VLOOKUP(R521,MUNICIOS!A:D,4,FALSE)</f>
        <v>568</v>
      </c>
    </row>
    <row r="522" spans="1:19">
      <c r="A522" s="42">
        <v>1120216860</v>
      </c>
      <c r="B522" s="42" t="s">
        <v>79</v>
      </c>
      <c r="C522" s="42" t="s">
        <v>2016</v>
      </c>
      <c r="D522" t="s">
        <v>883</v>
      </c>
      <c r="E522" t="s">
        <v>240</v>
      </c>
      <c r="F522" t="s">
        <v>3313</v>
      </c>
      <c r="G522" t="s">
        <v>2899</v>
      </c>
      <c r="L522" t="str">
        <f t="shared" si="31"/>
        <v>Q</v>
      </c>
      <c r="M522">
        <f t="shared" si="32"/>
        <v>6</v>
      </c>
      <c r="N522" t="str">
        <f t="shared" ca="1" si="33"/>
        <v>DIFF</v>
      </c>
      <c r="R522" t="str">
        <f>VLOOKUP(A522,DATOS!D:J,7,FALSE)</f>
        <v>SAN FRANCISCO</v>
      </c>
      <c r="S522">
        <f>VLOOKUP(R522,MUNICIOS!A:D,4,FALSE)</f>
        <v>755</v>
      </c>
    </row>
    <row r="523" spans="1:19">
      <c r="A523" s="42">
        <v>27357414</v>
      </c>
      <c r="B523" s="42" t="s">
        <v>41</v>
      </c>
      <c r="C523" s="42" t="s">
        <v>2017</v>
      </c>
      <c r="D523" t="s">
        <v>3314</v>
      </c>
      <c r="E523" t="s">
        <v>383</v>
      </c>
      <c r="F523" t="s">
        <v>312</v>
      </c>
      <c r="L523" t="str">
        <f t="shared" si="31"/>
        <v>Q</v>
      </c>
      <c r="M523">
        <f t="shared" si="32"/>
        <v>7</v>
      </c>
      <c r="N523" t="str">
        <f t="shared" ca="1" si="33"/>
        <v>DIFF</v>
      </c>
      <c r="R523" t="str">
        <f>VLOOKUP(A523,DATOS!D:J,7,FALSE)</f>
        <v>PUERTO GUZMAN</v>
      </c>
      <c r="S523">
        <f>VLOOKUP(R523,MUNICIOS!A:D,4,FALSE)</f>
        <v>571</v>
      </c>
    </row>
    <row r="524" spans="1:19">
      <c r="A524" s="42">
        <v>5301179</v>
      </c>
      <c r="B524" s="42" t="s">
        <v>41</v>
      </c>
      <c r="C524" s="42" t="s">
        <v>2021</v>
      </c>
      <c r="D524" t="s">
        <v>753</v>
      </c>
      <c r="E524" t="s">
        <v>186</v>
      </c>
      <c r="F524" t="s">
        <v>434</v>
      </c>
      <c r="G524" t="s">
        <v>381</v>
      </c>
      <c r="L524" t="str">
        <f t="shared" si="31"/>
        <v>R</v>
      </c>
      <c r="M524">
        <f t="shared" si="32"/>
        <v>7</v>
      </c>
      <c r="N524" t="str">
        <f t="shared" ca="1" si="33"/>
        <v>DIFF</v>
      </c>
      <c r="R524" t="str">
        <f>VLOOKUP(A524,DATOS!D:J,7,FALSE)</f>
        <v>PUERTO CAICEDO</v>
      </c>
      <c r="S524">
        <f>VLOOKUP(R524,MUNICIOS!A:D,4,FALSE)</f>
        <v>569</v>
      </c>
    </row>
    <row r="525" spans="1:19">
      <c r="A525" s="42">
        <v>27360048</v>
      </c>
      <c r="B525" s="42" t="s">
        <v>41</v>
      </c>
      <c r="C525" s="42" t="s">
        <v>2024</v>
      </c>
      <c r="D525" t="s">
        <v>189</v>
      </c>
      <c r="F525" t="s">
        <v>3315</v>
      </c>
      <c r="L525" t="str">
        <f t="shared" si="31"/>
        <v>R</v>
      </c>
      <c r="M525">
        <f t="shared" si="32"/>
        <v>5</v>
      </c>
      <c r="N525" t="str">
        <f t="shared" ca="1" si="33"/>
        <v>DIFF</v>
      </c>
      <c r="R525" t="str">
        <f>VLOOKUP(A525,DATOS!D:J,7,FALSE)</f>
        <v>PUERTO CAICEDO</v>
      </c>
      <c r="S525">
        <f>VLOOKUP(R525,MUNICIOS!A:D,4,FALSE)</f>
        <v>569</v>
      </c>
    </row>
    <row r="526" spans="1:19">
      <c r="A526" s="42">
        <v>1125185868</v>
      </c>
      <c r="B526" s="42" t="s">
        <v>86</v>
      </c>
      <c r="C526" s="42" t="s">
        <v>2026</v>
      </c>
      <c r="D526" t="s">
        <v>498</v>
      </c>
      <c r="E526" t="s">
        <v>504</v>
      </c>
      <c r="F526" t="s">
        <v>3316</v>
      </c>
      <c r="G526" t="s">
        <v>3317</v>
      </c>
      <c r="L526" t="str">
        <f t="shared" si="31"/>
        <v>R</v>
      </c>
      <c r="M526">
        <f t="shared" si="32"/>
        <v>7</v>
      </c>
      <c r="N526" t="str">
        <f t="shared" ca="1" si="33"/>
        <v>DIFF</v>
      </c>
      <c r="R526" t="str">
        <f>VLOOKUP(A526,DATOS!D:J,7,FALSE)</f>
        <v>PUERTO GUZMAN</v>
      </c>
      <c r="S526">
        <f>VLOOKUP(R526,MUNICIOS!A:D,4,FALSE)</f>
        <v>571</v>
      </c>
    </row>
    <row r="527" spans="1:19">
      <c r="A527" s="42">
        <v>26641431</v>
      </c>
      <c r="B527" s="42" t="s">
        <v>41</v>
      </c>
      <c r="C527" s="42" t="s">
        <v>2028</v>
      </c>
      <c r="D527" t="s">
        <v>741</v>
      </c>
      <c r="E527" t="s">
        <v>3318</v>
      </c>
      <c r="F527" t="s">
        <v>3319</v>
      </c>
      <c r="G527" t="s">
        <v>3427</v>
      </c>
      <c r="L527" t="str">
        <f t="shared" si="31"/>
        <v>R</v>
      </c>
      <c r="M527">
        <f t="shared" si="32"/>
        <v>8</v>
      </c>
      <c r="N527" t="str">
        <f t="shared" ca="1" si="33"/>
        <v>DIFF</v>
      </c>
      <c r="R527" t="str">
        <f>VLOOKUP(A527,DATOS!D:J,7,FALSE)</f>
        <v>PUERTO GUZMAN</v>
      </c>
      <c r="S527">
        <f>VLOOKUP(R527,MUNICIOS!A:D,4,FALSE)</f>
        <v>571</v>
      </c>
    </row>
    <row r="528" spans="1:19">
      <c r="A528" s="42">
        <v>1123332659</v>
      </c>
      <c r="B528" s="42" t="s">
        <v>86</v>
      </c>
      <c r="C528" s="42" t="s">
        <v>2031</v>
      </c>
      <c r="D528" t="s">
        <v>741</v>
      </c>
      <c r="E528" t="s">
        <v>3228</v>
      </c>
      <c r="F528" t="s">
        <v>3320</v>
      </c>
      <c r="L528" t="str">
        <f t="shared" si="31"/>
        <v>R</v>
      </c>
      <c r="M528">
        <f t="shared" si="32"/>
        <v>8</v>
      </c>
      <c r="N528" t="str">
        <f t="shared" ca="1" si="33"/>
        <v>DIFF</v>
      </c>
      <c r="R528" t="str">
        <f>VLOOKUP(A528,DATOS!D:J,7,FALSE)</f>
        <v>ORITO</v>
      </c>
      <c r="S528">
        <f>VLOOKUP(R528,MUNICIOS!A:D,4,FALSE)</f>
        <v>320</v>
      </c>
    </row>
    <row r="529" spans="1:19">
      <c r="A529" s="42">
        <v>39842224</v>
      </c>
      <c r="B529" s="42" t="s">
        <v>41</v>
      </c>
      <c r="C529" s="42" t="s">
        <v>2032</v>
      </c>
      <c r="D529" t="s">
        <v>484</v>
      </c>
      <c r="E529" t="s">
        <v>823</v>
      </c>
      <c r="F529" t="s">
        <v>203</v>
      </c>
      <c r="L529" t="str">
        <f t="shared" si="31"/>
        <v>R</v>
      </c>
      <c r="M529">
        <f t="shared" si="32"/>
        <v>5</v>
      </c>
      <c r="N529" t="str">
        <f t="shared" ca="1" si="33"/>
        <v>DIFF</v>
      </c>
      <c r="R529" t="str">
        <f>VLOOKUP(A529,DATOS!D:J,7,FALSE)</f>
        <v>PUERTO CAICEDO</v>
      </c>
      <c r="S529">
        <f>VLOOKUP(R529,MUNICIOS!A:D,4,FALSE)</f>
        <v>569</v>
      </c>
    </row>
    <row r="530" spans="1:19">
      <c r="A530" s="42">
        <v>27474875</v>
      </c>
      <c r="B530" s="42" t="s">
        <v>41</v>
      </c>
      <c r="C530" s="42" t="s">
        <v>2034</v>
      </c>
      <c r="D530" t="s">
        <v>188</v>
      </c>
      <c r="E530" t="s">
        <v>189</v>
      </c>
      <c r="F530" t="s">
        <v>3321</v>
      </c>
      <c r="G530" t="s">
        <v>190</v>
      </c>
      <c r="L530" t="str">
        <f t="shared" si="31"/>
        <v>R</v>
      </c>
      <c r="M530">
        <f t="shared" si="32"/>
        <v>7</v>
      </c>
      <c r="N530" t="str">
        <f t="shared" ca="1" si="33"/>
        <v>DIFF</v>
      </c>
      <c r="R530" t="str">
        <f>VLOOKUP(A530,DATOS!D:J,7,FALSE)</f>
        <v>SIBUNDOY</v>
      </c>
      <c r="S530">
        <f>VLOOKUP(R530,MUNICIOS!A:D,4,FALSE)</f>
        <v>749</v>
      </c>
    </row>
    <row r="531" spans="1:19">
      <c r="A531" s="42">
        <v>31155105</v>
      </c>
      <c r="B531" s="42" t="s">
        <v>41</v>
      </c>
      <c r="C531" s="42" t="s">
        <v>2035</v>
      </c>
      <c r="D531" t="s">
        <v>499</v>
      </c>
      <c r="E531" t="s">
        <v>229</v>
      </c>
      <c r="F531" t="s">
        <v>495</v>
      </c>
      <c r="L531" t="str">
        <f t="shared" si="31"/>
        <v>R</v>
      </c>
      <c r="M531">
        <f t="shared" si="32"/>
        <v>4</v>
      </c>
      <c r="N531" t="str">
        <f t="shared" ca="1" si="33"/>
        <v>DIFF</v>
      </c>
      <c r="R531" t="str">
        <f>VLOOKUP(A531,DATOS!D:J,7,FALSE)</f>
        <v>ORITO</v>
      </c>
      <c r="S531">
        <f>VLOOKUP(R531,MUNICIOS!A:D,4,FALSE)</f>
        <v>320</v>
      </c>
    </row>
    <row r="532" spans="1:19">
      <c r="A532" s="42">
        <v>98332292</v>
      </c>
      <c r="B532" s="42" t="s">
        <v>41</v>
      </c>
      <c r="C532" s="42" t="s">
        <v>2038</v>
      </c>
      <c r="D532" t="s">
        <v>3322</v>
      </c>
      <c r="E532" t="s">
        <v>186</v>
      </c>
      <c r="F532" t="s">
        <v>302</v>
      </c>
      <c r="G532" t="s">
        <v>3114</v>
      </c>
      <c r="L532" t="str">
        <f t="shared" si="31"/>
        <v>R</v>
      </c>
      <c r="M532">
        <f t="shared" si="32"/>
        <v>11</v>
      </c>
      <c r="N532" t="str">
        <f t="shared" ca="1" si="33"/>
        <v>DIFF</v>
      </c>
      <c r="R532" t="str">
        <f>VLOOKUP(A532,DATOS!D:J,7,FALSE)</f>
        <v>MOCOA</v>
      </c>
      <c r="S532" t="str">
        <f>VLOOKUP(R532,MUNICIOS!A:D,4,FALSE)</f>
        <v>001</v>
      </c>
    </row>
    <row r="533" spans="1:19">
      <c r="A533" s="42">
        <v>1125179951</v>
      </c>
      <c r="B533" s="42" t="s">
        <v>41</v>
      </c>
      <c r="C533" s="42" t="s">
        <v>560</v>
      </c>
      <c r="D533" t="s">
        <v>233</v>
      </c>
      <c r="E533" t="s">
        <v>383</v>
      </c>
      <c r="F533" t="s">
        <v>314</v>
      </c>
      <c r="L533" t="str">
        <f t="shared" si="31"/>
        <v>R</v>
      </c>
      <c r="M533">
        <f t="shared" si="32"/>
        <v>6</v>
      </c>
      <c r="N533" t="str">
        <f t="shared" ca="1" si="33"/>
        <v>DIFF</v>
      </c>
      <c r="R533" t="str">
        <f>VLOOKUP(A533,DATOS!D:J,7,FALSE)</f>
        <v>PUERTO GUZMAN</v>
      </c>
      <c r="S533">
        <f>VLOOKUP(R533,MUNICIOS!A:D,4,FALSE)</f>
        <v>571</v>
      </c>
    </row>
    <row r="534" spans="1:19">
      <c r="A534" s="42">
        <v>10632434</v>
      </c>
      <c r="B534" s="42" t="s">
        <v>41</v>
      </c>
      <c r="C534" s="42" t="s">
        <v>2040</v>
      </c>
      <c r="D534" t="s">
        <v>233</v>
      </c>
      <c r="E534" t="s">
        <v>3323</v>
      </c>
      <c r="F534" t="s">
        <v>3324</v>
      </c>
      <c r="L534" t="str">
        <f t="shared" si="31"/>
        <v>R</v>
      </c>
      <c r="M534">
        <f t="shared" si="32"/>
        <v>6</v>
      </c>
      <c r="N534" t="str">
        <f t="shared" ca="1" si="33"/>
        <v>DIFF</v>
      </c>
      <c r="R534" t="str">
        <f>VLOOKUP(A534,DATOS!D:J,7,FALSE)</f>
        <v>PUERTO ASIS</v>
      </c>
      <c r="S534">
        <f>VLOOKUP(R534,MUNICIOS!A:D,4,FALSE)</f>
        <v>568</v>
      </c>
    </row>
    <row r="535" spans="1:19">
      <c r="A535" s="42">
        <v>5341783</v>
      </c>
      <c r="B535" s="42" t="s">
        <v>41</v>
      </c>
      <c r="C535" s="42" t="s">
        <v>2041</v>
      </c>
      <c r="D535" t="s">
        <v>233</v>
      </c>
      <c r="E535" t="s">
        <v>234</v>
      </c>
      <c r="F535" t="s">
        <v>139</v>
      </c>
      <c r="G535" t="s">
        <v>157</v>
      </c>
      <c r="L535" t="str">
        <f t="shared" si="31"/>
        <v>R</v>
      </c>
      <c r="M535">
        <f t="shared" si="32"/>
        <v>6</v>
      </c>
      <c r="N535" t="str">
        <f t="shared" ca="1" si="33"/>
        <v>DIFF</v>
      </c>
      <c r="R535" t="str">
        <f>VLOOKUP(A535,DATOS!D:J,7,FALSE)</f>
        <v>VALLE DEL GUAMUEZ</v>
      </c>
      <c r="S535">
        <f>VLOOKUP(R535,MUNICIOS!A:D,4,FALSE)</f>
        <v>865</v>
      </c>
    </row>
    <row r="536" spans="1:19">
      <c r="A536" s="42">
        <v>69010241</v>
      </c>
      <c r="B536" s="42" t="s">
        <v>41</v>
      </c>
      <c r="C536" s="42" t="s">
        <v>2044</v>
      </c>
      <c r="D536" t="s">
        <v>3325</v>
      </c>
      <c r="E536" t="s">
        <v>266</v>
      </c>
      <c r="F536" t="s">
        <v>3326</v>
      </c>
      <c r="G536" t="s">
        <v>3327</v>
      </c>
      <c r="L536" t="str">
        <f t="shared" si="31"/>
        <v>R</v>
      </c>
      <c r="M536">
        <f t="shared" si="32"/>
        <v>4</v>
      </c>
      <c r="N536" t="str">
        <f t="shared" ca="1" si="33"/>
        <v>DIFF</v>
      </c>
      <c r="R536" t="str">
        <f>VLOOKUP(A536,DATOS!D:J,7,FALSE)</f>
        <v>PUERTO GUZMAN</v>
      </c>
      <c r="S536">
        <f>VLOOKUP(R536,MUNICIOS!A:D,4,FALSE)</f>
        <v>571</v>
      </c>
    </row>
    <row r="537" spans="1:19">
      <c r="A537" s="42">
        <v>26632619</v>
      </c>
      <c r="B537" s="42" t="s">
        <v>41</v>
      </c>
      <c r="C537" s="42" t="s">
        <v>2046</v>
      </c>
      <c r="D537" t="s">
        <v>3328</v>
      </c>
      <c r="E537" t="s">
        <v>304</v>
      </c>
      <c r="F537" t="s">
        <v>3329</v>
      </c>
      <c r="L537" t="str">
        <f t="shared" si="31"/>
        <v>R</v>
      </c>
      <c r="M537">
        <f t="shared" si="32"/>
        <v>5</v>
      </c>
      <c r="N537" t="str">
        <f t="shared" ca="1" si="33"/>
        <v>DIFF</v>
      </c>
      <c r="R537" t="str">
        <f>VLOOKUP(A537,DATOS!D:J,7,FALSE)</f>
        <v>PUERTO GUZMAN</v>
      </c>
      <c r="S537">
        <f>VLOOKUP(R537,MUNICIOS!A:D,4,FALSE)</f>
        <v>571</v>
      </c>
    </row>
    <row r="538" spans="1:19">
      <c r="A538" s="42">
        <v>41180059</v>
      </c>
      <c r="B538" s="42" t="s">
        <v>41</v>
      </c>
      <c r="C538" s="42" t="s">
        <v>2048</v>
      </c>
      <c r="D538" t="s">
        <v>794</v>
      </c>
      <c r="E538" t="s">
        <v>343</v>
      </c>
      <c r="F538" t="s">
        <v>152</v>
      </c>
      <c r="L538" t="str">
        <f t="shared" si="31"/>
        <v>R</v>
      </c>
      <c r="M538">
        <f t="shared" si="32"/>
        <v>6</v>
      </c>
      <c r="N538" t="str">
        <f t="shared" ca="1" si="33"/>
        <v>DIFF</v>
      </c>
      <c r="R538" t="str">
        <f>VLOOKUP(A538,DATOS!D:J,7,FALSE)</f>
        <v>COLON</v>
      </c>
      <c r="S538">
        <f>VLOOKUP(R538,MUNICIOS!A:D,4,FALSE)</f>
        <v>219</v>
      </c>
    </row>
    <row r="539" spans="1:19">
      <c r="A539" s="42">
        <v>96360773</v>
      </c>
      <c r="B539" s="42" t="s">
        <v>41</v>
      </c>
      <c r="C539" s="42" t="s">
        <v>2050</v>
      </c>
      <c r="D539" t="s">
        <v>3330</v>
      </c>
      <c r="E539" t="s">
        <v>3331</v>
      </c>
      <c r="F539" t="s">
        <v>3332</v>
      </c>
      <c r="L539" t="str">
        <f t="shared" si="31"/>
        <v>R</v>
      </c>
      <c r="M539">
        <f t="shared" si="32"/>
        <v>9</v>
      </c>
      <c r="N539" t="str">
        <f t="shared" ca="1" si="33"/>
        <v>DIFF</v>
      </c>
      <c r="R539" t="str">
        <f>VLOOKUP(A539,DATOS!D:J,7,FALSE)</f>
        <v>PUERTO GUZMAN</v>
      </c>
      <c r="S539">
        <f>VLOOKUP(R539,MUNICIOS!A:D,4,FALSE)</f>
        <v>571</v>
      </c>
    </row>
    <row r="540" spans="1:19">
      <c r="A540" s="54">
        <v>59651292</v>
      </c>
      <c r="B540" s="42" t="s">
        <v>41</v>
      </c>
      <c r="C540" s="42" t="s">
        <v>2052</v>
      </c>
      <c r="D540" t="s">
        <v>191</v>
      </c>
      <c r="E540" t="s">
        <v>442</v>
      </c>
      <c r="F540" t="s">
        <v>152</v>
      </c>
      <c r="G540" t="s">
        <v>190</v>
      </c>
      <c r="L540" t="str">
        <f t="shared" si="31"/>
        <v>R</v>
      </c>
      <c r="M540">
        <f t="shared" si="32"/>
        <v>9</v>
      </c>
      <c r="N540" t="str">
        <f t="shared" ca="1" si="33"/>
        <v>DIFF</v>
      </c>
      <c r="R540" t="str">
        <f>VLOOKUP(A540,DATOS!D:J,7,FALSE)</f>
        <v>VALLE DEL GUAMUEZ</v>
      </c>
      <c r="S540">
        <f>VLOOKUP(R540,MUNICIOS!A:D,4,FALSE)</f>
        <v>865</v>
      </c>
    </row>
    <row r="541" spans="1:19">
      <c r="A541" s="42">
        <v>27355914</v>
      </c>
      <c r="B541" s="42" t="s">
        <v>41</v>
      </c>
      <c r="C541" s="42" t="s">
        <v>2057</v>
      </c>
      <c r="D541" t="s">
        <v>191</v>
      </c>
      <c r="E541" t="s">
        <v>270</v>
      </c>
      <c r="F541" t="s">
        <v>418</v>
      </c>
      <c r="G541" t="s">
        <v>153</v>
      </c>
      <c r="L541" t="str">
        <f t="shared" si="31"/>
        <v>R</v>
      </c>
      <c r="M541">
        <f t="shared" si="32"/>
        <v>9</v>
      </c>
      <c r="N541" t="str">
        <f t="shared" ca="1" si="33"/>
        <v>DIFF</v>
      </c>
      <c r="R541" t="str">
        <f>VLOOKUP(A541,DATOS!D:J,7,FALSE)</f>
        <v>MOCOA</v>
      </c>
      <c r="S541" t="str">
        <f>VLOOKUP(R541,MUNICIOS!A:D,4,FALSE)</f>
        <v>001</v>
      </c>
    </row>
    <row r="542" spans="1:19">
      <c r="A542" s="42">
        <v>1120072883</v>
      </c>
      <c r="B542" s="42" t="s">
        <v>86</v>
      </c>
      <c r="C542" s="42" t="s">
        <v>2058</v>
      </c>
      <c r="D542" t="s">
        <v>191</v>
      </c>
      <c r="E542" t="s">
        <v>209</v>
      </c>
      <c r="F542" t="s">
        <v>853</v>
      </c>
      <c r="G542" t="s">
        <v>2920</v>
      </c>
      <c r="L542" t="str">
        <f t="shared" si="31"/>
        <v>R</v>
      </c>
      <c r="M542">
        <f t="shared" si="32"/>
        <v>9</v>
      </c>
      <c r="N542" t="str">
        <f t="shared" ca="1" si="33"/>
        <v>DIFF</v>
      </c>
      <c r="R542" t="str">
        <f>VLOOKUP(A542,DATOS!D:J,7,FALSE)</f>
        <v>MOCOA</v>
      </c>
      <c r="S542" t="str">
        <f>VLOOKUP(R542,MUNICIOS!A:D,4,FALSE)</f>
        <v>001</v>
      </c>
    </row>
    <row r="543" spans="1:19">
      <c r="A543" s="42">
        <v>1005702033</v>
      </c>
      <c r="B543" s="42" t="s">
        <v>41</v>
      </c>
      <c r="C543" s="42" t="s">
        <v>2059</v>
      </c>
      <c r="D543" t="s">
        <v>191</v>
      </c>
      <c r="E543" t="s">
        <v>3333</v>
      </c>
      <c r="F543" t="s">
        <v>3334</v>
      </c>
      <c r="G543" t="s">
        <v>2946</v>
      </c>
      <c r="L543" t="str">
        <f t="shared" si="31"/>
        <v>R</v>
      </c>
      <c r="M543">
        <f t="shared" si="32"/>
        <v>9</v>
      </c>
      <c r="N543" t="str">
        <f t="shared" ca="1" si="33"/>
        <v>DIFF</v>
      </c>
      <c r="R543" t="str">
        <f>VLOOKUP(A543,DATOS!D:J,7,FALSE)</f>
        <v>PUERTO GUZMAN</v>
      </c>
      <c r="S543">
        <f>VLOOKUP(R543,MUNICIOS!A:D,4,FALSE)</f>
        <v>571</v>
      </c>
    </row>
    <row r="544" spans="1:19">
      <c r="A544" s="42">
        <v>1127075795</v>
      </c>
      <c r="B544" s="42" t="s">
        <v>79</v>
      </c>
      <c r="C544" s="42" t="s">
        <v>120</v>
      </c>
      <c r="D544" t="s">
        <v>191</v>
      </c>
      <c r="E544" t="s">
        <v>181</v>
      </c>
      <c r="F544" t="s">
        <v>500</v>
      </c>
      <c r="G544" t="s">
        <v>255</v>
      </c>
      <c r="L544" t="str">
        <f t="shared" si="31"/>
        <v>R</v>
      </c>
      <c r="M544">
        <f t="shared" si="32"/>
        <v>9</v>
      </c>
      <c r="N544" t="str">
        <f t="shared" ca="1" si="33"/>
        <v>DIFF</v>
      </c>
      <c r="R544" t="str">
        <f>VLOOKUP(A544,DATOS!D:J,7,FALSE)</f>
        <v>VILLAGARZON</v>
      </c>
      <c r="S544">
        <f>VLOOKUP(R544,MUNICIOS!A:D,4,FALSE)</f>
        <v>885</v>
      </c>
    </row>
    <row r="545" spans="1:19">
      <c r="A545" s="42">
        <v>27308039</v>
      </c>
      <c r="B545" s="42" t="s">
        <v>41</v>
      </c>
      <c r="C545" s="42" t="s">
        <v>2061</v>
      </c>
      <c r="D545" t="s">
        <v>191</v>
      </c>
      <c r="E545" t="s">
        <v>175</v>
      </c>
      <c r="F545" t="s">
        <v>284</v>
      </c>
      <c r="L545" t="str">
        <f t="shared" si="31"/>
        <v>R</v>
      </c>
      <c r="M545">
        <f t="shared" si="32"/>
        <v>9</v>
      </c>
      <c r="N545" t="str">
        <f t="shared" ca="1" si="33"/>
        <v>DIFF</v>
      </c>
      <c r="R545" t="str">
        <f>VLOOKUP(A545,DATOS!D:J,7,FALSE)</f>
        <v>ORITO</v>
      </c>
      <c r="S545">
        <f>VLOOKUP(R545,MUNICIOS!A:D,4,FALSE)</f>
        <v>320</v>
      </c>
    </row>
    <row r="546" spans="1:19">
      <c r="A546" s="42">
        <v>1076905431</v>
      </c>
      <c r="B546" s="42" t="s">
        <v>79</v>
      </c>
      <c r="C546" s="42" t="s">
        <v>2063</v>
      </c>
      <c r="D546" t="s">
        <v>3335</v>
      </c>
      <c r="E546" t="s">
        <v>3336</v>
      </c>
      <c r="F546" t="s">
        <v>832</v>
      </c>
      <c r="G546" t="s">
        <v>3337</v>
      </c>
      <c r="L546" t="str">
        <f t="shared" si="31"/>
        <v>R</v>
      </c>
      <c r="M546">
        <f t="shared" si="32"/>
        <v>7</v>
      </c>
      <c r="N546" t="str">
        <f t="shared" ca="1" si="33"/>
        <v>DIFF</v>
      </c>
      <c r="R546" t="str">
        <f>VLOOKUP(A546,DATOS!D:J,7,FALSE)</f>
        <v>PUERTO CAICEDO</v>
      </c>
      <c r="S546">
        <f>VLOOKUP(R546,MUNICIOS!A:D,4,FALSE)</f>
        <v>569</v>
      </c>
    </row>
    <row r="547" spans="1:19">
      <c r="A547" s="42">
        <v>27474292</v>
      </c>
      <c r="B547" s="42" t="s">
        <v>41</v>
      </c>
      <c r="C547" s="42" t="s">
        <v>2066</v>
      </c>
      <c r="D547" t="s">
        <v>361</v>
      </c>
      <c r="E547" t="s">
        <v>3423</v>
      </c>
      <c r="F547" t="s">
        <v>310</v>
      </c>
      <c r="L547" t="str">
        <f t="shared" si="31"/>
        <v>R</v>
      </c>
      <c r="M547">
        <f t="shared" si="32"/>
        <v>5</v>
      </c>
      <c r="N547" t="str">
        <f t="shared" ca="1" si="33"/>
        <v>DIFF</v>
      </c>
      <c r="R547" t="str">
        <f>VLOOKUP(A547,DATOS!D:J,7,FALSE)</f>
        <v>SAN FRANCISCO</v>
      </c>
      <c r="S547">
        <f>VLOOKUP(R547,MUNICIOS!A:D,4,FALSE)</f>
        <v>755</v>
      </c>
    </row>
    <row r="548" spans="1:19">
      <c r="A548" s="42">
        <v>1087780329</v>
      </c>
      <c r="B548" s="42" t="s">
        <v>41</v>
      </c>
      <c r="C548" s="42" t="s">
        <v>2068</v>
      </c>
      <c r="D548" t="s">
        <v>361</v>
      </c>
      <c r="E548" t="s">
        <v>3338</v>
      </c>
      <c r="F548" t="s">
        <v>223</v>
      </c>
      <c r="L548" t="str">
        <f t="shared" si="31"/>
        <v>R</v>
      </c>
      <c r="M548">
        <f t="shared" si="32"/>
        <v>5</v>
      </c>
      <c r="N548" t="str">
        <f t="shared" ca="1" si="33"/>
        <v>DIFF</v>
      </c>
      <c r="R548" t="str">
        <f>VLOOKUP(A548,DATOS!D:J,7,FALSE)</f>
        <v>PUERTO CAICEDO</v>
      </c>
      <c r="S548">
        <f>VLOOKUP(R548,MUNICIOS!A:D,4,FALSE)</f>
        <v>569</v>
      </c>
    </row>
    <row r="549" spans="1:19">
      <c r="A549" s="42">
        <v>1123208473</v>
      </c>
      <c r="B549" s="42" t="s">
        <v>79</v>
      </c>
      <c r="C549" s="42" t="s">
        <v>2070</v>
      </c>
      <c r="D549" t="s">
        <v>3339</v>
      </c>
      <c r="E549" t="s">
        <v>884</v>
      </c>
      <c r="F549" t="s">
        <v>472</v>
      </c>
      <c r="G549" t="s">
        <v>292</v>
      </c>
      <c r="L549" t="str">
        <f t="shared" si="31"/>
        <v>R</v>
      </c>
      <c r="M549">
        <f t="shared" si="32"/>
        <v>6</v>
      </c>
      <c r="N549" t="str">
        <f t="shared" ca="1" si="33"/>
        <v>DIFF</v>
      </c>
      <c r="R549" t="str">
        <f>VLOOKUP(A549,DATOS!D:J,7,FALSE)</f>
        <v>PUERTO ASIS</v>
      </c>
      <c r="S549">
        <f>VLOOKUP(R549,MUNICIOS!A:D,4,FALSE)</f>
        <v>568</v>
      </c>
    </row>
    <row r="550" spans="1:19">
      <c r="A550" s="42">
        <v>1030024346</v>
      </c>
      <c r="B550" s="42" t="s">
        <v>86</v>
      </c>
      <c r="C550" s="42" t="s">
        <v>2073</v>
      </c>
      <c r="D550" t="s">
        <v>175</v>
      </c>
      <c r="E550" t="s">
        <v>291</v>
      </c>
      <c r="F550" t="s">
        <v>3340</v>
      </c>
      <c r="G550" t="s">
        <v>3341</v>
      </c>
      <c r="L550" t="str">
        <f t="shared" si="31"/>
        <v>R</v>
      </c>
      <c r="M550">
        <f t="shared" si="32"/>
        <v>6</v>
      </c>
      <c r="N550" t="str">
        <f t="shared" ca="1" si="33"/>
        <v>DIFF</v>
      </c>
      <c r="R550" t="str">
        <f>VLOOKUP(A550,DATOS!D:J,7,FALSE)</f>
        <v>PUERTO ASIS</v>
      </c>
      <c r="S550">
        <f>VLOOKUP(R550,MUNICIOS!A:D,4,FALSE)</f>
        <v>568</v>
      </c>
    </row>
    <row r="551" spans="1:19">
      <c r="A551" s="42">
        <v>59589361</v>
      </c>
      <c r="B551" s="42" t="s">
        <v>41</v>
      </c>
      <c r="C551" s="42" t="s">
        <v>2074</v>
      </c>
      <c r="D551" t="s">
        <v>175</v>
      </c>
      <c r="E551" t="s">
        <v>309</v>
      </c>
      <c r="F551" t="s">
        <v>3342</v>
      </c>
      <c r="L551" t="str">
        <f t="shared" si="31"/>
        <v>R</v>
      </c>
      <c r="M551">
        <f t="shared" si="32"/>
        <v>6</v>
      </c>
      <c r="N551" t="str">
        <f t="shared" ca="1" si="33"/>
        <v>DIFF</v>
      </c>
      <c r="R551" t="str">
        <f>VLOOKUP(A551,DATOS!D:J,7,FALSE)</f>
        <v>ORITO</v>
      </c>
      <c r="S551">
        <f>VLOOKUP(R551,MUNICIOS!A:D,4,FALSE)</f>
        <v>320</v>
      </c>
    </row>
    <row r="552" spans="1:19">
      <c r="A552" s="42">
        <v>18147283</v>
      </c>
      <c r="B552" s="42" t="s">
        <v>41</v>
      </c>
      <c r="C552" s="42" t="s">
        <v>2077</v>
      </c>
      <c r="D552" t="s">
        <v>175</v>
      </c>
      <c r="E552" t="s">
        <v>3343</v>
      </c>
      <c r="F552" t="s">
        <v>819</v>
      </c>
      <c r="G552" t="s">
        <v>157</v>
      </c>
      <c r="L552" t="str">
        <f t="shared" si="31"/>
        <v>R</v>
      </c>
      <c r="M552">
        <f t="shared" si="32"/>
        <v>6</v>
      </c>
      <c r="N552" t="str">
        <f t="shared" ca="1" si="33"/>
        <v>DIFF</v>
      </c>
      <c r="R552" t="str">
        <f>VLOOKUP(A552,DATOS!D:J,7,FALSE)</f>
        <v>ORITO</v>
      </c>
      <c r="S552">
        <f>VLOOKUP(R552,MUNICIOS!A:D,4,FALSE)</f>
        <v>320</v>
      </c>
    </row>
    <row r="553" spans="1:19">
      <c r="A553" s="42">
        <v>27473166</v>
      </c>
      <c r="B553" s="42" t="s">
        <v>41</v>
      </c>
      <c r="C553" s="42" t="s">
        <v>2078</v>
      </c>
      <c r="D553" t="s">
        <v>175</v>
      </c>
      <c r="E553" t="s">
        <v>253</v>
      </c>
      <c r="F553" t="s">
        <v>3344</v>
      </c>
      <c r="G553" t="s">
        <v>3345</v>
      </c>
      <c r="L553" t="str">
        <f t="shared" si="31"/>
        <v>R</v>
      </c>
      <c r="M553">
        <f t="shared" si="32"/>
        <v>6</v>
      </c>
      <c r="N553" t="str">
        <f t="shared" ca="1" si="33"/>
        <v>DIFF</v>
      </c>
      <c r="R553" t="str">
        <f>VLOOKUP(A553,DATOS!D:J,7,FALSE)</f>
        <v>COLON</v>
      </c>
      <c r="S553">
        <f>VLOOKUP(R553,MUNICIOS!A:D,4,FALSE)</f>
        <v>219</v>
      </c>
    </row>
    <row r="554" spans="1:19">
      <c r="A554" s="42">
        <v>13068599</v>
      </c>
      <c r="B554" s="42" t="s">
        <v>41</v>
      </c>
      <c r="C554" s="42" t="s">
        <v>2079</v>
      </c>
      <c r="D554" t="s">
        <v>175</v>
      </c>
      <c r="E554" t="s">
        <v>518</v>
      </c>
      <c r="F554" t="s">
        <v>297</v>
      </c>
      <c r="G554" t="s">
        <v>412</v>
      </c>
      <c r="L554" t="str">
        <f t="shared" si="31"/>
        <v>R</v>
      </c>
      <c r="M554">
        <f t="shared" si="32"/>
        <v>6</v>
      </c>
      <c r="N554" t="str">
        <f t="shared" ca="1" si="33"/>
        <v>DIFF</v>
      </c>
      <c r="R554" t="str">
        <f>VLOOKUP(A554,DATOS!D:J,7,FALSE)</f>
        <v>PUERTO ASIS</v>
      </c>
      <c r="S554">
        <f>VLOOKUP(R554,MUNICIOS!A:D,4,FALSE)</f>
        <v>568</v>
      </c>
    </row>
    <row r="555" spans="1:19">
      <c r="A555" s="42">
        <v>1123320319</v>
      </c>
      <c r="B555" s="42" t="s">
        <v>41</v>
      </c>
      <c r="C555" s="42" t="s">
        <v>2080</v>
      </c>
      <c r="D555" t="s">
        <v>184</v>
      </c>
      <c r="E555" t="s">
        <v>3346</v>
      </c>
      <c r="F555" t="s">
        <v>308</v>
      </c>
      <c r="L555" t="str">
        <f t="shared" si="31"/>
        <v>R</v>
      </c>
      <c r="M555">
        <f t="shared" si="32"/>
        <v>6</v>
      </c>
      <c r="N555" t="str">
        <f t="shared" ca="1" si="33"/>
        <v>DIFF</v>
      </c>
      <c r="R555" t="str">
        <f>VLOOKUP(A555,DATOS!D:J,7,FALSE)</f>
        <v>ORITO</v>
      </c>
      <c r="S555">
        <f>VLOOKUP(R555,MUNICIOS!A:D,4,FALSE)</f>
        <v>320</v>
      </c>
    </row>
    <row r="556" spans="1:19">
      <c r="A556" s="42">
        <v>18154602</v>
      </c>
      <c r="B556" s="42" t="s">
        <v>41</v>
      </c>
      <c r="C556" s="42" t="s">
        <v>2083</v>
      </c>
      <c r="D556" t="s">
        <v>184</v>
      </c>
      <c r="E556" t="s">
        <v>369</v>
      </c>
      <c r="F556" t="s">
        <v>267</v>
      </c>
      <c r="G556" t="s">
        <v>516</v>
      </c>
      <c r="L556" t="str">
        <f t="shared" si="31"/>
        <v>R</v>
      </c>
      <c r="M556">
        <f t="shared" si="32"/>
        <v>6</v>
      </c>
      <c r="N556" t="str">
        <f t="shared" ca="1" si="33"/>
        <v>DIFF</v>
      </c>
      <c r="R556" t="str">
        <f>VLOOKUP(A556,DATOS!D:J,7,FALSE)</f>
        <v>VALLE DEL GUAMUEZ</v>
      </c>
      <c r="S556">
        <f>VLOOKUP(R556,MUNICIOS!A:D,4,FALSE)</f>
        <v>865</v>
      </c>
    </row>
    <row r="557" spans="1:19">
      <c r="A557" s="42">
        <v>1124855033</v>
      </c>
      <c r="B557" s="42" t="s">
        <v>79</v>
      </c>
      <c r="C557" s="42" t="s">
        <v>2085</v>
      </c>
      <c r="D557" t="s">
        <v>3347</v>
      </c>
      <c r="E557" t="s">
        <v>2998</v>
      </c>
      <c r="F557" t="s">
        <v>267</v>
      </c>
      <c r="G557" t="s">
        <v>180</v>
      </c>
      <c r="L557" t="str">
        <f t="shared" si="31"/>
        <v>R</v>
      </c>
      <c r="M557">
        <f t="shared" si="32"/>
        <v>5</v>
      </c>
      <c r="N557" t="str">
        <f t="shared" ca="1" si="33"/>
        <v>DIFF</v>
      </c>
      <c r="R557" t="str">
        <f>VLOOKUP(A557,DATOS!D:J,7,FALSE)</f>
        <v>MOCOA</v>
      </c>
      <c r="S557" t="str">
        <f>VLOOKUP(R557,MUNICIOS!A:D,4,FALSE)</f>
        <v>001</v>
      </c>
    </row>
    <row r="558" spans="1:19">
      <c r="A558" s="42">
        <v>1126453061</v>
      </c>
      <c r="B558" s="42" t="s">
        <v>79</v>
      </c>
      <c r="C558" s="42" t="s">
        <v>2088</v>
      </c>
      <c r="D558" t="s">
        <v>261</v>
      </c>
      <c r="E558" t="s">
        <v>306</v>
      </c>
      <c r="F558" t="s">
        <v>3348</v>
      </c>
      <c r="G558" t="s">
        <v>255</v>
      </c>
      <c r="L558" t="str">
        <f t="shared" si="31"/>
        <v>R</v>
      </c>
      <c r="M558">
        <f t="shared" si="32"/>
        <v>4</v>
      </c>
      <c r="N558" t="str">
        <f t="shared" ca="1" si="33"/>
        <v>DIFF</v>
      </c>
      <c r="R558" t="str">
        <f>VLOOKUP(A558,DATOS!D:J,7,FALSE)</f>
        <v>COLON</v>
      </c>
      <c r="S558">
        <f>VLOOKUP(R558,MUNICIOS!A:D,4,FALSE)</f>
        <v>219</v>
      </c>
    </row>
    <row r="559" spans="1:19">
      <c r="A559" s="42">
        <v>4929232</v>
      </c>
      <c r="B559" s="42" t="s">
        <v>41</v>
      </c>
      <c r="C559" s="42" t="s">
        <v>2090</v>
      </c>
      <c r="D559" t="s">
        <v>261</v>
      </c>
      <c r="E559" t="s">
        <v>355</v>
      </c>
      <c r="F559" t="s">
        <v>3349</v>
      </c>
      <c r="L559" t="str">
        <f t="shared" si="31"/>
        <v>R</v>
      </c>
      <c r="M559">
        <f t="shared" si="32"/>
        <v>4</v>
      </c>
      <c r="N559" t="str">
        <f t="shared" ca="1" si="33"/>
        <v>DIFF</v>
      </c>
      <c r="R559" t="str">
        <f>VLOOKUP(A559,DATOS!D:J,7,FALSE)</f>
        <v>PUERTO ASIS</v>
      </c>
      <c r="S559">
        <f>VLOOKUP(R559,MUNICIOS!A:D,4,FALSE)</f>
        <v>568</v>
      </c>
    </row>
    <row r="560" spans="1:19">
      <c r="A560" s="42">
        <v>1124315811</v>
      </c>
      <c r="B560" s="42" t="s">
        <v>79</v>
      </c>
      <c r="C560" s="42" t="s">
        <v>658</v>
      </c>
      <c r="D560" t="s">
        <v>888</v>
      </c>
      <c r="E560" t="s">
        <v>473</v>
      </c>
      <c r="F560" t="s">
        <v>445</v>
      </c>
      <c r="G560" t="s">
        <v>456</v>
      </c>
      <c r="L560" t="str">
        <f t="shared" si="31"/>
        <v>S</v>
      </c>
      <c r="M560">
        <f t="shared" si="32"/>
        <v>5</v>
      </c>
      <c r="N560" t="str">
        <f t="shared" ca="1" si="33"/>
        <v>DIFF</v>
      </c>
      <c r="R560" t="str">
        <f>VLOOKUP(A560,DATOS!D:J,7,FALSE)</f>
        <v>COLON</v>
      </c>
      <c r="S560">
        <f>VLOOKUP(R560,MUNICIOS!A:D,4,FALSE)</f>
        <v>219</v>
      </c>
    </row>
    <row r="561" spans="1:19">
      <c r="A561" s="42">
        <v>41101107</v>
      </c>
      <c r="B561" s="42" t="s">
        <v>41</v>
      </c>
      <c r="C561" s="42" t="s">
        <v>2093</v>
      </c>
      <c r="D561" t="s">
        <v>234</v>
      </c>
      <c r="E561" t="s">
        <v>3350</v>
      </c>
      <c r="F561" t="s">
        <v>152</v>
      </c>
      <c r="G561" t="s">
        <v>363</v>
      </c>
      <c r="L561" t="str">
        <f t="shared" si="31"/>
        <v>S</v>
      </c>
      <c r="M561">
        <f t="shared" si="32"/>
        <v>7</v>
      </c>
      <c r="N561" t="str">
        <f t="shared" ca="1" si="33"/>
        <v>DIFF</v>
      </c>
      <c r="R561" t="str">
        <f>VLOOKUP(A561,DATOS!D:J,7,FALSE)</f>
        <v>VALLE DEL GUAMUEZ</v>
      </c>
      <c r="S561">
        <f>VLOOKUP(R561,MUNICIOS!A:D,4,FALSE)</f>
        <v>865</v>
      </c>
    </row>
    <row r="562" spans="1:19">
      <c r="A562" s="42">
        <v>41118129</v>
      </c>
      <c r="B562" s="42" t="s">
        <v>41</v>
      </c>
      <c r="C562" s="42" t="s">
        <v>2094</v>
      </c>
      <c r="D562" t="s">
        <v>234</v>
      </c>
      <c r="E562" t="s">
        <v>480</v>
      </c>
      <c r="F562" t="s">
        <v>384</v>
      </c>
      <c r="L562" t="str">
        <f t="shared" si="31"/>
        <v>S</v>
      </c>
      <c r="M562">
        <f t="shared" si="32"/>
        <v>7</v>
      </c>
      <c r="N562" t="str">
        <f t="shared" ca="1" si="33"/>
        <v>DIFF</v>
      </c>
      <c r="R562" t="str">
        <f>VLOOKUP(A562,DATOS!D:J,7,FALSE)</f>
        <v>MOCOA</v>
      </c>
      <c r="S562" t="str">
        <f>VLOOKUP(R562,MUNICIOS!A:D,4,FALSE)</f>
        <v>001</v>
      </c>
    </row>
    <row r="563" spans="1:19">
      <c r="A563" s="42">
        <v>10631712</v>
      </c>
      <c r="B563" s="42" t="s">
        <v>41</v>
      </c>
      <c r="C563" s="42" t="s">
        <v>2095</v>
      </c>
      <c r="D563" t="s">
        <v>3351</v>
      </c>
      <c r="E563" t="s">
        <v>3352</v>
      </c>
      <c r="F563" t="s">
        <v>197</v>
      </c>
      <c r="G563" t="s">
        <v>3353</v>
      </c>
      <c r="L563" t="str">
        <f t="shared" si="31"/>
        <v>S</v>
      </c>
      <c r="M563">
        <f t="shared" si="32"/>
        <v>11</v>
      </c>
      <c r="N563" t="str">
        <f t="shared" ca="1" si="33"/>
        <v>DIFF</v>
      </c>
      <c r="R563" t="str">
        <f>VLOOKUP(A563,DATOS!D:J,7,FALSE)</f>
        <v>MOCOA</v>
      </c>
      <c r="S563" t="str">
        <f>VLOOKUP(R563,MUNICIOS!A:D,4,FALSE)</f>
        <v>001</v>
      </c>
    </row>
    <row r="564" spans="1:19">
      <c r="A564" s="42">
        <v>51730238</v>
      </c>
      <c r="B564" s="42" t="s">
        <v>41</v>
      </c>
      <c r="C564" s="42" t="s">
        <v>2097</v>
      </c>
      <c r="D564" t="s">
        <v>3354</v>
      </c>
      <c r="E564" t="s">
        <v>183</v>
      </c>
      <c r="F564" t="s">
        <v>152</v>
      </c>
      <c r="G564" t="s">
        <v>252</v>
      </c>
      <c r="L564" t="str">
        <f t="shared" si="31"/>
        <v>S</v>
      </c>
      <c r="M564">
        <f t="shared" si="32"/>
        <v>5</v>
      </c>
      <c r="N564" t="str">
        <f t="shared" ca="1" si="33"/>
        <v>DIFF</v>
      </c>
      <c r="R564" t="str">
        <f>VLOOKUP(A564,DATOS!D:J,7,FALSE)</f>
        <v>MOCOA</v>
      </c>
      <c r="S564" t="str">
        <f>VLOOKUP(R564,MUNICIOS!A:D,4,FALSE)</f>
        <v>001</v>
      </c>
    </row>
    <row r="565" spans="1:19">
      <c r="A565" s="42">
        <v>4961091</v>
      </c>
      <c r="B565" s="42" t="s">
        <v>41</v>
      </c>
      <c r="C565" s="42" t="s">
        <v>2098</v>
      </c>
      <c r="D565" t="s">
        <v>755</v>
      </c>
      <c r="E565" t="s">
        <v>139</v>
      </c>
      <c r="F565" t="s">
        <v>868</v>
      </c>
      <c r="L565" t="str">
        <f t="shared" si="31"/>
        <v>S</v>
      </c>
      <c r="M565">
        <f t="shared" si="32"/>
        <v>7</v>
      </c>
      <c r="N565" t="str">
        <f t="shared" ca="1" si="33"/>
        <v>DIFF</v>
      </c>
      <c r="R565" t="str">
        <f>VLOOKUP(A565,DATOS!D:J,7,FALSE)</f>
        <v>ORITO</v>
      </c>
      <c r="S565">
        <f>VLOOKUP(R565,MUNICIOS!A:D,4,FALSE)</f>
        <v>320</v>
      </c>
    </row>
    <row r="566" spans="1:19">
      <c r="A566" s="42">
        <v>1124862930</v>
      </c>
      <c r="B566" s="42" t="s">
        <v>41</v>
      </c>
      <c r="C566" s="42" t="s">
        <v>2099</v>
      </c>
      <c r="D566" t="s">
        <v>504</v>
      </c>
      <c r="E566" t="s">
        <v>784</v>
      </c>
      <c r="F566" t="s">
        <v>3355</v>
      </c>
      <c r="G566" t="s">
        <v>231</v>
      </c>
      <c r="L566" t="str">
        <f t="shared" si="31"/>
        <v>S</v>
      </c>
      <c r="M566">
        <f t="shared" si="32"/>
        <v>7</v>
      </c>
      <c r="N566" t="str">
        <f t="shared" ca="1" si="33"/>
        <v>DIFF</v>
      </c>
      <c r="R566" t="str">
        <f>VLOOKUP(A566,DATOS!D:J,7,FALSE)</f>
        <v>MOCOA</v>
      </c>
      <c r="S566" t="str">
        <f>VLOOKUP(R566,MUNICIOS!A:D,4,FALSE)</f>
        <v>001</v>
      </c>
    </row>
    <row r="567" spans="1:19">
      <c r="A567" s="42">
        <v>69050097</v>
      </c>
      <c r="B567" s="42" t="s">
        <v>41</v>
      </c>
      <c r="C567" s="42" t="s">
        <v>2101</v>
      </c>
      <c r="D567" t="s">
        <v>504</v>
      </c>
      <c r="E567" t="s">
        <v>391</v>
      </c>
      <c r="F567" t="s">
        <v>3356</v>
      </c>
      <c r="L567" t="str">
        <f t="shared" si="31"/>
        <v>S</v>
      </c>
      <c r="M567">
        <f t="shared" si="32"/>
        <v>7</v>
      </c>
      <c r="N567" t="str">
        <f t="shared" ca="1" si="33"/>
        <v>DIFF</v>
      </c>
      <c r="R567" t="str">
        <f>VLOOKUP(A567,DATOS!D:J,7,FALSE)</f>
        <v>PUERTO CAICEDO</v>
      </c>
      <c r="S567">
        <f>VLOOKUP(R567,MUNICIOS!A:D,4,FALSE)</f>
        <v>569</v>
      </c>
    </row>
    <row r="568" spans="1:19">
      <c r="A568" s="42">
        <v>41101390</v>
      </c>
      <c r="B568" s="42" t="s">
        <v>41</v>
      </c>
      <c r="C568" s="42" t="s">
        <v>2104</v>
      </c>
      <c r="D568" t="s">
        <v>504</v>
      </c>
      <c r="E568" t="s">
        <v>503</v>
      </c>
      <c r="F568" t="s">
        <v>152</v>
      </c>
      <c r="G568" t="s">
        <v>3357</v>
      </c>
      <c r="L568" t="str">
        <f t="shared" si="31"/>
        <v>S</v>
      </c>
      <c r="M568">
        <f t="shared" si="32"/>
        <v>7</v>
      </c>
      <c r="N568" t="str">
        <f t="shared" ca="1" si="33"/>
        <v>DIFF</v>
      </c>
      <c r="R568" t="str">
        <f>VLOOKUP(A568,DATOS!D:J,7,FALSE)</f>
        <v>PUERTO CAICEDO</v>
      </c>
      <c r="S568">
        <f>VLOOKUP(R568,MUNICIOS!A:D,4,FALSE)</f>
        <v>569</v>
      </c>
    </row>
    <row r="569" spans="1:19">
      <c r="A569" s="42">
        <v>59707568</v>
      </c>
      <c r="B569" s="42" t="s">
        <v>41</v>
      </c>
      <c r="C569" s="42" t="s">
        <v>2108</v>
      </c>
      <c r="D569" t="s">
        <v>816</v>
      </c>
      <c r="E569" t="s">
        <v>291</v>
      </c>
      <c r="F569" t="s">
        <v>345</v>
      </c>
      <c r="G569" t="s">
        <v>275</v>
      </c>
      <c r="L569" t="str">
        <f t="shared" si="31"/>
        <v>S</v>
      </c>
      <c r="M569">
        <f t="shared" si="32"/>
        <v>9</v>
      </c>
      <c r="N569" t="str">
        <f t="shared" ca="1" si="33"/>
        <v>DIFF</v>
      </c>
      <c r="R569" t="str">
        <f>VLOOKUP(A569,DATOS!D:J,7,FALSE)</f>
        <v>VALLE DEL GUAMUEZ</v>
      </c>
      <c r="S569">
        <f>VLOOKUP(R569,MUNICIOS!A:D,4,FALSE)</f>
        <v>865</v>
      </c>
    </row>
    <row r="570" spans="1:19">
      <c r="A570" s="42">
        <v>18124911</v>
      </c>
      <c r="B570" s="42" t="s">
        <v>41</v>
      </c>
      <c r="C570" s="42" t="s">
        <v>2112</v>
      </c>
      <c r="D570" t="s">
        <v>505</v>
      </c>
      <c r="E570" t="s">
        <v>3358</v>
      </c>
      <c r="F570" t="s">
        <v>3359</v>
      </c>
      <c r="L570" t="str">
        <f t="shared" si="31"/>
        <v>S</v>
      </c>
      <c r="M570">
        <f t="shared" si="32"/>
        <v>5</v>
      </c>
      <c r="N570" t="str">
        <f t="shared" ca="1" si="33"/>
        <v>DIFF</v>
      </c>
      <c r="R570" t="str">
        <f>VLOOKUP(A570,DATOS!D:J,7,FALSE)</f>
        <v>PUERTO GUZMAN</v>
      </c>
      <c r="S570">
        <f>VLOOKUP(R570,MUNICIOS!A:D,4,FALSE)</f>
        <v>571</v>
      </c>
    </row>
    <row r="571" spans="1:19">
      <c r="A571" s="42">
        <v>15571076</v>
      </c>
      <c r="B571" s="42" t="s">
        <v>41</v>
      </c>
      <c r="C571" s="42" t="s">
        <v>2113</v>
      </c>
      <c r="D571" t="s">
        <v>3020</v>
      </c>
      <c r="E571" t="s">
        <v>460</v>
      </c>
      <c r="F571" t="s">
        <v>771</v>
      </c>
      <c r="G571" t="s">
        <v>413</v>
      </c>
      <c r="L571" t="str">
        <f t="shared" si="31"/>
        <v>S</v>
      </c>
      <c r="M571">
        <f t="shared" si="32"/>
        <v>7</v>
      </c>
      <c r="N571" t="str">
        <f t="shared" ca="1" si="33"/>
        <v>DIFF</v>
      </c>
      <c r="R571" t="str">
        <f>VLOOKUP(A571,DATOS!D:J,7,FALSE)</f>
        <v>PUERTO CAICEDO</v>
      </c>
      <c r="S571">
        <f>VLOOKUP(R571,MUNICIOS!A:D,4,FALSE)</f>
        <v>569</v>
      </c>
    </row>
    <row r="572" spans="1:19">
      <c r="A572" s="42">
        <v>1006848335</v>
      </c>
      <c r="B572" s="42" t="s">
        <v>41</v>
      </c>
      <c r="C572" s="42" t="s">
        <v>2115</v>
      </c>
      <c r="D572" t="s">
        <v>3360</v>
      </c>
      <c r="E572" t="s">
        <v>471</v>
      </c>
      <c r="F572" t="s">
        <v>194</v>
      </c>
      <c r="L572" t="str">
        <f t="shared" si="31"/>
        <v>S</v>
      </c>
      <c r="M572">
        <f t="shared" si="32"/>
        <v>7</v>
      </c>
      <c r="N572" t="str">
        <f t="shared" ca="1" si="33"/>
        <v>DIFF</v>
      </c>
      <c r="R572" t="str">
        <f>VLOOKUP(A572,DATOS!D:J,7,FALSE)</f>
        <v>ORITO</v>
      </c>
      <c r="S572">
        <f>VLOOKUP(R572,MUNICIOS!A:D,4,FALSE)</f>
        <v>320</v>
      </c>
    </row>
    <row r="573" spans="1:19">
      <c r="A573" s="42">
        <v>69010405</v>
      </c>
      <c r="B573" s="42" t="s">
        <v>41</v>
      </c>
      <c r="C573" s="42" t="s">
        <v>2116</v>
      </c>
      <c r="D573" t="s">
        <v>3361</v>
      </c>
      <c r="E573" t="s">
        <v>3362</v>
      </c>
      <c r="F573" t="s">
        <v>3363</v>
      </c>
      <c r="L573" t="str">
        <f t="shared" si="31"/>
        <v>S</v>
      </c>
      <c r="M573">
        <f t="shared" si="32"/>
        <v>5</v>
      </c>
      <c r="N573" t="str">
        <f t="shared" ca="1" si="33"/>
        <v>DIFF</v>
      </c>
      <c r="R573" t="str">
        <f>VLOOKUP(A573,DATOS!D:J,7,FALSE)</f>
        <v>ORITO</v>
      </c>
      <c r="S573">
        <f>VLOOKUP(R573,MUNICIOS!A:D,4,FALSE)</f>
        <v>320</v>
      </c>
    </row>
    <row r="574" spans="1:19">
      <c r="A574" s="42">
        <v>1124313027</v>
      </c>
      <c r="B574" s="42" t="s">
        <v>79</v>
      </c>
      <c r="C574" s="42" t="s">
        <v>2120</v>
      </c>
      <c r="D574" t="s">
        <v>274</v>
      </c>
      <c r="E574" t="s">
        <v>442</v>
      </c>
      <c r="F574" t="s">
        <v>445</v>
      </c>
      <c r="G574" t="s">
        <v>177</v>
      </c>
      <c r="L574" t="str">
        <f t="shared" si="31"/>
        <v>S</v>
      </c>
      <c r="M574">
        <f t="shared" si="32"/>
        <v>7</v>
      </c>
      <c r="N574" t="str">
        <f t="shared" ca="1" si="33"/>
        <v>DIFF</v>
      </c>
      <c r="R574" t="str">
        <f>VLOOKUP(A574,DATOS!D:J,7,FALSE)</f>
        <v>SIBUNDOY</v>
      </c>
      <c r="S574">
        <f>VLOOKUP(R574,MUNICIOS!A:D,4,FALSE)</f>
        <v>749</v>
      </c>
    </row>
    <row r="575" spans="1:19">
      <c r="A575" s="42">
        <v>1123300942</v>
      </c>
      <c r="B575" s="42" t="s">
        <v>79</v>
      </c>
      <c r="C575" s="42" t="s">
        <v>2122</v>
      </c>
      <c r="D575" t="s">
        <v>274</v>
      </c>
      <c r="E575" t="s">
        <v>3198</v>
      </c>
      <c r="F575" t="s">
        <v>169</v>
      </c>
      <c r="G575" t="s">
        <v>316</v>
      </c>
      <c r="L575" t="str">
        <f t="shared" si="31"/>
        <v>S</v>
      </c>
      <c r="M575">
        <f t="shared" si="32"/>
        <v>7</v>
      </c>
      <c r="N575" t="str">
        <f t="shared" ca="1" si="33"/>
        <v>DIFF</v>
      </c>
      <c r="R575" t="str">
        <f>VLOOKUP(A575,DATOS!D:J,7,FALSE)</f>
        <v>PUERTO ASIS</v>
      </c>
      <c r="S575">
        <f>VLOOKUP(R575,MUNICIOS!A:D,4,FALSE)</f>
        <v>568</v>
      </c>
    </row>
    <row r="576" spans="1:19">
      <c r="A576" s="42">
        <v>41119009</v>
      </c>
      <c r="B576" s="42" t="s">
        <v>41</v>
      </c>
      <c r="C576" s="42" t="s">
        <v>2123</v>
      </c>
      <c r="D576" t="s">
        <v>274</v>
      </c>
      <c r="E576" t="s">
        <v>393</v>
      </c>
      <c r="F576" t="s">
        <v>3364</v>
      </c>
      <c r="L576" t="str">
        <f t="shared" si="31"/>
        <v>S</v>
      </c>
      <c r="M576">
        <f t="shared" si="32"/>
        <v>7</v>
      </c>
      <c r="N576" t="str">
        <f t="shared" ca="1" si="33"/>
        <v>DIFF</v>
      </c>
      <c r="R576" t="str">
        <f>VLOOKUP(A576,DATOS!D:J,7,FALSE)</f>
        <v>ORITO</v>
      </c>
      <c r="S576">
        <f>VLOOKUP(R576,MUNICIOS!A:D,4,FALSE)</f>
        <v>320</v>
      </c>
    </row>
    <row r="577" spans="1:19">
      <c r="A577" s="42">
        <v>1126570625</v>
      </c>
      <c r="B577" s="42" t="s">
        <v>79</v>
      </c>
      <c r="C577" s="42" t="s">
        <v>2126</v>
      </c>
      <c r="D577" t="s">
        <v>3365</v>
      </c>
      <c r="E577" t="s">
        <v>199</v>
      </c>
      <c r="F577" t="s">
        <v>3366</v>
      </c>
      <c r="G577" t="s">
        <v>507</v>
      </c>
      <c r="L577" t="str">
        <f t="shared" si="31"/>
        <v>S</v>
      </c>
      <c r="M577">
        <f t="shared" si="32"/>
        <v>4</v>
      </c>
      <c r="N577" t="str">
        <f t="shared" ca="1" si="33"/>
        <v>DIFF</v>
      </c>
      <c r="R577" t="str">
        <f>VLOOKUP(A577,DATOS!D:J,7,FALSE)</f>
        <v>PUERTO GUZMAN</v>
      </c>
      <c r="S577">
        <f>VLOOKUP(R577,MUNICIOS!A:D,4,FALSE)</f>
        <v>571</v>
      </c>
    </row>
    <row r="578" spans="1:19">
      <c r="A578" s="42">
        <v>27474572</v>
      </c>
      <c r="B578" s="42" t="s">
        <v>41</v>
      </c>
      <c r="C578" s="42" t="s">
        <v>2130</v>
      </c>
      <c r="D578" t="s">
        <v>890</v>
      </c>
      <c r="E578" t="s">
        <v>315</v>
      </c>
      <c r="F578" t="s">
        <v>511</v>
      </c>
      <c r="G578" t="s">
        <v>3367</v>
      </c>
      <c r="L578" t="str">
        <f t="shared" si="31"/>
        <v>S</v>
      </c>
      <c r="M578">
        <f t="shared" si="32"/>
        <v>5</v>
      </c>
      <c r="N578" t="str">
        <f t="shared" ca="1" si="33"/>
        <v>DIFF</v>
      </c>
      <c r="R578" t="str">
        <f>VLOOKUP(A578,DATOS!D:J,7,FALSE)</f>
        <v>SAN FRANCISCO</v>
      </c>
      <c r="S578">
        <f>VLOOKUP(R578,MUNICIOS!A:D,4,FALSE)</f>
        <v>755</v>
      </c>
    </row>
    <row r="579" spans="1:19">
      <c r="A579" s="42">
        <v>17635719</v>
      </c>
      <c r="B579" s="42" t="s">
        <v>41</v>
      </c>
      <c r="C579" s="42" t="s">
        <v>2133</v>
      </c>
      <c r="D579" t="s">
        <v>821</v>
      </c>
      <c r="E579" t="s">
        <v>139</v>
      </c>
      <c r="F579" t="s">
        <v>822</v>
      </c>
      <c r="L579" t="str">
        <f t="shared" ref="L579:L608" si="34">LEFT(D579,1)</f>
        <v>S</v>
      </c>
      <c r="M579">
        <f t="shared" ref="M579:M608" si="35">LEN(D579)</f>
        <v>5</v>
      </c>
      <c r="N579" t="str">
        <f t="shared" ref="N579:N608" ca="1" si="36">IF(LEFT(D579,1)&lt;&gt;RANDBETWEEN(65,90),"DIFF","OK")</f>
        <v>DIFF</v>
      </c>
      <c r="R579" t="str">
        <f>VLOOKUP(A579,DATOS!D:J,7,FALSE)</f>
        <v>ORITO</v>
      </c>
      <c r="S579">
        <f>VLOOKUP(R579,MUNICIOS!A:D,4,FALSE)</f>
        <v>320</v>
      </c>
    </row>
    <row r="580" spans="1:19">
      <c r="A580" s="42">
        <v>97470365</v>
      </c>
      <c r="B580" s="42" t="s">
        <v>41</v>
      </c>
      <c r="C580" s="42" t="s">
        <v>566</v>
      </c>
      <c r="D580" t="s">
        <v>232</v>
      </c>
      <c r="E580" t="s">
        <v>138</v>
      </c>
      <c r="F580" t="s">
        <v>139</v>
      </c>
      <c r="G580" t="s">
        <v>749</v>
      </c>
      <c r="L580" t="str">
        <f t="shared" si="34"/>
        <v>T</v>
      </c>
      <c r="M580">
        <f t="shared" si="35"/>
        <v>7</v>
      </c>
      <c r="N580" t="str">
        <f t="shared" ca="1" si="36"/>
        <v>DIFF</v>
      </c>
      <c r="R580" t="str">
        <f>VLOOKUP(A580,DATOS!D:J,7,FALSE)</f>
        <v>SAN FRANCISCO</v>
      </c>
      <c r="S580">
        <f>VLOOKUP(R580,MUNICIOS!A:D,4,FALSE)</f>
        <v>755</v>
      </c>
    </row>
    <row r="581" spans="1:19">
      <c r="A581" s="42">
        <v>59819118</v>
      </c>
      <c r="B581" s="42" t="s">
        <v>41</v>
      </c>
      <c r="C581" s="42" t="s">
        <v>2159</v>
      </c>
      <c r="D581" t="s">
        <v>3368</v>
      </c>
      <c r="E581" t="s">
        <v>3369</v>
      </c>
      <c r="F581" t="s">
        <v>152</v>
      </c>
      <c r="G581" t="s">
        <v>219</v>
      </c>
      <c r="L581" t="str">
        <f t="shared" si="34"/>
        <v>T</v>
      </c>
      <c r="M581">
        <f t="shared" si="35"/>
        <v>8</v>
      </c>
      <c r="N581" t="str">
        <f t="shared" ca="1" si="36"/>
        <v>DIFF</v>
      </c>
      <c r="R581" t="str">
        <f>VLOOKUP(A581,DATOS!D:J,7,FALSE)</f>
        <v>SIBUNDOY</v>
      </c>
      <c r="S581">
        <f>VLOOKUP(R581,MUNICIOS!A:D,4,FALSE)</f>
        <v>749</v>
      </c>
    </row>
    <row r="582" spans="1:19">
      <c r="A582" s="42">
        <v>1182463295</v>
      </c>
      <c r="B582" s="42" t="s">
        <v>79</v>
      </c>
      <c r="C582" s="42" t="s">
        <v>2160</v>
      </c>
      <c r="D582" t="s">
        <v>788</v>
      </c>
      <c r="E582" t="s">
        <v>267</v>
      </c>
      <c r="F582" t="s">
        <v>211</v>
      </c>
      <c r="L582" t="str">
        <f t="shared" si="34"/>
        <v>T</v>
      </c>
      <c r="M582">
        <f t="shared" si="35"/>
        <v>6</v>
      </c>
      <c r="N582" t="str">
        <f t="shared" ca="1" si="36"/>
        <v>DIFF</v>
      </c>
      <c r="R582" t="str">
        <f>VLOOKUP(A582,DATOS!D:J,7,FALSE)</f>
        <v>ORITO</v>
      </c>
      <c r="S582">
        <f>VLOOKUP(R582,MUNICIOS!A:D,4,FALSE)</f>
        <v>320</v>
      </c>
    </row>
    <row r="583" spans="1:19">
      <c r="A583" s="42">
        <v>1121506075</v>
      </c>
      <c r="B583" s="42" t="s">
        <v>41</v>
      </c>
      <c r="C583" s="42" t="s">
        <v>2162</v>
      </c>
      <c r="D583" t="s">
        <v>403</v>
      </c>
      <c r="E583" t="s">
        <v>2947</v>
      </c>
      <c r="F583" t="s">
        <v>139</v>
      </c>
      <c r="G583" t="s">
        <v>303</v>
      </c>
      <c r="L583" t="str">
        <f t="shared" si="34"/>
        <v>T</v>
      </c>
      <c r="M583">
        <f t="shared" si="35"/>
        <v>5</v>
      </c>
      <c r="N583" t="str">
        <f t="shared" ca="1" si="36"/>
        <v>DIFF</v>
      </c>
      <c r="R583" t="str">
        <f>VLOOKUP(A583,DATOS!D:J,7,FALSE)</f>
        <v>SANTIAGO</v>
      </c>
      <c r="S583">
        <f>VLOOKUP(R583,MUNICIOS!A:D,4,FALSE)</f>
        <v>760</v>
      </c>
    </row>
    <row r="584" spans="1:19">
      <c r="A584" s="42">
        <v>27470263</v>
      </c>
      <c r="B584" s="42" t="s">
        <v>41</v>
      </c>
      <c r="C584" s="42" t="s">
        <v>2164</v>
      </c>
      <c r="D584" t="s">
        <v>403</v>
      </c>
      <c r="E584" t="s">
        <v>228</v>
      </c>
      <c r="F584" t="s">
        <v>895</v>
      </c>
      <c r="G584" t="s">
        <v>826</v>
      </c>
      <c r="L584" t="str">
        <f t="shared" si="34"/>
        <v>T</v>
      </c>
      <c r="M584">
        <f t="shared" si="35"/>
        <v>5</v>
      </c>
      <c r="N584" t="str">
        <f t="shared" ca="1" si="36"/>
        <v>DIFF</v>
      </c>
      <c r="R584" t="str">
        <f>VLOOKUP(A584,DATOS!D:J,7,FALSE)</f>
        <v>SAN FRANCISCO</v>
      </c>
      <c r="S584">
        <f>VLOOKUP(R584,MUNICIOS!A:D,4,FALSE)</f>
        <v>755</v>
      </c>
    </row>
    <row r="585" spans="1:19">
      <c r="A585" s="42">
        <v>13226123</v>
      </c>
      <c r="B585" s="42" t="s">
        <v>41</v>
      </c>
      <c r="C585" s="42" t="s">
        <v>590</v>
      </c>
      <c r="D585" t="s">
        <v>403</v>
      </c>
      <c r="E585" t="s">
        <v>415</v>
      </c>
      <c r="F585" t="s">
        <v>756</v>
      </c>
      <c r="L585" t="str">
        <f t="shared" si="34"/>
        <v>T</v>
      </c>
      <c r="M585">
        <f t="shared" si="35"/>
        <v>5</v>
      </c>
      <c r="N585" t="str">
        <f t="shared" ca="1" si="36"/>
        <v>DIFF</v>
      </c>
      <c r="R585" t="str">
        <f>VLOOKUP(A585,DATOS!D:J,7,FALSE)</f>
        <v>SANTIAGO</v>
      </c>
      <c r="S585">
        <f>VLOOKUP(R585,MUNICIOS!A:D,4,FALSE)</f>
        <v>760</v>
      </c>
    </row>
    <row r="586" spans="1:19">
      <c r="A586" s="42">
        <v>5348191</v>
      </c>
      <c r="B586" s="42" t="s">
        <v>41</v>
      </c>
      <c r="C586" s="42" t="s">
        <v>2167</v>
      </c>
      <c r="D586" t="s">
        <v>403</v>
      </c>
      <c r="E586" t="s">
        <v>272</v>
      </c>
      <c r="F586" t="s">
        <v>525</v>
      </c>
      <c r="L586" t="str">
        <f t="shared" si="34"/>
        <v>T</v>
      </c>
      <c r="M586">
        <f t="shared" si="35"/>
        <v>5</v>
      </c>
      <c r="N586" t="str">
        <f t="shared" ca="1" si="36"/>
        <v>DIFF</v>
      </c>
      <c r="R586" t="str">
        <f>VLOOKUP(A586,DATOS!D:J,7,FALSE)</f>
        <v>SANTIAGO</v>
      </c>
      <c r="S586">
        <f>VLOOKUP(R586,MUNICIOS!A:D,4,FALSE)</f>
        <v>760</v>
      </c>
    </row>
    <row r="587" spans="1:19">
      <c r="A587" s="42">
        <v>7846905</v>
      </c>
      <c r="B587" s="42" t="s">
        <v>94</v>
      </c>
      <c r="C587" s="42" t="s">
        <v>2169</v>
      </c>
      <c r="D587" t="s">
        <v>403</v>
      </c>
      <c r="E587" t="s">
        <v>403</v>
      </c>
      <c r="F587" t="s">
        <v>3370</v>
      </c>
      <c r="G587" t="s">
        <v>3371</v>
      </c>
      <c r="L587" t="str">
        <f t="shared" si="34"/>
        <v>T</v>
      </c>
      <c r="M587">
        <f t="shared" si="35"/>
        <v>5</v>
      </c>
      <c r="N587" t="str">
        <f t="shared" ca="1" si="36"/>
        <v>DIFF</v>
      </c>
      <c r="R587" t="str">
        <f>VLOOKUP(A587,DATOS!D:J,7,FALSE)</f>
        <v>SANTIAGO</v>
      </c>
      <c r="S587">
        <f>VLOOKUP(R587,MUNICIOS!A:D,4,FALSE)</f>
        <v>760</v>
      </c>
    </row>
    <row r="588" spans="1:19">
      <c r="A588" s="42">
        <v>7846888</v>
      </c>
      <c r="B588" s="42" t="s">
        <v>94</v>
      </c>
      <c r="C588" s="42" t="s">
        <v>2171</v>
      </c>
      <c r="D588" t="s">
        <v>403</v>
      </c>
      <c r="E588" t="s">
        <v>403</v>
      </c>
      <c r="F588" t="s">
        <v>3372</v>
      </c>
      <c r="G588" t="s">
        <v>3373</v>
      </c>
      <c r="L588" t="str">
        <f t="shared" si="34"/>
        <v>T</v>
      </c>
      <c r="M588">
        <f t="shared" si="35"/>
        <v>5</v>
      </c>
      <c r="N588" t="str">
        <f t="shared" ca="1" si="36"/>
        <v>DIFF</v>
      </c>
      <c r="R588" t="str">
        <f>VLOOKUP(A588,DATOS!D:J,7,FALSE)</f>
        <v>SANTIAGO</v>
      </c>
      <c r="S588">
        <f>VLOOKUP(R588,MUNICIOS!A:D,4,FALSE)</f>
        <v>760</v>
      </c>
    </row>
    <row r="589" spans="1:19">
      <c r="A589" s="42">
        <v>1124848317</v>
      </c>
      <c r="B589" s="42" t="s">
        <v>41</v>
      </c>
      <c r="C589" s="42" t="s">
        <v>2174</v>
      </c>
      <c r="D589" t="s">
        <v>206</v>
      </c>
      <c r="E589" t="s">
        <v>235</v>
      </c>
      <c r="F589" t="s">
        <v>3374</v>
      </c>
      <c r="G589" t="s">
        <v>3375</v>
      </c>
      <c r="L589" t="str">
        <f t="shared" si="34"/>
        <v>T</v>
      </c>
      <c r="M589">
        <f t="shared" si="35"/>
        <v>4</v>
      </c>
      <c r="N589" t="str">
        <f t="shared" ca="1" si="36"/>
        <v>DIFF</v>
      </c>
      <c r="R589" t="str">
        <f>VLOOKUP(A589,DATOS!D:J,7,FALSE)</f>
        <v>MOCOA</v>
      </c>
      <c r="S589" t="str">
        <f>VLOOKUP(R589,MUNICIOS!A:D,4,FALSE)</f>
        <v>001</v>
      </c>
    </row>
    <row r="590" spans="1:19">
      <c r="A590" s="42">
        <v>1123320813</v>
      </c>
      <c r="B590" s="42" t="s">
        <v>41</v>
      </c>
      <c r="C590" s="42" t="s">
        <v>2176</v>
      </c>
      <c r="D590" t="s">
        <v>206</v>
      </c>
      <c r="E590" t="s">
        <v>158</v>
      </c>
      <c r="F590" t="s">
        <v>3376</v>
      </c>
      <c r="L590" t="str">
        <f t="shared" si="34"/>
        <v>T</v>
      </c>
      <c r="M590">
        <f t="shared" si="35"/>
        <v>4</v>
      </c>
      <c r="N590" t="str">
        <f t="shared" ca="1" si="36"/>
        <v>DIFF</v>
      </c>
      <c r="R590" t="str">
        <f>VLOOKUP(A590,DATOS!D:J,7,FALSE)</f>
        <v>ORITO</v>
      </c>
      <c r="S590">
        <f>VLOOKUP(R590,MUNICIOS!A:D,4,FALSE)</f>
        <v>320</v>
      </c>
    </row>
    <row r="591" spans="1:19">
      <c r="A591" s="42">
        <v>1127072877</v>
      </c>
      <c r="B591" s="42" t="s">
        <v>41</v>
      </c>
      <c r="C591" s="42" t="s">
        <v>2178</v>
      </c>
      <c r="D591" t="s">
        <v>480</v>
      </c>
      <c r="E591" t="s">
        <v>2887</v>
      </c>
      <c r="F591" t="s">
        <v>251</v>
      </c>
      <c r="G591" t="s">
        <v>3167</v>
      </c>
      <c r="L591" t="str">
        <f t="shared" si="34"/>
        <v>T</v>
      </c>
      <c r="M591">
        <f t="shared" si="35"/>
        <v>6</v>
      </c>
      <c r="N591" t="str">
        <f t="shared" ca="1" si="36"/>
        <v>DIFF</v>
      </c>
      <c r="R591" t="str">
        <f>VLOOKUP(A591,DATOS!D:J,7,FALSE)</f>
        <v>VILLAGARZON</v>
      </c>
      <c r="S591">
        <f>VLOOKUP(R591,MUNICIOS!A:D,4,FALSE)</f>
        <v>885</v>
      </c>
    </row>
    <row r="592" spans="1:19">
      <c r="A592" s="42">
        <v>1125181645</v>
      </c>
      <c r="B592" s="42" t="s">
        <v>79</v>
      </c>
      <c r="C592" s="42" t="s">
        <v>663</v>
      </c>
      <c r="D592" t="s">
        <v>480</v>
      </c>
      <c r="E592" t="s">
        <v>469</v>
      </c>
      <c r="F592" t="s">
        <v>267</v>
      </c>
      <c r="G592" t="s">
        <v>201</v>
      </c>
      <c r="L592" t="str">
        <f t="shared" si="34"/>
        <v>T</v>
      </c>
      <c r="M592">
        <f t="shared" si="35"/>
        <v>6</v>
      </c>
      <c r="N592" t="str">
        <f t="shared" ca="1" si="36"/>
        <v>DIFF</v>
      </c>
      <c r="R592" t="str">
        <f>VLOOKUP(A592,DATOS!D:J,7,FALSE)</f>
        <v>PUERTO GUZMAN</v>
      </c>
      <c r="S592">
        <f>VLOOKUP(R592,MUNICIOS!A:D,4,FALSE)</f>
        <v>571</v>
      </c>
    </row>
    <row r="593" spans="1:19">
      <c r="A593" s="42">
        <v>18101764</v>
      </c>
      <c r="B593" s="42" t="s">
        <v>41</v>
      </c>
      <c r="C593" s="42" t="s">
        <v>126</v>
      </c>
      <c r="D593" t="s">
        <v>512</v>
      </c>
      <c r="F593" t="s">
        <v>513</v>
      </c>
      <c r="L593" t="str">
        <f t="shared" si="34"/>
        <v>T</v>
      </c>
      <c r="M593">
        <f t="shared" si="35"/>
        <v>7</v>
      </c>
      <c r="N593" t="str">
        <f t="shared" ca="1" si="36"/>
        <v>DIFF</v>
      </c>
      <c r="R593" t="str">
        <f>VLOOKUP(A593,DATOS!D:J,7,FALSE)</f>
        <v>PUERTO GUZMAN</v>
      </c>
      <c r="S593">
        <f>VLOOKUP(R593,MUNICIOS!A:D,4,FALSE)</f>
        <v>571</v>
      </c>
    </row>
    <row r="594" spans="1:19">
      <c r="A594" s="42">
        <v>1125185813</v>
      </c>
      <c r="B594" s="42" t="s">
        <v>86</v>
      </c>
      <c r="C594" s="42" t="s">
        <v>2184</v>
      </c>
      <c r="D594" t="s">
        <v>512</v>
      </c>
      <c r="E594" t="s">
        <v>897</v>
      </c>
      <c r="F594" t="s">
        <v>262</v>
      </c>
      <c r="G594" t="s">
        <v>211</v>
      </c>
      <c r="L594" t="str">
        <f t="shared" si="34"/>
        <v>T</v>
      </c>
      <c r="M594">
        <f t="shared" si="35"/>
        <v>7</v>
      </c>
      <c r="N594" t="str">
        <f t="shared" ca="1" si="36"/>
        <v>DIFF</v>
      </c>
      <c r="R594" t="str">
        <f>VLOOKUP(A594,DATOS!D:J,7,FALSE)</f>
        <v>PUERTO GUZMAN</v>
      </c>
      <c r="S594">
        <f>VLOOKUP(R594,MUNICIOS!A:D,4,FALSE)</f>
        <v>571</v>
      </c>
    </row>
    <row r="595" spans="1:19">
      <c r="A595" s="42">
        <v>2765795</v>
      </c>
      <c r="B595" s="42" t="s">
        <v>41</v>
      </c>
      <c r="C595" s="42" t="s">
        <v>2185</v>
      </c>
      <c r="D595" t="s">
        <v>3377</v>
      </c>
      <c r="E595" t="s">
        <v>3378</v>
      </c>
      <c r="F595" t="s">
        <v>87</v>
      </c>
      <c r="L595" t="str">
        <f t="shared" si="34"/>
        <v>T</v>
      </c>
      <c r="M595">
        <f t="shared" si="35"/>
        <v>8</v>
      </c>
      <c r="N595" t="str">
        <f t="shared" ca="1" si="36"/>
        <v>DIFF</v>
      </c>
      <c r="R595" t="str">
        <f>VLOOKUP(A595,DATOS!D:J,7,FALSE)</f>
        <v>ORITO</v>
      </c>
      <c r="S595">
        <f>VLOOKUP(R595,MUNICIOS!A:D,4,FALSE)</f>
        <v>320</v>
      </c>
    </row>
    <row r="596" spans="1:19">
      <c r="A596" s="42">
        <v>1120218930</v>
      </c>
      <c r="B596" s="42" t="s">
        <v>86</v>
      </c>
      <c r="C596" s="42" t="s">
        <v>2188</v>
      </c>
      <c r="D596" t="s">
        <v>3379</v>
      </c>
      <c r="E596" t="s">
        <v>220</v>
      </c>
      <c r="F596" t="s">
        <v>200</v>
      </c>
      <c r="G596" t="s">
        <v>87</v>
      </c>
      <c r="L596" t="str">
        <f t="shared" si="34"/>
        <v>U</v>
      </c>
      <c r="M596">
        <f t="shared" si="35"/>
        <v>8</v>
      </c>
      <c r="N596" t="str">
        <f t="shared" ca="1" si="36"/>
        <v>DIFF</v>
      </c>
      <c r="R596" t="str">
        <f>VLOOKUP(A596,DATOS!D:J,7,FALSE)</f>
        <v>SAN FRANCISCO</v>
      </c>
      <c r="S596">
        <f>VLOOKUP(R596,MUNICIOS!A:D,4,FALSE)</f>
        <v>755</v>
      </c>
    </row>
    <row r="597" spans="1:19">
      <c r="A597" s="42">
        <v>1124312232</v>
      </c>
      <c r="B597" s="42" t="s">
        <v>41</v>
      </c>
      <c r="C597" s="42" t="s">
        <v>2190</v>
      </c>
      <c r="D597" t="s">
        <v>503</v>
      </c>
      <c r="E597" t="s">
        <v>3339</v>
      </c>
      <c r="F597" t="s">
        <v>3311</v>
      </c>
      <c r="G597" t="s">
        <v>194</v>
      </c>
      <c r="L597" t="str">
        <f t="shared" si="34"/>
        <v>U</v>
      </c>
      <c r="M597">
        <f t="shared" si="35"/>
        <v>6</v>
      </c>
      <c r="N597" t="str">
        <f t="shared" ca="1" si="36"/>
        <v>DIFF</v>
      </c>
      <c r="R597" t="str">
        <f>VLOOKUP(A597,DATOS!D:J,7,FALSE)</f>
        <v>SIBUNDOY</v>
      </c>
      <c r="S597">
        <f>VLOOKUP(R597,MUNICIOS!A:D,4,FALSE)</f>
        <v>749</v>
      </c>
    </row>
    <row r="598" spans="1:19">
      <c r="A598" s="42">
        <v>5378918</v>
      </c>
      <c r="B598" s="42" t="s">
        <v>41</v>
      </c>
      <c r="C598" s="42" t="s">
        <v>2192</v>
      </c>
      <c r="D598" t="s">
        <v>3380</v>
      </c>
      <c r="E598" t="s">
        <v>365</v>
      </c>
      <c r="F598" t="s">
        <v>3381</v>
      </c>
      <c r="L598" t="str">
        <f t="shared" si="34"/>
        <v>U</v>
      </c>
      <c r="M598">
        <f t="shared" si="35"/>
        <v>6</v>
      </c>
      <c r="N598" t="str">
        <f t="shared" ca="1" si="36"/>
        <v>DIFF</v>
      </c>
      <c r="R598" t="str">
        <f>VLOOKUP(A598,DATOS!D:J,7,FALSE)</f>
        <v>PUERTO CAICEDO</v>
      </c>
      <c r="S598">
        <f>VLOOKUP(R598,MUNICIOS!A:D,4,FALSE)</f>
        <v>569</v>
      </c>
    </row>
    <row r="599" spans="1:19">
      <c r="A599" s="42">
        <v>15572476</v>
      </c>
      <c r="B599" s="42" t="s">
        <v>41</v>
      </c>
      <c r="C599" s="42" t="s">
        <v>2194</v>
      </c>
      <c r="D599" t="s">
        <v>3382</v>
      </c>
      <c r="E599" t="s">
        <v>365</v>
      </c>
      <c r="F599" t="s">
        <v>3381</v>
      </c>
      <c r="L599" t="str">
        <f t="shared" si="34"/>
        <v>U</v>
      </c>
      <c r="M599">
        <f t="shared" si="35"/>
        <v>7</v>
      </c>
      <c r="N599" t="str">
        <f t="shared" ca="1" si="36"/>
        <v>DIFF</v>
      </c>
      <c r="R599" t="str">
        <f>VLOOKUP(A599,DATOS!D:J,7,FALSE)</f>
        <v>PUERTO CAICEDO</v>
      </c>
      <c r="S599">
        <f>VLOOKUP(R599,MUNICIOS!A:D,4,FALSE)</f>
        <v>569</v>
      </c>
    </row>
    <row r="600" spans="1:19">
      <c r="A600" s="42">
        <v>5328226</v>
      </c>
      <c r="B600" s="42" t="s">
        <v>41</v>
      </c>
      <c r="C600" s="42" t="s">
        <v>2196</v>
      </c>
      <c r="D600" t="s">
        <v>339</v>
      </c>
      <c r="E600" t="s">
        <v>267</v>
      </c>
      <c r="F600" t="s">
        <v>525</v>
      </c>
      <c r="L600" t="str">
        <f t="shared" si="34"/>
        <v>V</v>
      </c>
      <c r="M600">
        <f t="shared" si="35"/>
        <v>5</v>
      </c>
      <c r="N600" t="str">
        <f t="shared" ca="1" si="36"/>
        <v>DIFF</v>
      </c>
      <c r="R600" t="str">
        <f>VLOOKUP(A600,DATOS!D:J,7,FALSE)</f>
        <v>ORITO</v>
      </c>
      <c r="S600">
        <f>VLOOKUP(R600,MUNICIOS!A:D,4,FALSE)</f>
        <v>320</v>
      </c>
    </row>
    <row r="601" spans="1:19">
      <c r="A601" s="42">
        <v>27355422</v>
      </c>
      <c r="B601" s="42" t="s">
        <v>41</v>
      </c>
      <c r="C601" s="42" t="s">
        <v>2201</v>
      </c>
      <c r="D601" t="s">
        <v>3383</v>
      </c>
      <c r="E601" t="s">
        <v>3384</v>
      </c>
      <c r="F601" t="s">
        <v>284</v>
      </c>
      <c r="L601" t="str">
        <f t="shared" si="34"/>
        <v>V</v>
      </c>
      <c r="M601">
        <f t="shared" si="35"/>
        <v>10</v>
      </c>
      <c r="N601" t="str">
        <f t="shared" ca="1" si="36"/>
        <v>DIFF</v>
      </c>
      <c r="R601" t="str">
        <f>VLOOKUP(A601,DATOS!D:J,7,FALSE)</f>
        <v>PUERTO GUZMAN</v>
      </c>
      <c r="S601">
        <f>VLOOKUP(R601,MUNICIOS!A:D,4,FALSE)</f>
        <v>571</v>
      </c>
    </row>
    <row r="602" spans="1:19">
      <c r="A602" s="42">
        <v>27355628</v>
      </c>
      <c r="B602" s="42" t="s">
        <v>41</v>
      </c>
      <c r="C602" s="42" t="s">
        <v>571</v>
      </c>
      <c r="D602" t="s">
        <v>760</v>
      </c>
      <c r="E602" t="s">
        <v>229</v>
      </c>
      <c r="F602" t="s">
        <v>761</v>
      </c>
      <c r="L602" t="str">
        <f t="shared" si="34"/>
        <v>V</v>
      </c>
      <c r="M602">
        <f t="shared" si="35"/>
        <v>7</v>
      </c>
      <c r="N602" t="str">
        <f t="shared" ca="1" si="36"/>
        <v>DIFF</v>
      </c>
      <c r="R602" t="str">
        <f>VLOOKUP(A602,DATOS!D:J,7,FALSE)</f>
        <v>MOCOA</v>
      </c>
      <c r="S602" t="str">
        <f>VLOOKUP(R602,MUNICIOS!A:D,4,FALSE)</f>
        <v>001</v>
      </c>
    </row>
    <row r="603" spans="1:19">
      <c r="A603" s="42">
        <v>27473454</v>
      </c>
      <c r="B603" s="42" t="s">
        <v>41</v>
      </c>
      <c r="C603" s="42" t="s">
        <v>2203</v>
      </c>
      <c r="D603" t="s">
        <v>760</v>
      </c>
      <c r="E603" t="s">
        <v>3385</v>
      </c>
      <c r="F603" t="s">
        <v>419</v>
      </c>
      <c r="L603" t="str">
        <f t="shared" si="34"/>
        <v>V</v>
      </c>
      <c r="M603">
        <f t="shared" si="35"/>
        <v>7</v>
      </c>
      <c r="N603" t="str">
        <f t="shared" ca="1" si="36"/>
        <v>DIFF</v>
      </c>
      <c r="R603" t="str">
        <f>VLOOKUP(A603,DATOS!D:J,7,FALSE)</f>
        <v>SIBUNDOY</v>
      </c>
      <c r="S603">
        <f>VLOOKUP(R603,MUNICIOS!A:D,4,FALSE)</f>
        <v>749</v>
      </c>
    </row>
    <row r="604" spans="1:19">
      <c r="A604" s="18">
        <v>1120219116</v>
      </c>
      <c r="B604" s="18" t="s">
        <v>86</v>
      </c>
      <c r="C604" s="42" t="s">
        <v>2205</v>
      </c>
      <c r="D604" t="s">
        <v>3386</v>
      </c>
      <c r="E604" t="s">
        <v>162</v>
      </c>
      <c r="F604" t="s">
        <v>3387</v>
      </c>
      <c r="G604" t="s">
        <v>211</v>
      </c>
      <c r="L604" t="str">
        <f t="shared" si="34"/>
        <v>V</v>
      </c>
      <c r="M604">
        <f t="shared" si="35"/>
        <v>8</v>
      </c>
      <c r="N604" t="str">
        <f t="shared" ca="1" si="36"/>
        <v>DIFF</v>
      </c>
      <c r="R604" t="str">
        <f>VLOOKUP(A604,DATOS!D:J,7,FALSE)</f>
        <v>SAN FRANCISCO</v>
      </c>
      <c r="S604">
        <f>VLOOKUP(R604,MUNICIOS!A:D,4,FALSE)</f>
        <v>755</v>
      </c>
    </row>
    <row r="605" spans="1:19">
      <c r="A605" s="42">
        <v>1124314429</v>
      </c>
      <c r="B605" s="42" t="s">
        <v>79</v>
      </c>
      <c r="C605" s="42" t="s">
        <v>2209</v>
      </c>
      <c r="D605" t="s">
        <v>279</v>
      </c>
      <c r="E605" t="s">
        <v>277</v>
      </c>
      <c r="F605" t="s">
        <v>3388</v>
      </c>
      <c r="G605" t="s">
        <v>365</v>
      </c>
      <c r="L605" t="str">
        <f t="shared" si="34"/>
        <v>V</v>
      </c>
      <c r="M605">
        <f t="shared" si="35"/>
        <v>6</v>
      </c>
      <c r="N605" t="str">
        <f t="shared" ca="1" si="36"/>
        <v>DIFF</v>
      </c>
      <c r="R605" t="str">
        <f>VLOOKUP(A605,DATOS!D:J,7,FALSE)</f>
        <v>SIBUNDOY</v>
      </c>
      <c r="S605">
        <f>VLOOKUP(R605,MUNICIOS!A:D,4,FALSE)</f>
        <v>749</v>
      </c>
    </row>
    <row r="606" spans="1:19">
      <c r="A606" s="42">
        <v>1125414482</v>
      </c>
      <c r="B606" s="42" t="s">
        <v>86</v>
      </c>
      <c r="C606" s="42" t="s">
        <v>2211</v>
      </c>
      <c r="D606" t="s">
        <v>279</v>
      </c>
      <c r="E606" t="s">
        <v>3389</v>
      </c>
      <c r="F606" t="s">
        <v>3390</v>
      </c>
      <c r="G606" t="s">
        <v>437</v>
      </c>
      <c r="L606" t="str">
        <f t="shared" si="34"/>
        <v>V</v>
      </c>
      <c r="M606">
        <f t="shared" si="35"/>
        <v>6</v>
      </c>
      <c r="N606" t="str">
        <f t="shared" ca="1" si="36"/>
        <v>DIFF</v>
      </c>
      <c r="R606" t="str">
        <f>VLOOKUP(A606,DATOS!D:J,7,FALSE)</f>
        <v>MOCOA</v>
      </c>
      <c r="S606" t="str">
        <f>VLOOKUP(R606,MUNICIOS!A:D,4,FALSE)</f>
        <v>001</v>
      </c>
    </row>
    <row r="607" spans="1:19">
      <c r="A607" s="42">
        <v>27360104</v>
      </c>
      <c r="B607" s="42" t="s">
        <v>41</v>
      </c>
      <c r="C607" s="42" t="s">
        <v>2213</v>
      </c>
      <c r="D607" t="s">
        <v>3391</v>
      </c>
      <c r="F607" t="s">
        <v>3392</v>
      </c>
      <c r="L607" t="str">
        <f t="shared" si="34"/>
        <v>V</v>
      </c>
      <c r="M607">
        <f t="shared" si="35"/>
        <v>7</v>
      </c>
      <c r="N607" t="str">
        <f t="shared" ca="1" si="36"/>
        <v>DIFF</v>
      </c>
      <c r="R607" t="str">
        <f>VLOOKUP(A607,DATOS!D:J,7,FALSE)</f>
        <v>PUERTO GUZMAN</v>
      </c>
      <c r="S607">
        <f>VLOOKUP(R607,MUNICIOS!A:D,4,FALSE)</f>
        <v>571</v>
      </c>
    </row>
    <row r="608" spans="1:19">
      <c r="A608" s="42">
        <v>1077853793</v>
      </c>
      <c r="B608" s="42" t="s">
        <v>79</v>
      </c>
      <c r="C608" s="42" t="s">
        <v>2215</v>
      </c>
      <c r="D608" t="s">
        <v>3393</v>
      </c>
      <c r="E608" t="s">
        <v>391</v>
      </c>
      <c r="F608" t="s">
        <v>895</v>
      </c>
      <c r="G608" t="s">
        <v>3246</v>
      </c>
      <c r="L608" t="str">
        <f t="shared" si="34"/>
        <v>V</v>
      </c>
      <c r="M608">
        <f t="shared" si="35"/>
        <v>4</v>
      </c>
      <c r="N608" t="str">
        <f t="shared" ca="1" si="36"/>
        <v>DIFF</v>
      </c>
      <c r="R608" t="str">
        <f>VLOOKUP(A608,DATOS!D:J,7,FALSE)</f>
        <v>PUERTO GUZMAN</v>
      </c>
      <c r="S608">
        <f>VLOOKUP(R608,MUNICIOS!A:D,4,FALSE)</f>
        <v>571</v>
      </c>
    </row>
    <row r="609" spans="1:7">
      <c r="A609">
        <v>1125185901</v>
      </c>
      <c r="B609" t="s">
        <v>86</v>
      </c>
      <c r="C609" s="42" t="s">
        <v>2216</v>
      </c>
      <c r="D609" t="s">
        <v>3384</v>
      </c>
      <c r="E609" t="s">
        <v>162</v>
      </c>
      <c r="F609" t="s">
        <v>3394</v>
      </c>
      <c r="G609" t="s">
        <v>853</v>
      </c>
    </row>
    <row r="610" spans="1:7">
      <c r="A610">
        <v>1125186502</v>
      </c>
      <c r="B610" t="s">
        <v>86</v>
      </c>
      <c r="C610" s="42" t="s">
        <v>2218</v>
      </c>
      <c r="D610" t="s">
        <v>3395</v>
      </c>
      <c r="E610" t="s">
        <v>3396</v>
      </c>
      <c r="F610" t="s">
        <v>3397</v>
      </c>
      <c r="G610" t="s">
        <v>3398</v>
      </c>
    </row>
    <row r="611" spans="1:7">
      <c r="A611">
        <v>1085348979</v>
      </c>
      <c r="B611" t="s">
        <v>41</v>
      </c>
      <c r="C611" s="42" t="s">
        <v>2220</v>
      </c>
      <c r="D611" t="s">
        <v>3399</v>
      </c>
      <c r="E611" t="s">
        <v>3400</v>
      </c>
      <c r="F611" t="s">
        <v>2980</v>
      </c>
    </row>
    <row r="612" spans="1:7">
      <c r="A612">
        <v>1120071473</v>
      </c>
      <c r="B612" t="s">
        <v>86</v>
      </c>
      <c r="C612" s="42" t="s">
        <v>127</v>
      </c>
      <c r="D612" t="s">
        <v>517</v>
      </c>
      <c r="E612" t="s">
        <v>499</v>
      </c>
      <c r="F612" t="s">
        <v>200</v>
      </c>
      <c r="G612" t="s">
        <v>211</v>
      </c>
    </row>
    <row r="613" spans="1:7">
      <c r="A613">
        <v>27474323</v>
      </c>
      <c r="B613" t="s">
        <v>41</v>
      </c>
      <c r="C613" s="42" t="s">
        <v>2222</v>
      </c>
      <c r="D613" t="s">
        <v>268</v>
      </c>
      <c r="E613" t="s">
        <v>283</v>
      </c>
      <c r="F613" t="s">
        <v>3401</v>
      </c>
    </row>
    <row r="614" spans="1:7">
      <c r="A614">
        <v>69071014</v>
      </c>
      <c r="B614" t="s">
        <v>41</v>
      </c>
      <c r="C614" s="42" t="s">
        <v>2224</v>
      </c>
      <c r="D614" t="s">
        <v>466</v>
      </c>
      <c r="E614" t="s">
        <v>3402</v>
      </c>
      <c r="F614" t="s">
        <v>345</v>
      </c>
      <c r="G614" t="s">
        <v>497</v>
      </c>
    </row>
    <row r="615" spans="1:7">
      <c r="A615">
        <v>1006848031</v>
      </c>
      <c r="B615" t="s">
        <v>41</v>
      </c>
      <c r="C615" s="42" t="s">
        <v>2226</v>
      </c>
      <c r="D615" t="s">
        <v>3403</v>
      </c>
      <c r="E615" t="s">
        <v>158</v>
      </c>
      <c r="F615" t="s">
        <v>896</v>
      </c>
    </row>
    <row r="616" spans="1:7">
      <c r="A616">
        <v>27076347</v>
      </c>
      <c r="B616" t="s">
        <v>41</v>
      </c>
      <c r="C616" s="42" t="s">
        <v>2228</v>
      </c>
      <c r="D616" t="s">
        <v>894</v>
      </c>
      <c r="E616" t="s">
        <v>3424</v>
      </c>
      <c r="F616" t="s">
        <v>407</v>
      </c>
    </row>
    <row r="617" spans="1:7">
      <c r="A617">
        <v>39840324</v>
      </c>
      <c r="B617" t="s">
        <v>41</v>
      </c>
      <c r="C617" s="42" t="s">
        <v>2230</v>
      </c>
      <c r="D617" t="s">
        <v>161</v>
      </c>
      <c r="E617" t="s">
        <v>341</v>
      </c>
      <c r="F617" t="s">
        <v>3404</v>
      </c>
    </row>
    <row r="618" spans="1:7">
      <c r="A618">
        <v>87452115</v>
      </c>
      <c r="B618" t="s">
        <v>41</v>
      </c>
      <c r="C618" s="42" t="s">
        <v>2232</v>
      </c>
      <c r="D618" t="s">
        <v>161</v>
      </c>
      <c r="E618" t="s">
        <v>175</v>
      </c>
      <c r="F618" t="s">
        <v>357</v>
      </c>
      <c r="G618" t="s">
        <v>157</v>
      </c>
    </row>
    <row r="619" spans="1:7">
      <c r="A619">
        <v>1123326851</v>
      </c>
      <c r="B619" t="s">
        <v>41</v>
      </c>
      <c r="C619" s="42" t="s">
        <v>2234</v>
      </c>
      <c r="D619" t="s">
        <v>3405</v>
      </c>
      <c r="E619" t="s">
        <v>196</v>
      </c>
      <c r="F619" t="s">
        <v>197</v>
      </c>
      <c r="G619" t="s">
        <v>3079</v>
      </c>
    </row>
    <row r="620" spans="1:7">
      <c r="A620">
        <v>1120068084</v>
      </c>
      <c r="B620" t="s">
        <v>79</v>
      </c>
      <c r="C620" s="42" t="s">
        <v>2239</v>
      </c>
      <c r="D620" t="s">
        <v>164</v>
      </c>
      <c r="E620" t="s">
        <v>173</v>
      </c>
      <c r="F620" t="s">
        <v>3406</v>
      </c>
      <c r="G620" t="s">
        <v>2975</v>
      </c>
    </row>
    <row r="621" spans="1:7">
      <c r="A621">
        <v>1124856147</v>
      </c>
      <c r="B621" t="s">
        <v>41</v>
      </c>
      <c r="C621" s="42" t="s">
        <v>2240</v>
      </c>
      <c r="D621" t="s">
        <v>164</v>
      </c>
      <c r="E621" t="s">
        <v>366</v>
      </c>
      <c r="F621" t="s">
        <v>426</v>
      </c>
      <c r="G621" t="s">
        <v>307</v>
      </c>
    </row>
    <row r="622" spans="1:7">
      <c r="A622">
        <v>1089243656</v>
      </c>
      <c r="B622" t="s">
        <v>79</v>
      </c>
      <c r="C622" s="42" t="s">
        <v>2243</v>
      </c>
      <c r="D622" t="s">
        <v>164</v>
      </c>
      <c r="E622" t="s">
        <v>369</v>
      </c>
      <c r="F622" t="s">
        <v>264</v>
      </c>
      <c r="G622" t="s">
        <v>224</v>
      </c>
    </row>
    <row r="623" spans="1:7">
      <c r="A623">
        <v>41107895</v>
      </c>
      <c r="B623" t="s">
        <v>41</v>
      </c>
      <c r="C623" s="42" t="s">
        <v>2246</v>
      </c>
      <c r="D623" t="s">
        <v>3407</v>
      </c>
      <c r="E623" t="s">
        <v>448</v>
      </c>
      <c r="F623" t="s">
        <v>876</v>
      </c>
    </row>
    <row r="624" spans="1:7">
      <c r="A624">
        <v>18105945</v>
      </c>
      <c r="B624" t="s">
        <v>41</v>
      </c>
      <c r="C624" s="42" t="s">
        <v>2248</v>
      </c>
      <c r="D624" t="s">
        <v>164</v>
      </c>
      <c r="F624" t="s">
        <v>898</v>
      </c>
    </row>
    <row r="625" spans="1:7">
      <c r="A625">
        <v>69009146</v>
      </c>
      <c r="B625" t="s">
        <v>41</v>
      </c>
      <c r="C625" s="42" t="s">
        <v>2249</v>
      </c>
      <c r="D625" t="s">
        <v>521</v>
      </c>
      <c r="E625" t="s">
        <v>172</v>
      </c>
      <c r="F625" t="s">
        <v>522</v>
      </c>
      <c r="G625" t="s">
        <v>3425</v>
      </c>
    </row>
    <row r="626" spans="1:7">
      <c r="A626">
        <v>41182702</v>
      </c>
      <c r="B626" t="s">
        <v>41</v>
      </c>
      <c r="C626" s="42" t="s">
        <v>583</v>
      </c>
      <c r="D626" t="s">
        <v>521</v>
      </c>
      <c r="E626" t="s">
        <v>463</v>
      </c>
      <c r="F626" t="s">
        <v>243</v>
      </c>
      <c r="G626" t="s">
        <v>740</v>
      </c>
    </row>
  </sheetData>
  <autoFilter ref="A1:S626" xr:uid="{AE850275-F00D-4CBB-A68E-DF68B66D66CC}"/>
  <conditionalFormatting sqref="A1 A1225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D160-A8DE-4B2A-A553-0C387A6E2AED}">
  <sheetPr>
    <tabColor theme="9" tint="0.39997558519241921"/>
  </sheetPr>
  <dimension ref="A2:E15"/>
  <sheetViews>
    <sheetView workbookViewId="0">
      <selection activeCell="A15" sqref="A15"/>
    </sheetView>
  </sheetViews>
  <sheetFormatPr baseColWidth="10" defaultRowHeight="14.4"/>
  <cols>
    <col min="1" max="1" width="18.6640625" bestFit="1" customWidth="1"/>
    <col min="4" max="4" width="11.5546875" style="39"/>
  </cols>
  <sheetData>
    <row r="2" spans="1:5">
      <c r="A2" t="str">
        <f>E2</f>
        <v>MOCOA</v>
      </c>
      <c r="B2" s="33">
        <v>86</v>
      </c>
      <c r="C2" s="34" t="s">
        <v>540</v>
      </c>
      <c r="D2" s="38" t="s">
        <v>559</v>
      </c>
      <c r="E2" s="34" t="s">
        <v>541</v>
      </c>
    </row>
    <row r="3" spans="1:5">
      <c r="A3" t="str">
        <f t="shared" ref="A3:A15" si="0">E3</f>
        <v>COLON</v>
      </c>
      <c r="B3" s="33">
        <v>86</v>
      </c>
      <c r="C3" s="34" t="s">
        <v>540</v>
      </c>
      <c r="D3" s="38">
        <v>219</v>
      </c>
      <c r="E3" s="34" t="s">
        <v>542</v>
      </c>
    </row>
    <row r="4" spans="1:5">
      <c r="A4" t="str">
        <f t="shared" si="0"/>
        <v>ORITO</v>
      </c>
      <c r="B4" s="33">
        <v>86</v>
      </c>
      <c r="C4" s="34" t="s">
        <v>540</v>
      </c>
      <c r="D4" s="38">
        <v>320</v>
      </c>
      <c r="E4" s="34" t="s">
        <v>543</v>
      </c>
    </row>
    <row r="5" spans="1:5">
      <c r="A5" t="str">
        <f t="shared" si="0"/>
        <v>PUERTO ASIS</v>
      </c>
      <c r="B5" s="33">
        <v>86</v>
      </c>
      <c r="C5" s="34" t="s">
        <v>540</v>
      </c>
      <c r="D5" s="38">
        <v>568</v>
      </c>
      <c r="E5" s="34" t="s">
        <v>544</v>
      </c>
    </row>
    <row r="6" spans="1:5" ht="21.6">
      <c r="A6" t="str">
        <f t="shared" si="0"/>
        <v>PUERTO CAICEDO</v>
      </c>
      <c r="B6" s="33">
        <v>86</v>
      </c>
      <c r="C6" s="34" t="s">
        <v>540</v>
      </c>
      <c r="D6" s="38">
        <v>569</v>
      </c>
      <c r="E6" s="34" t="s">
        <v>545</v>
      </c>
    </row>
    <row r="7" spans="1:5" ht="21.6">
      <c r="A7" t="str">
        <f t="shared" si="0"/>
        <v>PUERTO GUZMAN</v>
      </c>
      <c r="B7" s="33">
        <v>86</v>
      </c>
      <c r="C7" s="34" t="s">
        <v>540</v>
      </c>
      <c r="D7" s="38">
        <v>571</v>
      </c>
      <c r="E7" s="34" t="s">
        <v>546</v>
      </c>
    </row>
    <row r="8" spans="1:5">
      <c r="A8" t="str">
        <f t="shared" si="0"/>
        <v>LEGUIZAMO</v>
      </c>
      <c r="B8" s="33">
        <v>86</v>
      </c>
      <c r="C8" s="34" t="s">
        <v>540</v>
      </c>
      <c r="D8" s="38">
        <v>573</v>
      </c>
      <c r="E8" s="34" t="s">
        <v>547</v>
      </c>
    </row>
    <row r="9" spans="1:5">
      <c r="A9" t="str">
        <f t="shared" si="0"/>
        <v>SIBUNDOY</v>
      </c>
      <c r="B9" s="33">
        <v>86</v>
      </c>
      <c r="C9" s="34" t="s">
        <v>540</v>
      </c>
      <c r="D9" s="38">
        <v>749</v>
      </c>
      <c r="E9" s="34" t="s">
        <v>548</v>
      </c>
    </row>
    <row r="10" spans="1:5" ht="21.6">
      <c r="A10" t="str">
        <f t="shared" si="0"/>
        <v>SAN FRANCISCO</v>
      </c>
      <c r="B10" s="33">
        <v>86</v>
      </c>
      <c r="C10" s="34" t="s">
        <v>540</v>
      </c>
      <c r="D10" s="38">
        <v>755</v>
      </c>
      <c r="E10" s="34" t="s">
        <v>549</v>
      </c>
    </row>
    <row r="11" spans="1:5">
      <c r="A11" t="str">
        <f t="shared" si="0"/>
        <v>SAN MIGUEL</v>
      </c>
      <c r="B11" s="33">
        <v>86</v>
      </c>
      <c r="C11" s="34" t="s">
        <v>540</v>
      </c>
      <c r="D11" s="38">
        <v>757</v>
      </c>
      <c r="E11" s="34" t="s">
        <v>550</v>
      </c>
    </row>
    <row r="12" spans="1:5">
      <c r="A12" t="str">
        <f t="shared" si="0"/>
        <v>SANTIAGO</v>
      </c>
      <c r="B12" s="33">
        <v>86</v>
      </c>
      <c r="C12" s="34" t="s">
        <v>540</v>
      </c>
      <c r="D12" s="38">
        <v>760</v>
      </c>
      <c r="E12" s="34" t="s">
        <v>551</v>
      </c>
    </row>
    <row r="13" spans="1:5" ht="21.6">
      <c r="A13" t="str">
        <f t="shared" si="0"/>
        <v>VALLE DEL GUAMUEZ</v>
      </c>
      <c r="B13" s="33">
        <v>86</v>
      </c>
      <c r="C13" s="34" t="s">
        <v>540</v>
      </c>
      <c r="D13" s="38">
        <v>865</v>
      </c>
      <c r="E13" s="34" t="s">
        <v>552</v>
      </c>
    </row>
    <row r="14" spans="1:5">
      <c r="A14" t="str">
        <f t="shared" si="0"/>
        <v>VILLAGARZON</v>
      </c>
      <c r="B14" s="33">
        <v>86</v>
      </c>
      <c r="C14" s="34" t="s">
        <v>540</v>
      </c>
      <c r="D14" s="38">
        <v>885</v>
      </c>
      <c r="E14" s="34" t="s">
        <v>553</v>
      </c>
    </row>
    <row r="15" spans="1:5">
      <c r="A15" t="str">
        <f t="shared" si="0"/>
        <v>FLORENCIA</v>
      </c>
      <c r="B15" s="37">
        <v>18</v>
      </c>
      <c r="C15" s="36" t="s">
        <v>558</v>
      </c>
      <c r="D15" s="38" t="s">
        <v>559</v>
      </c>
      <c r="E15" s="36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AF</vt:lpstr>
      <vt:lpstr>AT</vt:lpstr>
      <vt:lpstr>US</vt:lpstr>
      <vt:lpstr>CT</vt:lpstr>
      <vt:lpstr>REGIMEN</vt:lpstr>
      <vt:lpstr>SEPARADOR US</vt:lpstr>
      <vt:lpstr>MUNICIOS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Fernando Andres Rodriguez Salazar</cp:lastModifiedBy>
  <dcterms:created xsi:type="dcterms:W3CDTF">2015-06-05T18:19:34Z</dcterms:created>
  <dcterms:modified xsi:type="dcterms:W3CDTF">2024-09-11T20:56:34Z</dcterms:modified>
</cp:coreProperties>
</file>