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<sst xmlns="http://schemas.openxmlformats.org/spreadsheetml/2006/main" count="385" uniqueCount="35">
  <si>
    <t>Ноябрь 2019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</si>
  <si>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</si>
  <si>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</si>
  <si>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</si>
  <si>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</si>
  <si>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</si>
  <si>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</si>
  <si>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</si>
  <si>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</si>
  <si>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</si>
  <si>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</si>
  <si>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</si>
  <si>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</si>
  <si>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</si>
  <si>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</si>
  <si>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</si>
  <si>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</si>
  <si>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</si>
  <si>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Октябрь 2019</t>
  </si>
  <si>
    <t>Сентябрь 2019</t>
  </si>
  <si>
    <t>Август 2019</t>
  </si>
  <si>
    <t>Интернет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</si>
  <si>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</si>
  <si>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</si>
  <si>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</si>
  <si>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</si>
  <si>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</si>
  <si>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</si>
  <si>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</si>
  <si>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</si>
  <si>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</si>
  <si>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</si>
  <si>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</si>
  <si>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.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</si>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</sst>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13"/>
    <col customWidth="1" min="3" max="3" width="7.88"/>
    <col customWidth="1" min="4" max="4" width="7.38"/>
    <col customWidth="1" min="5" max="5" width="9.1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89.0</v>
      </c>
      <c r="D3" s="3">
        <v>92.0</v>
      </c>
      <c r="E3" s="3" t="str">
        <f t="shared" ref="E3:E4" si="1">F3*B3</f>
        <v>274.59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3944.0</v>
      </c>
      <c r="D4" s="3">
        <v>4042.0</v>
      </c>
      <c r="E4" s="3" t="str">
        <f t="shared" si="1"/>
        <v>397.88</v>
      </c>
      <c r="F4" s="3" t="str">
        <f t="shared" si="2"/>
        <v>98.00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256.0</v>
      </c>
      <c r="D6" s="3">
        <v>262.0</v>
      </c>
      <c r="E6" s="3" t="str">
        <f t="shared" ref="E6:E7" si="3">F6*B6</f>
        <v>102.48</v>
      </c>
      <c r="F6" s="3" t="str">
        <f>D6-C6</f>
        <v>6.00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199.40</v>
      </c>
      <c r="F7" s="3" t="str">
        <f>F6+F9</f>
        <v>10.00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1434.57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102.25</v>
      </c>
      <c r="C9" s="3">
        <v>145.0</v>
      </c>
      <c r="D9" s="3">
        <v>149.0</v>
      </c>
      <c r="E9" s="3" t="str">
        <f>F9*B9</f>
        <v>409.00</v>
      </c>
      <c r="F9" s="3" t="str">
        <f>D9-C9</f>
        <v>4.00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823.87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4064.13</v>
      </c>
      <c r="F13" s="1"/>
      <c r="G13" s="1"/>
      <c r="H13" s="1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86.0</v>
      </c>
      <c r="D17" s="3">
        <v>89.0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3859.0</v>
      </c>
      <c r="D18" s="3">
        <v>3944.0</v>
      </c>
      <c r="E18" s="3" t="str">
        <f t="shared" si="4"/>
        <v>345.10</v>
      </c>
      <c r="F18" s="3" t="str">
        <f t="shared" si="5"/>
        <v>85.00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88.88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17.08</v>
      </c>
      <c r="C20" s="3">
        <v>249.0</v>
      </c>
      <c r="D20" s="3">
        <v>256.0</v>
      </c>
      <c r="E20" s="3" t="str">
        <f t="shared" ref="E20:E21" si="6">F20*B20</f>
        <v>119.56</v>
      </c>
      <c r="F20" s="3" t="str">
        <f>D20-C20</f>
        <v>7.00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19.94</v>
      </c>
      <c r="C21" s="3"/>
      <c r="D21" s="3"/>
      <c r="E21" s="3" t="str">
        <f t="shared" si="6"/>
        <v>219.34</v>
      </c>
      <c r="F21" s="3" t="str">
        <f>F20+F23</f>
        <v>11.00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102.34</v>
      </c>
      <c r="C23" s="3">
        <v>141.0</v>
      </c>
      <c r="D23" s="3">
        <v>145.0</v>
      </c>
      <c r="E23" s="3" t="str">
        <f>F23*B23</f>
        <v>409.36</v>
      </c>
      <c r="F23" s="3" t="str">
        <f>D23-C23</f>
        <v>4.00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823.87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40.0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4048.73</v>
      </c>
      <c r="F27" s="1"/>
      <c r="G27" s="1"/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B29" s="2" t="s">
        <v>19</v>
      </c>
    </row>
    <row r="30" ht="12.75" customHeight="1"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</row>
    <row r="31" ht="12.75" customHeight="1">
      <c r="A31" s="7" t="s">
        <v>6</v>
      </c>
      <c r="B31" s="3">
        <v>91.53</v>
      </c>
      <c r="C31" s="3">
        <v>84.0</v>
      </c>
      <c r="D31" s="3">
        <v>86.0</v>
      </c>
      <c r="E31" s="3" t="str">
        <f t="shared" ref="E31:E32" si="7">F31*B31</f>
        <v>183.06</v>
      </c>
      <c r="F31" s="3" t="str">
        <f t="shared" ref="F31:F32" si="8">D31-C31</f>
        <v>2.00</v>
      </c>
    </row>
    <row r="32" ht="12.75" customHeight="1">
      <c r="A32" s="7" t="s">
        <v>7</v>
      </c>
      <c r="B32" s="3">
        <v>4.06</v>
      </c>
      <c r="C32" s="3">
        <v>3769.0</v>
      </c>
      <c r="D32" s="3">
        <v>3859.0</v>
      </c>
      <c r="E32" s="3" t="str">
        <f t="shared" si="7"/>
        <v>365.40</v>
      </c>
      <c r="F32" s="3" t="str">
        <f t="shared" si="8"/>
        <v>90.00</v>
      </c>
    </row>
    <row r="33" ht="12.75" customHeight="1">
      <c r="A33" s="7" t="s">
        <v>8</v>
      </c>
      <c r="B33" s="3"/>
      <c r="C33" s="3"/>
      <c r="D33" s="3"/>
      <c r="E33" s="3">
        <v>88.88</v>
      </c>
    </row>
    <row r="34" ht="12.75" customHeight="1">
      <c r="A34" s="7" t="s">
        <v>9</v>
      </c>
      <c r="B34" s="3">
        <v>17.08</v>
      </c>
      <c r="C34" s="3">
        <v>237.0</v>
      </c>
      <c r="D34" s="3">
        <v>249.0</v>
      </c>
      <c r="E34" s="3" t="str">
        <f t="shared" ref="E34:E35" si="9">F34*B34</f>
        <v>204.96</v>
      </c>
      <c r="F34" s="3" t="str">
        <f>D34-C34</f>
        <v>12.00</v>
      </c>
    </row>
    <row r="35" ht="12.75" customHeight="1">
      <c r="A35" s="7" t="s">
        <v>10</v>
      </c>
      <c r="B35" s="3">
        <v>19.94</v>
      </c>
      <c r="C35" s="3"/>
      <c r="D35" s="3"/>
      <c r="E35" s="3" t="str">
        <f t="shared" si="9"/>
        <v>319.04</v>
      </c>
      <c r="F35" s="3" t="str">
        <f>F34+F37</f>
        <v>16.00</v>
      </c>
    </row>
    <row r="36" ht="12.75" customHeight="1">
      <c r="A36" s="7" t="s">
        <v>11</v>
      </c>
      <c r="B36" s="3"/>
      <c r="C36" s="3"/>
      <c r="D36" s="3"/>
      <c r="E36" s="3">
        <v>1434.57</v>
      </c>
    </row>
    <row r="37" ht="12.75" customHeight="1">
      <c r="A37" s="7" t="s">
        <v>12</v>
      </c>
      <c r="B37" s="3">
        <v>102.34</v>
      </c>
      <c r="C37" s="3">
        <v>137.0</v>
      </c>
      <c r="D37" s="3">
        <v>141.0</v>
      </c>
      <c r="E37" s="3" t="str">
        <f>F37*B37</f>
        <v>409.36</v>
      </c>
      <c r="F37" s="3" t="str">
        <f>D37-C37</f>
        <v>4.00</v>
      </c>
    </row>
    <row r="38" ht="12.75" customHeight="1">
      <c r="A38" s="7" t="s">
        <v>13</v>
      </c>
      <c r="B38" s="3"/>
      <c r="C38" s="3"/>
      <c r="D38" s="3"/>
      <c r="E38" s="3">
        <v>823.87</v>
      </c>
    </row>
    <row r="39" ht="12.75" customHeight="1">
      <c r="A39" s="7" t="s">
        <v>14</v>
      </c>
      <c r="B39" s="3"/>
      <c r="C39" s="3"/>
      <c r="D39" s="3"/>
      <c r="E39" s="3">
        <v>293.46</v>
      </c>
    </row>
    <row r="40" ht="12.75" customHeight="1">
      <c r="A40" s="7" t="s">
        <v>15</v>
      </c>
      <c r="B40" s="3"/>
      <c r="C40" s="3"/>
      <c r="D40" s="3"/>
      <c r="E40" s="3">
        <v>40.0</v>
      </c>
    </row>
    <row r="41" ht="15.75" customHeight="1">
      <c r="A41" s="4" t="s">
        <v>16</v>
      </c>
      <c r="B41" s="4"/>
      <c r="C41" s="4"/>
      <c r="D41" s="4"/>
      <c r="E41" s="5" t="str">
        <f>SUM(E31:E40)</f>
        <v>4162.60</v>
      </c>
    </row>
    <row r="42" ht="12.75" customHeight="1">
      <c r="A42" s="6" t="s">
        <v>17</v>
      </c>
    </row>
    <row r="43" ht="15.75" customHeight="1">
      <c r="B43" s="2" t="s">
        <v>20</v>
      </c>
    </row>
    <row r="44" ht="12.75" customHeight="1">
      <c r="B44" s="7" t="s">
        <v>1</v>
      </c>
      <c r="C44" s="7" t="s">
        <v>2</v>
      </c>
      <c r="D44" s="7" t="s">
        <v>3</v>
      </c>
      <c r="E44" s="7" t="s">
        <v>4</v>
      </c>
      <c r="F44" s="7" t="s">
        <v>5</v>
      </c>
    </row>
    <row r="45" ht="12.75" customHeight="1">
      <c r="A45" s="7" t="s">
        <v>6</v>
      </c>
      <c r="B45" s="3">
        <v>91.53</v>
      </c>
      <c r="C45" s="3">
        <v>83.0</v>
      </c>
      <c r="D45" s="3">
        <v>84.0</v>
      </c>
      <c r="E45" s="3" t="str">
        <f t="shared" ref="E45:E46" si="10">F45*B45</f>
        <v>91.53</v>
      </c>
      <c r="F45" s="3" t="str">
        <f t="shared" ref="F45:F46" si="11">D45-C45</f>
        <v>1.00</v>
      </c>
    </row>
    <row r="46" ht="12.75" customHeight="1">
      <c r="A46" s="7" t="s">
        <v>7</v>
      </c>
      <c r="B46" s="3">
        <v>4.06</v>
      </c>
      <c r="C46" s="3">
        <v>3675.0</v>
      </c>
      <c r="D46" s="3">
        <v>3769.0</v>
      </c>
      <c r="E46" s="3" t="str">
        <f t="shared" si="10"/>
        <v>381.64</v>
      </c>
      <c r="F46" s="3" t="str">
        <f t="shared" si="11"/>
        <v>94.00</v>
      </c>
    </row>
    <row r="47" ht="12.75" customHeight="1">
      <c r="A47" s="7" t="s">
        <v>8</v>
      </c>
      <c r="B47" s="3"/>
      <c r="C47" s="3"/>
      <c r="D47" s="3"/>
      <c r="E47" s="3">
        <v>122.63</v>
      </c>
    </row>
    <row r="48" ht="12.75" customHeight="1">
      <c r="A48" s="7" t="s">
        <v>9</v>
      </c>
      <c r="B48" s="3">
        <v>17.08</v>
      </c>
      <c r="C48" s="3">
        <v>229.0</v>
      </c>
      <c r="D48" s="3">
        <v>237.0</v>
      </c>
      <c r="E48" s="3" t="str">
        <f t="shared" ref="E48:E49" si="12">F48*B48</f>
        <v>136.64</v>
      </c>
      <c r="F48" s="3" t="str">
        <f>D48-C48</f>
        <v>8.00</v>
      </c>
    </row>
    <row r="49" ht="12.75" customHeight="1">
      <c r="A49" s="7" t="s">
        <v>10</v>
      </c>
      <c r="B49" s="3">
        <v>19.94</v>
      </c>
      <c r="C49" s="3"/>
      <c r="D49" s="3"/>
      <c r="E49" s="3" t="str">
        <f t="shared" si="12"/>
        <v>239.28</v>
      </c>
      <c r="F49" s="3" t="str">
        <f>F48+F51</f>
        <v>12.00</v>
      </c>
    </row>
    <row r="50" ht="12.75" customHeight="1">
      <c r="A50" s="7" t="s">
        <v>11</v>
      </c>
      <c r="B50" s="3"/>
      <c r="C50" s="3"/>
      <c r="D50" s="3"/>
      <c r="E50" s="3">
        <v>1388.24</v>
      </c>
    </row>
    <row r="51" ht="12.75" customHeight="1">
      <c r="A51" s="7" t="s">
        <v>12</v>
      </c>
      <c r="B51" s="3">
        <v>102.34</v>
      </c>
      <c r="C51" s="3">
        <v>133.0</v>
      </c>
      <c r="D51" s="3">
        <v>137.0</v>
      </c>
      <c r="E51" s="3" t="str">
        <f>F51*B51</f>
        <v>409.36</v>
      </c>
      <c r="F51" s="3" t="str">
        <f>D51-C51</f>
        <v>4.00</v>
      </c>
    </row>
    <row r="52" ht="12.75" customHeight="1">
      <c r="A52" s="7" t="s">
        <v>13</v>
      </c>
      <c r="B52" s="3"/>
      <c r="C52" s="3"/>
      <c r="D52" s="3"/>
      <c r="E52" s="3">
        <v>823.0</v>
      </c>
    </row>
    <row r="53" ht="12.75" customHeight="1">
      <c r="A53" s="7" t="s">
        <v>14</v>
      </c>
      <c r="B53" s="3"/>
      <c r="C53" s="3"/>
      <c r="D53" s="3"/>
      <c r="E53" s="3">
        <v>293.46</v>
      </c>
    </row>
    <row r="54" ht="12.75" customHeight="1">
      <c r="A54" s="7" t="s">
        <v>15</v>
      </c>
      <c r="B54" s="3"/>
      <c r="C54" s="3"/>
      <c r="D54" s="3"/>
      <c r="E54" s="3">
        <v>40.0</v>
      </c>
    </row>
    <row r="55" ht="15.75" customHeight="1">
      <c r="A55" s="4" t="s">
        <v>16</v>
      </c>
      <c r="B55" s="4"/>
      <c r="C55" s="4"/>
      <c r="D55" s="4"/>
      <c r="E55" s="5" t="str">
        <f>SUM(E45:E54)</f>
        <v>3925.78</v>
      </c>
    </row>
    <row r="56" ht="12.75" customHeight="1">
      <c r="A56" s="6" t="s">
        <v>17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</sheetData>
  <mergeCells count="4">
    <mergeCell ref="B29:D29"/>
    <mergeCell ref="B43:D43"/>
    <mergeCell ref="B15:D15"/>
    <mergeCell ref="B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25"/>
    <col customWidth="1" min="4" max="4" width="7.75"/>
    <col customWidth="1" min="5" max="5" width="8.63"/>
    <col customWidth="1" min="6" max="6" width="6.13"/>
    <col customWidth="1" min="7" max="7" width="11.0"/>
    <col customWidth="1" min="8" max="8" width="15.63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32.0</v>
      </c>
      <c r="D3" s="3">
        <v>34.0</v>
      </c>
      <c r="E3" s="3" t="str">
        <f t="shared" ref="E3:E4" si="1">F3*B3</f>
        <v>183.06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4308.0</v>
      </c>
      <c r="D4" s="3">
        <v>4346.0</v>
      </c>
      <c r="E4" s="3" t="str">
        <f t="shared" si="1"/>
        <v>154.28</v>
      </c>
      <c r="F4" s="3" t="str">
        <f t="shared" si="2"/>
        <v>38.00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245.0</v>
      </c>
      <c r="D6" s="3">
        <v>252.0</v>
      </c>
      <c r="E6" s="3" t="str">
        <f t="shared" ref="E6:E7" si="3">F6*B6</f>
        <v>119.56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239.28</v>
      </c>
      <c r="F7" s="3" t="str">
        <f>F6+F9</f>
        <v>12.00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102.34</v>
      </c>
      <c r="C9" s="3">
        <v>71.0</v>
      </c>
      <c r="D9" s="3">
        <v>76.0</v>
      </c>
      <c r="E9" s="3" t="str">
        <f>F9*B9</f>
        <v>511.70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850.16+38.11</f>
        <v>888.27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21</v>
      </c>
      <c r="B13" s="3"/>
      <c r="C13" s="3"/>
      <c r="D13" s="3"/>
      <c r="E13" s="3">
        <v>460.0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4413.06</v>
      </c>
      <c r="F14" s="4"/>
      <c r="G14" s="1"/>
      <c r="H14" s="1"/>
      <c r="I14" s="1"/>
      <c r="J14" s="1"/>
      <c r="K14" s="1"/>
    </row>
    <row r="15" ht="12.75" customHeight="1">
      <c r="A15" s="6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 t="s">
        <v>23</v>
      </c>
      <c r="I17" s="1" t="str">
        <f>29-13+1</f>
        <v>17</v>
      </c>
      <c r="J17" s="1"/>
      <c r="K17" s="1"/>
    </row>
    <row r="18" ht="12.75" customHeight="1">
      <c r="A18" s="1" t="s">
        <v>6</v>
      </c>
      <c r="B18" s="3">
        <v>91.53</v>
      </c>
      <c r="C18" s="3">
        <v>32.0</v>
      </c>
      <c r="D18" s="3">
        <v>32.0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 t="s">
        <v>24</v>
      </c>
      <c r="I18" s="1" t="str">
        <f>I17/30</f>
        <v>0.5666666667</v>
      </c>
      <c r="J18" s="1"/>
      <c r="K18" s="1"/>
    </row>
    <row r="19" ht="12.75" customHeight="1">
      <c r="A19" s="1" t="s">
        <v>7</v>
      </c>
      <c r="B19" s="3">
        <v>4.06</v>
      </c>
      <c r="C19" s="3">
        <v>4295.0</v>
      </c>
      <c r="D19" s="3">
        <v>4308.0</v>
      </c>
      <c r="E19" s="3" t="str">
        <f t="shared" si="4"/>
        <v>52.78</v>
      </c>
      <c r="F19" s="3" t="str">
        <f t="shared" si="5"/>
        <v>13.00</v>
      </c>
      <c r="G19" s="1"/>
      <c r="H19" s="1" t="s">
        <v>25</v>
      </c>
      <c r="I19" s="3" t="str">
        <f>E20+E23+E25+E26+E27+E28</f>
        <v>3205.18</v>
      </c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 t="s">
        <v>26</v>
      </c>
      <c r="I20" s="1" t="str">
        <f>I19*I18</f>
        <v>1816.268667</v>
      </c>
      <c r="J20" s="1"/>
      <c r="K20" s="1"/>
    </row>
    <row r="21" ht="12.75" customHeight="1">
      <c r="A21" s="1" t="s">
        <v>9</v>
      </c>
      <c r="B21" s="3">
        <v>17.08</v>
      </c>
      <c r="C21" s="3">
        <v>244.0</v>
      </c>
      <c r="D21" s="3">
        <v>245.0</v>
      </c>
      <c r="E21" s="3" t="str">
        <f t="shared" ref="E21:E22" si="6">F21*B21</f>
        <v>17.08</v>
      </c>
      <c r="F21" s="3" t="str">
        <f>D21-C21</f>
        <v>1.00</v>
      </c>
      <c r="G21" s="1"/>
      <c r="H21" s="1" t="s">
        <v>27</v>
      </c>
      <c r="I21" s="3" t="str">
        <f>E18+E19+E21+E22+E24</f>
        <v>212.08</v>
      </c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39.88</v>
      </c>
      <c r="F22" s="3" t="str">
        <f>F21+F24</f>
        <v>2.00</v>
      </c>
      <c r="G22" s="1"/>
      <c r="H22" s="1" t="s">
        <v>28</v>
      </c>
      <c r="I22" s="1" t="str">
        <f>13000*I18</f>
        <v>7366.666667</v>
      </c>
      <c r="J22" s="1"/>
      <c r="K22" s="1"/>
    </row>
    <row r="23" ht="12.75" customHeight="1">
      <c r="A23" s="1" t="s">
        <v>11</v>
      </c>
      <c r="B23" s="3"/>
      <c r="C23" s="3"/>
      <c r="D23" s="3"/>
      <c r="E23" s="3">
        <v>1434.57</v>
      </c>
      <c r="F23" s="1"/>
      <c r="G23" s="1"/>
      <c r="H23" s="1" t="s">
        <v>16</v>
      </c>
      <c r="I23" s="3" t="str">
        <f>I20+I21+I22</f>
        <v>9395.02</v>
      </c>
      <c r="J23" s="1"/>
      <c r="K23" s="1"/>
    </row>
    <row r="24" ht="12.75" customHeight="1">
      <c r="A24" s="1" t="s">
        <v>12</v>
      </c>
      <c r="B24" s="3">
        <v>102.34</v>
      </c>
      <c r="C24" s="3">
        <v>70.0</v>
      </c>
      <c r="D24" s="3">
        <v>71.0</v>
      </c>
      <c r="E24" s="3" t="str">
        <f>F24*B24</f>
        <v>102.34</v>
      </c>
      <c r="F24" s="3" t="str">
        <f>D24-C24</f>
        <v>1.00</v>
      </c>
      <c r="G24" s="1"/>
      <c r="H24" s="1" t="s">
        <v>29</v>
      </c>
      <c r="I24" s="1" t="str">
        <f>0</f>
        <v>0</v>
      </c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850.16+38.11</f>
        <v>888.27</v>
      </c>
      <c r="F25" s="1"/>
      <c r="G25" s="1"/>
      <c r="H25" s="1" t="s">
        <v>30</v>
      </c>
      <c r="I25" s="1" t="str">
        <f>13000+10000</f>
        <v>23000</v>
      </c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 t="s">
        <v>31</v>
      </c>
      <c r="I26" s="3" t="str">
        <f>I25-I23-I24</f>
        <v>13604.98</v>
      </c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21</v>
      </c>
      <c r="B28" s="3"/>
      <c r="C28" s="3"/>
      <c r="D28" s="3"/>
      <c r="E28" s="3">
        <v>460.0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3417.26</v>
      </c>
      <c r="F29" s="4"/>
      <c r="G29" s="1"/>
      <c r="H29" s="1"/>
      <c r="I29" s="1"/>
      <c r="J29" s="1"/>
      <c r="K29" s="1"/>
    </row>
    <row r="30" ht="12.75" customHeight="1">
      <c r="A30" s="6" t="s">
        <v>22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B31" s="2" t="s">
        <v>19</v>
      </c>
    </row>
    <row r="32" ht="12.75" customHeight="1"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</row>
    <row r="33" ht="12.75" customHeight="1">
      <c r="A33" s="7" t="s">
        <v>6</v>
      </c>
      <c r="B33" s="3">
        <v>91.53</v>
      </c>
      <c r="C33" s="3">
        <v>31.0</v>
      </c>
      <c r="D33" s="3">
        <v>32.0</v>
      </c>
      <c r="E33" s="3" t="str">
        <f t="shared" ref="E33:E34" si="7">F33*B33</f>
        <v>91.53</v>
      </c>
      <c r="F33" s="3" t="str">
        <f t="shared" ref="F33:F34" si="8">D33-C33</f>
        <v>1.00</v>
      </c>
    </row>
    <row r="34" ht="12.75" customHeight="1">
      <c r="A34" s="7" t="s">
        <v>7</v>
      </c>
      <c r="B34" s="3">
        <v>4.06</v>
      </c>
      <c r="C34" s="3">
        <v>4270.0</v>
      </c>
      <c r="D34" s="3">
        <v>4295.0</v>
      </c>
      <c r="E34" s="3" t="str">
        <f t="shared" si="7"/>
        <v>101.50</v>
      </c>
      <c r="F34" s="3" t="str">
        <f t="shared" si="8"/>
        <v>25.00</v>
      </c>
    </row>
    <row r="35" ht="12.75" customHeight="1">
      <c r="A35" s="7" t="s">
        <v>8</v>
      </c>
      <c r="B35" s="3"/>
      <c r="C35" s="3"/>
      <c r="D35" s="3"/>
      <c r="E35" s="3">
        <v>88.88</v>
      </c>
    </row>
    <row r="36" ht="12.75" customHeight="1">
      <c r="A36" s="7" t="s">
        <v>9</v>
      </c>
      <c r="B36" s="3">
        <v>17.08</v>
      </c>
      <c r="C36" s="3">
        <v>240.0</v>
      </c>
      <c r="D36" s="3">
        <v>244.0</v>
      </c>
      <c r="E36" s="3" t="str">
        <f t="shared" ref="E36:E37" si="9">F36*B36</f>
        <v>68.32</v>
      </c>
      <c r="F36" s="3" t="str">
        <f>D36-C36</f>
        <v>4.00</v>
      </c>
    </row>
    <row r="37" ht="12.75" customHeight="1">
      <c r="A37" s="7" t="s">
        <v>10</v>
      </c>
      <c r="B37" s="3">
        <v>19.94</v>
      </c>
      <c r="C37" s="3"/>
      <c r="D37" s="3"/>
      <c r="E37" s="3" t="str">
        <f t="shared" si="9"/>
        <v>119.64</v>
      </c>
      <c r="F37" s="3" t="str">
        <f>F36+F39</f>
        <v>6.00</v>
      </c>
    </row>
    <row r="38" ht="12.75" customHeight="1">
      <c r="A38" s="7" t="s">
        <v>11</v>
      </c>
      <c r="B38" s="3"/>
      <c r="C38" s="3"/>
      <c r="D38" s="3"/>
      <c r="E38" s="3">
        <v>1434.57</v>
      </c>
    </row>
    <row r="39" ht="12.75" customHeight="1">
      <c r="A39" s="7" t="s">
        <v>12</v>
      </c>
      <c r="B39" s="3">
        <v>102.34</v>
      </c>
      <c r="C39" s="3">
        <v>68.0</v>
      </c>
      <c r="D39" s="3">
        <v>70.0</v>
      </c>
      <c r="E39" s="3" t="str">
        <f>F39*B39</f>
        <v>204.68</v>
      </c>
      <c r="F39" s="3" t="str">
        <f>D39-C39</f>
        <v>2.00</v>
      </c>
    </row>
    <row r="40" ht="12.75" customHeight="1">
      <c r="A40" s="7" t="s">
        <v>13</v>
      </c>
      <c r="B40" s="3"/>
      <c r="C40" s="3"/>
      <c r="D40" s="3"/>
      <c r="E40" s="3" t="str">
        <f>850.16+38.11</f>
        <v>888.27</v>
      </c>
    </row>
    <row r="41" ht="12.75" customHeight="1">
      <c r="A41" s="7" t="s">
        <v>14</v>
      </c>
      <c r="B41" s="3"/>
      <c r="C41" s="3"/>
      <c r="D41" s="3"/>
      <c r="E41" s="3">
        <v>293.46</v>
      </c>
    </row>
    <row r="42" ht="12.75" customHeight="1">
      <c r="A42" s="7" t="s">
        <v>15</v>
      </c>
      <c r="B42" s="3"/>
      <c r="C42" s="3"/>
      <c r="D42" s="3"/>
      <c r="E42" s="3">
        <v>40.0</v>
      </c>
    </row>
    <row r="43" ht="12.75" customHeight="1">
      <c r="A43" s="7" t="s">
        <v>21</v>
      </c>
      <c r="B43" s="3"/>
      <c r="C43" s="3"/>
      <c r="D43" s="3"/>
      <c r="E43" s="3">
        <v>460.0</v>
      </c>
    </row>
    <row r="44" ht="15.75" customHeight="1">
      <c r="A44" s="4" t="s">
        <v>16</v>
      </c>
      <c r="B44" s="4"/>
      <c r="C44" s="4"/>
      <c r="D44" s="4"/>
      <c r="E44" s="5" t="str">
        <f>SUM(E33:E43)</f>
        <v>3790.85</v>
      </c>
      <c r="F44" s="4"/>
    </row>
    <row r="45" ht="12.75" customHeight="1">
      <c r="A45" s="6" t="s">
        <v>22</v>
      </c>
    </row>
    <row r="46" ht="15.75" customHeight="1">
      <c r="B46" s="2" t="s">
        <v>20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91.53</v>
      </c>
      <c r="C48" s="3">
        <v>31.0</v>
      </c>
      <c r="D48" s="3">
        <v>31.0</v>
      </c>
      <c r="E48" s="3" t="str">
        <f t="shared" ref="E48:E49" si="10">F48*B48</f>
        <v>0.00</v>
      </c>
      <c r="F48" s="3" t="str">
        <f t="shared" ref="F48:F49" si="11">D48-C48</f>
        <v>0.00</v>
      </c>
    </row>
    <row r="49" ht="12.75" customHeight="1">
      <c r="A49" s="7" t="s">
        <v>7</v>
      </c>
      <c r="B49" s="3">
        <v>4.06</v>
      </c>
      <c r="C49" s="3">
        <v>4212.0</v>
      </c>
      <c r="D49" s="3">
        <v>4270.0</v>
      </c>
      <c r="E49" s="3" t="str">
        <f t="shared" si="10"/>
        <v>235.48</v>
      </c>
      <c r="F49" s="3" t="str">
        <f t="shared" si="11"/>
        <v>58.00</v>
      </c>
    </row>
    <row r="50" ht="12.75" customHeight="1">
      <c r="A50" s="7" t="s">
        <v>8</v>
      </c>
      <c r="B50" s="3"/>
      <c r="C50" s="3"/>
      <c r="D50" s="3"/>
      <c r="E50" s="3">
        <v>122.63</v>
      </c>
    </row>
    <row r="51" ht="12.75" customHeight="1">
      <c r="A51" s="7" t="s">
        <v>9</v>
      </c>
      <c r="B51" s="3">
        <v>17.08</v>
      </c>
      <c r="C51" s="3">
        <v>230.0</v>
      </c>
      <c r="D51" s="3">
        <v>240.0</v>
      </c>
      <c r="E51" s="3" t="str">
        <f t="shared" ref="E51:E52" si="12">F51*B51</f>
        <v>170.80</v>
      </c>
      <c r="F51" s="3" t="str">
        <f>D51-C51</f>
        <v>10.00</v>
      </c>
    </row>
    <row r="52" ht="12.75" customHeight="1">
      <c r="A52" s="7" t="s">
        <v>10</v>
      </c>
      <c r="B52" s="3">
        <v>19.94</v>
      </c>
      <c r="C52" s="3"/>
      <c r="D52" s="3"/>
      <c r="E52" s="3" t="str">
        <f t="shared" si="12"/>
        <v>279.16</v>
      </c>
      <c r="F52" s="3" t="str">
        <f>F51+F54</f>
        <v>14.00</v>
      </c>
    </row>
    <row r="53" ht="12.75" customHeight="1">
      <c r="A53" s="7" t="s">
        <v>11</v>
      </c>
      <c r="B53" s="3"/>
      <c r="C53" s="3"/>
      <c r="D53" s="3"/>
      <c r="E53" s="3">
        <v>1402.32</v>
      </c>
    </row>
    <row r="54" ht="12.75" customHeight="1">
      <c r="A54" s="7" t="s">
        <v>12</v>
      </c>
      <c r="B54" s="3">
        <v>102.34</v>
      </c>
      <c r="C54" s="3">
        <v>64.0</v>
      </c>
      <c r="D54" s="3">
        <v>68.0</v>
      </c>
      <c r="E54" s="3" t="str">
        <f>F54*B54</f>
        <v>409.36</v>
      </c>
      <c r="F54" s="3" t="str">
        <f>D54-C54</f>
        <v>4.00</v>
      </c>
    </row>
    <row r="55" ht="12.75" customHeight="1">
      <c r="A55" s="7" t="s">
        <v>13</v>
      </c>
      <c r="B55" s="3"/>
      <c r="C55" s="3"/>
      <c r="D55" s="3"/>
      <c r="E55" s="3" t="str">
        <f>850.16+38.11</f>
        <v>888.27</v>
      </c>
    </row>
    <row r="56" ht="12.75" customHeight="1">
      <c r="A56" s="7" t="s">
        <v>14</v>
      </c>
      <c r="B56" s="3"/>
      <c r="C56" s="3"/>
      <c r="D56" s="3"/>
      <c r="E56" s="3">
        <v>293.0</v>
      </c>
    </row>
    <row r="57" ht="12.75" customHeight="1">
      <c r="A57" s="7" t="s">
        <v>15</v>
      </c>
      <c r="B57" s="3"/>
      <c r="C57" s="3"/>
      <c r="D57" s="3"/>
      <c r="E57" s="3">
        <v>35.0</v>
      </c>
    </row>
    <row r="58" ht="12.75" customHeight="1">
      <c r="A58" s="7" t="s">
        <v>21</v>
      </c>
      <c r="B58" s="3"/>
      <c r="C58" s="3"/>
      <c r="D58" s="3"/>
      <c r="E58" s="3">
        <v>460.0</v>
      </c>
    </row>
    <row r="59" ht="15.75" customHeight="1">
      <c r="A59" s="4" t="s">
        <v>16</v>
      </c>
      <c r="B59" s="4"/>
      <c r="C59" s="4"/>
      <c r="D59" s="4"/>
      <c r="E59" s="5" t="str">
        <f>SUM(E48:E58)</f>
        <v>4296.02</v>
      </c>
      <c r="F59" s="4"/>
    </row>
    <row r="60" ht="12.75" customHeight="1">
      <c r="A60" s="6" t="s">
        <v>22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</sheetData>
  <mergeCells count="4">
    <mergeCell ref="B31:D31"/>
    <mergeCell ref="B46:D46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8.63"/>
    <col customWidth="1" min="4" max="4" width="8.25"/>
    <col customWidth="1" min="5" max="5" width="8.6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51.0</v>
      </c>
      <c r="D3" s="3">
        <v>52.0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6774.0</v>
      </c>
      <c r="D4" s="3">
        <v>6848.0</v>
      </c>
      <c r="E4" s="3" t="str">
        <f t="shared" si="1"/>
        <v>300.44</v>
      </c>
      <c r="F4" s="3" t="str">
        <f t="shared" si="2"/>
        <v>74.00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239.0</v>
      </c>
      <c r="D6" s="3">
        <v>242.0</v>
      </c>
      <c r="E6" s="3" t="str">
        <f t="shared" ref="E6:E7" si="3">F6*B6</f>
        <v>51.24</v>
      </c>
      <c r="F6" s="3" t="str">
        <f>D6-C6</f>
        <v>3.00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99.70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833.63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102.25</v>
      </c>
      <c r="C9" s="3">
        <v>91.0</v>
      </c>
      <c r="D9" s="3">
        <v>93.0</v>
      </c>
      <c r="E9" s="3" t="str">
        <f>F9*B9</f>
        <v>204.50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844.04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 ht="12.75" customHeight="1">
      <c r="A13" s="1" t="s">
        <v>32</v>
      </c>
      <c r="B13" s="3"/>
      <c r="C13" s="3"/>
      <c r="D13" s="3"/>
      <c r="E13" s="3">
        <v>65.0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2841.71</v>
      </c>
      <c r="F14" s="1"/>
      <c r="G14" s="1"/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49.0</v>
      </c>
      <c r="D18" s="3">
        <v>51.0</v>
      </c>
      <c r="E18" s="3" t="str">
        <f t="shared" ref="E18:E19" si="4">F18*B18</f>
        <v>183.06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6696.0</v>
      </c>
      <c r="D19" s="3">
        <v>6774.0</v>
      </c>
      <c r="E19" s="3" t="str">
        <f t="shared" si="4"/>
        <v>316.68</v>
      </c>
      <c r="F19" s="3" t="str">
        <f t="shared" si="5"/>
        <v>78.00</v>
      </c>
      <c r="G19" s="1"/>
      <c r="H19" s="1"/>
      <c r="I19" s="1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228.0</v>
      </c>
      <c r="D21" s="3">
        <v>239.0</v>
      </c>
      <c r="E21" s="3" t="str">
        <f t="shared" ref="E21:E22" si="6">F21*B21</f>
        <v>187.88</v>
      </c>
      <c r="F21" s="3" t="str">
        <f>D21-C21</f>
        <v>11.00</v>
      </c>
      <c r="G21" s="1"/>
      <c r="H21" s="1"/>
      <c r="I21" s="1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219.34</v>
      </c>
      <c r="F22" s="3" t="str">
        <f>F21+F24</f>
        <v>11.00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833.63</v>
      </c>
      <c r="F23" s="1"/>
      <c r="G23" s="1"/>
      <c r="H23" s="1"/>
      <c r="I23" s="1"/>
      <c r="J23" s="1"/>
      <c r="K23" s="1"/>
    </row>
    <row r="24" ht="12.75" customHeight="1">
      <c r="A24" s="1" t="s">
        <v>12</v>
      </c>
      <c r="B24" s="3">
        <v>102.34</v>
      </c>
      <c r="C24" s="3">
        <v>91.0</v>
      </c>
      <c r="D24" s="3">
        <v>91.0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843.2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1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45.0</v>
      </c>
      <c r="F27" s="1"/>
      <c r="G27" s="1"/>
      <c r="H27" s="1"/>
      <c r="I27" s="1"/>
      <c r="J27" s="1"/>
      <c r="K27" s="1"/>
    </row>
    <row r="28" ht="12.75" customHeight="1">
      <c r="A28" s="1" t="s">
        <v>32</v>
      </c>
      <c r="B28" s="3"/>
      <c r="C28" s="3"/>
      <c r="D28" s="3"/>
      <c r="E28" s="3">
        <v>65.0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3000.42</v>
      </c>
      <c r="F29" s="1"/>
      <c r="G29" s="1"/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B31" s="2" t="s">
        <v>19</v>
      </c>
    </row>
    <row r="32" ht="12.75" customHeight="1"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</row>
    <row r="33" ht="12.75" customHeight="1">
      <c r="A33" s="7" t="s">
        <v>6</v>
      </c>
      <c r="B33" s="3">
        <v>91.53</v>
      </c>
      <c r="C33" s="3">
        <v>49.0</v>
      </c>
      <c r="D33" s="3">
        <v>50.0</v>
      </c>
      <c r="E33" s="3" t="str">
        <f t="shared" ref="E33:E34" si="7">F33*B33</f>
        <v>91.53</v>
      </c>
      <c r="F33" s="3" t="str">
        <f t="shared" ref="F33:F34" si="8">D33-C33</f>
        <v>1.00</v>
      </c>
    </row>
    <row r="34" ht="12.75" customHeight="1">
      <c r="A34" s="7" t="s">
        <v>7</v>
      </c>
      <c r="B34" s="3">
        <v>4.06</v>
      </c>
      <c r="C34" s="3">
        <v>6550.0</v>
      </c>
      <c r="D34" s="3">
        <v>6696.0</v>
      </c>
      <c r="E34" s="3" t="str">
        <f t="shared" si="7"/>
        <v>592.76</v>
      </c>
      <c r="F34" s="3" t="str">
        <f t="shared" si="8"/>
        <v>146.00</v>
      </c>
    </row>
    <row r="35" ht="12.75" customHeight="1">
      <c r="A35" s="7" t="s">
        <v>8</v>
      </c>
      <c r="B35" s="3"/>
      <c r="C35" s="3"/>
      <c r="D35" s="3"/>
      <c r="E35" s="3">
        <v>88.88</v>
      </c>
    </row>
    <row r="36" ht="12.75" customHeight="1">
      <c r="A36" s="7" t="s">
        <v>9</v>
      </c>
      <c r="B36" s="3">
        <v>17.08</v>
      </c>
      <c r="C36" s="3">
        <v>228.0</v>
      </c>
      <c r="D36" s="3">
        <v>235.0</v>
      </c>
      <c r="E36" s="3" t="str">
        <f t="shared" ref="E36:E37" si="9">F36*B36</f>
        <v>119.56</v>
      </c>
      <c r="F36" s="3" t="str">
        <f>D36-C36</f>
        <v>7.00</v>
      </c>
    </row>
    <row r="37" ht="12.75" customHeight="1">
      <c r="A37" s="7" t="s">
        <v>10</v>
      </c>
      <c r="B37" s="3">
        <v>19.94</v>
      </c>
      <c r="C37" s="3"/>
      <c r="D37" s="3"/>
      <c r="E37" s="3" t="str">
        <f t="shared" si="9"/>
        <v>179.46</v>
      </c>
      <c r="F37" s="3" t="str">
        <f>F36+F39</f>
        <v>9.00</v>
      </c>
    </row>
    <row r="38" ht="12.75" customHeight="1">
      <c r="A38" s="7" t="s">
        <v>11</v>
      </c>
      <c r="B38" s="3"/>
      <c r="C38" s="3"/>
      <c r="D38" s="3"/>
      <c r="E38" s="3">
        <v>833.63</v>
      </c>
    </row>
    <row r="39" ht="12.75" customHeight="1">
      <c r="A39" s="7" t="s">
        <v>12</v>
      </c>
      <c r="B39" s="3">
        <v>102.34</v>
      </c>
      <c r="C39" s="3">
        <v>89.0</v>
      </c>
      <c r="D39" s="3">
        <v>91.0</v>
      </c>
      <c r="E39" s="3" t="str">
        <f>F39*B39</f>
        <v>204.68</v>
      </c>
      <c r="F39" s="3" t="str">
        <f>D39-C39</f>
        <v>2.00</v>
      </c>
    </row>
    <row r="40" ht="12.75" customHeight="1">
      <c r="A40" s="7" t="s">
        <v>13</v>
      </c>
      <c r="B40" s="3"/>
      <c r="C40" s="3"/>
      <c r="D40" s="3"/>
      <c r="E40" s="3">
        <v>843.2</v>
      </c>
    </row>
    <row r="41" ht="12.75" customHeight="1">
      <c r="A41" s="7" t="s">
        <v>14</v>
      </c>
      <c r="B41" s="3"/>
      <c r="C41" s="3"/>
      <c r="D41" s="3"/>
      <c r="E41" s="3">
        <v>217.75</v>
      </c>
    </row>
    <row r="42" ht="12.75" customHeight="1">
      <c r="A42" s="7" t="s">
        <v>15</v>
      </c>
      <c r="B42" s="3"/>
      <c r="C42" s="3"/>
      <c r="D42" s="3"/>
      <c r="E42" s="3">
        <v>45.0</v>
      </c>
    </row>
    <row r="43" ht="12.75" customHeight="1">
      <c r="A43" s="7" t="s">
        <v>32</v>
      </c>
      <c r="B43" s="3"/>
      <c r="C43" s="3"/>
      <c r="D43" s="3"/>
      <c r="E43" s="3">
        <v>65.0</v>
      </c>
    </row>
    <row r="44" ht="15.75" customHeight="1">
      <c r="A44" s="4" t="s">
        <v>16</v>
      </c>
      <c r="B44" s="4"/>
      <c r="C44" s="4"/>
      <c r="D44" s="4"/>
      <c r="E44" s="5" t="str">
        <f>SUM(E33:E43)</f>
        <v>3281.45</v>
      </c>
    </row>
    <row r="45" ht="12.75" customHeight="1">
      <c r="A45" s="6" t="s">
        <v>17</v>
      </c>
    </row>
    <row r="46" ht="15.75" customHeight="1">
      <c r="B46" s="2" t="s">
        <v>20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91.53</v>
      </c>
      <c r="C48" s="3">
        <v>49.0</v>
      </c>
      <c r="D48" s="3">
        <v>49.0</v>
      </c>
      <c r="E48" s="3" t="str">
        <f t="shared" ref="E48:E49" si="10">F48*B48</f>
        <v>0.00</v>
      </c>
      <c r="F48" s="3" t="str">
        <f t="shared" ref="F48:F49" si="11">D48-C48</f>
        <v>0.00</v>
      </c>
    </row>
    <row r="49" ht="12.75" customHeight="1">
      <c r="A49" s="7" t="s">
        <v>7</v>
      </c>
      <c r="B49" s="3">
        <v>4.06</v>
      </c>
      <c r="C49" s="3">
        <v>6534.0</v>
      </c>
      <c r="D49" s="3">
        <v>6550.0</v>
      </c>
      <c r="E49" s="3" t="str">
        <f t="shared" si="10"/>
        <v>64.96</v>
      </c>
      <c r="F49" s="3" t="str">
        <f t="shared" si="11"/>
        <v>16.00</v>
      </c>
    </row>
    <row r="50" ht="12.75" customHeight="1">
      <c r="A50" s="7" t="s">
        <v>8</v>
      </c>
      <c r="B50" s="3"/>
      <c r="C50" s="3"/>
      <c r="D50" s="3"/>
      <c r="E50" s="3">
        <v>122.63</v>
      </c>
    </row>
    <row r="51" ht="12.75" customHeight="1">
      <c r="A51" s="7" t="s">
        <v>9</v>
      </c>
      <c r="B51" s="3">
        <v>17.08</v>
      </c>
      <c r="C51" s="3">
        <v>226.0</v>
      </c>
      <c r="D51" s="3">
        <v>228.0</v>
      </c>
      <c r="E51" s="3" t="str">
        <f t="shared" ref="E51:E52" si="12">F51*B51</f>
        <v>34.16</v>
      </c>
      <c r="F51" s="3" t="str">
        <f>D51-C51</f>
        <v>2.00</v>
      </c>
    </row>
    <row r="52" ht="12.75" customHeight="1">
      <c r="A52" s="7" t="s">
        <v>10</v>
      </c>
      <c r="B52" s="3">
        <v>19.94</v>
      </c>
      <c r="C52" s="3"/>
      <c r="D52" s="3"/>
      <c r="E52" s="3" t="str">
        <f t="shared" si="12"/>
        <v>59.82</v>
      </c>
      <c r="F52" s="3" t="str">
        <f>F51+F54</f>
        <v>3.00</v>
      </c>
    </row>
    <row r="53" ht="12.75" customHeight="1">
      <c r="A53" s="7" t="s">
        <v>11</v>
      </c>
      <c r="B53" s="3"/>
      <c r="C53" s="3"/>
      <c r="D53" s="3"/>
      <c r="E53" s="3">
        <v>814.89</v>
      </c>
    </row>
    <row r="54" ht="12.75" customHeight="1">
      <c r="A54" s="7" t="s">
        <v>12</v>
      </c>
      <c r="B54" s="3">
        <v>102.34</v>
      </c>
      <c r="C54" s="3">
        <v>88.0</v>
      </c>
      <c r="D54" s="3">
        <v>89.0</v>
      </c>
      <c r="E54" s="3" t="str">
        <f>F54*B54</f>
        <v>102.34</v>
      </c>
      <c r="F54" s="3" t="str">
        <f>D54-C54</f>
        <v>1.00</v>
      </c>
    </row>
    <row r="55" ht="12.75" customHeight="1">
      <c r="A55" s="7" t="s">
        <v>13</v>
      </c>
      <c r="B55" s="3"/>
      <c r="C55" s="3"/>
      <c r="D55" s="3"/>
      <c r="E55" s="3">
        <v>843.2</v>
      </c>
    </row>
    <row r="56" ht="12.75" customHeight="1">
      <c r="A56" s="7" t="s">
        <v>14</v>
      </c>
      <c r="B56" s="3"/>
      <c r="C56" s="3"/>
      <c r="D56" s="3"/>
      <c r="E56" s="3">
        <v>217.75</v>
      </c>
    </row>
    <row r="57" ht="12.75" customHeight="1">
      <c r="A57" s="7" t="s">
        <v>15</v>
      </c>
      <c r="B57" s="3"/>
      <c r="C57" s="3"/>
      <c r="D57" s="3"/>
      <c r="E57" s="3">
        <v>45.0</v>
      </c>
    </row>
    <row r="58" ht="12.75" customHeight="1">
      <c r="A58" s="7" t="s">
        <v>32</v>
      </c>
      <c r="B58" s="3"/>
      <c r="C58" s="3"/>
      <c r="D58" s="3"/>
      <c r="E58" s="3">
        <v>65.0</v>
      </c>
    </row>
    <row r="59" ht="15.75" customHeight="1">
      <c r="A59" s="4" t="s">
        <v>16</v>
      </c>
      <c r="B59" s="4"/>
      <c r="C59" s="4"/>
      <c r="D59" s="4"/>
      <c r="E59" s="5" t="str">
        <f>SUM(E48:E58)</f>
        <v>2369.75</v>
      </c>
    </row>
    <row r="60" ht="12.75" customHeight="1">
      <c r="A60" s="6" t="s">
        <v>17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</sheetData>
  <mergeCells count="4">
    <mergeCell ref="B31:D31"/>
    <mergeCell ref="B46:D46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38"/>
    <col customWidth="1" min="4" max="4" width="8.88"/>
    <col customWidth="1" min="5" max="5" width="8.25"/>
    <col customWidth="1" min="6" max="6" width="6.13"/>
    <col customWidth="1" min="7" max="7" width="11.0"/>
    <col customWidth="1" min="8" max="8" width="18.88"/>
    <col customWidth="1" min="9" max="9" width="17.25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23</v>
      </c>
      <c r="I2" s="1" t="str">
        <f>14</f>
        <v>14</v>
      </c>
      <c r="J2" s="1"/>
      <c r="K2" s="1"/>
    </row>
    <row r="3" ht="12.75" customHeight="1">
      <c r="A3" s="1" t="s">
        <v>6</v>
      </c>
      <c r="B3" s="3">
        <v>96.43</v>
      </c>
      <c r="C3" s="3">
        <v>42.0</v>
      </c>
      <c r="D3" s="3">
        <v>42.0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 t="s">
        <v>24</v>
      </c>
      <c r="I3" s="1" t="str">
        <f>I2/30</f>
        <v>0.4666666667</v>
      </c>
      <c r="J3" s="1"/>
      <c r="K3" s="1"/>
    </row>
    <row r="4" ht="12.75" customHeight="1">
      <c r="A4" s="1" t="s">
        <v>7</v>
      </c>
      <c r="B4" s="3">
        <v>4.06</v>
      </c>
      <c r="C4" s="3">
        <v>3277.0</v>
      </c>
      <c r="D4" s="3">
        <v>3308.0</v>
      </c>
      <c r="E4" s="3" t="str">
        <f t="shared" si="1"/>
        <v>125.86</v>
      </c>
      <c r="F4" s="3" t="str">
        <f t="shared" si="2"/>
        <v>31.00</v>
      </c>
      <c r="G4" s="1"/>
      <c r="H4" s="1" t="s">
        <v>25</v>
      </c>
      <c r="I4" s="3" t="str">
        <f>E5+E8+E10+E11+E12+E13</f>
        <v>3309.65</v>
      </c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 t="s">
        <v>26</v>
      </c>
      <c r="I5" s="1" t="str">
        <f>I4*I3</f>
        <v>1544.503333</v>
      </c>
      <c r="J5" s="1"/>
      <c r="K5" s="1"/>
    </row>
    <row r="6" ht="12.75" customHeight="1">
      <c r="A6" s="1" t="s">
        <v>9</v>
      </c>
      <c r="B6" s="3">
        <v>17.08</v>
      </c>
      <c r="C6" s="3">
        <v>154.0</v>
      </c>
      <c r="D6" s="3">
        <v>154.0</v>
      </c>
      <c r="E6" s="3" t="str">
        <f t="shared" ref="E6:E7" si="3">F6*B6</f>
        <v>0.00</v>
      </c>
      <c r="F6" s="3" t="str">
        <f>D6-C6</f>
        <v>0.00</v>
      </c>
      <c r="G6" s="1"/>
      <c r="H6" s="1" t="s">
        <v>27</v>
      </c>
      <c r="I6" s="3" t="str">
        <f>E3+E4+E6+E7+E9</f>
        <v>224.25</v>
      </c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 t="str">
        <f t="shared" si="3"/>
        <v>19.94</v>
      </c>
      <c r="F7" s="3" t="str">
        <f>F6+F9</f>
        <v>1.00</v>
      </c>
      <c r="G7" s="1"/>
      <c r="H7" s="1" t="s">
        <v>28</v>
      </c>
      <c r="I7" s="1" t="str">
        <f>10000*I3</f>
        <v>4666.666667</v>
      </c>
      <c r="J7" s="1"/>
      <c r="K7" s="1"/>
    </row>
    <row r="8" ht="12.75" customHeight="1">
      <c r="A8" s="1" t="s">
        <v>11</v>
      </c>
      <c r="B8" s="3"/>
      <c r="C8" s="3"/>
      <c r="D8" s="3"/>
      <c r="E8" s="3">
        <v>1604.88</v>
      </c>
      <c r="F8" s="1"/>
      <c r="G8" s="1"/>
      <c r="H8" s="1" t="s">
        <v>16</v>
      </c>
      <c r="I8" s="3" t="str">
        <f>I5+I6+I7</f>
        <v>6435.42</v>
      </c>
      <c r="J8" s="1"/>
      <c r="K8" s="1"/>
    </row>
    <row r="9" ht="12.75" customHeight="1">
      <c r="A9" s="1" t="s">
        <v>12</v>
      </c>
      <c r="B9" s="3">
        <v>78.45</v>
      </c>
      <c r="C9" s="3">
        <v>75.0</v>
      </c>
      <c r="D9" s="3">
        <v>76.0</v>
      </c>
      <c r="E9" s="3" t="str">
        <f>F9*B9</f>
        <v>78.45</v>
      </c>
      <c r="F9" s="3" t="str">
        <f>D9-C9</f>
        <v>1.00</v>
      </c>
      <c r="G9" s="1"/>
      <c r="H9" s="1" t="s">
        <v>29</v>
      </c>
      <c r="I9" s="1" t="str">
        <f>0</f>
        <v>0</v>
      </c>
      <c r="J9" s="1"/>
      <c r="K9" s="1"/>
    </row>
    <row r="10" ht="12.75" customHeight="1">
      <c r="A10" s="1" t="s">
        <v>13</v>
      </c>
      <c r="B10" s="3"/>
      <c r="C10" s="3"/>
      <c r="D10" s="3"/>
      <c r="E10" s="3">
        <v>877.59</v>
      </c>
      <c r="F10" s="1"/>
      <c r="G10" s="1"/>
      <c r="H10" s="1" t="s">
        <v>30</v>
      </c>
      <c r="I10" s="1" t="str">
        <f>15000+5000</f>
        <v>20000</v>
      </c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 t="s">
        <v>31</v>
      </c>
      <c r="I11" s="3" t="str">
        <f>I10-I8-I9</f>
        <v>13564.58</v>
      </c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1"/>
      <c r="I12" s="1"/>
      <c r="J12" s="1"/>
      <c r="K12" s="1"/>
    </row>
    <row r="13" ht="12.75" customHeight="1">
      <c r="A13" s="1" t="s">
        <v>21</v>
      </c>
      <c r="B13" s="3"/>
      <c r="C13" s="3"/>
      <c r="D13" s="3"/>
      <c r="E13" s="3">
        <v>350.0</v>
      </c>
      <c r="F13" s="1"/>
      <c r="G13" s="1"/>
      <c r="H13" s="8" t="s">
        <v>33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3533.90</v>
      </c>
      <c r="F14" s="4"/>
      <c r="G14" s="1"/>
      <c r="H14" s="1"/>
      <c r="I14" s="1"/>
      <c r="J14" s="1"/>
      <c r="K14" s="1"/>
    </row>
    <row r="15" ht="12.75" customHeight="1">
      <c r="A15" s="6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96.43</v>
      </c>
      <c r="C18" s="3">
        <v>41.0</v>
      </c>
      <c r="D18" s="3">
        <v>42.0</v>
      </c>
      <c r="E18" s="3" t="str">
        <f t="shared" ref="E18:E19" si="4">F18*B18</f>
        <v>96.43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3194.0</v>
      </c>
      <c r="D19" s="3">
        <v>3277.0</v>
      </c>
      <c r="E19" s="3" t="str">
        <f t="shared" si="4"/>
        <v>336.98</v>
      </c>
      <c r="F19" s="3" t="str">
        <f t="shared" si="5"/>
        <v>83.00</v>
      </c>
      <c r="G19" s="1"/>
      <c r="H19" s="1"/>
      <c r="I19" s="1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145.0</v>
      </c>
      <c r="D21" s="3">
        <v>154.0</v>
      </c>
      <c r="E21" s="3" t="str">
        <f t="shared" ref="E21:E22" si="6">F21*B21</f>
        <v>153.72</v>
      </c>
      <c r="F21" s="3" t="str">
        <f>D21-C21</f>
        <v>9.00</v>
      </c>
      <c r="G21" s="1"/>
      <c r="H21" s="1"/>
      <c r="I21" s="1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 t="str">
        <f t="shared" si="6"/>
        <v>239.28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1604.88</v>
      </c>
      <c r="F23" s="1"/>
      <c r="G23" s="1"/>
      <c r="H23" s="1"/>
      <c r="I23" s="1"/>
      <c r="J23" s="1"/>
      <c r="K23" s="1"/>
    </row>
    <row r="24" ht="12.75" customHeight="1">
      <c r="A24" s="1" t="s">
        <v>12</v>
      </c>
      <c r="B24" s="3">
        <v>78.45</v>
      </c>
      <c r="C24" s="3">
        <v>72.0</v>
      </c>
      <c r="D24" s="3">
        <v>75.0</v>
      </c>
      <c r="E24" s="3" t="str">
        <f>F24*B24</f>
        <v>235.35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877.59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1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1"/>
      <c r="I27" s="1"/>
      <c r="J27" s="1"/>
      <c r="K27" s="1"/>
    </row>
    <row r="28" ht="12.75" customHeight="1">
      <c r="A28" s="1" t="s">
        <v>21</v>
      </c>
      <c r="B28" s="3"/>
      <c r="C28" s="3"/>
      <c r="D28" s="3"/>
      <c r="E28" s="3">
        <v>350.0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4371.41</v>
      </c>
      <c r="F29" s="4"/>
      <c r="G29" s="1"/>
      <c r="H29" s="1"/>
      <c r="I29" s="1"/>
      <c r="J29" s="1"/>
      <c r="K29" s="1"/>
    </row>
    <row r="30" ht="12.75" customHeight="1">
      <c r="A30" s="6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B31" s="2" t="s">
        <v>19</v>
      </c>
    </row>
    <row r="32" ht="12.75" customHeight="1"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</row>
    <row r="33" ht="12.75" customHeight="1">
      <c r="A33" s="7" t="s">
        <v>6</v>
      </c>
      <c r="B33" s="3">
        <v>96.43</v>
      </c>
      <c r="C33" s="3">
        <v>40.0</v>
      </c>
      <c r="D33" s="3">
        <v>41.0</v>
      </c>
      <c r="E33" s="3" t="str">
        <f t="shared" ref="E33:E34" si="7">F33*B33</f>
        <v>96.43</v>
      </c>
      <c r="F33" s="3" t="str">
        <f t="shared" ref="F33:F34" si="8">D33-C33</f>
        <v>1.00</v>
      </c>
    </row>
    <row r="34" ht="12.75" customHeight="1">
      <c r="A34" s="7" t="s">
        <v>7</v>
      </c>
      <c r="B34" s="3">
        <v>4.06</v>
      </c>
      <c r="C34" s="3">
        <v>3125.0</v>
      </c>
      <c r="D34" s="3">
        <v>3194.0</v>
      </c>
      <c r="E34" s="3" t="str">
        <f t="shared" si="7"/>
        <v>280.14</v>
      </c>
      <c r="F34" s="3" t="str">
        <f t="shared" si="8"/>
        <v>69.00</v>
      </c>
    </row>
    <row r="35" ht="12.75" customHeight="1">
      <c r="A35" s="7" t="s">
        <v>8</v>
      </c>
      <c r="B35" s="3"/>
      <c r="C35" s="3"/>
      <c r="D35" s="3"/>
      <c r="E35" s="3">
        <v>88.88</v>
      </c>
    </row>
    <row r="36" ht="12.75" customHeight="1">
      <c r="A36" s="7" t="s">
        <v>9</v>
      </c>
      <c r="B36" s="3">
        <v>17.08</v>
      </c>
      <c r="C36" s="3">
        <v>138.0</v>
      </c>
      <c r="D36" s="3">
        <v>145.0</v>
      </c>
      <c r="E36" s="3" t="str">
        <f t="shared" ref="E36:E37" si="9">F36*B36</f>
        <v>119.56</v>
      </c>
      <c r="F36" s="3" t="str">
        <f>D36-C36</f>
        <v>7.00</v>
      </c>
    </row>
    <row r="37" ht="12.75" customHeight="1">
      <c r="A37" s="7" t="s">
        <v>10</v>
      </c>
      <c r="B37" s="3">
        <v>19.94</v>
      </c>
      <c r="C37" s="3"/>
      <c r="D37" s="3"/>
      <c r="E37" s="3" t="str">
        <f t="shared" si="9"/>
        <v>199.40</v>
      </c>
      <c r="F37" s="3" t="str">
        <f>F36+F39</f>
        <v>10.00</v>
      </c>
    </row>
    <row r="38" ht="12.75" customHeight="1">
      <c r="A38" s="7" t="s">
        <v>11</v>
      </c>
      <c r="B38" s="3"/>
      <c r="C38" s="3"/>
      <c r="D38" s="3"/>
      <c r="E38" s="3">
        <v>1604.88</v>
      </c>
    </row>
    <row r="39" ht="12.75" customHeight="1">
      <c r="A39" s="7" t="s">
        <v>12</v>
      </c>
      <c r="B39" s="3">
        <v>78.45</v>
      </c>
      <c r="C39" s="3">
        <v>69.0</v>
      </c>
      <c r="D39" s="3">
        <v>72.0</v>
      </c>
      <c r="E39" s="3" t="str">
        <f>F39*B39</f>
        <v>235.35</v>
      </c>
      <c r="F39" s="3" t="str">
        <f>D39-C39</f>
        <v>3.00</v>
      </c>
    </row>
    <row r="40" ht="12.75" customHeight="1">
      <c r="A40" s="7" t="s">
        <v>13</v>
      </c>
      <c r="B40" s="3"/>
      <c r="C40" s="3"/>
      <c r="D40" s="3"/>
      <c r="E40" s="3">
        <v>877.59</v>
      </c>
    </row>
    <row r="41" ht="12.75" customHeight="1">
      <c r="A41" s="7" t="s">
        <v>14</v>
      </c>
      <c r="B41" s="3"/>
      <c r="C41" s="3"/>
      <c r="D41" s="3"/>
      <c r="E41" s="3">
        <v>328.3</v>
      </c>
    </row>
    <row r="42" ht="12.75" customHeight="1">
      <c r="A42" s="7" t="s">
        <v>15</v>
      </c>
      <c r="B42" s="3"/>
      <c r="C42" s="3"/>
      <c r="D42" s="3"/>
      <c r="E42" s="3">
        <v>60.0</v>
      </c>
    </row>
    <row r="43" ht="12.75" customHeight="1">
      <c r="A43" s="7" t="s">
        <v>21</v>
      </c>
      <c r="B43" s="3"/>
      <c r="C43" s="3"/>
      <c r="D43" s="3"/>
      <c r="E43" s="3">
        <v>350.0</v>
      </c>
    </row>
    <row r="44" ht="15.75" customHeight="1">
      <c r="A44" s="4" t="s">
        <v>16</v>
      </c>
      <c r="B44" s="4"/>
      <c r="C44" s="4"/>
      <c r="D44" s="4"/>
      <c r="E44" s="5" t="str">
        <f>SUM(E33:E43)</f>
        <v>4240.53</v>
      </c>
      <c r="F44" s="4"/>
    </row>
    <row r="45" ht="12.75" customHeight="1">
      <c r="A45" s="6" t="s">
        <v>34</v>
      </c>
    </row>
    <row r="46" ht="15.75" customHeight="1">
      <c r="B46" s="2" t="s">
        <v>20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96.43</v>
      </c>
      <c r="C48" s="3">
        <v>39.0</v>
      </c>
      <c r="D48" s="3">
        <v>40.0</v>
      </c>
      <c r="E48" s="3" t="str">
        <f t="shared" ref="E48:E49" si="10">F48*B48</f>
        <v>96.43</v>
      </c>
      <c r="F48" s="3" t="str">
        <f t="shared" ref="F48:F49" si="11">D48-C48</f>
        <v>1.00</v>
      </c>
    </row>
    <row r="49" ht="12.75" customHeight="1">
      <c r="A49" s="7" t="s">
        <v>7</v>
      </c>
      <c r="B49" s="3">
        <v>4.06</v>
      </c>
      <c r="C49" s="3">
        <v>3043.0</v>
      </c>
      <c r="D49" s="3">
        <v>3125.0</v>
      </c>
      <c r="E49" s="3" t="str">
        <f t="shared" si="10"/>
        <v>332.92</v>
      </c>
      <c r="F49" s="3" t="str">
        <f t="shared" si="11"/>
        <v>82.00</v>
      </c>
    </row>
    <row r="50" ht="12.75" customHeight="1">
      <c r="A50" s="7" t="s">
        <v>8</v>
      </c>
      <c r="B50" s="3"/>
      <c r="C50" s="3"/>
      <c r="D50" s="3"/>
      <c r="E50" s="3">
        <v>122.63</v>
      </c>
    </row>
    <row r="51" ht="12.75" customHeight="1">
      <c r="A51" s="7" t="s">
        <v>9</v>
      </c>
      <c r="B51" s="3">
        <v>17.08</v>
      </c>
      <c r="C51" s="3">
        <v>131.0</v>
      </c>
      <c r="D51" s="3">
        <v>138.0</v>
      </c>
      <c r="E51" s="3" t="str">
        <f t="shared" ref="E51:E52" si="12">F51*B51</f>
        <v>119.56</v>
      </c>
      <c r="F51" s="3" t="str">
        <f>D51-C51</f>
        <v>7.00</v>
      </c>
    </row>
    <row r="52" ht="12.75" customHeight="1">
      <c r="A52" s="7" t="s">
        <v>10</v>
      </c>
      <c r="B52" s="3">
        <v>19.94</v>
      </c>
      <c r="C52" s="3"/>
      <c r="D52" s="3"/>
      <c r="E52" s="3" t="str">
        <f t="shared" si="12"/>
        <v>199.40</v>
      </c>
      <c r="F52" s="3" t="str">
        <f>F51+F54</f>
        <v>10.00</v>
      </c>
    </row>
    <row r="53" ht="12.75" customHeight="1">
      <c r="A53" s="7" t="s">
        <v>11</v>
      </c>
      <c r="B53" s="3"/>
      <c r="C53" s="3"/>
      <c r="D53" s="3"/>
      <c r="E53" s="3">
        <v>1604.94</v>
      </c>
    </row>
    <row r="54" ht="12.75" customHeight="1">
      <c r="A54" s="7" t="s">
        <v>12</v>
      </c>
      <c r="B54" s="3">
        <v>78.45</v>
      </c>
      <c r="C54" s="3">
        <v>66.0</v>
      </c>
      <c r="D54" s="3">
        <v>69.0</v>
      </c>
      <c r="E54" s="3" t="str">
        <f>F54*B54</f>
        <v>235.35</v>
      </c>
      <c r="F54" s="3" t="str">
        <f>D54-C54</f>
        <v>3.00</v>
      </c>
    </row>
    <row r="55" ht="12.75" customHeight="1">
      <c r="A55" s="7" t="s">
        <v>13</v>
      </c>
      <c r="B55" s="3"/>
      <c r="C55" s="3"/>
      <c r="D55" s="3"/>
      <c r="E55" s="3">
        <v>877.59</v>
      </c>
    </row>
    <row r="56" ht="12.75" customHeight="1">
      <c r="A56" s="7" t="s">
        <v>14</v>
      </c>
      <c r="B56" s="3"/>
      <c r="C56" s="3"/>
      <c r="D56" s="3"/>
      <c r="E56" s="3">
        <v>328.3</v>
      </c>
    </row>
    <row r="57" ht="12.75" customHeight="1">
      <c r="A57" s="7" t="s">
        <v>15</v>
      </c>
      <c r="B57" s="3"/>
      <c r="C57" s="3"/>
      <c r="D57" s="3"/>
      <c r="E57" s="3">
        <v>60.0</v>
      </c>
    </row>
    <row r="58" ht="12.75" customHeight="1">
      <c r="A58" s="7" t="s">
        <v>21</v>
      </c>
      <c r="B58" s="3"/>
      <c r="C58" s="3"/>
      <c r="D58" s="3"/>
      <c r="E58" s="3">
        <v>350.0</v>
      </c>
    </row>
    <row r="59" ht="15.75" customHeight="1">
      <c r="A59" s="4" t="s">
        <v>16</v>
      </c>
      <c r="B59" s="4"/>
      <c r="C59" s="4"/>
      <c r="D59" s="4"/>
      <c r="E59" s="5" t="str">
        <f>SUM(E48:E58)</f>
        <v>4327.12</v>
      </c>
      <c r="F59" s="4"/>
    </row>
    <row r="60" ht="12.75" customHeight="1">
      <c r="A60" s="6" t="s">
        <v>34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</sheetData>
  <mergeCells count="4">
    <mergeCell ref="B31:D31"/>
    <mergeCell ref="B46:D46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4" width="7.25"/>
    <col customWidth="1" min="5" max="5" width="7.38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137.0</v>
      </c>
      <c r="D3" s="3">
        <v>138.0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14068.0</v>
      </c>
      <c r="D4" s="3">
        <v>14203.0</v>
      </c>
      <c r="E4" s="3" t="str">
        <f t="shared" si="1"/>
        <v>548.10</v>
      </c>
      <c r="F4" s="3" t="str">
        <f t="shared" si="2"/>
        <v>135.00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600.31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777.02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776.22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654.52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3740.26</v>
      </c>
      <c r="F11" s="1"/>
      <c r="G11" s="1"/>
      <c r="H11" s="1"/>
      <c r="I11" s="1"/>
      <c r="J11" s="1"/>
      <c r="K11" s="1"/>
    </row>
    <row r="12" ht="12.75" customHeight="1">
      <c r="A12" s="6" t="s">
        <v>34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136.0</v>
      </c>
      <c r="D15" s="3">
        <v>137.0</v>
      </c>
      <c r="E15" s="3" t="str">
        <f t="shared" ref="E15:E16" si="3">F15*B15</f>
        <v>91.53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13925.0</v>
      </c>
      <c r="D16" s="3">
        <v>14068.0</v>
      </c>
      <c r="E16" s="3" t="str">
        <f t="shared" si="3"/>
        <v>580.58</v>
      </c>
      <c r="F16" s="3" t="str">
        <f t="shared" si="4"/>
        <v>143.00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88.88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777.02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776.22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654.52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3772.74</v>
      </c>
      <c r="F23" s="1"/>
      <c r="G23" s="1"/>
      <c r="H23" s="1"/>
      <c r="I23" s="1"/>
      <c r="J23" s="1"/>
      <c r="K23" s="1"/>
    </row>
    <row r="24" ht="12.75" customHeight="1">
      <c r="A24" s="6" t="s">
        <v>34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B25" s="2" t="s">
        <v>19</v>
      </c>
    </row>
    <row r="26" ht="12.75" customHeight="1">
      <c r="B26" s="7" t="s">
        <v>1</v>
      </c>
      <c r="C26" s="7" t="s">
        <v>2</v>
      </c>
      <c r="D26" s="7" t="s">
        <v>3</v>
      </c>
      <c r="E26" s="7" t="s">
        <v>4</v>
      </c>
      <c r="F26" s="7" t="s">
        <v>5</v>
      </c>
    </row>
    <row r="27" ht="12.75" customHeight="1">
      <c r="A27" s="7" t="s">
        <v>6</v>
      </c>
      <c r="B27" s="3">
        <v>91.53</v>
      </c>
      <c r="C27" s="3">
        <v>135.0</v>
      </c>
      <c r="D27" s="3">
        <v>136.0</v>
      </c>
      <c r="E27" s="3" t="str">
        <f t="shared" ref="E27:E28" si="5">F27*B27</f>
        <v>91.53</v>
      </c>
      <c r="F27" s="3" t="str">
        <f t="shared" ref="F27:F28" si="6">D27-C27</f>
        <v>1.00</v>
      </c>
    </row>
    <row r="28" ht="12.75" customHeight="1">
      <c r="A28" s="7" t="s">
        <v>7</v>
      </c>
      <c r="B28" s="3">
        <v>4.06</v>
      </c>
      <c r="C28" s="3">
        <v>13768.0</v>
      </c>
      <c r="D28" s="3">
        <v>13925.0</v>
      </c>
      <c r="E28" s="3" t="str">
        <f t="shared" si="5"/>
        <v>637.42</v>
      </c>
      <c r="F28" s="3" t="str">
        <f t="shared" si="6"/>
        <v>157.00</v>
      </c>
    </row>
    <row r="29" ht="12.75" customHeight="1">
      <c r="A29" s="7" t="s">
        <v>8</v>
      </c>
      <c r="B29" s="3"/>
      <c r="C29" s="3"/>
      <c r="D29" s="3"/>
      <c r="E29" s="3">
        <v>88.88</v>
      </c>
    </row>
    <row r="30" ht="12.75" customHeight="1">
      <c r="A30" s="7" t="s">
        <v>9</v>
      </c>
      <c r="B30" s="3"/>
      <c r="C30" s="3"/>
      <c r="D30" s="3"/>
      <c r="E30" s="3">
        <v>600.31</v>
      </c>
      <c r="F30" s="3" t="str">
        <f>D30-C30</f>
        <v>0.00</v>
      </c>
    </row>
    <row r="31" ht="12.75" customHeight="1">
      <c r="A31" s="7" t="s">
        <v>11</v>
      </c>
      <c r="B31" s="3"/>
      <c r="C31" s="3"/>
      <c r="D31" s="3"/>
      <c r="E31" s="3">
        <v>777.05</v>
      </c>
    </row>
    <row r="32" ht="12.75" customHeight="1">
      <c r="A32" s="7" t="s">
        <v>12</v>
      </c>
      <c r="B32" s="3"/>
      <c r="C32" s="3"/>
      <c r="D32" s="3"/>
      <c r="E32" s="3">
        <v>776.46</v>
      </c>
      <c r="F32" s="3" t="str">
        <f>D32-C32</f>
        <v>0.00</v>
      </c>
    </row>
    <row r="33" ht="12.75" customHeight="1">
      <c r="A33" s="7" t="s">
        <v>13</v>
      </c>
      <c r="B33" s="3"/>
      <c r="C33" s="3"/>
      <c r="D33" s="3"/>
      <c r="E33" s="3">
        <v>654.52</v>
      </c>
    </row>
    <row r="34" ht="12.75" customHeight="1">
      <c r="A34" s="7" t="s">
        <v>14</v>
      </c>
      <c r="B34" s="3"/>
      <c r="C34" s="3"/>
      <c r="D34" s="3"/>
      <c r="E34" s="3">
        <v>203.68</v>
      </c>
    </row>
    <row r="35" ht="15.75" customHeight="1">
      <c r="A35" s="4" t="s">
        <v>16</v>
      </c>
      <c r="B35" s="4"/>
      <c r="C35" s="4"/>
      <c r="D35" s="4"/>
      <c r="E35" s="5" t="str">
        <f>SUM(E27:E34)</f>
        <v>3829.85</v>
      </c>
    </row>
    <row r="36" ht="12.75" customHeight="1">
      <c r="A36" s="6" t="s">
        <v>34</v>
      </c>
      <c r="B36" s="3"/>
      <c r="C36" s="3"/>
      <c r="D36" s="3"/>
      <c r="E36" s="3"/>
    </row>
    <row r="37" ht="15.75" customHeight="1">
      <c r="B37" s="2" t="s">
        <v>20</v>
      </c>
    </row>
    <row r="38" ht="12.75" customHeight="1"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</row>
    <row r="39" ht="12.75" customHeight="1">
      <c r="A39" s="7" t="s">
        <v>6</v>
      </c>
      <c r="B39" s="3">
        <v>91.53</v>
      </c>
      <c r="C39" s="3">
        <v>134.0</v>
      </c>
      <c r="D39" s="3">
        <v>135.0</v>
      </c>
      <c r="E39" s="3" t="str">
        <f t="shared" ref="E39:E40" si="7">F39*B39</f>
        <v>91.53</v>
      </c>
      <c r="F39" s="3" t="str">
        <f t="shared" ref="F39:F40" si="8">D39-C39</f>
        <v>1.00</v>
      </c>
    </row>
    <row r="40" ht="12.75" customHeight="1">
      <c r="A40" s="7" t="s">
        <v>7</v>
      </c>
      <c r="B40" s="3">
        <v>4.06</v>
      </c>
      <c r="C40" s="3">
        <v>13641.0</v>
      </c>
      <c r="D40" s="3">
        <v>13768.0</v>
      </c>
      <c r="E40" s="3" t="str">
        <f t="shared" si="7"/>
        <v>515.62</v>
      </c>
      <c r="F40" s="3" t="str">
        <f t="shared" si="8"/>
        <v>127.00</v>
      </c>
    </row>
    <row r="41" ht="12.75" customHeight="1">
      <c r="A41" s="7" t="s">
        <v>8</v>
      </c>
      <c r="B41" s="3"/>
      <c r="C41" s="3"/>
      <c r="D41" s="3"/>
      <c r="E41" s="3">
        <v>122.63</v>
      </c>
    </row>
    <row r="42" ht="12.75" customHeight="1">
      <c r="A42" s="7" t="s">
        <v>9</v>
      </c>
      <c r="B42" s="3"/>
      <c r="C42" s="3"/>
      <c r="D42" s="3"/>
      <c r="E42" s="3">
        <v>600.31</v>
      </c>
      <c r="F42" s="3" t="str">
        <f>D42-C42</f>
        <v>0.00</v>
      </c>
    </row>
    <row r="43" ht="12.75" customHeight="1">
      <c r="A43" s="7" t="s">
        <v>11</v>
      </c>
      <c r="B43" s="3"/>
      <c r="C43" s="3"/>
      <c r="D43" s="3"/>
      <c r="E43" s="3">
        <v>777.05</v>
      </c>
    </row>
    <row r="44" ht="12.75" customHeight="1">
      <c r="A44" s="7" t="s">
        <v>12</v>
      </c>
      <c r="B44" s="3"/>
      <c r="C44" s="3"/>
      <c r="D44" s="3"/>
      <c r="E44" s="3">
        <v>581.29</v>
      </c>
      <c r="F44" s="3" t="str">
        <f>D44-C44</f>
        <v>0.00</v>
      </c>
    </row>
    <row r="45" ht="12.75" customHeight="1">
      <c r="A45" s="7" t="s">
        <v>13</v>
      </c>
      <c r="B45" s="3"/>
      <c r="C45" s="3"/>
      <c r="D45" s="3"/>
      <c r="E45" s="3">
        <v>654.52</v>
      </c>
    </row>
    <row r="46" ht="12.75" customHeight="1">
      <c r="A46" s="7" t="s">
        <v>14</v>
      </c>
      <c r="B46" s="3"/>
      <c r="C46" s="3"/>
      <c r="D46" s="3"/>
      <c r="E46" s="3">
        <v>203.68</v>
      </c>
    </row>
    <row r="47" ht="15.75" customHeight="1">
      <c r="A47" s="4" t="s">
        <v>16</v>
      </c>
      <c r="B47" s="4"/>
      <c r="C47" s="4"/>
      <c r="D47" s="4"/>
      <c r="E47" s="5" t="str">
        <f>SUM(E39:E46)</f>
        <v>3546.63</v>
      </c>
    </row>
    <row r="48" ht="12.75" customHeight="1">
      <c r="A48" s="6" t="s">
        <v>34</v>
      </c>
      <c r="B48" s="3"/>
      <c r="C48" s="3"/>
      <c r="D48" s="3"/>
      <c r="E48" s="3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</sheetData>
  <mergeCells count="4">
    <mergeCell ref="B25:D25"/>
    <mergeCell ref="B37:D37"/>
    <mergeCell ref="B13:D13"/>
    <mergeCell ref="B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