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</sheets>
  <definedNames/>
  <calcPr/>
</workbook>
</file>

<file path=xl/sharedStrings.xml><?xml version="1.0" encoding="utf-8"?>
<sst xmlns="http://schemas.openxmlformats.org/spreadsheetml/2006/main" count="762" uniqueCount="41">
  <si>
    <t>Март 2020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</si>
  <si>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</si>
  <si>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</si>
  <si>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</si>
  <si>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</si>
  <si>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</si>
  <si>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</si>
  <si>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</si>
  <si>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</si>
  <si>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,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</si>
  <si>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</si>
  <si>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</si>
  <si>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</si>
  <si>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</si>
  <si>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</si>
  <si>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</si>
  <si>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</si>
  <si>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</si>
  <si>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</si>
  <si>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Февраль 2020</t>
  </si>
  <si>
    <t>Январь 2020</t>
  </si>
  <si>
    <t>Декабрь 2019</t>
  </si>
  <si>
    <t>Ноябрь 2019</t>
  </si>
  <si>
    <t>Октябрь 2019</t>
  </si>
  <si>
    <t>Сентябрь 2019</t>
  </si>
  <si>
    <t>Август 2019</t>
  </si>
  <si>
    <t>Интернет</t>
  </si>
  <si>
    <t>-------------------------------------------------------------------------------------------------</t>
  </si>
  <si>
    <t>------------------------------------------------------------------------------------------------</t>
  </si>
  <si>
    <t>Количество дней</t>
  </si>
  <si>
    <t>К = дней / 30</t>
  </si>
  <si>
    <t>Пост.ком пл</t>
  </si>
  <si>
    <t>Пост.ком пл * К =</t>
  </si>
  <si>
    <t>По счетчикам</t>
  </si>
  <si>
    <t>Аренда * К =</t>
  </si>
  <si>
    <t>Прочий ущерб</t>
  </si>
  <si>
    <t>Уплачено+депозит=</t>
  </si>
  <si>
    <t>Возврат =</t>
  </si>
  <si>
    <t>Антенна</t>
  </si>
  <si>
    <t>--------------------------------------------------------------------------------------------------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</si>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</sst>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mo"/>
    </font>
    <font>
      <b/>
      <sz val="11.0"/>
      <color rgb="FF000000"/>
      <name val="Arimo"/>
    </font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49" xfId="0" applyAlignment="1" applyFont="1" applyNumberFormat="1">
      <alignment horizontal="center"/>
    </xf>
    <xf borderId="0" fillId="0" fontId="0" numFmtId="2" xfId="0" applyFont="1" applyNumberFormat="1"/>
    <xf borderId="0" fillId="0" fontId="1" numFmtId="0" xfId="0" applyFont="1"/>
    <xf borderId="0" fillId="0" fontId="1" numFmtId="2" xfId="0" applyFont="1" applyNumberFormat="1"/>
    <xf borderId="0" fillId="0" fontId="0" numFmtId="49" xfId="0" applyFont="1" applyNumberFormat="1"/>
    <xf borderId="0" fillId="0" fontId="2" numFmtId="0" xfId="0" applyFont="1"/>
    <xf borderId="0" fillId="0" fontId="0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7.13"/>
    <col customWidth="1" min="3" max="3" width="7.88"/>
    <col customWidth="1" min="4" max="4" width="7.38"/>
    <col customWidth="1" min="5" max="5" width="9.13"/>
    <col customWidth="1" min="6" max="6" width="6.13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101.0</v>
      </c>
      <c r="D3" s="3">
        <v>103.0</v>
      </c>
      <c r="E3" s="3" t="str">
        <f t="shared" ref="E3:E4" si="1">F3*B3</f>
        <v>183.06</v>
      </c>
      <c r="F3" s="3" t="str">
        <f t="shared" ref="F3:F4" si="2">D3-C3</f>
        <v>2.00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4286.0</v>
      </c>
      <c r="D4" s="3">
        <v>4354.0</v>
      </c>
      <c r="E4" s="3" t="str">
        <f t="shared" si="1"/>
        <v>276.08</v>
      </c>
      <c r="F4" s="3" t="str">
        <f t="shared" si="2"/>
        <v>68.00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 t="s">
        <v>9</v>
      </c>
      <c r="E5" s="3">
        <v>74.06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>
        <v>17.08</v>
      </c>
      <c r="C6" s="3">
        <v>281.0</v>
      </c>
      <c r="D6" s="3">
        <v>285.0</v>
      </c>
      <c r="E6" s="3" t="str">
        <f t="shared" ref="E6:E7" si="3">F6*B6</f>
        <v>68.32</v>
      </c>
      <c r="F6" s="3" t="str">
        <f>D6-C6</f>
        <v>4.00</v>
      </c>
      <c r="G6" s="1"/>
      <c r="H6" s="1"/>
      <c r="I6" s="1"/>
      <c r="J6" s="1"/>
      <c r="K6" s="1"/>
    </row>
    <row r="7" ht="12.75" customHeight="1">
      <c r="A7" s="1" t="s">
        <v>11</v>
      </c>
      <c r="B7" s="3">
        <v>19.94</v>
      </c>
      <c r="C7" s="3"/>
      <c r="D7" s="3"/>
      <c r="E7" s="3" t="str">
        <f t="shared" si="3"/>
        <v>139.58</v>
      </c>
      <c r="F7" s="3" t="str">
        <f>F6+F9</f>
        <v>7.00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1434.57</v>
      </c>
      <c r="F8" s="1"/>
      <c r="G8" s="1"/>
      <c r="H8" s="1"/>
      <c r="I8" s="1"/>
      <c r="J8" s="1"/>
      <c r="K8" s="1"/>
    </row>
    <row r="9" ht="12.75" customHeight="1">
      <c r="A9" s="1" t="s">
        <v>13</v>
      </c>
      <c r="B9" s="3">
        <v>102.25</v>
      </c>
      <c r="C9" s="3">
        <v>159.0</v>
      </c>
      <c r="D9" s="3">
        <v>162.0</v>
      </c>
      <c r="E9" s="3" t="str">
        <f>B9*F9</f>
        <v>306.75</v>
      </c>
      <c r="F9" s="3" t="str">
        <f>D9-C9</f>
        <v>3.00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856.28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293.46</v>
      </c>
      <c r="F11" s="1"/>
      <c r="G11" s="1"/>
      <c r="H11" s="1"/>
      <c r="I11" s="1"/>
      <c r="J11" s="1"/>
      <c r="K11" s="1"/>
    </row>
    <row r="12" ht="12.75" customHeight="1">
      <c r="A12" s="1" t="s">
        <v>16</v>
      </c>
      <c r="B12" s="3"/>
      <c r="C12" s="3"/>
      <c r="D12" s="3"/>
      <c r="E12" s="3">
        <v>45.0</v>
      </c>
      <c r="F12" s="1"/>
      <c r="G12" s="1"/>
      <c r="H12" s="1"/>
      <c r="I12" s="1"/>
      <c r="J12" s="1"/>
      <c r="K12" s="1"/>
    </row>
    <row r="13">
      <c r="A13" s="4" t="s">
        <v>17</v>
      </c>
      <c r="B13" s="4"/>
      <c r="C13" s="4"/>
      <c r="D13" s="4"/>
      <c r="E13" s="5" t="str">
        <f>SUM(E3:E12)</f>
        <v>3677.16</v>
      </c>
      <c r="F13" s="1"/>
      <c r="G13" s="1"/>
      <c r="H13" s="1"/>
      <c r="I13" s="1"/>
      <c r="J13" s="1"/>
      <c r="K13" s="1"/>
    </row>
    <row r="14" ht="12.75" customHeight="1">
      <c r="A14" s="6" t="s">
        <v>18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19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91.53</v>
      </c>
      <c r="C17" s="3">
        <v>98.0</v>
      </c>
      <c r="D17" s="3">
        <v>101.0</v>
      </c>
      <c r="E17" s="3" t="str">
        <f t="shared" ref="E17:E18" si="4">F17*B17</f>
        <v>274.59</v>
      </c>
      <c r="F17" s="3" t="str">
        <f t="shared" ref="F17:F18" si="5">D17-C17</f>
        <v>3.00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4.06</v>
      </c>
      <c r="C18" s="3">
        <v>4212.0</v>
      </c>
      <c r="D18" s="3">
        <v>4286.0</v>
      </c>
      <c r="E18" s="3" t="str">
        <f t="shared" si="4"/>
        <v>300.44</v>
      </c>
      <c r="F18" s="3" t="str">
        <f t="shared" si="5"/>
        <v>74.00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88.88</v>
      </c>
      <c r="F19" s="1"/>
      <c r="G19" s="1"/>
      <c r="H19" s="1"/>
      <c r="I19" s="1"/>
      <c r="J19" s="1"/>
      <c r="K19" s="1"/>
    </row>
    <row r="20" ht="12.75" customHeight="1">
      <c r="A20" s="1" t="s">
        <v>10</v>
      </c>
      <c r="B20" s="3">
        <v>17.08</v>
      </c>
      <c r="C20" s="3">
        <v>276.0</v>
      </c>
      <c r="D20" s="3">
        <v>281.0</v>
      </c>
      <c r="E20" s="3" t="str">
        <f t="shared" ref="E20:E21" si="6">F20*B20</f>
        <v>85.40</v>
      </c>
      <c r="F20" s="3" t="str">
        <f>D20-C20</f>
        <v>5.00</v>
      </c>
      <c r="G20" s="1"/>
      <c r="H20" s="1"/>
      <c r="I20" s="1"/>
      <c r="J20" s="1"/>
      <c r="K20" s="1"/>
    </row>
    <row r="21" ht="12.75" customHeight="1">
      <c r="A21" s="1" t="s">
        <v>11</v>
      </c>
      <c r="B21" s="3">
        <v>19.94</v>
      </c>
      <c r="C21" s="3"/>
      <c r="D21" s="3"/>
      <c r="E21" s="3" t="str">
        <f t="shared" si="6"/>
        <v>159.52</v>
      </c>
      <c r="F21" s="3" t="str">
        <f>F20+F23</f>
        <v>8.00</v>
      </c>
      <c r="G21" s="1"/>
      <c r="H21" s="1"/>
      <c r="I21" s="1"/>
      <c r="J21" s="1"/>
      <c r="K21" s="1"/>
    </row>
    <row r="22" ht="12.75" customHeight="1">
      <c r="A22" s="1" t="s">
        <v>12</v>
      </c>
      <c r="B22" s="3"/>
      <c r="C22" s="3"/>
      <c r="D22" s="3"/>
      <c r="E22" s="3">
        <v>1434.57</v>
      </c>
      <c r="F22" s="1"/>
      <c r="G22" s="1"/>
      <c r="H22" s="1"/>
      <c r="I22" s="1"/>
      <c r="J22" s="1"/>
      <c r="K22" s="1"/>
    </row>
    <row r="23" ht="12.75" customHeight="1">
      <c r="A23" s="1" t="s">
        <v>13</v>
      </c>
      <c r="B23" s="3">
        <v>102.25</v>
      </c>
      <c r="C23" s="3">
        <v>156.0</v>
      </c>
      <c r="D23" s="3">
        <v>159.0</v>
      </c>
      <c r="E23" s="3" t="str">
        <f>B23*F23</f>
        <v>306.75</v>
      </c>
      <c r="F23" s="3" t="str">
        <f>D23-C23</f>
        <v>3.00</v>
      </c>
      <c r="G23" s="1"/>
      <c r="H23" s="1"/>
      <c r="I23" s="1"/>
      <c r="J23" s="1"/>
      <c r="K23" s="1"/>
    </row>
    <row r="24" ht="12.75" customHeight="1">
      <c r="A24" s="1" t="s">
        <v>14</v>
      </c>
      <c r="B24" s="3"/>
      <c r="C24" s="3"/>
      <c r="D24" s="3"/>
      <c r="E24" s="3">
        <v>847.53</v>
      </c>
      <c r="F24" s="1"/>
      <c r="G24" s="1"/>
      <c r="H24" s="1"/>
      <c r="I24" s="1"/>
      <c r="J24" s="1"/>
      <c r="K24" s="1"/>
    </row>
    <row r="25" ht="12.75" customHeight="1">
      <c r="A25" s="1" t="s">
        <v>15</v>
      </c>
      <c r="B25" s="3"/>
      <c r="C25" s="3"/>
      <c r="D25" s="3"/>
      <c r="E25" s="3">
        <v>293.46</v>
      </c>
      <c r="F25" s="1"/>
      <c r="G25" s="1"/>
      <c r="H25" s="1"/>
      <c r="I25" s="1"/>
      <c r="J25" s="1"/>
      <c r="K25" s="1"/>
    </row>
    <row r="26" ht="12.75" customHeight="1">
      <c r="A26" s="1" t="s">
        <v>16</v>
      </c>
      <c r="B26" s="3"/>
      <c r="C26" s="3"/>
      <c r="D26" s="3"/>
      <c r="E26" s="3">
        <v>45.0</v>
      </c>
      <c r="F26" s="1"/>
      <c r="G26" s="1"/>
      <c r="H26" s="1"/>
      <c r="I26" s="1"/>
      <c r="J26" s="1"/>
      <c r="K26" s="1"/>
    </row>
    <row r="27" ht="15.75" customHeight="1">
      <c r="A27" s="4" t="s">
        <v>17</v>
      </c>
      <c r="B27" s="4"/>
      <c r="C27" s="4"/>
      <c r="D27" s="4"/>
      <c r="E27" s="5" t="str">
        <f>SUM(E17:E26)</f>
        <v>3836.14</v>
      </c>
      <c r="F27" s="1"/>
      <c r="G27" s="1"/>
      <c r="H27" s="1"/>
      <c r="I27" s="1"/>
      <c r="J27" s="1"/>
      <c r="K27" s="1"/>
    </row>
    <row r="28" ht="12.75" customHeight="1">
      <c r="A28" s="6" t="s">
        <v>18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20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91.53</v>
      </c>
      <c r="C31" s="3">
        <v>95.0</v>
      </c>
      <c r="D31" s="3">
        <v>98.0</v>
      </c>
      <c r="E31" s="3" t="str">
        <f t="shared" ref="E31:E32" si="7">F31*B31</f>
        <v>274.59</v>
      </c>
      <c r="F31" s="3" t="str">
        <f t="shared" ref="F31:F32" si="8">D31-C31</f>
        <v>3.00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4.06</v>
      </c>
      <c r="C32" s="3">
        <v>4114.0</v>
      </c>
      <c r="D32" s="3">
        <v>4212.0</v>
      </c>
      <c r="E32" s="3" t="str">
        <f t="shared" si="7"/>
        <v>397.88</v>
      </c>
      <c r="F32" s="3" t="str">
        <f t="shared" si="8"/>
        <v>98.00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88.88</v>
      </c>
      <c r="F33" s="1"/>
      <c r="G33" s="1"/>
      <c r="H33" s="1"/>
      <c r="I33" s="1"/>
      <c r="J33" s="1"/>
      <c r="K33" s="1"/>
    </row>
    <row r="34" ht="12.75" customHeight="1">
      <c r="A34" s="1" t="s">
        <v>10</v>
      </c>
      <c r="B34" s="3">
        <v>17.08</v>
      </c>
      <c r="C34" s="3">
        <v>266.0</v>
      </c>
      <c r="D34" s="3">
        <v>276.0</v>
      </c>
      <c r="E34" s="3" t="str">
        <f t="shared" ref="E34:E35" si="9">F34*B34</f>
        <v>170.80</v>
      </c>
      <c r="F34" s="3" t="str">
        <f>D34-C34</f>
        <v>10.00</v>
      </c>
      <c r="G34" s="1"/>
      <c r="H34" s="1"/>
      <c r="I34" s="1"/>
      <c r="J34" s="1"/>
      <c r="K34" s="1"/>
    </row>
    <row r="35" ht="12.75" customHeight="1">
      <c r="A35" s="1" t="s">
        <v>11</v>
      </c>
      <c r="B35" s="3">
        <v>19.94</v>
      </c>
      <c r="C35" s="3"/>
      <c r="D35" s="3"/>
      <c r="E35" s="3" t="str">
        <f t="shared" si="9"/>
        <v>299.10</v>
      </c>
      <c r="F35" s="3" t="str">
        <f>F34+F37</f>
        <v>15.00</v>
      </c>
      <c r="G35" s="1"/>
      <c r="H35" s="1"/>
      <c r="I35" s="1"/>
      <c r="J35" s="1"/>
      <c r="K35" s="1"/>
    </row>
    <row r="36" ht="12.75" customHeight="1">
      <c r="A36" s="1" t="s">
        <v>12</v>
      </c>
      <c r="B36" s="3"/>
      <c r="C36" s="3"/>
      <c r="D36" s="3"/>
      <c r="E36" s="3">
        <v>1408.57</v>
      </c>
      <c r="F36" s="1"/>
      <c r="G36" s="1"/>
      <c r="H36" s="1"/>
      <c r="I36" s="1"/>
      <c r="J36" s="1"/>
      <c r="K36" s="1"/>
    </row>
    <row r="37" ht="12.75" customHeight="1">
      <c r="A37" s="1" t="s">
        <v>13</v>
      </c>
      <c r="B37" s="3">
        <v>102.25</v>
      </c>
      <c r="C37" s="3">
        <v>151.0</v>
      </c>
      <c r="D37" s="3">
        <v>156.0</v>
      </c>
      <c r="E37" s="3" t="str">
        <f>F37*B37</f>
        <v>511.25</v>
      </c>
      <c r="F37" s="3" t="str">
        <f>D37-C37</f>
        <v>5.00</v>
      </c>
      <c r="G37" s="1"/>
      <c r="H37" s="1"/>
      <c r="I37" s="1"/>
      <c r="J37" s="1"/>
      <c r="K37" s="1"/>
    </row>
    <row r="38" ht="12.75" customHeight="1">
      <c r="A38" s="1" t="s">
        <v>14</v>
      </c>
      <c r="B38" s="3"/>
      <c r="C38" s="3"/>
      <c r="D38" s="3"/>
      <c r="E38" s="3">
        <v>823.87</v>
      </c>
      <c r="F38" s="1"/>
      <c r="G38" s="1"/>
      <c r="H38" s="1"/>
      <c r="I38" s="1"/>
      <c r="J38" s="1"/>
      <c r="K38" s="1"/>
    </row>
    <row r="39" ht="12.75" customHeight="1">
      <c r="A39" s="1" t="s">
        <v>15</v>
      </c>
      <c r="B39" s="3"/>
      <c r="C39" s="3"/>
      <c r="D39" s="3"/>
      <c r="E39" s="3">
        <v>293.46</v>
      </c>
      <c r="F39" s="1"/>
      <c r="G39" s="1"/>
      <c r="H39" s="1"/>
      <c r="I39" s="1"/>
      <c r="J39" s="1"/>
      <c r="K39" s="1"/>
    </row>
    <row r="40" ht="12.75" customHeight="1">
      <c r="A40" s="1" t="s">
        <v>16</v>
      </c>
      <c r="B40" s="3"/>
      <c r="C40" s="3"/>
      <c r="D40" s="3"/>
      <c r="E40" s="3">
        <v>45.0</v>
      </c>
      <c r="F40" s="1"/>
      <c r="G40" s="1"/>
      <c r="H40" s="1"/>
      <c r="I40" s="1"/>
      <c r="J40" s="1"/>
      <c r="K40" s="1"/>
    </row>
    <row r="41" ht="15.75" customHeight="1">
      <c r="A41" s="4" t="s">
        <v>17</v>
      </c>
      <c r="B41" s="4"/>
      <c r="C41" s="4"/>
      <c r="D41" s="4"/>
      <c r="E41" s="5" t="str">
        <f>SUM(E31:E40)</f>
        <v>4313.40</v>
      </c>
      <c r="F41" s="1"/>
      <c r="G41" s="1"/>
      <c r="H41" s="1"/>
      <c r="I41" s="1"/>
      <c r="J41" s="1"/>
      <c r="K41" s="1"/>
    </row>
    <row r="42" ht="12.75" customHeight="1">
      <c r="A42" s="6" t="s">
        <v>18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21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91.53</v>
      </c>
      <c r="C45" s="3">
        <v>92.0</v>
      </c>
      <c r="D45" s="3">
        <v>95.0</v>
      </c>
      <c r="E45" s="3" t="str">
        <f t="shared" ref="E45:E46" si="10">F45*B45</f>
        <v>274.59</v>
      </c>
      <c r="F45" s="3" t="str">
        <f t="shared" ref="F45:F46" si="11">D45-C45</f>
        <v>3.00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4.06</v>
      </c>
      <c r="C46" s="3">
        <v>4042.0</v>
      </c>
      <c r="D46" s="3">
        <v>4114.0</v>
      </c>
      <c r="E46" s="3" t="str">
        <f t="shared" si="10"/>
        <v>292.32</v>
      </c>
      <c r="F46" s="3" t="str">
        <f t="shared" si="11"/>
        <v>72.00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88.88</v>
      </c>
      <c r="F47" s="1"/>
      <c r="G47" s="1"/>
      <c r="H47" s="1"/>
      <c r="I47" s="1"/>
      <c r="J47" s="1"/>
      <c r="K47" s="1"/>
    </row>
    <row r="48" ht="12.75" customHeight="1">
      <c r="A48" s="1" t="s">
        <v>10</v>
      </c>
      <c r="B48" s="3">
        <v>17.08</v>
      </c>
      <c r="C48" s="3">
        <v>262.0</v>
      </c>
      <c r="D48" s="3">
        <v>266.0</v>
      </c>
      <c r="E48" s="3" t="str">
        <f t="shared" ref="E48:E49" si="12">F48*B48</f>
        <v>68.32</v>
      </c>
      <c r="F48" s="3" t="str">
        <f>D48-C48</f>
        <v>4.00</v>
      </c>
      <c r="G48" s="1"/>
      <c r="H48" s="1"/>
      <c r="I48" s="1"/>
      <c r="J48" s="1"/>
      <c r="K48" s="1"/>
    </row>
    <row r="49" ht="12.75" customHeight="1">
      <c r="A49" s="1" t="s">
        <v>11</v>
      </c>
      <c r="B49" s="3">
        <v>19.94</v>
      </c>
      <c r="C49" s="3"/>
      <c r="D49" s="3"/>
      <c r="E49" s="3" t="str">
        <f t="shared" si="12"/>
        <v>119.64</v>
      </c>
      <c r="F49" s="3" t="str">
        <f>F48+F51</f>
        <v>6.00</v>
      </c>
      <c r="G49" s="1"/>
      <c r="H49" s="1"/>
      <c r="I49" s="1"/>
      <c r="J49" s="1"/>
      <c r="K49" s="1"/>
    </row>
    <row r="50" ht="12.75" customHeight="1">
      <c r="A50" s="1" t="s">
        <v>12</v>
      </c>
      <c r="B50" s="3"/>
      <c r="C50" s="3"/>
      <c r="D50" s="3"/>
      <c r="E50" s="3">
        <v>1408.57</v>
      </c>
      <c r="F50" s="1"/>
      <c r="G50" s="1"/>
      <c r="H50" s="1"/>
      <c r="I50" s="1"/>
      <c r="J50" s="1"/>
      <c r="K50" s="1"/>
    </row>
    <row r="51" ht="12.75" customHeight="1">
      <c r="A51" s="1" t="s">
        <v>13</v>
      </c>
      <c r="B51" s="3">
        <v>102.25</v>
      </c>
      <c r="C51" s="3">
        <v>149.0</v>
      </c>
      <c r="D51" s="3">
        <v>151.0</v>
      </c>
      <c r="E51" s="3" t="str">
        <f>F51*B51</f>
        <v>204.50</v>
      </c>
      <c r="F51" s="3" t="str">
        <f>D51-C51</f>
        <v>2.00</v>
      </c>
      <c r="G51" s="1"/>
      <c r="H51" s="1"/>
      <c r="I51" s="1"/>
      <c r="J51" s="1"/>
      <c r="K51" s="1"/>
    </row>
    <row r="52" ht="12.75" customHeight="1">
      <c r="A52" s="1" t="s">
        <v>14</v>
      </c>
      <c r="B52" s="3"/>
      <c r="C52" s="3"/>
      <c r="D52" s="3"/>
      <c r="E52" s="3">
        <v>823.87</v>
      </c>
      <c r="F52" s="1"/>
      <c r="G52" s="1"/>
      <c r="H52" s="1"/>
      <c r="I52" s="1"/>
      <c r="J52" s="1"/>
      <c r="K52" s="1"/>
    </row>
    <row r="53" ht="12.75" customHeight="1">
      <c r="A53" s="1" t="s">
        <v>15</v>
      </c>
      <c r="B53" s="3"/>
      <c r="C53" s="3"/>
      <c r="D53" s="3"/>
      <c r="E53" s="3">
        <v>293.46</v>
      </c>
      <c r="F53" s="1"/>
      <c r="G53" s="1"/>
      <c r="H53" s="1"/>
      <c r="I53" s="1"/>
      <c r="J53" s="1"/>
      <c r="K53" s="1"/>
    </row>
    <row r="54" ht="12.75" customHeight="1">
      <c r="A54" s="1" t="s">
        <v>16</v>
      </c>
      <c r="B54" s="3"/>
      <c r="C54" s="3"/>
      <c r="D54" s="3"/>
      <c r="E54" s="3">
        <v>40.0</v>
      </c>
      <c r="F54" s="1"/>
      <c r="G54" s="1"/>
      <c r="H54" s="1"/>
      <c r="I54" s="1"/>
      <c r="J54" s="1"/>
      <c r="K54" s="1"/>
    </row>
    <row r="55" ht="15.75" customHeight="1">
      <c r="A55" s="4" t="s">
        <v>17</v>
      </c>
      <c r="B55" s="4"/>
      <c r="C55" s="4"/>
      <c r="D55" s="4"/>
      <c r="E55" s="5" t="str">
        <f>SUM(E45:E54)</f>
        <v>3614.15</v>
      </c>
      <c r="F55" s="1"/>
      <c r="G55" s="1"/>
      <c r="H55" s="1"/>
      <c r="I55" s="1"/>
      <c r="J55" s="1"/>
      <c r="K55" s="1"/>
    </row>
    <row r="56" ht="12.75" customHeight="1">
      <c r="A56" s="6" t="s">
        <v>18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22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91.53</v>
      </c>
      <c r="C59" s="3">
        <v>89.0</v>
      </c>
      <c r="D59" s="3">
        <v>92.0</v>
      </c>
      <c r="E59" s="3" t="str">
        <f t="shared" ref="E59:E60" si="13">F59*B59</f>
        <v>274.59</v>
      </c>
      <c r="F59" s="3" t="str">
        <f t="shared" ref="F59:F60" si="14">D59-C59</f>
        <v>3.00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4.06</v>
      </c>
      <c r="C60" s="3">
        <v>3944.0</v>
      </c>
      <c r="D60" s="3">
        <v>4042.0</v>
      </c>
      <c r="E60" s="3" t="str">
        <f t="shared" si="13"/>
        <v>397.88</v>
      </c>
      <c r="F60" s="3" t="str">
        <f t="shared" si="14"/>
        <v>98.00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88.88</v>
      </c>
      <c r="F61" s="1"/>
      <c r="G61" s="1"/>
      <c r="H61" s="1"/>
      <c r="I61" s="1"/>
      <c r="J61" s="1"/>
      <c r="K61" s="1"/>
    </row>
    <row r="62" ht="12.75" customHeight="1">
      <c r="A62" s="1" t="s">
        <v>10</v>
      </c>
      <c r="B62" s="3">
        <v>17.08</v>
      </c>
      <c r="C62" s="3">
        <v>256.0</v>
      </c>
      <c r="D62" s="3">
        <v>262.0</v>
      </c>
      <c r="E62" s="3" t="str">
        <f t="shared" ref="E62:E63" si="15">F62*B62</f>
        <v>102.48</v>
      </c>
      <c r="F62" s="3" t="str">
        <f>D62-C62</f>
        <v>6.00</v>
      </c>
      <c r="G62" s="1"/>
      <c r="H62" s="1"/>
      <c r="I62" s="1"/>
      <c r="J62" s="1"/>
      <c r="K62" s="1"/>
    </row>
    <row r="63" ht="12.75" customHeight="1">
      <c r="A63" s="1" t="s">
        <v>11</v>
      </c>
      <c r="B63" s="3">
        <v>19.94</v>
      </c>
      <c r="C63" s="3"/>
      <c r="D63" s="3"/>
      <c r="E63" s="3" t="str">
        <f t="shared" si="15"/>
        <v>199.40</v>
      </c>
      <c r="F63" s="3" t="str">
        <f>F62+F65</f>
        <v>10.00</v>
      </c>
      <c r="G63" s="1"/>
      <c r="H63" s="1"/>
      <c r="I63" s="1"/>
      <c r="J63" s="1"/>
      <c r="K63" s="1"/>
    </row>
    <row r="64" ht="12.75" customHeight="1">
      <c r="A64" s="1" t="s">
        <v>12</v>
      </c>
      <c r="B64" s="3"/>
      <c r="C64" s="3"/>
      <c r="D64" s="3"/>
      <c r="E64" s="3">
        <v>1434.57</v>
      </c>
      <c r="F64" s="1"/>
      <c r="G64" s="1"/>
      <c r="H64" s="1"/>
      <c r="I64" s="1"/>
      <c r="J64" s="1"/>
      <c r="K64" s="1"/>
    </row>
    <row r="65" ht="12.75" customHeight="1">
      <c r="A65" s="1" t="s">
        <v>13</v>
      </c>
      <c r="B65" s="3">
        <v>102.25</v>
      </c>
      <c r="C65" s="3">
        <v>145.0</v>
      </c>
      <c r="D65" s="3">
        <v>149.0</v>
      </c>
      <c r="E65" s="3" t="str">
        <f>F65*B65</f>
        <v>409.00</v>
      </c>
      <c r="F65" s="3" t="str">
        <f>D65-C65</f>
        <v>4.00</v>
      </c>
      <c r="G65" s="1"/>
      <c r="H65" s="1"/>
      <c r="I65" s="1"/>
      <c r="J65" s="1"/>
      <c r="K65" s="1"/>
    </row>
    <row r="66" ht="12.75" customHeight="1">
      <c r="A66" s="1" t="s">
        <v>14</v>
      </c>
      <c r="B66" s="3"/>
      <c r="C66" s="3"/>
      <c r="D66" s="3"/>
      <c r="E66" s="3">
        <v>823.87</v>
      </c>
      <c r="F66" s="1"/>
      <c r="G66" s="1"/>
      <c r="H66" s="1"/>
      <c r="I66" s="1"/>
      <c r="J66" s="1"/>
      <c r="K66" s="1"/>
    </row>
    <row r="67" ht="12.75" customHeight="1">
      <c r="A67" s="1" t="s">
        <v>15</v>
      </c>
      <c r="B67" s="3"/>
      <c r="C67" s="3"/>
      <c r="D67" s="3"/>
      <c r="E67" s="3">
        <v>293.46</v>
      </c>
      <c r="F67" s="1"/>
      <c r="G67" s="1"/>
      <c r="H67" s="1"/>
      <c r="I67" s="1"/>
      <c r="J67" s="1"/>
      <c r="K67" s="1"/>
    </row>
    <row r="68" ht="12.75" customHeight="1">
      <c r="A68" s="1" t="s">
        <v>16</v>
      </c>
      <c r="B68" s="3"/>
      <c r="C68" s="3"/>
      <c r="D68" s="3"/>
      <c r="E68" s="3">
        <v>40.0</v>
      </c>
      <c r="F68" s="1"/>
      <c r="G68" s="1"/>
      <c r="H68" s="1"/>
      <c r="I68" s="1"/>
      <c r="J68" s="1"/>
      <c r="K68" s="1"/>
    </row>
    <row r="69" ht="15.75" customHeight="1">
      <c r="A69" s="4" t="s">
        <v>17</v>
      </c>
      <c r="B69" s="4"/>
      <c r="C69" s="4"/>
      <c r="D69" s="4"/>
      <c r="E69" s="5" t="str">
        <f>SUM(E59:E68)</f>
        <v>4064.13</v>
      </c>
      <c r="F69" s="1"/>
      <c r="G69" s="1"/>
      <c r="H69" s="1"/>
      <c r="I69" s="1"/>
      <c r="J69" s="1"/>
      <c r="K69" s="1"/>
    </row>
    <row r="70" ht="12.75" customHeight="1">
      <c r="A70" s="6" t="s">
        <v>18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23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91.53</v>
      </c>
      <c r="C73" s="3">
        <v>86.0</v>
      </c>
      <c r="D73" s="3">
        <v>89.0</v>
      </c>
      <c r="E73" s="3" t="str">
        <f t="shared" ref="E73:E74" si="16">F73*B73</f>
        <v>274.59</v>
      </c>
      <c r="F73" s="3" t="str">
        <f t="shared" ref="F73:F74" si="17">D73-C73</f>
        <v>3.00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4.06</v>
      </c>
      <c r="C74" s="3">
        <v>3859.0</v>
      </c>
      <c r="D74" s="3">
        <v>3944.0</v>
      </c>
      <c r="E74" s="3" t="str">
        <f t="shared" si="16"/>
        <v>345.10</v>
      </c>
      <c r="F74" s="3" t="str">
        <f t="shared" si="17"/>
        <v>85.00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88.88</v>
      </c>
      <c r="F75" s="1"/>
      <c r="G75" s="1"/>
      <c r="H75" s="1"/>
      <c r="I75" s="1"/>
      <c r="J75" s="1"/>
      <c r="K75" s="1"/>
    </row>
    <row r="76" ht="12.75" customHeight="1">
      <c r="A76" s="1" t="s">
        <v>10</v>
      </c>
      <c r="B76" s="3">
        <v>17.08</v>
      </c>
      <c r="C76" s="3">
        <v>249.0</v>
      </c>
      <c r="D76" s="3">
        <v>256.0</v>
      </c>
      <c r="E76" s="3" t="str">
        <f t="shared" ref="E76:E77" si="18">F76*B76</f>
        <v>119.56</v>
      </c>
      <c r="F76" s="3" t="str">
        <f>D76-C76</f>
        <v>7.00</v>
      </c>
      <c r="G76" s="1"/>
      <c r="H76" s="1"/>
      <c r="I76" s="1"/>
      <c r="J76" s="1"/>
      <c r="K76" s="1"/>
    </row>
    <row r="77" ht="12.75" customHeight="1">
      <c r="A77" s="1" t="s">
        <v>11</v>
      </c>
      <c r="B77" s="3">
        <v>19.94</v>
      </c>
      <c r="C77" s="3"/>
      <c r="D77" s="3"/>
      <c r="E77" s="3" t="str">
        <f t="shared" si="18"/>
        <v>219.34</v>
      </c>
      <c r="F77" s="3" t="str">
        <f>F76+F79</f>
        <v>11.00</v>
      </c>
      <c r="G77" s="1"/>
      <c r="H77" s="1"/>
      <c r="I77" s="1"/>
      <c r="J77" s="1"/>
      <c r="K77" s="1"/>
    </row>
    <row r="78" ht="12.75" customHeight="1">
      <c r="A78" s="1" t="s">
        <v>12</v>
      </c>
      <c r="B78" s="3"/>
      <c r="C78" s="3"/>
      <c r="D78" s="3"/>
      <c r="E78" s="3">
        <v>1434.57</v>
      </c>
      <c r="F78" s="1"/>
      <c r="G78" s="1"/>
      <c r="H78" s="1"/>
      <c r="I78" s="1"/>
      <c r="J78" s="1"/>
      <c r="K78" s="1"/>
    </row>
    <row r="79" ht="12.75" customHeight="1">
      <c r="A79" s="1" t="s">
        <v>13</v>
      </c>
      <c r="B79" s="3">
        <v>102.34</v>
      </c>
      <c r="C79" s="3">
        <v>141.0</v>
      </c>
      <c r="D79" s="3">
        <v>145.0</v>
      </c>
      <c r="E79" s="3" t="str">
        <f>F79*B79</f>
        <v>409.36</v>
      </c>
      <c r="F79" s="3" t="str">
        <f>D79-C79</f>
        <v>4.00</v>
      </c>
      <c r="G79" s="1"/>
      <c r="H79" s="1"/>
      <c r="I79" s="1"/>
      <c r="J79" s="1"/>
      <c r="K79" s="1"/>
    </row>
    <row r="80" ht="12.75" customHeight="1">
      <c r="A80" s="1" t="s">
        <v>14</v>
      </c>
      <c r="B80" s="3"/>
      <c r="C80" s="3"/>
      <c r="D80" s="3"/>
      <c r="E80" s="3">
        <v>823.87</v>
      </c>
      <c r="F80" s="1"/>
      <c r="G80" s="1"/>
      <c r="H80" s="1"/>
      <c r="I80" s="1"/>
      <c r="J80" s="1"/>
      <c r="K80" s="1"/>
    </row>
    <row r="81" ht="12.75" customHeight="1">
      <c r="A81" s="1" t="s">
        <v>15</v>
      </c>
      <c r="B81" s="3"/>
      <c r="C81" s="3"/>
      <c r="D81" s="3"/>
      <c r="E81" s="3">
        <v>293.46</v>
      </c>
      <c r="F81" s="1"/>
      <c r="G81" s="1"/>
      <c r="H81" s="1"/>
      <c r="I81" s="1"/>
      <c r="J81" s="1"/>
      <c r="K81" s="1"/>
    </row>
    <row r="82" ht="12.75" customHeight="1">
      <c r="A82" s="1" t="s">
        <v>16</v>
      </c>
      <c r="B82" s="3"/>
      <c r="C82" s="3"/>
      <c r="D82" s="3"/>
      <c r="E82" s="3">
        <v>40.0</v>
      </c>
      <c r="F82" s="1"/>
      <c r="G82" s="1"/>
      <c r="H82" s="1"/>
      <c r="I82" s="1"/>
      <c r="J82" s="1"/>
      <c r="K82" s="1"/>
    </row>
    <row r="83" ht="15.75" customHeight="1">
      <c r="A83" s="4" t="s">
        <v>17</v>
      </c>
      <c r="B83" s="4"/>
      <c r="C83" s="4"/>
      <c r="D83" s="4"/>
      <c r="E83" s="5" t="str">
        <f>SUM(E73:E82)</f>
        <v>4048.73</v>
      </c>
      <c r="F83" s="1"/>
      <c r="G83" s="1"/>
      <c r="H83" s="1"/>
      <c r="I83" s="1"/>
      <c r="J83" s="1"/>
      <c r="K83" s="1"/>
    </row>
    <row r="84" ht="12.75" customHeight="1">
      <c r="A84" s="6" t="s">
        <v>18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B85" s="2" t="s">
        <v>24</v>
      </c>
    </row>
    <row r="86" ht="12.75" customHeight="1">
      <c r="B86" s="7" t="s">
        <v>1</v>
      </c>
      <c r="C86" s="7" t="s">
        <v>2</v>
      </c>
      <c r="D86" s="7" t="s">
        <v>3</v>
      </c>
      <c r="E86" s="7" t="s">
        <v>4</v>
      </c>
      <c r="F86" s="7" t="s">
        <v>5</v>
      </c>
    </row>
    <row r="87" ht="12.75" customHeight="1">
      <c r="A87" s="7" t="s">
        <v>6</v>
      </c>
      <c r="B87" s="3">
        <v>91.53</v>
      </c>
      <c r="C87" s="3">
        <v>84.0</v>
      </c>
      <c r="D87" s="3">
        <v>86.0</v>
      </c>
      <c r="E87" s="3" t="str">
        <f t="shared" ref="E87:E88" si="19">F87*B87</f>
        <v>183.06</v>
      </c>
      <c r="F87" s="3" t="str">
        <f t="shared" ref="F87:F88" si="20">D87-C87</f>
        <v>2.00</v>
      </c>
    </row>
    <row r="88" ht="12.75" customHeight="1">
      <c r="A88" s="7" t="s">
        <v>7</v>
      </c>
      <c r="B88" s="3">
        <v>4.06</v>
      </c>
      <c r="C88" s="3">
        <v>3769.0</v>
      </c>
      <c r="D88" s="3">
        <v>3859.0</v>
      </c>
      <c r="E88" s="3" t="str">
        <f t="shared" si="19"/>
        <v>365.40</v>
      </c>
      <c r="F88" s="3" t="str">
        <f t="shared" si="20"/>
        <v>90.00</v>
      </c>
    </row>
    <row r="89" ht="12.75" customHeight="1">
      <c r="A89" s="7" t="s">
        <v>8</v>
      </c>
      <c r="B89" s="3"/>
      <c r="C89" s="3"/>
      <c r="D89" s="3"/>
      <c r="E89" s="3">
        <v>88.88</v>
      </c>
    </row>
    <row r="90" ht="12.75" customHeight="1">
      <c r="A90" s="7" t="s">
        <v>10</v>
      </c>
      <c r="B90" s="3">
        <v>17.08</v>
      </c>
      <c r="C90" s="3">
        <v>237.0</v>
      </c>
      <c r="D90" s="3">
        <v>249.0</v>
      </c>
      <c r="E90" s="3" t="str">
        <f t="shared" ref="E90:E91" si="21">F90*B90</f>
        <v>204.96</v>
      </c>
      <c r="F90" s="3" t="str">
        <f>D90-C90</f>
        <v>12.00</v>
      </c>
    </row>
    <row r="91" ht="12.75" customHeight="1">
      <c r="A91" s="7" t="s">
        <v>11</v>
      </c>
      <c r="B91" s="3">
        <v>19.94</v>
      </c>
      <c r="C91" s="3"/>
      <c r="D91" s="3"/>
      <c r="E91" s="3" t="str">
        <f t="shared" si="21"/>
        <v>319.04</v>
      </c>
      <c r="F91" s="3" t="str">
        <f>F90+F93</f>
        <v>16.00</v>
      </c>
    </row>
    <row r="92" ht="12.75" customHeight="1">
      <c r="A92" s="7" t="s">
        <v>12</v>
      </c>
      <c r="B92" s="3"/>
      <c r="C92" s="3"/>
      <c r="D92" s="3"/>
      <c r="E92" s="3">
        <v>1434.57</v>
      </c>
    </row>
    <row r="93" ht="12.75" customHeight="1">
      <c r="A93" s="7" t="s">
        <v>13</v>
      </c>
      <c r="B93" s="3">
        <v>102.34</v>
      </c>
      <c r="C93" s="3">
        <v>137.0</v>
      </c>
      <c r="D93" s="3">
        <v>141.0</v>
      </c>
      <c r="E93" s="3" t="str">
        <f>F93*B93</f>
        <v>409.36</v>
      </c>
      <c r="F93" s="3" t="str">
        <f>D93-C93</f>
        <v>4.00</v>
      </c>
    </row>
    <row r="94" ht="12.75" customHeight="1">
      <c r="A94" s="7" t="s">
        <v>14</v>
      </c>
      <c r="B94" s="3"/>
      <c r="C94" s="3"/>
      <c r="D94" s="3"/>
      <c r="E94" s="3">
        <v>823.87</v>
      </c>
    </row>
    <row r="95" ht="12.75" customHeight="1">
      <c r="A95" s="7" t="s">
        <v>15</v>
      </c>
      <c r="B95" s="3"/>
      <c r="C95" s="3"/>
      <c r="D95" s="3"/>
      <c r="E95" s="3">
        <v>293.46</v>
      </c>
    </row>
    <row r="96" ht="12.75" customHeight="1">
      <c r="A96" s="7" t="s">
        <v>16</v>
      </c>
      <c r="B96" s="3"/>
      <c r="C96" s="3"/>
      <c r="D96" s="3"/>
      <c r="E96" s="3">
        <v>40.0</v>
      </c>
    </row>
    <row r="97" ht="15.75" customHeight="1">
      <c r="A97" s="4" t="s">
        <v>17</v>
      </c>
      <c r="B97" s="4"/>
      <c r="C97" s="4"/>
      <c r="D97" s="4"/>
      <c r="E97" s="5" t="str">
        <f>SUM(E87:E96)</f>
        <v>4162.60</v>
      </c>
    </row>
    <row r="98" ht="12.75" customHeight="1">
      <c r="A98" s="6" t="s">
        <v>18</v>
      </c>
    </row>
    <row r="99" ht="15.75" customHeight="1">
      <c r="B99" s="2" t="s">
        <v>25</v>
      </c>
    </row>
    <row r="100" ht="12.75" customHeight="1">
      <c r="B100" s="7" t="s">
        <v>1</v>
      </c>
      <c r="C100" s="7" t="s">
        <v>2</v>
      </c>
      <c r="D100" s="7" t="s">
        <v>3</v>
      </c>
      <c r="E100" s="7" t="s">
        <v>4</v>
      </c>
      <c r="F100" s="7" t="s">
        <v>5</v>
      </c>
    </row>
    <row r="101" ht="12.75" customHeight="1">
      <c r="A101" s="7" t="s">
        <v>6</v>
      </c>
      <c r="B101" s="3">
        <v>91.53</v>
      </c>
      <c r="C101" s="3">
        <v>83.0</v>
      </c>
      <c r="D101" s="3">
        <v>84.0</v>
      </c>
      <c r="E101" s="3" t="str">
        <f t="shared" ref="E101:E102" si="22">F101*B101</f>
        <v>91.53</v>
      </c>
      <c r="F101" s="3" t="str">
        <f t="shared" ref="F101:F102" si="23">D101-C101</f>
        <v>1.00</v>
      </c>
    </row>
    <row r="102" ht="12.75" customHeight="1">
      <c r="A102" s="7" t="s">
        <v>7</v>
      </c>
      <c r="B102" s="3">
        <v>4.06</v>
      </c>
      <c r="C102" s="3">
        <v>3675.0</v>
      </c>
      <c r="D102" s="3">
        <v>3769.0</v>
      </c>
      <c r="E102" s="3" t="str">
        <f t="shared" si="22"/>
        <v>381.64</v>
      </c>
      <c r="F102" s="3" t="str">
        <f t="shared" si="23"/>
        <v>94.00</v>
      </c>
    </row>
    <row r="103" ht="12.75" customHeight="1">
      <c r="A103" s="7" t="s">
        <v>8</v>
      </c>
      <c r="B103" s="3"/>
      <c r="C103" s="3"/>
      <c r="D103" s="3"/>
      <c r="E103" s="3">
        <v>122.63</v>
      </c>
    </row>
    <row r="104" ht="12.75" customHeight="1">
      <c r="A104" s="7" t="s">
        <v>10</v>
      </c>
      <c r="B104" s="3">
        <v>17.08</v>
      </c>
      <c r="C104" s="3">
        <v>229.0</v>
      </c>
      <c r="D104" s="3">
        <v>237.0</v>
      </c>
      <c r="E104" s="3" t="str">
        <f t="shared" ref="E104:E105" si="24">F104*B104</f>
        <v>136.64</v>
      </c>
      <c r="F104" s="3" t="str">
        <f>D104-C104</f>
        <v>8.00</v>
      </c>
    </row>
    <row r="105" ht="12.75" customHeight="1">
      <c r="A105" s="7" t="s">
        <v>11</v>
      </c>
      <c r="B105" s="3">
        <v>19.94</v>
      </c>
      <c r="C105" s="3"/>
      <c r="D105" s="3"/>
      <c r="E105" s="3" t="str">
        <f t="shared" si="24"/>
        <v>239.28</v>
      </c>
      <c r="F105" s="3" t="str">
        <f>F104+F107</f>
        <v>12.00</v>
      </c>
    </row>
    <row r="106" ht="12.75" customHeight="1">
      <c r="A106" s="7" t="s">
        <v>12</v>
      </c>
      <c r="B106" s="3"/>
      <c r="C106" s="3"/>
      <c r="D106" s="3"/>
      <c r="E106" s="3">
        <v>1388.24</v>
      </c>
    </row>
    <row r="107" ht="12.75" customHeight="1">
      <c r="A107" s="7" t="s">
        <v>13</v>
      </c>
      <c r="B107" s="3">
        <v>102.34</v>
      </c>
      <c r="C107" s="3">
        <v>133.0</v>
      </c>
      <c r="D107" s="3">
        <v>137.0</v>
      </c>
      <c r="E107" s="3" t="str">
        <f>F107*B107</f>
        <v>409.36</v>
      </c>
      <c r="F107" s="3" t="str">
        <f>D107-C107</f>
        <v>4.00</v>
      </c>
    </row>
    <row r="108" ht="12.75" customHeight="1">
      <c r="A108" s="7" t="s">
        <v>14</v>
      </c>
      <c r="B108" s="3"/>
      <c r="C108" s="3"/>
      <c r="D108" s="3"/>
      <c r="E108" s="3">
        <v>823.0</v>
      </c>
    </row>
    <row r="109" ht="12.75" customHeight="1">
      <c r="A109" s="7" t="s">
        <v>15</v>
      </c>
      <c r="B109" s="3"/>
      <c r="C109" s="3"/>
      <c r="D109" s="3"/>
      <c r="E109" s="3">
        <v>293.46</v>
      </c>
    </row>
    <row r="110" ht="12.75" customHeight="1">
      <c r="A110" s="7" t="s">
        <v>16</v>
      </c>
      <c r="B110" s="3"/>
      <c r="C110" s="3"/>
      <c r="D110" s="3"/>
      <c r="E110" s="3">
        <v>40.0</v>
      </c>
    </row>
    <row r="111" ht="15.75" customHeight="1">
      <c r="A111" s="4" t="s">
        <v>17</v>
      </c>
      <c r="B111" s="4"/>
      <c r="C111" s="4"/>
      <c r="D111" s="4"/>
      <c r="E111" s="5" t="str">
        <f>SUM(E101:E110)</f>
        <v>3925.78</v>
      </c>
    </row>
    <row r="112" ht="12.75" customHeight="1">
      <c r="A112" s="6" t="s">
        <v>18</v>
      </c>
    </row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</sheetData>
  <mergeCells count="8">
    <mergeCell ref="B1:D1"/>
    <mergeCell ref="B15:D15"/>
    <mergeCell ref="B29:D29"/>
    <mergeCell ref="B43:D43"/>
    <mergeCell ref="B57:D57"/>
    <mergeCell ref="B71:D71"/>
    <mergeCell ref="B85:D85"/>
    <mergeCell ref="B99:D9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.13"/>
    <col customWidth="1" min="3" max="3" width="8.25"/>
    <col customWidth="1" min="4" max="4" width="7.75"/>
    <col customWidth="1" min="5" max="5" width="8.63"/>
    <col customWidth="1" min="6" max="6" width="6.88"/>
    <col customWidth="1" min="7" max="7" width="11.0"/>
    <col customWidth="1" min="8" max="8" width="15.63"/>
    <col customWidth="1" min="9" max="9" width="16.0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46.0</v>
      </c>
      <c r="D3" s="3">
        <v>50.0</v>
      </c>
      <c r="E3" s="3" t="str">
        <f t="shared" ref="E3:E4" si="1">F3*B3</f>
        <v>366.12</v>
      </c>
      <c r="F3" s="3" t="str">
        <f t="shared" ref="F3:F4" si="2">D3-C3</f>
        <v>4.00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4503.0</v>
      </c>
      <c r="D4" s="3">
        <v>4562.0</v>
      </c>
      <c r="E4" s="3" t="str">
        <f t="shared" si="1"/>
        <v>239.54</v>
      </c>
      <c r="F4" s="3" t="str">
        <f t="shared" si="2"/>
        <v>59.00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74.06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>
        <v>17.08</v>
      </c>
      <c r="C6" s="3">
        <v>299.0</v>
      </c>
      <c r="D6" s="3">
        <v>322.0</v>
      </c>
      <c r="E6" s="3" t="str">
        <f t="shared" ref="E6:E7" si="3">F6*B6</f>
        <v>392.84</v>
      </c>
      <c r="F6" s="3" t="str">
        <f>D6-C6</f>
        <v>23.00</v>
      </c>
      <c r="G6" s="1"/>
      <c r="H6" s="1"/>
      <c r="I6" s="3"/>
      <c r="J6" s="1"/>
      <c r="K6" s="1"/>
    </row>
    <row r="7" ht="12.75" customHeight="1">
      <c r="A7" s="1" t="s">
        <v>11</v>
      </c>
      <c r="B7" s="3">
        <v>19.94</v>
      </c>
      <c r="C7" s="3"/>
      <c r="D7" s="3"/>
      <c r="E7" s="3" t="str">
        <f t="shared" si="3"/>
        <v>598.20</v>
      </c>
      <c r="F7" s="3" t="str">
        <f>F6+F9</f>
        <v>30.00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1434.57</v>
      </c>
      <c r="F8" s="1"/>
      <c r="G8" s="1"/>
      <c r="H8" s="1"/>
      <c r="I8" s="3"/>
      <c r="J8" s="1"/>
      <c r="K8" s="1"/>
    </row>
    <row r="9" ht="12.75" customHeight="1">
      <c r="A9" s="1" t="s">
        <v>13</v>
      </c>
      <c r="B9" s="3">
        <v>102.25</v>
      </c>
      <c r="C9" s="3">
        <v>98.0</v>
      </c>
      <c r="D9" s="3">
        <v>105.0</v>
      </c>
      <c r="E9" s="3" t="str">
        <f>F9*B9</f>
        <v>715.75</v>
      </c>
      <c r="F9" s="3" t="str">
        <f>D9-C9</f>
        <v>7.00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 t="str">
        <f>891.33+38.11</f>
        <v>929.44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293.46</v>
      </c>
      <c r="F11" s="1"/>
      <c r="G11" s="1"/>
      <c r="H11" s="1"/>
      <c r="I11" s="3"/>
      <c r="J11" s="1"/>
      <c r="K11" s="1"/>
    </row>
    <row r="12" ht="12.75" customHeight="1">
      <c r="A12" s="1" t="s">
        <v>16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</row>
    <row r="13" ht="12.75" customHeight="1">
      <c r="A13" s="1" t="s">
        <v>26</v>
      </c>
      <c r="B13" s="3"/>
      <c r="C13" s="3"/>
      <c r="D13" s="3"/>
      <c r="E13" s="3">
        <v>510.0</v>
      </c>
      <c r="F13" s="1"/>
      <c r="G13" s="1"/>
      <c r="H13" s="1"/>
      <c r="I13" s="1"/>
      <c r="J13" s="1"/>
      <c r="K13" s="1"/>
    </row>
    <row r="14">
      <c r="A14" s="4" t="s">
        <v>17</v>
      </c>
      <c r="B14" s="4"/>
      <c r="C14" s="4"/>
      <c r="D14" s="4"/>
      <c r="E14" s="5" t="str">
        <f>SUM(E3:E13)</f>
        <v>5593.98</v>
      </c>
      <c r="F14" s="4"/>
      <c r="G14" s="1"/>
      <c r="H14" s="1"/>
      <c r="I14" s="1"/>
      <c r="J14" s="1"/>
      <c r="K14" s="1"/>
    </row>
    <row r="15" ht="12.75" customHeight="1">
      <c r="A15" s="6" t="s">
        <v>27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91.53</v>
      </c>
      <c r="C18" s="3">
        <v>42.0</v>
      </c>
      <c r="D18" s="3">
        <v>46.0</v>
      </c>
      <c r="E18" s="3" t="str">
        <f t="shared" ref="E18:E19" si="4">F18*B18</f>
        <v>366.12</v>
      </c>
      <c r="F18" s="3" t="str">
        <f t="shared" ref="F18:F19" si="5">D18-C18</f>
        <v>4.00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4.06</v>
      </c>
      <c r="C19" s="3">
        <v>4452.0</v>
      </c>
      <c r="D19" s="3">
        <v>4503.0</v>
      </c>
      <c r="E19" s="3" t="str">
        <f t="shared" si="4"/>
        <v>207.06</v>
      </c>
      <c r="F19" s="3" t="str">
        <f t="shared" si="5"/>
        <v>51.00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88.88</v>
      </c>
      <c r="F20" s="1"/>
      <c r="G20" s="1"/>
      <c r="H20" s="1"/>
      <c r="I20" s="1"/>
      <c r="J20" s="1"/>
      <c r="K20" s="1"/>
    </row>
    <row r="21" ht="12.75" customHeight="1">
      <c r="A21" s="1" t="s">
        <v>10</v>
      </c>
      <c r="B21" s="3">
        <v>17.08</v>
      </c>
      <c r="C21" s="3">
        <v>265.0</v>
      </c>
      <c r="D21" s="3">
        <v>299.0</v>
      </c>
      <c r="E21" s="3" t="str">
        <f t="shared" ref="E21:E22" si="6">F21*B21</f>
        <v>580.72</v>
      </c>
      <c r="F21" s="3" t="str">
        <f>D21-C21</f>
        <v>34.00</v>
      </c>
      <c r="G21" s="1"/>
      <c r="H21" s="1"/>
      <c r="I21" s="3"/>
      <c r="J21" s="1"/>
      <c r="K21" s="1"/>
    </row>
    <row r="22" ht="12.75" customHeight="1">
      <c r="A22" s="1" t="s">
        <v>11</v>
      </c>
      <c r="B22" s="3">
        <v>19.94</v>
      </c>
      <c r="C22" s="3"/>
      <c r="D22" s="3"/>
      <c r="E22" s="3" t="str">
        <f t="shared" si="6"/>
        <v>877.36</v>
      </c>
      <c r="F22" s="3" t="str">
        <f>F21+F24</f>
        <v>44.00</v>
      </c>
      <c r="G22" s="1"/>
      <c r="H22" s="1"/>
      <c r="I22" s="1"/>
      <c r="J22" s="1"/>
      <c r="K22" s="1"/>
    </row>
    <row r="23" ht="12.75" customHeight="1">
      <c r="A23" s="1" t="s">
        <v>12</v>
      </c>
      <c r="B23" s="3"/>
      <c r="C23" s="3"/>
      <c r="D23" s="3"/>
      <c r="E23" s="3">
        <v>1434.57</v>
      </c>
      <c r="F23" s="1"/>
      <c r="G23" s="1"/>
      <c r="H23" s="1"/>
      <c r="I23" s="3"/>
      <c r="J23" s="1"/>
      <c r="K23" s="1"/>
    </row>
    <row r="24" ht="12.75" customHeight="1">
      <c r="A24" s="1" t="s">
        <v>13</v>
      </c>
      <c r="B24" s="3">
        <v>102.25</v>
      </c>
      <c r="C24" s="3">
        <v>88.0</v>
      </c>
      <c r="D24" s="3">
        <v>98.0</v>
      </c>
      <c r="E24" s="3" t="str">
        <f>F24*B24</f>
        <v>1022.50</v>
      </c>
      <c r="F24" s="3" t="str">
        <f>D24-C24</f>
        <v>10.00</v>
      </c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 t="str">
        <f>891.33+38.11</f>
        <v>929.44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293.46</v>
      </c>
      <c r="F26" s="1"/>
      <c r="G26" s="1"/>
      <c r="H26" s="1"/>
      <c r="I26" s="3"/>
      <c r="J26" s="1"/>
      <c r="K26" s="1"/>
    </row>
    <row r="27" ht="12.75" customHeight="1">
      <c r="A27" s="1" t="s">
        <v>16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</row>
    <row r="28" ht="12.75" customHeight="1">
      <c r="A28" s="1" t="s">
        <v>26</v>
      </c>
      <c r="B28" s="3"/>
      <c r="C28" s="3"/>
      <c r="D28" s="3"/>
      <c r="E28" s="3">
        <v>510.0</v>
      </c>
      <c r="F28" s="1"/>
      <c r="G28" s="1"/>
      <c r="H28" s="1"/>
      <c r="I28" s="1"/>
      <c r="J28" s="1"/>
      <c r="K28" s="1"/>
    </row>
    <row r="29" ht="15.75" customHeight="1">
      <c r="A29" s="4" t="s">
        <v>17</v>
      </c>
      <c r="B29" s="4"/>
      <c r="C29" s="4"/>
      <c r="D29" s="4"/>
      <c r="E29" s="5" t="str">
        <f>SUM(E18:E28)</f>
        <v>6350.11</v>
      </c>
      <c r="F29" s="4"/>
      <c r="G29" s="1"/>
      <c r="H29" s="1"/>
      <c r="I29" s="1"/>
      <c r="J29" s="1"/>
      <c r="K29" s="1"/>
    </row>
    <row r="30" ht="12.75" customHeight="1">
      <c r="A30" s="6" t="s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91.53</v>
      </c>
      <c r="C33" s="3">
        <v>38.0</v>
      </c>
      <c r="D33" s="3">
        <v>42.0</v>
      </c>
      <c r="E33" s="3" t="str">
        <f t="shared" ref="E33:E34" si="7">F33*B33</f>
        <v>366.12</v>
      </c>
      <c r="F33" s="3" t="str">
        <f t="shared" ref="F33:F34" si="8">D33-C33</f>
        <v>4.00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4.06</v>
      </c>
      <c r="C34" s="3">
        <v>4395.0</v>
      </c>
      <c r="D34" s="3">
        <v>4452.0</v>
      </c>
      <c r="E34" s="3" t="str">
        <f t="shared" si="7"/>
        <v>231.42</v>
      </c>
      <c r="F34" s="3" t="str">
        <f t="shared" si="8"/>
        <v>57.00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88.88</v>
      </c>
      <c r="F35" s="1"/>
      <c r="G35" s="1"/>
      <c r="H35" s="1"/>
      <c r="I35" s="1"/>
      <c r="J35" s="1"/>
      <c r="K35" s="1"/>
    </row>
    <row r="36" ht="12.75" customHeight="1">
      <c r="A36" s="1" t="s">
        <v>10</v>
      </c>
      <c r="B36" s="3">
        <v>17.08</v>
      </c>
      <c r="C36" s="3">
        <v>258.0</v>
      </c>
      <c r="D36" s="3">
        <v>265.0</v>
      </c>
      <c r="E36" s="3" t="str">
        <f t="shared" ref="E36:E37" si="9">F36*B36</f>
        <v>119.56</v>
      </c>
      <c r="F36" s="3" t="str">
        <f>D36-C36</f>
        <v>7.00</v>
      </c>
      <c r="G36" s="1"/>
      <c r="H36" s="1"/>
      <c r="I36" s="3"/>
      <c r="J36" s="1"/>
      <c r="K36" s="1"/>
    </row>
    <row r="37" ht="12.75" customHeight="1">
      <c r="A37" s="1" t="s">
        <v>11</v>
      </c>
      <c r="B37" s="3">
        <v>19.94</v>
      </c>
      <c r="C37" s="3"/>
      <c r="D37" s="3"/>
      <c r="E37" s="3" t="str">
        <f t="shared" si="9"/>
        <v>259.22</v>
      </c>
      <c r="F37" s="3" t="str">
        <f>F36+F39</f>
        <v>13.00</v>
      </c>
      <c r="G37" s="1"/>
      <c r="H37" s="1"/>
      <c r="I37" s="1"/>
      <c r="J37" s="1"/>
      <c r="K37" s="1"/>
    </row>
    <row r="38" ht="12.75" customHeight="1">
      <c r="A38" s="1" t="s">
        <v>12</v>
      </c>
      <c r="B38" s="3"/>
      <c r="C38" s="3"/>
      <c r="D38" s="3"/>
      <c r="E38" s="3">
        <v>1434.57</v>
      </c>
      <c r="F38" s="1"/>
      <c r="G38" s="1"/>
      <c r="H38" s="1"/>
      <c r="I38" s="3"/>
      <c r="J38" s="1"/>
      <c r="K38" s="1"/>
    </row>
    <row r="39" ht="12.75" customHeight="1">
      <c r="A39" s="1" t="s">
        <v>13</v>
      </c>
      <c r="B39" s="3">
        <v>102.34</v>
      </c>
      <c r="C39" s="3">
        <v>82.0</v>
      </c>
      <c r="D39" s="3">
        <v>88.0</v>
      </c>
      <c r="E39" s="3" t="str">
        <f>F39*B39</f>
        <v>614.04</v>
      </c>
      <c r="F39" s="3" t="str">
        <f>D39-C39</f>
        <v>6.00</v>
      </c>
      <c r="G39" s="1"/>
      <c r="H39" s="1"/>
      <c r="I39" s="1"/>
      <c r="J39" s="1"/>
      <c r="K39" s="1"/>
    </row>
    <row r="40" ht="12.75" customHeight="1">
      <c r="A40" s="1" t="s">
        <v>14</v>
      </c>
      <c r="B40" s="3"/>
      <c r="C40" s="3"/>
      <c r="D40" s="3"/>
      <c r="E40" s="3" t="str">
        <f>891.33+38.11</f>
        <v>929.44</v>
      </c>
      <c r="F40" s="1"/>
      <c r="G40" s="1"/>
      <c r="H40" s="1"/>
      <c r="I40" s="1"/>
      <c r="J40" s="1"/>
      <c r="K40" s="1"/>
    </row>
    <row r="41" ht="12.75" customHeight="1">
      <c r="A41" s="1" t="s">
        <v>15</v>
      </c>
      <c r="B41" s="3"/>
      <c r="C41" s="3"/>
      <c r="D41" s="3"/>
      <c r="E41" s="3">
        <v>293.46</v>
      </c>
      <c r="F41" s="1"/>
      <c r="G41" s="1"/>
      <c r="H41" s="1"/>
      <c r="I41" s="3"/>
      <c r="J41" s="1"/>
      <c r="K41" s="1"/>
    </row>
    <row r="42" ht="12.75" customHeight="1">
      <c r="A42" s="1" t="s">
        <v>16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</row>
    <row r="43" ht="12.75" customHeight="1">
      <c r="A43" s="1" t="s">
        <v>26</v>
      </c>
      <c r="B43" s="3"/>
      <c r="C43" s="3"/>
      <c r="D43" s="3"/>
      <c r="E43" s="3">
        <v>510.0</v>
      </c>
      <c r="F43" s="1"/>
      <c r="G43" s="1"/>
      <c r="H43" s="1"/>
      <c r="I43" s="1"/>
      <c r="J43" s="1"/>
      <c r="K43" s="1"/>
    </row>
    <row r="44" ht="15.75" customHeight="1">
      <c r="A44" s="4" t="s">
        <v>17</v>
      </c>
      <c r="B44" s="4"/>
      <c r="C44" s="4"/>
      <c r="D44" s="4"/>
      <c r="E44" s="5" t="str">
        <f>SUM(E33:E43)</f>
        <v>4886.71</v>
      </c>
      <c r="F44" s="4"/>
      <c r="G44" s="1"/>
      <c r="H44" s="1"/>
      <c r="I44" s="1"/>
      <c r="J44" s="1"/>
      <c r="K44" s="1"/>
    </row>
    <row r="45" ht="12.75" customHeight="1">
      <c r="A45" s="6" t="s">
        <v>28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91.53</v>
      </c>
      <c r="C48" s="3">
        <v>34.0</v>
      </c>
      <c r="D48" s="3">
        <v>38.0</v>
      </c>
      <c r="E48" s="3" t="str">
        <f t="shared" ref="E48:E49" si="10">F48*B48</f>
        <v>366.12</v>
      </c>
      <c r="F48" s="3" t="str">
        <f t="shared" ref="F48:F49" si="11">D48-C48</f>
        <v>4.00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4.06</v>
      </c>
      <c r="C49" s="3">
        <v>4346.0</v>
      </c>
      <c r="D49" s="3">
        <v>4395.0</v>
      </c>
      <c r="E49" s="3" t="str">
        <f t="shared" si="10"/>
        <v>198.94</v>
      </c>
      <c r="F49" s="3" t="str">
        <f t="shared" si="11"/>
        <v>49.00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88.88</v>
      </c>
      <c r="F50" s="1"/>
      <c r="G50" s="1"/>
      <c r="H50" s="1"/>
      <c r="I50" s="1"/>
      <c r="J50" s="1"/>
      <c r="K50" s="1"/>
    </row>
    <row r="51" ht="12.75" customHeight="1">
      <c r="A51" s="1" t="s">
        <v>10</v>
      </c>
      <c r="B51" s="3">
        <v>17.08</v>
      </c>
      <c r="C51" s="3">
        <v>252.0</v>
      </c>
      <c r="D51" s="3">
        <v>258.0</v>
      </c>
      <c r="E51" s="3" t="str">
        <f t="shared" ref="E51:E52" si="12">F51*B51</f>
        <v>102.48</v>
      </c>
      <c r="F51" s="3" t="str">
        <f>D51-C51</f>
        <v>6.00</v>
      </c>
      <c r="G51" s="1"/>
      <c r="H51" s="1"/>
      <c r="I51" s="3"/>
      <c r="J51" s="1"/>
      <c r="K51" s="1"/>
    </row>
    <row r="52" ht="12.75" customHeight="1">
      <c r="A52" s="1" t="s">
        <v>11</v>
      </c>
      <c r="B52" s="3">
        <v>19.94</v>
      </c>
      <c r="C52" s="3"/>
      <c r="D52" s="3"/>
      <c r="E52" s="3" t="str">
        <f t="shared" si="12"/>
        <v>239.28</v>
      </c>
      <c r="F52" s="3" t="str">
        <f>F51+F54</f>
        <v>12.00</v>
      </c>
      <c r="G52" s="1"/>
      <c r="H52" s="1"/>
      <c r="I52" s="1"/>
      <c r="J52" s="1"/>
      <c r="K52" s="1"/>
    </row>
    <row r="53" ht="12.75" customHeight="1">
      <c r="A53" s="1" t="s">
        <v>12</v>
      </c>
      <c r="B53" s="3"/>
      <c r="C53" s="3"/>
      <c r="D53" s="3"/>
      <c r="E53" s="3">
        <v>1434.57</v>
      </c>
      <c r="F53" s="1"/>
      <c r="G53" s="1"/>
      <c r="H53" s="1"/>
      <c r="I53" s="3"/>
      <c r="J53" s="1"/>
      <c r="K53" s="1"/>
    </row>
    <row r="54" ht="12.75" customHeight="1">
      <c r="A54" s="1" t="s">
        <v>13</v>
      </c>
      <c r="B54" s="3">
        <v>102.34</v>
      </c>
      <c r="C54" s="3">
        <v>76.0</v>
      </c>
      <c r="D54" s="3">
        <v>82.0</v>
      </c>
      <c r="E54" s="3" t="str">
        <f>F54*B54</f>
        <v>614.04</v>
      </c>
      <c r="F54" s="3" t="str">
        <f>D54-C54</f>
        <v>6.00</v>
      </c>
      <c r="G54" s="1"/>
      <c r="H54" s="1"/>
      <c r="I54" s="1"/>
      <c r="J54" s="1"/>
      <c r="K54" s="1"/>
    </row>
    <row r="55" ht="12.75" customHeight="1">
      <c r="A55" s="1" t="s">
        <v>14</v>
      </c>
      <c r="B55" s="3"/>
      <c r="C55" s="3"/>
      <c r="D55" s="3"/>
      <c r="E55" s="3" t="str">
        <f>850.16+38.11</f>
        <v>888.27</v>
      </c>
      <c r="F55" s="1"/>
      <c r="G55" s="1"/>
      <c r="H55" s="1"/>
      <c r="I55" s="1"/>
      <c r="J55" s="1"/>
      <c r="K55" s="1"/>
    </row>
    <row r="56" ht="12.75" customHeight="1">
      <c r="A56" s="1" t="s">
        <v>15</v>
      </c>
      <c r="B56" s="3"/>
      <c r="C56" s="3"/>
      <c r="D56" s="3"/>
      <c r="E56" s="3">
        <v>293.46</v>
      </c>
      <c r="F56" s="1"/>
      <c r="G56" s="1"/>
      <c r="H56" s="1"/>
      <c r="I56" s="3"/>
      <c r="J56" s="1"/>
      <c r="K56" s="1"/>
    </row>
    <row r="57" ht="12.75" customHeight="1">
      <c r="A57" s="1" t="s">
        <v>16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</row>
    <row r="58" ht="12.75" customHeight="1">
      <c r="A58" s="1" t="s">
        <v>26</v>
      </c>
      <c r="B58" s="3"/>
      <c r="C58" s="3"/>
      <c r="D58" s="3"/>
      <c r="E58" s="3">
        <v>460.0</v>
      </c>
      <c r="F58" s="1"/>
      <c r="G58" s="1">
        <v>5.51128618E8</v>
      </c>
      <c r="H58" s="1"/>
      <c r="I58" s="1"/>
      <c r="J58" s="1"/>
      <c r="K58" s="1"/>
    </row>
    <row r="59" ht="15.75" customHeight="1">
      <c r="A59" s="4" t="s">
        <v>17</v>
      </c>
      <c r="B59" s="4"/>
      <c r="C59" s="4"/>
      <c r="D59" s="4"/>
      <c r="E59" s="5" t="str">
        <f>SUM(E48:E58)</f>
        <v>4726.04</v>
      </c>
      <c r="F59" s="4"/>
      <c r="G59" s="1"/>
      <c r="H59" s="1"/>
      <c r="I59" s="1"/>
      <c r="J59" s="1"/>
      <c r="K59" s="1"/>
    </row>
    <row r="60" ht="12.75" customHeight="1">
      <c r="A60" s="6" t="s">
        <v>28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32.0</v>
      </c>
      <c r="D63" s="3">
        <v>34.0</v>
      </c>
      <c r="E63" s="3" t="str">
        <f t="shared" ref="E63:E64" si="13">F63*B63</f>
        <v>183.06</v>
      </c>
      <c r="F63" s="3" t="str">
        <f t="shared" ref="F63:F64" si="14">D63-C63</f>
        <v>2.00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4308.0</v>
      </c>
      <c r="D64" s="3">
        <v>4346.0</v>
      </c>
      <c r="E64" s="3" t="str">
        <f t="shared" si="13"/>
        <v>154.28</v>
      </c>
      <c r="F64" s="3" t="str">
        <f t="shared" si="14"/>
        <v>38.00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88.88</v>
      </c>
      <c r="F65" s="1"/>
      <c r="G65" s="1"/>
      <c r="H65" s="1"/>
      <c r="I65" s="1"/>
      <c r="J65" s="1"/>
      <c r="K65" s="1"/>
    </row>
    <row r="66" ht="12.75" customHeight="1">
      <c r="A66" s="1" t="s">
        <v>10</v>
      </c>
      <c r="B66" s="3">
        <v>17.08</v>
      </c>
      <c r="C66" s="3">
        <v>245.0</v>
      </c>
      <c r="D66" s="3">
        <v>252.0</v>
      </c>
      <c r="E66" s="3" t="str">
        <f t="shared" ref="E66:E67" si="15">F66*B66</f>
        <v>119.56</v>
      </c>
      <c r="F66" s="3" t="str">
        <f>D66-C66</f>
        <v>7.00</v>
      </c>
      <c r="G66" s="1"/>
      <c r="H66" s="1"/>
      <c r="I66" s="3"/>
      <c r="J66" s="1"/>
      <c r="K66" s="1"/>
    </row>
    <row r="67" ht="12.75" customHeight="1">
      <c r="A67" s="1" t="s">
        <v>11</v>
      </c>
      <c r="B67" s="3">
        <v>19.94</v>
      </c>
      <c r="C67" s="3"/>
      <c r="D67" s="3"/>
      <c r="E67" s="3" t="str">
        <f t="shared" si="15"/>
        <v>239.28</v>
      </c>
      <c r="F67" s="3" t="str">
        <f>F66+F69</f>
        <v>12.00</v>
      </c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1434.57</v>
      </c>
      <c r="F68" s="1"/>
      <c r="G68" s="1"/>
      <c r="H68" s="1"/>
      <c r="I68" s="3"/>
      <c r="J68" s="1"/>
      <c r="K68" s="1"/>
    </row>
    <row r="69" ht="12.75" customHeight="1">
      <c r="A69" s="1" t="s">
        <v>13</v>
      </c>
      <c r="B69" s="3">
        <v>102.34</v>
      </c>
      <c r="C69" s="3">
        <v>71.0</v>
      </c>
      <c r="D69" s="3">
        <v>76.0</v>
      </c>
      <c r="E69" s="3" t="str">
        <f>F69*B69</f>
        <v>511.70</v>
      </c>
      <c r="F69" s="3" t="str">
        <f>D69-C69</f>
        <v>5.00</v>
      </c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 t="str">
        <f>850.16+38.11</f>
        <v>888.27</v>
      </c>
      <c r="F70" s="1"/>
      <c r="G70" s="1"/>
      <c r="H70" s="1"/>
      <c r="I70" s="1"/>
      <c r="J70" s="1"/>
      <c r="K70" s="1"/>
    </row>
    <row r="71" ht="12.75" customHeight="1">
      <c r="A71" s="1" t="s">
        <v>15</v>
      </c>
      <c r="B71" s="3"/>
      <c r="C71" s="3"/>
      <c r="D71" s="3"/>
      <c r="E71" s="3">
        <v>293.46</v>
      </c>
      <c r="F71" s="1"/>
      <c r="G71" s="1"/>
      <c r="H71" s="1"/>
      <c r="I71" s="3"/>
      <c r="J71" s="1"/>
      <c r="K71" s="1"/>
    </row>
    <row r="72" ht="12.75" customHeight="1">
      <c r="A72" s="1" t="s">
        <v>16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</row>
    <row r="73" ht="12.75" customHeight="1">
      <c r="A73" s="1" t="s">
        <v>26</v>
      </c>
      <c r="B73" s="3"/>
      <c r="C73" s="3"/>
      <c r="D73" s="3"/>
      <c r="E73" s="3">
        <v>460.0</v>
      </c>
      <c r="F73" s="1"/>
      <c r="G73" s="1"/>
      <c r="H73" s="1"/>
      <c r="I73" s="1"/>
      <c r="J73" s="1"/>
      <c r="K73" s="1"/>
    </row>
    <row r="74" ht="15.75" customHeight="1">
      <c r="A74" s="4" t="s">
        <v>17</v>
      </c>
      <c r="B74" s="4"/>
      <c r="C74" s="4"/>
      <c r="D74" s="4"/>
      <c r="E74" s="5" t="str">
        <f>SUM(E63:E73)</f>
        <v>4413.06</v>
      </c>
      <c r="F74" s="4"/>
      <c r="G74" s="1"/>
      <c r="H74" s="1"/>
      <c r="I74" s="1"/>
      <c r="J74" s="1"/>
      <c r="K74" s="1"/>
    </row>
    <row r="75" ht="12.75" customHeight="1">
      <c r="A75" s="6" t="s">
        <v>28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 t="s">
        <v>29</v>
      </c>
      <c r="I77" s="1" t="str">
        <f>29-13+1</f>
        <v>17</v>
      </c>
      <c r="J77" s="1"/>
      <c r="K77" s="1"/>
    </row>
    <row r="78" ht="12.75" customHeight="1">
      <c r="A78" s="1" t="s">
        <v>6</v>
      </c>
      <c r="B78" s="3">
        <v>91.53</v>
      </c>
      <c r="C78" s="3">
        <v>32.0</v>
      </c>
      <c r="D78" s="3">
        <v>32.0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 t="s">
        <v>30</v>
      </c>
      <c r="I78" s="1" t="str">
        <f>I77/30</f>
        <v>0.5666666667</v>
      </c>
      <c r="J78" s="1"/>
      <c r="K78" s="1"/>
    </row>
    <row r="79" ht="12.75" customHeight="1">
      <c r="A79" s="1" t="s">
        <v>7</v>
      </c>
      <c r="B79" s="3">
        <v>4.06</v>
      </c>
      <c r="C79" s="3">
        <v>4295.0</v>
      </c>
      <c r="D79" s="3">
        <v>4308.0</v>
      </c>
      <c r="E79" s="3" t="str">
        <f t="shared" si="16"/>
        <v>52.78</v>
      </c>
      <c r="F79" s="3" t="str">
        <f t="shared" si="17"/>
        <v>13.00</v>
      </c>
      <c r="G79" s="1"/>
      <c r="H79" s="1" t="s">
        <v>31</v>
      </c>
      <c r="I79" s="3" t="str">
        <f>E80+E83+E85+E86+E87+E88</f>
        <v>3205.18</v>
      </c>
      <c r="J79" s="1"/>
      <c r="K79" s="1"/>
    </row>
    <row r="80" ht="12.75" customHeight="1">
      <c r="A80" s="1" t="s">
        <v>8</v>
      </c>
      <c r="B80" s="3"/>
      <c r="C80" s="3"/>
      <c r="D80" s="3"/>
      <c r="E80" s="3">
        <v>88.88</v>
      </c>
      <c r="F80" s="1"/>
      <c r="G80" s="1"/>
      <c r="H80" s="1" t="s">
        <v>32</v>
      </c>
      <c r="I80" s="1" t="str">
        <f>I79*I78</f>
        <v>1816.268667</v>
      </c>
      <c r="J80" s="1"/>
      <c r="K80" s="1"/>
    </row>
    <row r="81" ht="12.75" customHeight="1">
      <c r="A81" s="1" t="s">
        <v>10</v>
      </c>
      <c r="B81" s="3">
        <v>17.08</v>
      </c>
      <c r="C81" s="3">
        <v>244.0</v>
      </c>
      <c r="D81" s="3">
        <v>245.0</v>
      </c>
      <c r="E81" s="3" t="str">
        <f t="shared" ref="E81:E82" si="18">F81*B81</f>
        <v>17.08</v>
      </c>
      <c r="F81" s="3" t="str">
        <f>D81-C81</f>
        <v>1.00</v>
      </c>
      <c r="G81" s="1"/>
      <c r="H81" s="1" t="s">
        <v>33</v>
      </c>
      <c r="I81" s="3" t="str">
        <f>E78+E79+E81+E82+E84</f>
        <v>212.08</v>
      </c>
      <c r="J81" s="1"/>
      <c r="K81" s="1"/>
    </row>
    <row r="82" ht="12.75" customHeight="1">
      <c r="A82" s="1" t="s">
        <v>11</v>
      </c>
      <c r="B82" s="3">
        <v>19.94</v>
      </c>
      <c r="C82" s="3"/>
      <c r="D82" s="3"/>
      <c r="E82" s="3" t="str">
        <f t="shared" si="18"/>
        <v>39.88</v>
      </c>
      <c r="F82" s="3" t="str">
        <f>F81+F84</f>
        <v>2.00</v>
      </c>
      <c r="G82" s="1"/>
      <c r="H82" s="1" t="s">
        <v>34</v>
      </c>
      <c r="I82" s="1" t="str">
        <f>13000*I78</f>
        <v>7366.666667</v>
      </c>
      <c r="J82" s="1"/>
      <c r="K82" s="1"/>
    </row>
    <row r="83" ht="12.75" customHeight="1">
      <c r="A83" s="1" t="s">
        <v>12</v>
      </c>
      <c r="B83" s="3"/>
      <c r="C83" s="3"/>
      <c r="D83" s="3"/>
      <c r="E83" s="3">
        <v>1434.57</v>
      </c>
      <c r="F83" s="1"/>
      <c r="G83" s="1"/>
      <c r="H83" s="1" t="s">
        <v>17</v>
      </c>
      <c r="I83" s="3" t="str">
        <f>I80+I81+I82</f>
        <v>9395.02</v>
      </c>
      <c r="J83" s="1"/>
      <c r="K83" s="1"/>
    </row>
    <row r="84" ht="12.75" customHeight="1">
      <c r="A84" s="1" t="s">
        <v>13</v>
      </c>
      <c r="B84" s="3">
        <v>102.34</v>
      </c>
      <c r="C84" s="3">
        <v>70.0</v>
      </c>
      <c r="D84" s="3">
        <v>71.0</v>
      </c>
      <c r="E84" s="3" t="str">
        <f>F84*B84</f>
        <v>102.34</v>
      </c>
      <c r="F84" s="3" t="str">
        <f>D84-C84</f>
        <v>1.00</v>
      </c>
      <c r="G84" s="1"/>
      <c r="H84" s="1" t="s">
        <v>35</v>
      </c>
      <c r="I84" s="1" t="str">
        <f>0</f>
        <v>0</v>
      </c>
      <c r="J84" s="1"/>
      <c r="K84" s="1"/>
    </row>
    <row r="85" ht="12.75" customHeight="1">
      <c r="A85" s="1" t="s">
        <v>14</v>
      </c>
      <c r="B85" s="3"/>
      <c r="C85" s="3"/>
      <c r="D85" s="3"/>
      <c r="E85" s="3" t="str">
        <f>850.16+38.11</f>
        <v>888.27</v>
      </c>
      <c r="F85" s="1"/>
      <c r="G85" s="1"/>
      <c r="H85" s="1" t="s">
        <v>36</v>
      </c>
      <c r="I85" s="1" t="str">
        <f>13000+10000</f>
        <v>23000</v>
      </c>
      <c r="J85" s="1"/>
      <c r="K85" s="1"/>
    </row>
    <row r="86" ht="12.75" customHeight="1">
      <c r="A86" s="1" t="s">
        <v>15</v>
      </c>
      <c r="B86" s="3"/>
      <c r="C86" s="3"/>
      <c r="D86" s="3"/>
      <c r="E86" s="3">
        <v>293.46</v>
      </c>
      <c r="F86" s="1"/>
      <c r="G86" s="1"/>
      <c r="H86" s="1" t="s">
        <v>37</v>
      </c>
      <c r="I86" s="3" t="str">
        <f>I85-I83-I84</f>
        <v>13604.98</v>
      </c>
      <c r="J86" s="1"/>
      <c r="K86" s="1"/>
    </row>
    <row r="87" ht="12.75" customHeight="1">
      <c r="A87" s="1" t="s">
        <v>16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</row>
    <row r="88" ht="12.75" customHeight="1">
      <c r="A88" s="1" t="s">
        <v>26</v>
      </c>
      <c r="B88" s="3"/>
      <c r="C88" s="3"/>
      <c r="D88" s="3"/>
      <c r="E88" s="3">
        <v>460.0</v>
      </c>
      <c r="F88" s="1"/>
      <c r="G88" s="1"/>
      <c r="H88" s="1"/>
      <c r="I88" s="1"/>
      <c r="J88" s="1"/>
      <c r="K88" s="1"/>
    </row>
    <row r="89" ht="15.75" customHeight="1">
      <c r="A89" s="4" t="s">
        <v>17</v>
      </c>
      <c r="B89" s="4"/>
      <c r="C89" s="4"/>
      <c r="D89" s="4"/>
      <c r="E89" s="5" t="str">
        <f>SUM(E78:E88)</f>
        <v>3417.26</v>
      </c>
      <c r="F89" s="4"/>
      <c r="G89" s="1"/>
      <c r="H89" s="1"/>
      <c r="I89" s="1"/>
      <c r="J89" s="1"/>
      <c r="K89" s="1"/>
    </row>
    <row r="90" ht="12.75" customHeight="1">
      <c r="A90" s="6" t="s">
        <v>28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B91" s="2" t="s">
        <v>24</v>
      </c>
    </row>
    <row r="92" ht="12.75" customHeight="1">
      <c r="B92" s="7" t="s">
        <v>1</v>
      </c>
      <c r="C92" s="7" t="s">
        <v>2</v>
      </c>
      <c r="D92" s="7" t="s">
        <v>3</v>
      </c>
      <c r="E92" s="7" t="s">
        <v>4</v>
      </c>
      <c r="F92" s="7" t="s">
        <v>5</v>
      </c>
    </row>
    <row r="93" ht="12.75" customHeight="1">
      <c r="A93" s="7" t="s">
        <v>6</v>
      </c>
      <c r="B93" s="3">
        <v>91.53</v>
      </c>
      <c r="C93" s="3">
        <v>31.0</v>
      </c>
      <c r="D93" s="3">
        <v>32.0</v>
      </c>
      <c r="E93" s="3" t="str">
        <f t="shared" ref="E93:E94" si="19">F93*B93</f>
        <v>91.53</v>
      </c>
      <c r="F93" s="3" t="str">
        <f t="shared" ref="F93:F94" si="20">D93-C93</f>
        <v>1.00</v>
      </c>
    </row>
    <row r="94" ht="12.75" customHeight="1">
      <c r="A94" s="7" t="s">
        <v>7</v>
      </c>
      <c r="B94" s="3">
        <v>4.06</v>
      </c>
      <c r="C94" s="3">
        <v>4270.0</v>
      </c>
      <c r="D94" s="3">
        <v>4295.0</v>
      </c>
      <c r="E94" s="3" t="str">
        <f t="shared" si="19"/>
        <v>101.50</v>
      </c>
      <c r="F94" s="3" t="str">
        <f t="shared" si="20"/>
        <v>25.00</v>
      </c>
    </row>
    <row r="95" ht="12.75" customHeight="1">
      <c r="A95" s="7" t="s">
        <v>8</v>
      </c>
      <c r="B95" s="3"/>
      <c r="C95" s="3"/>
      <c r="D95" s="3"/>
      <c r="E95" s="3">
        <v>88.88</v>
      </c>
    </row>
    <row r="96" ht="12.75" customHeight="1">
      <c r="A96" s="7" t="s">
        <v>10</v>
      </c>
      <c r="B96" s="3">
        <v>17.08</v>
      </c>
      <c r="C96" s="3">
        <v>240.0</v>
      </c>
      <c r="D96" s="3">
        <v>244.0</v>
      </c>
      <c r="E96" s="3" t="str">
        <f t="shared" ref="E96:E97" si="21">F96*B96</f>
        <v>68.32</v>
      </c>
      <c r="F96" s="3" t="str">
        <f>D96-C96</f>
        <v>4.00</v>
      </c>
    </row>
    <row r="97" ht="12.75" customHeight="1">
      <c r="A97" s="7" t="s">
        <v>11</v>
      </c>
      <c r="B97" s="3">
        <v>19.94</v>
      </c>
      <c r="C97" s="3"/>
      <c r="D97" s="3"/>
      <c r="E97" s="3" t="str">
        <f t="shared" si="21"/>
        <v>119.64</v>
      </c>
      <c r="F97" s="3" t="str">
        <f>F96+F99</f>
        <v>6.00</v>
      </c>
    </row>
    <row r="98" ht="12.75" customHeight="1">
      <c r="A98" s="7" t="s">
        <v>12</v>
      </c>
      <c r="B98" s="3"/>
      <c r="C98" s="3"/>
      <c r="D98" s="3"/>
      <c r="E98" s="3">
        <v>1434.57</v>
      </c>
    </row>
    <row r="99" ht="12.75" customHeight="1">
      <c r="A99" s="7" t="s">
        <v>13</v>
      </c>
      <c r="B99" s="3">
        <v>102.34</v>
      </c>
      <c r="C99" s="3">
        <v>68.0</v>
      </c>
      <c r="D99" s="3">
        <v>70.0</v>
      </c>
      <c r="E99" s="3" t="str">
        <f>F99*B99</f>
        <v>204.68</v>
      </c>
      <c r="F99" s="3" t="str">
        <f>D99-C99</f>
        <v>2.00</v>
      </c>
    </row>
    <row r="100" ht="12.75" customHeight="1">
      <c r="A100" s="7" t="s">
        <v>14</v>
      </c>
      <c r="B100" s="3"/>
      <c r="C100" s="3"/>
      <c r="D100" s="3"/>
      <c r="E100" s="3" t="str">
        <f>850.16+38.11</f>
        <v>888.27</v>
      </c>
    </row>
    <row r="101" ht="12.75" customHeight="1">
      <c r="A101" s="7" t="s">
        <v>15</v>
      </c>
      <c r="B101" s="3"/>
      <c r="C101" s="3"/>
      <c r="D101" s="3"/>
      <c r="E101" s="3">
        <v>293.46</v>
      </c>
    </row>
    <row r="102" ht="12.75" customHeight="1">
      <c r="A102" s="7" t="s">
        <v>16</v>
      </c>
      <c r="B102" s="3"/>
      <c r="C102" s="3"/>
      <c r="D102" s="3"/>
      <c r="E102" s="3">
        <v>40.0</v>
      </c>
    </row>
    <row r="103" ht="12.75" customHeight="1">
      <c r="A103" s="7" t="s">
        <v>26</v>
      </c>
      <c r="B103" s="3"/>
      <c r="C103" s="3"/>
      <c r="D103" s="3"/>
      <c r="E103" s="3">
        <v>460.0</v>
      </c>
    </row>
    <row r="104" ht="15.75" customHeight="1">
      <c r="A104" s="4" t="s">
        <v>17</v>
      </c>
      <c r="B104" s="4"/>
      <c r="C104" s="4"/>
      <c r="D104" s="4"/>
      <c r="E104" s="5" t="str">
        <f>SUM(E93:E103)</f>
        <v>3790.85</v>
      </c>
      <c r="F104" s="4"/>
    </row>
    <row r="105" ht="12.75" customHeight="1">
      <c r="A105" s="6" t="s">
        <v>28</v>
      </c>
    </row>
    <row r="106" ht="15.75" customHeight="1">
      <c r="B106" s="2" t="s">
        <v>25</v>
      </c>
    </row>
    <row r="107" ht="12.75" customHeight="1">
      <c r="B107" s="7" t="s">
        <v>1</v>
      </c>
      <c r="C107" s="7" t="s">
        <v>2</v>
      </c>
      <c r="D107" s="7" t="s">
        <v>3</v>
      </c>
      <c r="E107" s="7" t="s">
        <v>4</v>
      </c>
      <c r="F107" s="7" t="s">
        <v>5</v>
      </c>
    </row>
    <row r="108" ht="12.75" customHeight="1">
      <c r="A108" s="7" t="s">
        <v>6</v>
      </c>
      <c r="B108" s="3">
        <v>91.53</v>
      </c>
      <c r="C108" s="3">
        <v>31.0</v>
      </c>
      <c r="D108" s="3">
        <v>31.0</v>
      </c>
      <c r="E108" s="3" t="str">
        <f t="shared" ref="E108:E109" si="22">F108*B108</f>
        <v>0.00</v>
      </c>
      <c r="F108" s="3" t="str">
        <f t="shared" ref="F108:F109" si="23">D108-C108</f>
        <v>0.00</v>
      </c>
    </row>
    <row r="109" ht="12.75" customHeight="1">
      <c r="A109" s="7" t="s">
        <v>7</v>
      </c>
      <c r="B109" s="3">
        <v>4.06</v>
      </c>
      <c r="C109" s="3">
        <v>4212.0</v>
      </c>
      <c r="D109" s="3">
        <v>4270.0</v>
      </c>
      <c r="E109" s="3" t="str">
        <f t="shared" si="22"/>
        <v>235.48</v>
      </c>
      <c r="F109" s="3" t="str">
        <f t="shared" si="23"/>
        <v>58.00</v>
      </c>
    </row>
    <row r="110" ht="12.75" customHeight="1">
      <c r="A110" s="7" t="s">
        <v>8</v>
      </c>
      <c r="B110" s="3"/>
      <c r="C110" s="3"/>
      <c r="D110" s="3"/>
      <c r="E110" s="3">
        <v>122.63</v>
      </c>
    </row>
    <row r="111" ht="12.75" customHeight="1">
      <c r="A111" s="7" t="s">
        <v>10</v>
      </c>
      <c r="B111" s="3">
        <v>17.08</v>
      </c>
      <c r="C111" s="3">
        <v>230.0</v>
      </c>
      <c r="D111" s="3">
        <v>240.0</v>
      </c>
      <c r="E111" s="3" t="str">
        <f t="shared" ref="E111:E112" si="24">F111*B111</f>
        <v>170.80</v>
      </c>
      <c r="F111" s="3" t="str">
        <f>D111-C111</f>
        <v>10.00</v>
      </c>
    </row>
    <row r="112" ht="12.75" customHeight="1">
      <c r="A112" s="7" t="s">
        <v>11</v>
      </c>
      <c r="B112" s="3">
        <v>19.94</v>
      </c>
      <c r="C112" s="3"/>
      <c r="D112" s="3"/>
      <c r="E112" s="3" t="str">
        <f t="shared" si="24"/>
        <v>279.16</v>
      </c>
      <c r="F112" s="3" t="str">
        <f>F111+F114</f>
        <v>14.00</v>
      </c>
    </row>
    <row r="113" ht="12.75" customHeight="1">
      <c r="A113" s="7" t="s">
        <v>12</v>
      </c>
      <c r="B113" s="3"/>
      <c r="C113" s="3"/>
      <c r="D113" s="3"/>
      <c r="E113" s="3">
        <v>1402.32</v>
      </c>
    </row>
    <row r="114" ht="12.75" customHeight="1">
      <c r="A114" s="7" t="s">
        <v>13</v>
      </c>
      <c r="B114" s="3">
        <v>102.34</v>
      </c>
      <c r="C114" s="3">
        <v>64.0</v>
      </c>
      <c r="D114" s="3">
        <v>68.0</v>
      </c>
      <c r="E114" s="3" t="str">
        <f>F114*B114</f>
        <v>409.36</v>
      </c>
      <c r="F114" s="3" t="str">
        <f>D114-C114</f>
        <v>4.00</v>
      </c>
    </row>
    <row r="115" ht="12.75" customHeight="1">
      <c r="A115" s="7" t="s">
        <v>14</v>
      </c>
      <c r="B115" s="3"/>
      <c r="C115" s="3"/>
      <c r="D115" s="3"/>
      <c r="E115" s="3" t="str">
        <f>850.16+38.11</f>
        <v>888.27</v>
      </c>
    </row>
    <row r="116" ht="12.75" customHeight="1">
      <c r="A116" s="7" t="s">
        <v>15</v>
      </c>
      <c r="B116" s="3"/>
      <c r="C116" s="3"/>
      <c r="D116" s="3"/>
      <c r="E116" s="3">
        <v>293.0</v>
      </c>
    </row>
    <row r="117" ht="12.75" customHeight="1">
      <c r="A117" s="7" t="s">
        <v>16</v>
      </c>
      <c r="B117" s="3"/>
      <c r="C117" s="3"/>
      <c r="D117" s="3"/>
      <c r="E117" s="3">
        <v>35.0</v>
      </c>
    </row>
    <row r="118" ht="12.75" customHeight="1">
      <c r="A118" s="7" t="s">
        <v>26</v>
      </c>
      <c r="B118" s="3"/>
      <c r="C118" s="3"/>
      <c r="D118" s="3"/>
      <c r="E118" s="3">
        <v>460.0</v>
      </c>
    </row>
    <row r="119" ht="15.75" customHeight="1">
      <c r="A119" s="4" t="s">
        <v>17</v>
      </c>
      <c r="B119" s="4"/>
      <c r="C119" s="4"/>
      <c r="D119" s="4"/>
      <c r="E119" s="5" t="str">
        <f>SUM(E108:E118)</f>
        <v>4296.02</v>
      </c>
      <c r="F119" s="4"/>
    </row>
    <row r="120" ht="12.75" customHeight="1">
      <c r="A120" s="6" t="s">
        <v>28</v>
      </c>
    </row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</sheetData>
  <mergeCells count="8">
    <mergeCell ref="B1:D1"/>
    <mergeCell ref="B16:D16"/>
    <mergeCell ref="B31:D31"/>
    <mergeCell ref="B46:D46"/>
    <mergeCell ref="B61:D61"/>
    <mergeCell ref="B76:D76"/>
    <mergeCell ref="B91:D91"/>
    <mergeCell ref="B106:D10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6.13"/>
    <col customWidth="1" min="3" max="3" width="8.63"/>
    <col customWidth="1" min="4" max="4" width="8.25"/>
    <col customWidth="1" min="5" max="5" width="8.63"/>
    <col customWidth="1" min="6" max="6" width="6.13"/>
    <col customWidth="1" min="7" max="7" width="11.0"/>
    <col customWidth="1" min="8" max="8" width="19.75"/>
    <col customWidth="1" min="9" max="9" width="10.88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56.0</v>
      </c>
      <c r="D3" s="3">
        <v>57.0</v>
      </c>
      <c r="E3" s="3" t="str">
        <f t="shared" ref="E3:E4" si="1">F3*B3</f>
        <v>91.53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7097.0</v>
      </c>
      <c r="D4" s="3">
        <v>7196.0</v>
      </c>
      <c r="E4" s="3" t="str">
        <f t="shared" si="1"/>
        <v>401.94</v>
      </c>
      <c r="F4" s="3" t="str">
        <f t="shared" si="2"/>
        <v>99.00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74.06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>
        <v>17.08</v>
      </c>
      <c r="C6" s="3">
        <v>257.0</v>
      </c>
      <c r="D6" s="3">
        <v>263.0</v>
      </c>
      <c r="E6" s="3" t="str">
        <f t="shared" ref="E6:E7" si="3">F6*B6</f>
        <v>102.48</v>
      </c>
      <c r="F6" s="3" t="str">
        <f>D6-C6</f>
        <v>6.00</v>
      </c>
      <c r="G6" s="1"/>
      <c r="H6" s="1"/>
      <c r="I6" s="3"/>
      <c r="J6" s="1"/>
      <c r="K6" s="1"/>
    </row>
    <row r="7" ht="12.75" customHeight="1">
      <c r="A7" s="1" t="s">
        <v>11</v>
      </c>
      <c r="B7" s="3">
        <v>19.94</v>
      </c>
      <c r="C7" s="3"/>
      <c r="D7" s="3"/>
      <c r="E7" s="3" t="str">
        <f t="shared" si="3"/>
        <v>179.46</v>
      </c>
      <c r="F7" s="3" t="str">
        <f>F6+F9</f>
        <v>9.00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749.72</v>
      </c>
      <c r="F8" s="1"/>
      <c r="G8" s="1"/>
      <c r="H8" s="1"/>
      <c r="I8" s="3"/>
      <c r="J8" s="1"/>
      <c r="K8" s="1"/>
    </row>
    <row r="9" ht="12.75" customHeight="1">
      <c r="A9" s="1" t="s">
        <v>13</v>
      </c>
      <c r="B9" s="3">
        <v>102.25</v>
      </c>
      <c r="C9" s="3">
        <v>101.0</v>
      </c>
      <c r="D9" s="3">
        <v>104.0</v>
      </c>
      <c r="E9" s="3" t="str">
        <f>F9*B9</f>
        <v>306.75</v>
      </c>
      <c r="F9" s="3" t="str">
        <f>D9-C9</f>
        <v>3.00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824.77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217.75</v>
      </c>
      <c r="F11" s="1"/>
      <c r="G11" s="1"/>
      <c r="H11" s="1"/>
      <c r="I11" s="3"/>
      <c r="J11" s="1"/>
      <c r="K11" s="1"/>
    </row>
    <row r="12" ht="12.75" customHeight="1">
      <c r="A12" s="1" t="s">
        <v>16</v>
      </c>
      <c r="B12" s="3"/>
      <c r="C12" s="3"/>
      <c r="D12" s="3"/>
      <c r="E12" s="3">
        <v>50.0</v>
      </c>
      <c r="F12" s="1"/>
      <c r="G12" s="1"/>
      <c r="H12" s="1"/>
      <c r="I12" s="1"/>
      <c r="J12" s="1"/>
      <c r="K12" s="1"/>
    </row>
    <row r="13" ht="12.75" customHeight="1">
      <c r="A13" s="1" t="s">
        <v>38</v>
      </c>
      <c r="B13" s="3"/>
      <c r="C13" s="3"/>
      <c r="D13" s="3"/>
      <c r="E13" s="3">
        <v>70.0</v>
      </c>
      <c r="F13" s="1"/>
      <c r="G13" s="1"/>
      <c r="H13" s="1"/>
      <c r="I13" s="1"/>
      <c r="J13" s="1"/>
      <c r="K13" s="1"/>
    </row>
    <row r="14">
      <c r="A14" s="4" t="s">
        <v>17</v>
      </c>
      <c r="B14" s="4"/>
      <c r="C14" s="4"/>
      <c r="D14" s="4"/>
      <c r="E14" s="5" t="str">
        <f>SUM(E3:E13)</f>
        <v>3068.46</v>
      </c>
      <c r="F14" s="1"/>
      <c r="G14" s="1"/>
      <c r="H14" s="1"/>
      <c r="I14" s="1"/>
      <c r="J14" s="1"/>
      <c r="K14" s="1"/>
    </row>
    <row r="15" ht="12.75" customHeight="1">
      <c r="A15" s="6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19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91.53</v>
      </c>
      <c r="C18" s="3">
        <v>53.0</v>
      </c>
      <c r="D18" s="3">
        <v>56.0</v>
      </c>
      <c r="E18" s="3" t="str">
        <f t="shared" ref="E18:E19" si="4">F18*B18</f>
        <v>274.59</v>
      </c>
      <c r="F18" s="3" t="str">
        <f t="shared" ref="F18:F19" si="5">D18-C18</f>
        <v>3.00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4.06</v>
      </c>
      <c r="C19" s="3">
        <v>6990.0</v>
      </c>
      <c r="D19" s="3">
        <v>7097.0</v>
      </c>
      <c r="E19" s="3" t="str">
        <f t="shared" si="4"/>
        <v>434.42</v>
      </c>
      <c r="F19" s="3" t="str">
        <f t="shared" si="5"/>
        <v>107.00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74.06</v>
      </c>
      <c r="F20" s="1"/>
      <c r="G20" s="1"/>
      <c r="H20" s="1"/>
      <c r="I20" s="1"/>
      <c r="J20" s="1"/>
      <c r="K20" s="1"/>
    </row>
    <row r="21" ht="12.75" customHeight="1">
      <c r="A21" s="1" t="s">
        <v>10</v>
      </c>
      <c r="B21" s="3">
        <v>17.08</v>
      </c>
      <c r="C21" s="3">
        <v>250.0</v>
      </c>
      <c r="D21" s="3">
        <v>257.0</v>
      </c>
      <c r="E21" s="3" t="str">
        <f t="shared" ref="E21:E22" si="6">F21*B21</f>
        <v>119.56</v>
      </c>
      <c r="F21" s="3" t="str">
        <f>D21-C21</f>
        <v>7.00</v>
      </c>
      <c r="G21" s="1"/>
      <c r="H21" s="1"/>
      <c r="I21" s="3"/>
      <c r="J21" s="1"/>
      <c r="K21" s="1"/>
    </row>
    <row r="22" ht="12.75" customHeight="1">
      <c r="A22" s="1" t="s">
        <v>11</v>
      </c>
      <c r="B22" s="3">
        <v>19.94</v>
      </c>
      <c r="C22" s="3"/>
      <c r="D22" s="3"/>
      <c r="E22" s="3" t="str">
        <f t="shared" si="6"/>
        <v>219.34</v>
      </c>
      <c r="F22" s="3" t="str">
        <f>F21+F24</f>
        <v>11.00</v>
      </c>
      <c r="G22" s="1"/>
      <c r="H22" s="1"/>
      <c r="I22" s="1"/>
      <c r="J22" s="1"/>
      <c r="K22" s="1"/>
    </row>
    <row r="23" ht="12.75" customHeight="1">
      <c r="A23" s="1" t="s">
        <v>12</v>
      </c>
      <c r="B23" s="3"/>
      <c r="C23" s="3"/>
      <c r="D23" s="3"/>
      <c r="E23" s="3">
        <v>749.72</v>
      </c>
      <c r="F23" s="1"/>
      <c r="G23" s="1"/>
      <c r="H23" s="1"/>
      <c r="I23" s="3"/>
      <c r="J23" s="1"/>
      <c r="K23" s="1"/>
    </row>
    <row r="24" ht="12.75" customHeight="1">
      <c r="A24" s="1" t="s">
        <v>13</v>
      </c>
      <c r="B24" s="3">
        <v>102.25</v>
      </c>
      <c r="C24" s="3">
        <v>97.0</v>
      </c>
      <c r="D24" s="3">
        <v>101.0</v>
      </c>
      <c r="E24" s="3" t="str">
        <f>F24*B24</f>
        <v>409.00</v>
      </c>
      <c r="F24" s="3" t="str">
        <f>D24-C24</f>
        <v>4.00</v>
      </c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873.95</v>
      </c>
      <c r="F25" s="1"/>
      <c r="G25" s="1"/>
      <c r="H25" s="1"/>
      <c r="I25" s="1"/>
      <c r="J25" s="1"/>
      <c r="K25" s="1"/>
    </row>
    <row r="26" ht="12.75" customHeight="1">
      <c r="A26" s="1" t="s">
        <v>15</v>
      </c>
      <c r="B26" s="3"/>
      <c r="C26" s="3"/>
      <c r="D26" s="3"/>
      <c r="E26" s="3">
        <v>217.75</v>
      </c>
      <c r="F26" s="1"/>
      <c r="G26" s="1"/>
      <c r="H26" s="1"/>
      <c r="I26" s="3"/>
      <c r="J26" s="1"/>
      <c r="K26" s="1"/>
    </row>
    <row r="27" ht="12.75" customHeight="1">
      <c r="A27" s="1" t="s">
        <v>16</v>
      </c>
      <c r="B27" s="3"/>
      <c r="C27" s="3"/>
      <c r="D27" s="3"/>
      <c r="E27" s="3">
        <v>50.0</v>
      </c>
      <c r="F27" s="1"/>
      <c r="G27" s="1"/>
      <c r="H27" s="1"/>
      <c r="I27" s="1"/>
      <c r="J27" s="1"/>
      <c r="K27" s="1"/>
    </row>
    <row r="28" ht="12.75" customHeight="1">
      <c r="A28" s="1" t="s">
        <v>38</v>
      </c>
      <c r="B28" s="3"/>
      <c r="C28" s="3"/>
      <c r="D28" s="3"/>
      <c r="E28" s="3">
        <v>70.0</v>
      </c>
      <c r="F28" s="1"/>
      <c r="G28" s="1"/>
      <c r="H28" s="1"/>
      <c r="I28" s="1"/>
      <c r="J28" s="1"/>
      <c r="K28" s="1"/>
    </row>
    <row r="29" ht="15.75" customHeight="1">
      <c r="A29" s="4" t="s">
        <v>17</v>
      </c>
      <c r="B29" s="4"/>
      <c r="C29" s="4"/>
      <c r="D29" s="4"/>
      <c r="E29" s="5" t="str">
        <f>SUM(E18:E28)</f>
        <v>3492.39</v>
      </c>
      <c r="F29" s="1"/>
      <c r="G29" s="1"/>
      <c r="H29" s="1"/>
      <c r="I29" s="1"/>
      <c r="J29" s="1"/>
      <c r="K29" s="1"/>
    </row>
    <row r="30" ht="12.75" customHeight="1">
      <c r="A30" s="6" t="s">
        <v>18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20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91.53</v>
      </c>
      <c r="C33" s="3">
        <v>52.0</v>
      </c>
      <c r="D33" s="3">
        <v>53.0</v>
      </c>
      <c r="E33" s="3" t="str">
        <f t="shared" ref="E33:E34" si="7">F33*B33</f>
        <v>91.53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4.06</v>
      </c>
      <c r="C34" s="3">
        <v>6907.0</v>
      </c>
      <c r="D34" s="3">
        <v>6990.0</v>
      </c>
      <c r="E34" s="3" t="str">
        <f t="shared" si="7"/>
        <v>336.98</v>
      </c>
      <c r="F34" s="3" t="str">
        <f t="shared" si="8"/>
        <v>83.00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88.88</v>
      </c>
      <c r="F35" s="1"/>
      <c r="G35" s="1"/>
      <c r="H35" s="1"/>
      <c r="I35" s="1"/>
      <c r="J35" s="1"/>
      <c r="K35" s="1"/>
    </row>
    <row r="36" ht="12.75" customHeight="1">
      <c r="A36" s="1" t="s">
        <v>10</v>
      </c>
      <c r="B36" s="3">
        <v>17.08</v>
      </c>
      <c r="C36" s="3">
        <v>245.0</v>
      </c>
      <c r="D36" s="3">
        <v>250.0</v>
      </c>
      <c r="E36" s="3" t="str">
        <f t="shared" ref="E36:E37" si="9">F36*B36</f>
        <v>85.40</v>
      </c>
      <c r="F36" s="3" t="str">
        <f>D36-C36</f>
        <v>5.00</v>
      </c>
      <c r="G36" s="1"/>
      <c r="H36" s="1"/>
      <c r="I36" s="3"/>
      <c r="J36" s="1"/>
      <c r="K36" s="1"/>
    </row>
    <row r="37" ht="12.75" customHeight="1">
      <c r="A37" s="1" t="s">
        <v>11</v>
      </c>
      <c r="B37" s="3">
        <v>19.94</v>
      </c>
      <c r="C37" s="3"/>
      <c r="D37" s="3"/>
      <c r="E37" s="3" t="str">
        <f t="shared" si="9"/>
        <v>159.52</v>
      </c>
      <c r="F37" s="3" t="str">
        <f>F36+F39</f>
        <v>8.00</v>
      </c>
      <c r="G37" s="1"/>
      <c r="H37" s="1"/>
      <c r="I37" s="1"/>
      <c r="J37" s="1"/>
      <c r="K37" s="1"/>
    </row>
    <row r="38" ht="12.75" customHeight="1">
      <c r="A38" s="1" t="s">
        <v>12</v>
      </c>
      <c r="B38" s="3"/>
      <c r="C38" s="3"/>
      <c r="D38" s="3"/>
      <c r="E38" s="3">
        <v>833.63</v>
      </c>
      <c r="F38" s="1"/>
      <c r="G38" s="1"/>
      <c r="H38" s="1"/>
      <c r="I38" s="3"/>
      <c r="J38" s="1"/>
      <c r="K38" s="1"/>
    </row>
    <row r="39" ht="12.75" customHeight="1">
      <c r="A39" s="1" t="s">
        <v>13</v>
      </c>
      <c r="B39" s="3">
        <v>102.25</v>
      </c>
      <c r="C39" s="3">
        <v>94.0</v>
      </c>
      <c r="D39" s="3">
        <v>97.0</v>
      </c>
      <c r="E39" s="3" t="str">
        <f>F39*B39</f>
        <v>306.75</v>
      </c>
      <c r="F39" s="3" t="str">
        <f>D39-C39</f>
        <v>3.00</v>
      </c>
      <c r="G39" s="1"/>
      <c r="H39" s="1"/>
      <c r="I39" s="1"/>
      <c r="J39" s="1"/>
      <c r="K39" s="1"/>
    </row>
    <row r="40" ht="12.75" customHeight="1">
      <c r="A40" s="1" t="s">
        <v>14</v>
      </c>
      <c r="B40" s="3"/>
      <c r="C40" s="3"/>
      <c r="D40" s="3"/>
      <c r="E40" s="3">
        <v>874.27</v>
      </c>
      <c r="F40" s="1"/>
      <c r="G40" s="1"/>
      <c r="H40" s="1"/>
      <c r="I40" s="1"/>
      <c r="J40" s="1"/>
      <c r="K40" s="1"/>
    </row>
    <row r="41" ht="12.75" customHeight="1">
      <c r="A41" s="1" t="s">
        <v>15</v>
      </c>
      <c r="B41" s="3"/>
      <c r="C41" s="3"/>
      <c r="D41" s="3"/>
      <c r="E41" s="3">
        <v>217.75</v>
      </c>
      <c r="F41" s="1"/>
      <c r="G41" s="1"/>
      <c r="H41" s="1"/>
      <c r="I41" s="3"/>
      <c r="J41" s="1"/>
      <c r="K41" s="1"/>
    </row>
    <row r="42" ht="12.75" customHeight="1">
      <c r="A42" s="1" t="s">
        <v>16</v>
      </c>
      <c r="B42" s="3"/>
      <c r="C42" s="3"/>
      <c r="D42" s="3"/>
      <c r="E42" s="3">
        <v>50.0</v>
      </c>
      <c r="F42" s="1"/>
      <c r="G42" s="1"/>
      <c r="H42" s="1"/>
      <c r="I42" s="1"/>
      <c r="J42" s="1"/>
      <c r="K42" s="1"/>
    </row>
    <row r="43" ht="12.75" customHeight="1">
      <c r="A43" s="1" t="s">
        <v>38</v>
      </c>
      <c r="B43" s="3"/>
      <c r="C43" s="3"/>
      <c r="D43" s="3"/>
      <c r="E43" s="3">
        <v>70.0</v>
      </c>
      <c r="F43" s="1"/>
      <c r="G43" s="1"/>
      <c r="H43" s="1"/>
      <c r="I43" s="1"/>
      <c r="J43" s="1"/>
      <c r="K43" s="1"/>
    </row>
    <row r="44" ht="15.75" customHeight="1">
      <c r="A44" s="4" t="s">
        <v>17</v>
      </c>
      <c r="B44" s="4"/>
      <c r="C44" s="4"/>
      <c r="D44" s="4"/>
      <c r="E44" s="5" t="str">
        <f>SUM(E33:E43)</f>
        <v>3114.71</v>
      </c>
      <c r="F44" s="1"/>
      <c r="G44" s="1"/>
      <c r="H44" s="1"/>
      <c r="I44" s="1"/>
      <c r="J44" s="1"/>
      <c r="K44" s="1"/>
    </row>
    <row r="45" ht="12.75" customHeight="1">
      <c r="A45" s="6" t="s">
        <v>18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21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 t="s">
        <v>29</v>
      </c>
      <c r="I47" s="1" t="str">
        <f>15</f>
        <v>15</v>
      </c>
      <c r="J47" s="1"/>
      <c r="K47" s="1"/>
    </row>
    <row r="48" ht="12.75" customHeight="1">
      <c r="A48" s="1" t="s">
        <v>6</v>
      </c>
      <c r="B48" s="3">
        <v>91.53</v>
      </c>
      <c r="C48" s="3">
        <v>52.0</v>
      </c>
      <c r="D48" s="3">
        <v>52.0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 t="s">
        <v>30</v>
      </c>
      <c r="I48" s="1" t="str">
        <f>I47/30</f>
        <v>0.5</v>
      </c>
      <c r="J48" s="1"/>
      <c r="K48" s="1"/>
    </row>
    <row r="49" ht="12.75" customHeight="1">
      <c r="A49" s="1" t="s">
        <v>7</v>
      </c>
      <c r="B49" s="3">
        <v>4.06</v>
      </c>
      <c r="C49" s="3">
        <v>6848.0</v>
      </c>
      <c r="D49" s="3">
        <v>6907.0</v>
      </c>
      <c r="E49" s="3" t="str">
        <f t="shared" si="10"/>
        <v>239.54</v>
      </c>
      <c r="F49" s="3" t="str">
        <f t="shared" si="11"/>
        <v>59.00</v>
      </c>
      <c r="G49" s="1"/>
      <c r="H49" s="1" t="s">
        <v>31</v>
      </c>
      <c r="I49" s="3" t="str">
        <f>E50+E53+E55+E56+E57+E58</f>
        <v>2094.30</v>
      </c>
      <c r="J49" s="1"/>
      <c r="K49" s="1"/>
    </row>
    <row r="50" ht="12.75" customHeight="1">
      <c r="A50" s="1" t="s">
        <v>8</v>
      </c>
      <c r="B50" s="3"/>
      <c r="C50" s="3"/>
      <c r="D50" s="3"/>
      <c r="E50" s="3">
        <v>88.88</v>
      </c>
      <c r="F50" s="1"/>
      <c r="G50" s="1"/>
      <c r="H50" s="1" t="s">
        <v>32</v>
      </c>
      <c r="I50" s="1" t="str">
        <f>I49*I48</f>
        <v>1047.15</v>
      </c>
      <c r="J50" s="1"/>
      <c r="K50" s="1"/>
    </row>
    <row r="51" ht="12.75" customHeight="1">
      <c r="A51" s="1" t="s">
        <v>10</v>
      </c>
      <c r="B51" s="3">
        <v>17.08</v>
      </c>
      <c r="C51" s="3">
        <v>242.0</v>
      </c>
      <c r="D51" s="3">
        <v>245.0</v>
      </c>
      <c r="E51" s="3" t="str">
        <f t="shared" ref="E51:E52" si="12">F51*B51</f>
        <v>51.24</v>
      </c>
      <c r="F51" s="3" t="str">
        <f>D51-C51</f>
        <v>3.00</v>
      </c>
      <c r="G51" s="1"/>
      <c r="H51" s="1" t="s">
        <v>33</v>
      </c>
      <c r="I51" s="3" t="str">
        <f>E48+E49+E51+E52+E54</f>
        <v>472.79</v>
      </c>
      <c r="J51" s="1"/>
      <c r="K51" s="1"/>
    </row>
    <row r="52" ht="12.75" customHeight="1">
      <c r="A52" s="1" t="s">
        <v>11</v>
      </c>
      <c r="B52" s="3">
        <v>19.94</v>
      </c>
      <c r="C52" s="3"/>
      <c r="D52" s="3"/>
      <c r="E52" s="3" t="str">
        <f t="shared" si="12"/>
        <v>79.76</v>
      </c>
      <c r="F52" s="3" t="str">
        <f>F51+F54</f>
        <v>4.00</v>
      </c>
      <c r="G52" s="1"/>
      <c r="H52" s="1" t="s">
        <v>34</v>
      </c>
      <c r="I52" s="1" t="str">
        <f>10000*I48</f>
        <v>5000</v>
      </c>
      <c r="J52" s="1"/>
      <c r="K52" s="1"/>
    </row>
    <row r="53" ht="12.75" customHeight="1">
      <c r="A53" s="1" t="s">
        <v>12</v>
      </c>
      <c r="B53" s="3"/>
      <c r="C53" s="3"/>
      <c r="D53" s="3"/>
      <c r="E53" s="3">
        <v>833.63</v>
      </c>
      <c r="F53" s="1"/>
      <c r="G53" s="1"/>
      <c r="H53" s="1" t="s">
        <v>17</v>
      </c>
      <c r="I53" s="3" t="str">
        <f>I50+I51+I52</f>
        <v>6519.94</v>
      </c>
      <c r="J53" s="1"/>
      <c r="K53" s="1"/>
    </row>
    <row r="54" ht="12.75" customHeight="1">
      <c r="A54" s="1" t="s">
        <v>13</v>
      </c>
      <c r="B54" s="3">
        <v>102.25</v>
      </c>
      <c r="C54" s="3">
        <v>93.0</v>
      </c>
      <c r="D54" s="3">
        <v>94.0</v>
      </c>
      <c r="E54" s="3" t="str">
        <f>F54*B54</f>
        <v>102.25</v>
      </c>
      <c r="F54" s="3" t="str">
        <f>D54-C54</f>
        <v>1.00</v>
      </c>
      <c r="G54" s="1"/>
      <c r="H54" s="1" t="s">
        <v>35</v>
      </c>
      <c r="I54" s="1" t="str">
        <f>0</f>
        <v>0</v>
      </c>
      <c r="J54" s="1"/>
      <c r="K54" s="1"/>
    </row>
    <row r="55" ht="12.75" customHeight="1">
      <c r="A55" s="1" t="s">
        <v>14</v>
      </c>
      <c r="B55" s="3"/>
      <c r="C55" s="3"/>
      <c r="D55" s="3"/>
      <c r="E55" s="3">
        <v>844.04</v>
      </c>
      <c r="F55" s="1"/>
      <c r="G55" s="1"/>
      <c r="H55" s="1" t="s">
        <v>36</v>
      </c>
      <c r="I55" s="1" t="str">
        <f>10000</f>
        <v>10000</v>
      </c>
      <c r="J55" s="1"/>
      <c r="K55" s="1"/>
    </row>
    <row r="56" ht="12.75" customHeight="1">
      <c r="A56" s="1" t="s">
        <v>15</v>
      </c>
      <c r="B56" s="3"/>
      <c r="C56" s="3"/>
      <c r="D56" s="3"/>
      <c r="E56" s="3">
        <v>217.75</v>
      </c>
      <c r="F56" s="1"/>
      <c r="G56" s="1"/>
      <c r="H56" s="1" t="s">
        <v>37</v>
      </c>
      <c r="I56" s="3" t="str">
        <f>I55-I53-I54</f>
        <v>3480.06</v>
      </c>
      <c r="J56" s="1"/>
      <c r="K56" s="1"/>
    </row>
    <row r="57" ht="12.75" customHeight="1">
      <c r="A57" s="1" t="s">
        <v>16</v>
      </c>
      <c r="B57" s="3"/>
      <c r="C57" s="3"/>
      <c r="D57" s="3"/>
      <c r="E57" s="3">
        <v>45.0</v>
      </c>
      <c r="F57" s="1"/>
      <c r="G57" s="1"/>
      <c r="H57" s="1"/>
      <c r="I57" s="1"/>
      <c r="J57" s="1"/>
      <c r="K57" s="1"/>
    </row>
    <row r="58" ht="12.75" customHeight="1">
      <c r="A58" s="1" t="s">
        <v>38</v>
      </c>
      <c r="B58" s="3"/>
      <c r="C58" s="3"/>
      <c r="D58" s="3"/>
      <c r="E58" s="3">
        <v>65.0</v>
      </c>
      <c r="F58" s="1"/>
      <c r="G58" s="1"/>
      <c r="H58" s="1"/>
      <c r="I58" s="1"/>
      <c r="J58" s="1"/>
      <c r="K58" s="1"/>
    </row>
    <row r="59" ht="15.75" customHeight="1">
      <c r="A59" s="4" t="s">
        <v>17</v>
      </c>
      <c r="B59" s="4"/>
      <c r="C59" s="4"/>
      <c r="D59" s="4"/>
      <c r="E59" s="5" t="str">
        <f>SUM(E48:E58)</f>
        <v>2567.09</v>
      </c>
      <c r="F59" s="1"/>
      <c r="G59" s="1"/>
      <c r="H59" s="1"/>
      <c r="I59" s="1"/>
      <c r="J59" s="1"/>
      <c r="K59" s="1"/>
    </row>
    <row r="60" ht="12.75" customHeight="1">
      <c r="A60" s="6" t="s">
        <v>18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22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51.0</v>
      </c>
      <c r="D63" s="3">
        <v>52.0</v>
      </c>
      <c r="E63" s="3" t="str">
        <f t="shared" ref="E63:E64" si="13">F63*B63</f>
        <v>91.53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6774.0</v>
      </c>
      <c r="D64" s="3">
        <v>6848.0</v>
      </c>
      <c r="E64" s="3" t="str">
        <f t="shared" si="13"/>
        <v>300.44</v>
      </c>
      <c r="F64" s="3" t="str">
        <f t="shared" si="14"/>
        <v>74.00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88.88</v>
      </c>
      <c r="F65" s="1"/>
      <c r="G65" s="1"/>
      <c r="H65" s="1"/>
      <c r="I65" s="1"/>
      <c r="J65" s="1"/>
      <c r="K65" s="1"/>
    </row>
    <row r="66" ht="12.75" customHeight="1">
      <c r="A66" s="1" t="s">
        <v>10</v>
      </c>
      <c r="B66" s="3">
        <v>17.08</v>
      </c>
      <c r="C66" s="3">
        <v>239.0</v>
      </c>
      <c r="D66" s="3">
        <v>242.0</v>
      </c>
      <c r="E66" s="3" t="str">
        <f t="shared" ref="E66:E67" si="15">F66*B66</f>
        <v>51.24</v>
      </c>
      <c r="F66" s="3" t="str">
        <f>D66-C66</f>
        <v>3.00</v>
      </c>
      <c r="G66" s="1"/>
      <c r="H66" s="1"/>
      <c r="I66" s="1"/>
      <c r="J66" s="1"/>
      <c r="K66" s="1"/>
    </row>
    <row r="67" ht="12.75" customHeight="1">
      <c r="A67" s="1" t="s">
        <v>11</v>
      </c>
      <c r="B67" s="3">
        <v>19.94</v>
      </c>
      <c r="C67" s="3"/>
      <c r="D67" s="3"/>
      <c r="E67" s="3" t="str">
        <f t="shared" si="15"/>
        <v>99.70</v>
      </c>
      <c r="F67" s="3" t="str">
        <f>F66+F69</f>
        <v>5.00</v>
      </c>
      <c r="G67" s="1"/>
      <c r="H67" s="1"/>
      <c r="I67" s="1"/>
      <c r="J67" s="1"/>
      <c r="K67" s="1"/>
    </row>
    <row r="68" ht="12.75" customHeight="1">
      <c r="A68" s="1" t="s">
        <v>12</v>
      </c>
      <c r="B68" s="3"/>
      <c r="C68" s="3"/>
      <c r="D68" s="3"/>
      <c r="E68" s="3">
        <v>833.63</v>
      </c>
      <c r="F68" s="1"/>
      <c r="G68" s="1"/>
      <c r="H68" s="1"/>
      <c r="I68" s="1"/>
      <c r="J68" s="1"/>
      <c r="K68" s="1"/>
    </row>
    <row r="69" ht="12.75" customHeight="1">
      <c r="A69" s="1" t="s">
        <v>13</v>
      </c>
      <c r="B69" s="3">
        <v>102.25</v>
      </c>
      <c r="C69" s="3">
        <v>91.0</v>
      </c>
      <c r="D69" s="3">
        <v>93.0</v>
      </c>
      <c r="E69" s="3" t="str">
        <f>F69*B69</f>
        <v>204.50</v>
      </c>
      <c r="F69" s="3" t="str">
        <f>D69-C69</f>
        <v>2.00</v>
      </c>
      <c r="G69" s="1"/>
      <c r="H69" s="1"/>
      <c r="I69" s="1"/>
      <c r="J69" s="1"/>
      <c r="K69" s="1"/>
    </row>
    <row r="70" ht="12.75" customHeight="1">
      <c r="A70" s="1" t="s">
        <v>14</v>
      </c>
      <c r="B70" s="3"/>
      <c r="C70" s="3"/>
      <c r="D70" s="3"/>
      <c r="E70" s="3">
        <v>844.04</v>
      </c>
      <c r="F70" s="1"/>
      <c r="G70" s="1"/>
      <c r="H70" s="1"/>
      <c r="I70" s="1"/>
      <c r="J70" s="1"/>
      <c r="K70" s="1"/>
    </row>
    <row r="71" ht="12.75" customHeight="1">
      <c r="A71" s="1" t="s">
        <v>15</v>
      </c>
      <c r="B71" s="3"/>
      <c r="C71" s="3"/>
      <c r="D71" s="3"/>
      <c r="E71" s="3">
        <v>217.75</v>
      </c>
      <c r="F71" s="1"/>
      <c r="G71" s="1"/>
      <c r="H71" s="1"/>
      <c r="I71" s="1"/>
      <c r="J71" s="1"/>
      <c r="K71" s="1"/>
    </row>
    <row r="72" ht="12.75" customHeight="1">
      <c r="A72" s="1" t="s">
        <v>16</v>
      </c>
      <c r="B72" s="3"/>
      <c r="C72" s="3"/>
      <c r="D72" s="3"/>
      <c r="E72" s="3">
        <v>45.0</v>
      </c>
      <c r="F72" s="1"/>
      <c r="G72" s="1"/>
      <c r="H72" s="1"/>
      <c r="I72" s="1"/>
      <c r="J72" s="1"/>
      <c r="K72" s="1"/>
    </row>
    <row r="73" ht="12.75" customHeight="1">
      <c r="A73" s="1" t="s">
        <v>38</v>
      </c>
      <c r="B73" s="3"/>
      <c r="C73" s="3"/>
      <c r="D73" s="3"/>
      <c r="E73" s="3">
        <v>65.0</v>
      </c>
      <c r="F73" s="1"/>
      <c r="G73" s="1"/>
      <c r="H73" s="1"/>
      <c r="I73" s="1"/>
      <c r="J73" s="1"/>
      <c r="K73" s="1"/>
    </row>
    <row r="74" ht="15.75" customHeight="1">
      <c r="A74" s="4" t="s">
        <v>17</v>
      </c>
      <c r="B74" s="4"/>
      <c r="C74" s="4"/>
      <c r="D74" s="4"/>
      <c r="E74" s="5" t="str">
        <f>SUM(E63:E73)</f>
        <v>2841.71</v>
      </c>
      <c r="F74" s="1"/>
      <c r="G74" s="1"/>
      <c r="H74" s="1"/>
      <c r="I74" s="1"/>
      <c r="J74" s="1"/>
      <c r="K74" s="1"/>
    </row>
    <row r="75" ht="12.75" customHeight="1">
      <c r="A75" s="6" t="s">
        <v>18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23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91.53</v>
      </c>
      <c r="C78" s="3">
        <v>49.0</v>
      </c>
      <c r="D78" s="3">
        <v>51.0</v>
      </c>
      <c r="E78" s="3" t="str">
        <f t="shared" ref="E78:E79" si="16">F78*B78</f>
        <v>183.06</v>
      </c>
      <c r="F78" s="3" t="str">
        <f t="shared" ref="F78:F79" si="17">D78-C78</f>
        <v>2.00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4.06</v>
      </c>
      <c r="C79" s="3">
        <v>6696.0</v>
      </c>
      <c r="D79" s="3">
        <v>6774.0</v>
      </c>
      <c r="E79" s="3" t="str">
        <f t="shared" si="16"/>
        <v>316.68</v>
      </c>
      <c r="F79" s="3" t="str">
        <f t="shared" si="17"/>
        <v>78.00</v>
      </c>
      <c r="G79" s="1"/>
      <c r="H79" s="1"/>
      <c r="I79" s="1"/>
      <c r="J79" s="1"/>
      <c r="K79" s="1"/>
    </row>
    <row r="80" ht="12.75" customHeight="1">
      <c r="A80" s="1" t="s">
        <v>8</v>
      </c>
      <c r="B80" s="3"/>
      <c r="C80" s="3"/>
      <c r="D80" s="3"/>
      <c r="E80" s="3">
        <v>88.88</v>
      </c>
      <c r="F80" s="1"/>
      <c r="G80" s="1"/>
      <c r="H80" s="1"/>
      <c r="I80" s="1"/>
      <c r="J80" s="1"/>
      <c r="K80" s="1"/>
    </row>
    <row r="81" ht="12.75" customHeight="1">
      <c r="A81" s="1" t="s">
        <v>10</v>
      </c>
      <c r="B81" s="3">
        <v>17.08</v>
      </c>
      <c r="C81" s="3">
        <v>228.0</v>
      </c>
      <c r="D81" s="3">
        <v>239.0</v>
      </c>
      <c r="E81" s="3" t="str">
        <f t="shared" ref="E81:E82" si="18">F81*B81</f>
        <v>187.88</v>
      </c>
      <c r="F81" s="3" t="str">
        <f>D81-C81</f>
        <v>11.00</v>
      </c>
      <c r="G81" s="1"/>
      <c r="H81" s="1"/>
      <c r="I81" s="1"/>
      <c r="J81" s="1"/>
      <c r="K81" s="1"/>
    </row>
    <row r="82" ht="12.75" customHeight="1">
      <c r="A82" s="1" t="s">
        <v>11</v>
      </c>
      <c r="B82" s="3">
        <v>19.94</v>
      </c>
      <c r="C82" s="3"/>
      <c r="D82" s="3"/>
      <c r="E82" s="3" t="str">
        <f t="shared" si="18"/>
        <v>219.34</v>
      </c>
      <c r="F82" s="3" t="str">
        <f>F81+F84</f>
        <v>11.00</v>
      </c>
      <c r="G82" s="1"/>
      <c r="H82" s="1"/>
      <c r="I82" s="1"/>
      <c r="J82" s="1"/>
      <c r="K82" s="1"/>
    </row>
    <row r="83" ht="12.75" customHeight="1">
      <c r="A83" s="1" t="s">
        <v>12</v>
      </c>
      <c r="B83" s="3"/>
      <c r="C83" s="3"/>
      <c r="D83" s="3"/>
      <c r="E83" s="3">
        <v>833.63</v>
      </c>
      <c r="F83" s="1"/>
      <c r="G83" s="1"/>
      <c r="H83" s="1"/>
      <c r="I83" s="1"/>
      <c r="J83" s="1"/>
      <c r="K83" s="1"/>
    </row>
    <row r="84" ht="12.75" customHeight="1">
      <c r="A84" s="1" t="s">
        <v>13</v>
      </c>
      <c r="B84" s="3">
        <v>102.34</v>
      </c>
      <c r="C84" s="3">
        <v>91.0</v>
      </c>
      <c r="D84" s="3">
        <v>91.0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14</v>
      </c>
      <c r="B85" s="3"/>
      <c r="C85" s="3"/>
      <c r="D85" s="3"/>
      <c r="E85" s="3">
        <v>843.2</v>
      </c>
      <c r="F85" s="1"/>
      <c r="G85" s="1"/>
      <c r="H85" s="1"/>
      <c r="I85" s="1"/>
      <c r="J85" s="1"/>
      <c r="K85" s="1"/>
    </row>
    <row r="86" ht="12.75" customHeight="1">
      <c r="A86" s="1" t="s">
        <v>15</v>
      </c>
      <c r="B86" s="3"/>
      <c r="C86" s="3"/>
      <c r="D86" s="3"/>
      <c r="E86" s="3">
        <v>217.75</v>
      </c>
      <c r="F86" s="1"/>
      <c r="G86" s="1"/>
      <c r="H86" s="1"/>
      <c r="I86" s="1"/>
      <c r="J86" s="1"/>
      <c r="K86" s="1"/>
    </row>
    <row r="87" ht="12.75" customHeight="1">
      <c r="A87" s="1" t="s">
        <v>16</v>
      </c>
      <c r="B87" s="3"/>
      <c r="C87" s="3"/>
      <c r="D87" s="3"/>
      <c r="E87" s="3">
        <v>45.0</v>
      </c>
      <c r="F87" s="1"/>
      <c r="G87" s="1"/>
      <c r="H87" s="1"/>
      <c r="I87" s="1"/>
      <c r="J87" s="1"/>
      <c r="K87" s="1"/>
    </row>
    <row r="88" ht="12.75" customHeight="1">
      <c r="A88" s="1" t="s">
        <v>38</v>
      </c>
      <c r="B88" s="3"/>
      <c r="C88" s="3"/>
      <c r="D88" s="3"/>
      <c r="E88" s="3">
        <v>65.0</v>
      </c>
      <c r="F88" s="1"/>
      <c r="G88" s="1"/>
      <c r="H88" s="1"/>
      <c r="I88" s="1"/>
      <c r="J88" s="1"/>
      <c r="K88" s="1"/>
    </row>
    <row r="89" ht="15.75" customHeight="1">
      <c r="A89" s="4" t="s">
        <v>17</v>
      </c>
      <c r="B89" s="4"/>
      <c r="C89" s="4"/>
      <c r="D89" s="4"/>
      <c r="E89" s="5" t="str">
        <f>SUM(E78:E88)</f>
        <v>3000.42</v>
      </c>
      <c r="F89" s="1"/>
      <c r="G89" s="1"/>
      <c r="H89" s="1"/>
      <c r="I89" s="1"/>
      <c r="J89" s="1"/>
      <c r="K89" s="1"/>
    </row>
    <row r="90" ht="12.75" customHeight="1">
      <c r="A90" s="6" t="s">
        <v>18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B91" s="2" t="s">
        <v>24</v>
      </c>
    </row>
    <row r="92" ht="12.75" customHeight="1">
      <c r="B92" s="7" t="s">
        <v>1</v>
      </c>
      <c r="C92" s="7" t="s">
        <v>2</v>
      </c>
      <c r="D92" s="7" t="s">
        <v>3</v>
      </c>
      <c r="E92" s="7" t="s">
        <v>4</v>
      </c>
      <c r="F92" s="7" t="s">
        <v>5</v>
      </c>
    </row>
    <row r="93" ht="12.75" customHeight="1">
      <c r="A93" s="7" t="s">
        <v>6</v>
      </c>
      <c r="B93" s="3">
        <v>91.53</v>
      </c>
      <c r="C93" s="3">
        <v>49.0</v>
      </c>
      <c r="D93" s="3">
        <v>50.0</v>
      </c>
      <c r="E93" s="3" t="str">
        <f t="shared" ref="E93:E94" si="19">F93*B93</f>
        <v>91.53</v>
      </c>
      <c r="F93" s="3" t="str">
        <f t="shared" ref="F93:F94" si="20">D93-C93</f>
        <v>1.00</v>
      </c>
    </row>
    <row r="94" ht="12.75" customHeight="1">
      <c r="A94" s="7" t="s">
        <v>7</v>
      </c>
      <c r="B94" s="3">
        <v>4.06</v>
      </c>
      <c r="C94" s="3">
        <v>6550.0</v>
      </c>
      <c r="D94" s="3">
        <v>6696.0</v>
      </c>
      <c r="E94" s="3" t="str">
        <f t="shared" si="19"/>
        <v>592.76</v>
      </c>
      <c r="F94" s="3" t="str">
        <f t="shared" si="20"/>
        <v>146.00</v>
      </c>
    </row>
    <row r="95" ht="12.75" customHeight="1">
      <c r="A95" s="7" t="s">
        <v>8</v>
      </c>
      <c r="B95" s="3"/>
      <c r="C95" s="3"/>
      <c r="D95" s="3"/>
      <c r="E95" s="3">
        <v>88.88</v>
      </c>
    </row>
    <row r="96" ht="12.75" customHeight="1">
      <c r="A96" s="7" t="s">
        <v>10</v>
      </c>
      <c r="B96" s="3">
        <v>17.08</v>
      </c>
      <c r="C96" s="3">
        <v>228.0</v>
      </c>
      <c r="D96" s="3">
        <v>235.0</v>
      </c>
      <c r="E96" s="3" t="str">
        <f t="shared" ref="E96:E97" si="21">F96*B96</f>
        <v>119.56</v>
      </c>
      <c r="F96" s="3" t="str">
        <f>D96-C96</f>
        <v>7.00</v>
      </c>
    </row>
    <row r="97" ht="12.75" customHeight="1">
      <c r="A97" s="7" t="s">
        <v>11</v>
      </c>
      <c r="B97" s="3">
        <v>19.94</v>
      </c>
      <c r="C97" s="3"/>
      <c r="D97" s="3"/>
      <c r="E97" s="3" t="str">
        <f t="shared" si="21"/>
        <v>179.46</v>
      </c>
      <c r="F97" s="3" t="str">
        <f>F96+F99</f>
        <v>9.00</v>
      </c>
    </row>
    <row r="98" ht="12.75" customHeight="1">
      <c r="A98" s="7" t="s">
        <v>12</v>
      </c>
      <c r="B98" s="3"/>
      <c r="C98" s="3"/>
      <c r="D98" s="3"/>
      <c r="E98" s="3">
        <v>833.63</v>
      </c>
    </row>
    <row r="99" ht="12.75" customHeight="1">
      <c r="A99" s="7" t="s">
        <v>13</v>
      </c>
      <c r="B99" s="3">
        <v>102.34</v>
      </c>
      <c r="C99" s="3">
        <v>89.0</v>
      </c>
      <c r="D99" s="3">
        <v>91.0</v>
      </c>
      <c r="E99" s="3" t="str">
        <f>F99*B99</f>
        <v>204.68</v>
      </c>
      <c r="F99" s="3" t="str">
        <f>D99-C99</f>
        <v>2.00</v>
      </c>
    </row>
    <row r="100" ht="12.75" customHeight="1">
      <c r="A100" s="7" t="s">
        <v>14</v>
      </c>
      <c r="B100" s="3"/>
      <c r="C100" s="3"/>
      <c r="D100" s="3"/>
      <c r="E100" s="3">
        <v>843.2</v>
      </c>
    </row>
    <row r="101" ht="12.75" customHeight="1">
      <c r="A101" s="7" t="s">
        <v>15</v>
      </c>
      <c r="B101" s="3"/>
      <c r="C101" s="3"/>
      <c r="D101" s="3"/>
      <c r="E101" s="3">
        <v>217.75</v>
      </c>
    </row>
    <row r="102" ht="12.75" customHeight="1">
      <c r="A102" s="7" t="s">
        <v>16</v>
      </c>
      <c r="B102" s="3"/>
      <c r="C102" s="3"/>
      <c r="D102" s="3"/>
      <c r="E102" s="3">
        <v>45.0</v>
      </c>
    </row>
    <row r="103" ht="12.75" customHeight="1">
      <c r="A103" s="7" t="s">
        <v>38</v>
      </c>
      <c r="B103" s="3"/>
      <c r="C103" s="3"/>
      <c r="D103" s="3"/>
      <c r="E103" s="3">
        <v>65.0</v>
      </c>
    </row>
    <row r="104" ht="15.75" customHeight="1">
      <c r="A104" s="4" t="s">
        <v>17</v>
      </c>
      <c r="B104" s="4"/>
      <c r="C104" s="4"/>
      <c r="D104" s="4"/>
      <c r="E104" s="5" t="str">
        <f>SUM(E93:E103)</f>
        <v>3281.45</v>
      </c>
    </row>
    <row r="105" ht="12.75" customHeight="1">
      <c r="A105" s="6" t="s">
        <v>18</v>
      </c>
    </row>
    <row r="106" ht="15.75" customHeight="1">
      <c r="B106" s="2" t="s">
        <v>25</v>
      </c>
    </row>
    <row r="107" ht="12.75" customHeight="1">
      <c r="B107" s="7" t="s">
        <v>1</v>
      </c>
      <c r="C107" s="7" t="s">
        <v>2</v>
      </c>
      <c r="D107" s="7" t="s">
        <v>3</v>
      </c>
      <c r="E107" s="7" t="s">
        <v>4</v>
      </c>
      <c r="F107" s="7" t="s">
        <v>5</v>
      </c>
    </row>
    <row r="108" ht="12.75" customHeight="1">
      <c r="A108" s="7" t="s">
        <v>6</v>
      </c>
      <c r="B108" s="3">
        <v>91.53</v>
      </c>
      <c r="C108" s="3">
        <v>49.0</v>
      </c>
      <c r="D108" s="3">
        <v>49.0</v>
      </c>
      <c r="E108" s="3" t="str">
        <f t="shared" ref="E108:E109" si="22">F108*B108</f>
        <v>0.00</v>
      </c>
      <c r="F108" s="3" t="str">
        <f t="shared" ref="F108:F109" si="23">D108-C108</f>
        <v>0.00</v>
      </c>
    </row>
    <row r="109" ht="12.75" customHeight="1">
      <c r="A109" s="7" t="s">
        <v>7</v>
      </c>
      <c r="B109" s="3">
        <v>4.06</v>
      </c>
      <c r="C109" s="3">
        <v>6534.0</v>
      </c>
      <c r="D109" s="3">
        <v>6550.0</v>
      </c>
      <c r="E109" s="3" t="str">
        <f t="shared" si="22"/>
        <v>64.96</v>
      </c>
      <c r="F109" s="3" t="str">
        <f t="shared" si="23"/>
        <v>16.00</v>
      </c>
    </row>
    <row r="110" ht="12.75" customHeight="1">
      <c r="A110" s="7" t="s">
        <v>8</v>
      </c>
      <c r="B110" s="3"/>
      <c r="C110" s="3"/>
      <c r="D110" s="3"/>
      <c r="E110" s="3">
        <v>122.63</v>
      </c>
    </row>
    <row r="111" ht="12.75" customHeight="1">
      <c r="A111" s="7" t="s">
        <v>10</v>
      </c>
      <c r="B111" s="3">
        <v>17.08</v>
      </c>
      <c r="C111" s="3">
        <v>226.0</v>
      </c>
      <c r="D111" s="3">
        <v>228.0</v>
      </c>
      <c r="E111" s="3" t="str">
        <f t="shared" ref="E111:E112" si="24">F111*B111</f>
        <v>34.16</v>
      </c>
      <c r="F111" s="3" t="str">
        <f>D111-C111</f>
        <v>2.00</v>
      </c>
    </row>
    <row r="112" ht="12.75" customHeight="1">
      <c r="A112" s="7" t="s">
        <v>11</v>
      </c>
      <c r="B112" s="3">
        <v>19.94</v>
      </c>
      <c r="C112" s="3"/>
      <c r="D112" s="3"/>
      <c r="E112" s="3" t="str">
        <f t="shared" si="24"/>
        <v>59.82</v>
      </c>
      <c r="F112" s="3" t="str">
        <f>F111+F114</f>
        <v>3.00</v>
      </c>
    </row>
    <row r="113" ht="12.75" customHeight="1">
      <c r="A113" s="7" t="s">
        <v>12</v>
      </c>
      <c r="B113" s="3"/>
      <c r="C113" s="3"/>
      <c r="D113" s="3"/>
      <c r="E113" s="3">
        <v>814.89</v>
      </c>
    </row>
    <row r="114" ht="12.75" customHeight="1">
      <c r="A114" s="7" t="s">
        <v>13</v>
      </c>
      <c r="B114" s="3">
        <v>102.34</v>
      </c>
      <c r="C114" s="3">
        <v>88.0</v>
      </c>
      <c r="D114" s="3">
        <v>89.0</v>
      </c>
      <c r="E114" s="3" t="str">
        <f>F114*B114</f>
        <v>102.34</v>
      </c>
      <c r="F114" s="3" t="str">
        <f>D114-C114</f>
        <v>1.00</v>
      </c>
    </row>
    <row r="115" ht="12.75" customHeight="1">
      <c r="A115" s="7" t="s">
        <v>14</v>
      </c>
      <c r="B115" s="3"/>
      <c r="C115" s="3"/>
      <c r="D115" s="3"/>
      <c r="E115" s="3">
        <v>843.2</v>
      </c>
    </row>
    <row r="116" ht="12.75" customHeight="1">
      <c r="A116" s="7" t="s">
        <v>15</v>
      </c>
      <c r="B116" s="3"/>
      <c r="C116" s="3"/>
      <c r="D116" s="3"/>
      <c r="E116" s="3">
        <v>217.75</v>
      </c>
    </row>
    <row r="117" ht="12.75" customHeight="1">
      <c r="A117" s="7" t="s">
        <v>16</v>
      </c>
      <c r="B117" s="3"/>
      <c r="C117" s="3"/>
      <c r="D117" s="3"/>
      <c r="E117" s="3">
        <v>45.0</v>
      </c>
    </row>
    <row r="118" ht="12.75" customHeight="1">
      <c r="A118" s="7" t="s">
        <v>38</v>
      </c>
      <c r="B118" s="3"/>
      <c r="C118" s="3"/>
      <c r="D118" s="3"/>
      <c r="E118" s="3">
        <v>65.0</v>
      </c>
    </row>
    <row r="119" ht="15.75" customHeight="1">
      <c r="A119" s="4" t="s">
        <v>17</v>
      </c>
      <c r="B119" s="4"/>
      <c r="C119" s="4"/>
      <c r="D119" s="4"/>
      <c r="E119" s="5" t="str">
        <f>SUM(E108:E118)</f>
        <v>2369.75</v>
      </c>
    </row>
    <row r="120" ht="12.75" customHeight="1">
      <c r="A120" s="6" t="s">
        <v>18</v>
      </c>
    </row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</sheetData>
  <mergeCells count="8">
    <mergeCell ref="B1:D1"/>
    <mergeCell ref="B16:D16"/>
    <mergeCell ref="B31:D31"/>
    <mergeCell ref="B46:D46"/>
    <mergeCell ref="B61:D61"/>
    <mergeCell ref="B76:D76"/>
    <mergeCell ref="B91:D91"/>
    <mergeCell ref="B106:D10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6.13"/>
    <col customWidth="1" min="3" max="3" width="8.38"/>
    <col customWidth="1" min="4" max="4" width="8.88"/>
    <col customWidth="1" min="5" max="5" width="8.25"/>
    <col customWidth="1" min="6" max="6" width="6.13"/>
    <col customWidth="1" min="7" max="7" width="11.0"/>
    <col customWidth="1" min="8" max="8" width="18.88"/>
    <col customWidth="1" min="9" max="9" width="17.25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96.43</v>
      </c>
      <c r="C3" s="3">
        <v>43.0</v>
      </c>
      <c r="D3" s="3">
        <v>43.0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3600.0</v>
      </c>
      <c r="D4" s="3">
        <v>3645.0</v>
      </c>
      <c r="E4" s="3" t="str">
        <f t="shared" si="1"/>
        <v>182.70</v>
      </c>
      <c r="F4" s="3" t="str">
        <f t="shared" si="2"/>
        <v>45.00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74.06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>
        <v>17.08</v>
      </c>
      <c r="C6" s="3">
        <v>166.0</v>
      </c>
      <c r="D6" s="3">
        <v>168.0</v>
      </c>
      <c r="E6" s="3" t="str">
        <f t="shared" ref="E6:E7" si="3">F6*B6</f>
        <v>34.16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11</v>
      </c>
      <c r="B7" s="3">
        <v>19.94</v>
      </c>
      <c r="C7" s="3"/>
      <c r="D7" s="3"/>
      <c r="E7" s="3" t="str">
        <f t="shared" si="3"/>
        <v>59.82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12</v>
      </c>
      <c r="B8" s="3"/>
      <c r="C8" s="3"/>
      <c r="D8" s="3"/>
      <c r="E8" s="3">
        <v>1587.88</v>
      </c>
      <c r="F8" s="1"/>
      <c r="G8" s="1"/>
      <c r="H8" s="1"/>
      <c r="I8" s="3"/>
      <c r="J8" s="1"/>
      <c r="K8" s="1"/>
    </row>
    <row r="9" ht="12.75" customHeight="1">
      <c r="A9" s="1" t="s">
        <v>13</v>
      </c>
      <c r="B9" s="3">
        <v>78.45</v>
      </c>
      <c r="C9" s="3">
        <v>81.0</v>
      </c>
      <c r="D9" s="3">
        <v>82.0</v>
      </c>
      <c r="E9" s="3" t="str">
        <f>F9*B9</f>
        <v>78.45</v>
      </c>
      <c r="F9" s="3" t="str">
        <f>D9-C9</f>
        <v>1.00</v>
      </c>
      <c r="G9" s="1"/>
      <c r="H9" s="1"/>
      <c r="I9" s="1"/>
      <c r="J9" s="1"/>
      <c r="K9" s="1"/>
    </row>
    <row r="10" ht="12.75" customHeight="1">
      <c r="A10" s="1" t="s">
        <v>14</v>
      </c>
      <c r="B10" s="3"/>
      <c r="C10" s="3"/>
      <c r="D10" s="3"/>
      <c r="E10" s="3">
        <v>1050.07</v>
      </c>
      <c r="F10" s="1"/>
      <c r="G10" s="1"/>
      <c r="H10" s="1"/>
      <c r="I10" s="1"/>
      <c r="J10" s="1"/>
      <c r="K10" s="1"/>
    </row>
    <row r="11" ht="12.75" customHeight="1">
      <c r="A11" s="1" t="s">
        <v>15</v>
      </c>
      <c r="B11" s="3"/>
      <c r="C11" s="3"/>
      <c r="D11" s="3"/>
      <c r="E11" s="3">
        <v>328.3</v>
      </c>
      <c r="F11" s="1"/>
      <c r="G11" s="1"/>
      <c r="H11" s="1"/>
      <c r="I11" s="3"/>
      <c r="J11" s="1"/>
      <c r="K11" s="1"/>
    </row>
    <row r="12" ht="12.75" customHeight="1">
      <c r="A12" s="1" t="s">
        <v>16</v>
      </c>
      <c r="B12" s="3"/>
      <c r="C12" s="3"/>
      <c r="D12" s="3"/>
      <c r="E12" s="3">
        <v>70.0</v>
      </c>
      <c r="F12" s="1"/>
      <c r="G12" s="1"/>
      <c r="H12" s="1"/>
      <c r="I12" s="1"/>
      <c r="J12" s="1"/>
      <c r="K12" s="1"/>
    </row>
    <row r="13">
      <c r="A13" s="4" t="s">
        <v>17</v>
      </c>
      <c r="B13" s="4"/>
      <c r="C13" s="4"/>
      <c r="D13" s="4"/>
      <c r="E13" s="5" t="str">
        <f>SUM(E3:E12)</f>
        <v>3465.44</v>
      </c>
      <c r="F13" s="4"/>
      <c r="G13" s="1"/>
      <c r="H13" s="1"/>
      <c r="I13" s="1"/>
      <c r="J13" s="1"/>
      <c r="K13" s="1"/>
    </row>
    <row r="14" ht="12.75" customHeight="1">
      <c r="A14" s="6" t="s">
        <v>39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19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96.43</v>
      </c>
      <c r="C17" s="3">
        <v>43.0</v>
      </c>
      <c r="D17" s="3">
        <v>43.0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4.06</v>
      </c>
      <c r="C18" s="3">
        <v>3520.0</v>
      </c>
      <c r="D18" s="3">
        <v>3600.0</v>
      </c>
      <c r="E18" s="3" t="str">
        <f t="shared" si="4"/>
        <v>324.80</v>
      </c>
      <c r="F18" s="3" t="str">
        <f t="shared" si="5"/>
        <v>80.00</v>
      </c>
      <c r="G18" s="1"/>
      <c r="H18" s="1"/>
      <c r="I18" s="3"/>
      <c r="J18" s="1"/>
      <c r="K18" s="1"/>
    </row>
    <row r="19" ht="12.75" customHeight="1">
      <c r="A19" s="1" t="s">
        <v>8</v>
      </c>
      <c r="B19" s="3"/>
      <c r="C19" s="3"/>
      <c r="D19" s="3"/>
      <c r="E19" s="3">
        <v>88.88</v>
      </c>
      <c r="F19" s="1"/>
      <c r="G19" s="1"/>
      <c r="H19" s="1"/>
      <c r="I19" s="1"/>
      <c r="J19" s="1"/>
      <c r="K19" s="1"/>
    </row>
    <row r="20" ht="12.75" customHeight="1">
      <c r="A20" s="1" t="s">
        <v>10</v>
      </c>
      <c r="B20" s="3">
        <v>17.08</v>
      </c>
      <c r="C20" s="3">
        <v>164.0</v>
      </c>
      <c r="D20" s="3">
        <v>166.0</v>
      </c>
      <c r="E20" s="3" t="str">
        <f t="shared" ref="E20:E21" si="6">F20*B20</f>
        <v>34.16</v>
      </c>
      <c r="F20" s="3" t="str">
        <f>D20-C20</f>
        <v>2.00</v>
      </c>
      <c r="G20" s="1"/>
      <c r="H20" s="1"/>
      <c r="I20" s="3"/>
      <c r="J20" s="1"/>
      <c r="K20" s="1"/>
    </row>
    <row r="21" ht="12.75" customHeight="1">
      <c r="A21" s="1" t="s">
        <v>11</v>
      </c>
      <c r="B21" s="3">
        <v>19.94</v>
      </c>
      <c r="C21" s="3"/>
      <c r="D21" s="3"/>
      <c r="E21" s="3" t="str">
        <f t="shared" si="6"/>
        <v>59.82</v>
      </c>
      <c r="F21" s="3" t="str">
        <f>F20+F23</f>
        <v>3.00</v>
      </c>
      <c r="G21" s="1"/>
      <c r="H21" s="1"/>
      <c r="I21" s="1"/>
      <c r="J21" s="1"/>
      <c r="K21" s="1"/>
    </row>
    <row r="22" ht="12.75" customHeight="1">
      <c r="A22" s="1" t="s">
        <v>12</v>
      </c>
      <c r="B22" s="3"/>
      <c r="C22" s="3"/>
      <c r="D22" s="3"/>
      <c r="E22" s="3">
        <v>1604.88</v>
      </c>
      <c r="F22" s="1"/>
      <c r="G22" s="1"/>
      <c r="H22" s="1"/>
      <c r="I22" s="3"/>
      <c r="J22" s="1"/>
      <c r="K22" s="1"/>
    </row>
    <row r="23" ht="12.75" customHeight="1">
      <c r="A23" s="1" t="s">
        <v>13</v>
      </c>
      <c r="B23" s="3">
        <v>78.45</v>
      </c>
      <c r="C23" s="3">
        <v>80.0</v>
      </c>
      <c r="D23" s="3">
        <v>81.0</v>
      </c>
      <c r="E23" s="3" t="str">
        <f>F23*B23</f>
        <v>78.45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14</v>
      </c>
      <c r="B24" s="3"/>
      <c r="C24" s="3"/>
      <c r="D24" s="3"/>
      <c r="E24" s="3">
        <v>937.18</v>
      </c>
      <c r="F24" s="1"/>
      <c r="G24" s="1"/>
      <c r="H24" s="1"/>
      <c r="I24" s="1"/>
      <c r="J24" s="1"/>
      <c r="K24" s="1"/>
    </row>
    <row r="25" ht="12.75" customHeight="1">
      <c r="A25" s="1" t="s">
        <v>15</v>
      </c>
      <c r="B25" s="3"/>
      <c r="C25" s="3"/>
      <c r="D25" s="3"/>
      <c r="E25" s="3">
        <v>328.3</v>
      </c>
      <c r="F25" s="1"/>
      <c r="G25" s="1"/>
      <c r="H25" s="1"/>
      <c r="I25" s="3"/>
      <c r="J25" s="1"/>
      <c r="K25" s="1"/>
    </row>
    <row r="26" ht="12.75" customHeight="1">
      <c r="A26" s="1" t="s">
        <v>16</v>
      </c>
      <c r="B26" s="3"/>
      <c r="C26" s="3"/>
      <c r="D26" s="3"/>
      <c r="E26" s="3">
        <v>70.0</v>
      </c>
      <c r="F26" s="1"/>
      <c r="G26" s="1"/>
      <c r="H26" s="1"/>
      <c r="I26" s="1"/>
      <c r="J26" s="1"/>
      <c r="K26" s="1"/>
    </row>
    <row r="27" ht="12.75" customHeight="1">
      <c r="A27" s="1" t="s">
        <v>26</v>
      </c>
      <c r="B27" s="3"/>
      <c r="C27" s="3"/>
      <c r="D27" s="3"/>
      <c r="E27" s="3">
        <v>350.0</v>
      </c>
      <c r="F27" s="1"/>
      <c r="G27" s="1"/>
      <c r="H27" s="1" t="s">
        <v>40</v>
      </c>
      <c r="I27" s="1"/>
      <c r="J27" s="1"/>
      <c r="K27" s="1"/>
    </row>
    <row r="28" ht="15.75" customHeight="1">
      <c r="A28" s="4" t="s">
        <v>17</v>
      </c>
      <c r="B28" s="4"/>
      <c r="C28" s="4"/>
      <c r="D28" s="4"/>
      <c r="E28" s="5" t="str">
        <f>SUM(E17:E27)</f>
        <v>3876.47</v>
      </c>
      <c r="F28" s="4"/>
      <c r="G28" s="1"/>
      <c r="H28" s="1"/>
      <c r="I28" s="1"/>
      <c r="J28" s="1"/>
      <c r="K28" s="1"/>
    </row>
    <row r="29" ht="12.75" customHeight="1">
      <c r="A29" s="6" t="s">
        <v>39</v>
      </c>
      <c r="B29" s="1"/>
      <c r="C29" s="1"/>
      <c r="D29" s="1"/>
      <c r="E29" s="1"/>
      <c r="F29" s="1"/>
      <c r="G29" s="1"/>
      <c r="H29" s="1"/>
      <c r="I29" s="1"/>
      <c r="J29" s="1"/>
      <c r="K29" s="1"/>
    </row>
    <row r="30" ht="15.75" customHeight="1">
      <c r="A30" s="1"/>
      <c r="B30" s="2" t="s">
        <v>20</v>
      </c>
      <c r="E30" s="1"/>
      <c r="F30" s="1"/>
      <c r="G30" s="1"/>
      <c r="H30" s="1"/>
      <c r="I30" s="1"/>
      <c r="J30" s="1"/>
      <c r="K30" s="1"/>
    </row>
    <row r="31" ht="12.75" customHeight="1">
      <c r="A31" s="1"/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/>
      <c r="H31" s="1"/>
      <c r="I31" s="1"/>
      <c r="J31" s="1"/>
      <c r="K31" s="1"/>
    </row>
    <row r="32" ht="12.75" customHeight="1">
      <c r="A32" s="1" t="s">
        <v>6</v>
      </c>
      <c r="B32" s="3">
        <v>96.43</v>
      </c>
      <c r="C32" s="3">
        <v>42.0</v>
      </c>
      <c r="D32" s="3">
        <v>43.0</v>
      </c>
      <c r="E32" s="3" t="str">
        <f t="shared" ref="E32:E33" si="7">F32*B32</f>
        <v>96.43</v>
      </c>
      <c r="F32" s="3" t="str">
        <f t="shared" ref="F32:F33" si="8">D32-C32</f>
        <v>1.00</v>
      </c>
      <c r="G32" s="1"/>
      <c r="H32" s="1"/>
      <c r="I32" s="1"/>
      <c r="J32" s="1"/>
      <c r="K32" s="1"/>
    </row>
    <row r="33" ht="12.75" customHeight="1">
      <c r="A33" s="1" t="s">
        <v>7</v>
      </c>
      <c r="B33" s="3">
        <v>4.06</v>
      </c>
      <c r="C33" s="3">
        <v>3412.0</v>
      </c>
      <c r="D33" s="3">
        <v>3520.0</v>
      </c>
      <c r="E33" s="3" t="str">
        <f t="shared" si="7"/>
        <v>438.48</v>
      </c>
      <c r="F33" s="3" t="str">
        <f t="shared" si="8"/>
        <v>108.00</v>
      </c>
      <c r="G33" s="1"/>
      <c r="H33" s="1"/>
      <c r="I33" s="3"/>
      <c r="J33" s="1"/>
      <c r="K33" s="1"/>
    </row>
    <row r="34" ht="12.75" customHeight="1">
      <c r="A34" s="1" t="s">
        <v>8</v>
      </c>
      <c r="B34" s="3"/>
      <c r="C34" s="3"/>
      <c r="D34" s="3"/>
      <c r="E34" s="3">
        <v>88.88</v>
      </c>
      <c r="F34" s="1"/>
      <c r="G34" s="1"/>
      <c r="H34" s="1"/>
      <c r="I34" s="1"/>
      <c r="J34" s="1"/>
      <c r="K34" s="1"/>
    </row>
    <row r="35" ht="12.75" customHeight="1">
      <c r="A35" s="1" t="s">
        <v>10</v>
      </c>
      <c r="B35" s="3">
        <v>17.08</v>
      </c>
      <c r="C35" s="3">
        <v>159.0</v>
      </c>
      <c r="D35" s="3">
        <v>164.0</v>
      </c>
      <c r="E35" s="3" t="str">
        <f t="shared" ref="E35:E36" si="9">F35*B35</f>
        <v>85.40</v>
      </c>
      <c r="F35" s="3" t="str">
        <f>D35-C35</f>
        <v>5.00</v>
      </c>
      <c r="G35" s="1"/>
      <c r="H35" s="1"/>
      <c r="I35" s="3"/>
      <c r="J35" s="1"/>
      <c r="K35" s="1"/>
    </row>
    <row r="36" ht="12.75" customHeight="1">
      <c r="A36" s="1" t="s">
        <v>11</v>
      </c>
      <c r="B36" s="3">
        <v>19.94</v>
      </c>
      <c r="C36" s="3"/>
      <c r="D36" s="3"/>
      <c r="E36" s="3" t="str">
        <f t="shared" si="9"/>
        <v>159.52</v>
      </c>
      <c r="F36" s="3" t="str">
        <f>F35+F38</f>
        <v>8.00</v>
      </c>
      <c r="G36" s="1"/>
      <c r="H36" s="1"/>
      <c r="I36" s="1"/>
      <c r="J36" s="1"/>
      <c r="K36" s="1"/>
    </row>
    <row r="37" ht="12.75" customHeight="1">
      <c r="A37" s="1" t="s">
        <v>12</v>
      </c>
      <c r="B37" s="3"/>
      <c r="C37" s="3"/>
      <c r="D37" s="3"/>
      <c r="E37" s="3">
        <v>1604.88</v>
      </c>
      <c r="F37" s="1"/>
      <c r="G37" s="1"/>
      <c r="H37" s="1"/>
      <c r="I37" s="3"/>
      <c r="J37" s="1"/>
      <c r="K37" s="1"/>
    </row>
    <row r="38" ht="12.75" customHeight="1">
      <c r="A38" s="1" t="s">
        <v>13</v>
      </c>
      <c r="B38" s="3">
        <v>78.45</v>
      </c>
      <c r="C38" s="3">
        <v>77.0</v>
      </c>
      <c r="D38" s="3">
        <v>80.0</v>
      </c>
      <c r="E38" s="3" t="str">
        <f>F38*B38</f>
        <v>235.35</v>
      </c>
      <c r="F38" s="3" t="str">
        <f>D38-C38</f>
        <v>3.00</v>
      </c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937.18</v>
      </c>
      <c r="F39" s="1"/>
      <c r="G39" s="1"/>
      <c r="H39" s="1"/>
      <c r="I39" s="1"/>
      <c r="J39" s="1"/>
      <c r="K39" s="1"/>
    </row>
    <row r="40" ht="12.75" customHeight="1">
      <c r="A40" s="1" t="s">
        <v>15</v>
      </c>
      <c r="B40" s="3"/>
      <c r="C40" s="3"/>
      <c r="D40" s="3"/>
      <c r="E40" s="3">
        <v>328.3</v>
      </c>
      <c r="F40" s="1"/>
      <c r="G40" s="1"/>
      <c r="H40" s="1"/>
      <c r="I40" s="3"/>
      <c r="J40" s="1"/>
      <c r="K40" s="1"/>
    </row>
    <row r="41" ht="12.75" customHeight="1">
      <c r="A41" s="1" t="s">
        <v>16</v>
      </c>
      <c r="B41" s="3"/>
      <c r="C41" s="3"/>
      <c r="D41" s="3"/>
      <c r="E41" s="3">
        <v>70.0</v>
      </c>
      <c r="F41" s="1"/>
      <c r="G41" s="1"/>
      <c r="H41" s="1"/>
      <c r="I41" s="1"/>
      <c r="J41" s="1"/>
      <c r="K41" s="1"/>
    </row>
    <row r="42" ht="12.75" customHeight="1">
      <c r="A42" s="1" t="s">
        <v>26</v>
      </c>
      <c r="B42" s="3"/>
      <c r="C42" s="3"/>
      <c r="D42" s="3"/>
      <c r="E42" s="3">
        <v>350.0</v>
      </c>
      <c r="F42" s="1"/>
      <c r="G42" s="1"/>
      <c r="H42" s="1" t="s">
        <v>40</v>
      </c>
      <c r="I42" s="1"/>
      <c r="J42" s="1"/>
      <c r="K42" s="1"/>
    </row>
    <row r="43" ht="15.75" customHeight="1">
      <c r="A43" s="4" t="s">
        <v>17</v>
      </c>
      <c r="B43" s="4"/>
      <c r="C43" s="4"/>
      <c r="D43" s="4"/>
      <c r="E43" s="5" t="str">
        <f>SUM(E32:E42)</f>
        <v>4394.42</v>
      </c>
      <c r="F43" s="4"/>
      <c r="G43" s="1"/>
      <c r="H43" s="1"/>
      <c r="I43" s="1"/>
      <c r="J43" s="1"/>
      <c r="K43" s="1"/>
    </row>
    <row r="44" ht="12.75" customHeight="1">
      <c r="A44" s="6" t="s">
        <v>39</v>
      </c>
      <c r="B44" s="1"/>
      <c r="C44" s="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2" t="s">
        <v>21</v>
      </c>
      <c r="E45" s="1"/>
      <c r="F45" s="1"/>
      <c r="G45" s="1"/>
      <c r="H45" s="1"/>
      <c r="I45" s="1"/>
      <c r="J45" s="1"/>
      <c r="K45" s="1"/>
    </row>
    <row r="46" ht="12.75" customHeight="1">
      <c r="A46" s="1"/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"/>
      <c r="H46" s="1"/>
      <c r="I46" s="1"/>
      <c r="J46" s="1"/>
      <c r="K46" s="1"/>
    </row>
    <row r="47" ht="12.75" customHeight="1">
      <c r="A47" s="1" t="s">
        <v>6</v>
      </c>
      <c r="B47" s="3">
        <v>96.43</v>
      </c>
      <c r="C47" s="3">
        <v>42.0</v>
      </c>
      <c r="D47" s="3">
        <v>42.0</v>
      </c>
      <c r="E47" s="3" t="str">
        <f t="shared" ref="E47:E48" si="10">F47*B47</f>
        <v>0.00</v>
      </c>
      <c r="F47" s="3" t="str">
        <f t="shared" ref="F47:F48" si="11">D47-C47</f>
        <v>0.00</v>
      </c>
      <c r="G47" s="1"/>
      <c r="H47" s="1"/>
      <c r="I47" s="1"/>
      <c r="J47" s="1"/>
      <c r="K47" s="1"/>
    </row>
    <row r="48" ht="12.75" customHeight="1">
      <c r="A48" s="1" t="s">
        <v>7</v>
      </c>
      <c r="B48" s="3">
        <v>4.06</v>
      </c>
      <c r="C48" s="3">
        <v>3308.0</v>
      </c>
      <c r="D48" s="3">
        <v>3412.0</v>
      </c>
      <c r="E48" s="3" t="str">
        <f t="shared" si="10"/>
        <v>422.24</v>
      </c>
      <c r="F48" s="3" t="str">
        <f t="shared" si="11"/>
        <v>104.00</v>
      </c>
      <c r="G48" s="1"/>
      <c r="H48" s="1"/>
      <c r="I48" s="3"/>
      <c r="J48" s="1"/>
      <c r="K48" s="1"/>
    </row>
    <row r="49" ht="12.75" customHeight="1">
      <c r="A49" s="1" t="s">
        <v>8</v>
      </c>
      <c r="B49" s="3"/>
      <c r="C49" s="3"/>
      <c r="D49" s="3"/>
      <c r="E49" s="3">
        <v>88.88</v>
      </c>
      <c r="F49" s="1"/>
      <c r="G49" s="1"/>
      <c r="H49" s="1"/>
      <c r="I49" s="1"/>
      <c r="J49" s="1"/>
      <c r="K49" s="1"/>
    </row>
    <row r="50" ht="12.75" customHeight="1">
      <c r="A50" s="1" t="s">
        <v>10</v>
      </c>
      <c r="B50" s="3">
        <v>17.08</v>
      </c>
      <c r="C50" s="3">
        <v>154.0</v>
      </c>
      <c r="D50" s="3">
        <v>159.0</v>
      </c>
      <c r="E50" s="3" t="str">
        <f t="shared" ref="E50:E51" si="12">F50*B50</f>
        <v>85.40</v>
      </c>
      <c r="F50" s="3" t="str">
        <f>D50-C50</f>
        <v>5.00</v>
      </c>
      <c r="G50" s="1"/>
      <c r="H50" s="1"/>
      <c r="I50" s="3"/>
      <c r="J50" s="1"/>
      <c r="K50" s="1"/>
    </row>
    <row r="51" ht="12.75" customHeight="1">
      <c r="A51" s="1" t="s">
        <v>11</v>
      </c>
      <c r="B51" s="3">
        <v>19.94</v>
      </c>
      <c r="C51" s="3"/>
      <c r="D51" s="3"/>
      <c r="E51" s="3" t="str">
        <f t="shared" si="12"/>
        <v>119.64</v>
      </c>
      <c r="F51" s="3" t="str">
        <f>F50+F53</f>
        <v>6.00</v>
      </c>
      <c r="G51" s="1"/>
      <c r="H51" s="1"/>
      <c r="I51" s="1"/>
      <c r="J51" s="1"/>
      <c r="K51" s="1"/>
    </row>
    <row r="52" ht="12.75" customHeight="1">
      <c r="A52" s="1" t="s">
        <v>12</v>
      </c>
      <c r="B52" s="3"/>
      <c r="C52" s="3"/>
      <c r="D52" s="3"/>
      <c r="E52" s="3">
        <v>1604.88</v>
      </c>
      <c r="F52" s="1"/>
      <c r="G52" s="1"/>
      <c r="H52" s="1"/>
      <c r="I52" s="3"/>
      <c r="J52" s="1"/>
      <c r="K52" s="1"/>
    </row>
    <row r="53" ht="12.75" customHeight="1">
      <c r="A53" s="1" t="s">
        <v>13</v>
      </c>
      <c r="B53" s="3">
        <v>78.45</v>
      </c>
      <c r="C53" s="3">
        <v>76.0</v>
      </c>
      <c r="D53" s="3">
        <v>77.0</v>
      </c>
      <c r="E53" s="3" t="str">
        <f>F53*B53</f>
        <v>78.45</v>
      </c>
      <c r="F53" s="3" t="str">
        <f>D53-C53</f>
        <v>1.00</v>
      </c>
      <c r="G53" s="1"/>
      <c r="H53" s="1"/>
      <c r="I53" s="1"/>
      <c r="J53" s="1"/>
      <c r="K53" s="1"/>
    </row>
    <row r="54" ht="12.75" customHeight="1">
      <c r="A54" s="1" t="s">
        <v>14</v>
      </c>
      <c r="B54" s="3"/>
      <c r="C54" s="3"/>
      <c r="D54" s="3"/>
      <c r="E54" s="3">
        <v>937.18</v>
      </c>
      <c r="F54" s="1"/>
      <c r="G54" s="1"/>
      <c r="H54" s="1"/>
      <c r="I54" s="1"/>
      <c r="J54" s="1"/>
      <c r="K54" s="1"/>
    </row>
    <row r="55" ht="12.75" customHeight="1">
      <c r="A55" s="1" t="s">
        <v>15</v>
      </c>
      <c r="B55" s="3"/>
      <c r="C55" s="3"/>
      <c r="D55" s="3"/>
      <c r="E55" s="3">
        <v>328.3</v>
      </c>
      <c r="F55" s="1"/>
      <c r="G55" s="1"/>
      <c r="H55" s="1"/>
      <c r="I55" s="3"/>
      <c r="J55" s="1"/>
      <c r="K55" s="1"/>
    </row>
    <row r="56" ht="12.75" customHeight="1">
      <c r="A56" s="1" t="s">
        <v>16</v>
      </c>
      <c r="B56" s="3"/>
      <c r="C56" s="3"/>
      <c r="D56" s="3"/>
      <c r="E56" s="3">
        <v>60.0</v>
      </c>
      <c r="F56" s="1"/>
      <c r="G56" s="1"/>
      <c r="H56" s="1"/>
      <c r="I56" s="1"/>
      <c r="J56" s="1"/>
      <c r="K56" s="1"/>
    </row>
    <row r="57" ht="12.75" customHeight="1">
      <c r="A57" s="1" t="s">
        <v>26</v>
      </c>
      <c r="B57" s="3"/>
      <c r="C57" s="3"/>
      <c r="D57" s="3"/>
      <c r="E57" s="3">
        <v>350.0</v>
      </c>
      <c r="F57" s="1"/>
      <c r="G57" s="1"/>
      <c r="H57" s="1" t="s">
        <v>40</v>
      </c>
      <c r="I57" s="1"/>
      <c r="J57" s="1"/>
      <c r="K57" s="1"/>
    </row>
    <row r="58" ht="15.75" customHeight="1">
      <c r="A58" s="4" t="s">
        <v>17</v>
      </c>
      <c r="B58" s="4"/>
      <c r="C58" s="4"/>
      <c r="D58" s="4"/>
      <c r="E58" s="5" t="str">
        <f>SUM(E47:E57)</f>
        <v>4074.97</v>
      </c>
      <c r="F58" s="4"/>
      <c r="G58" s="1"/>
      <c r="H58" s="1"/>
      <c r="I58" s="1"/>
      <c r="J58" s="1"/>
      <c r="K58" s="1"/>
    </row>
    <row r="59" ht="12.75" customHeight="1">
      <c r="A59" s="6" t="s">
        <v>39</v>
      </c>
      <c r="B59" s="1"/>
      <c r="C59" s="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2" t="s">
        <v>22</v>
      </c>
      <c r="E60" s="1"/>
      <c r="F60" s="1"/>
      <c r="G60" s="1"/>
      <c r="H60" s="1"/>
      <c r="I60" s="1"/>
      <c r="J60" s="1"/>
      <c r="K60" s="1"/>
    </row>
    <row r="61" ht="12.75" customHeight="1">
      <c r="A61" s="1"/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/>
      <c r="H61" s="1" t="s">
        <v>29</v>
      </c>
      <c r="I61" s="1" t="str">
        <f>14</f>
        <v>14</v>
      </c>
      <c r="J61" s="1"/>
      <c r="K61" s="1"/>
    </row>
    <row r="62" ht="12.75" customHeight="1">
      <c r="A62" s="1" t="s">
        <v>6</v>
      </c>
      <c r="B62" s="3">
        <v>96.43</v>
      </c>
      <c r="C62" s="3">
        <v>42.0</v>
      </c>
      <c r="D62" s="3">
        <v>42.0</v>
      </c>
      <c r="E62" s="3" t="str">
        <f t="shared" ref="E62:E63" si="13">F62*B62</f>
        <v>0.00</v>
      </c>
      <c r="F62" s="3" t="str">
        <f t="shared" ref="F62:F63" si="14">D62-C62</f>
        <v>0.00</v>
      </c>
      <c r="G62" s="1"/>
      <c r="H62" s="1" t="s">
        <v>30</v>
      </c>
      <c r="I62" s="1" t="str">
        <f>I61/30</f>
        <v>0.4666666667</v>
      </c>
      <c r="J62" s="1"/>
      <c r="K62" s="1"/>
    </row>
    <row r="63" ht="12.75" customHeight="1">
      <c r="A63" s="1" t="s">
        <v>7</v>
      </c>
      <c r="B63" s="3">
        <v>4.06</v>
      </c>
      <c r="C63" s="3">
        <v>3277.0</v>
      </c>
      <c r="D63" s="3">
        <v>3308.0</v>
      </c>
      <c r="E63" s="3" t="str">
        <f t="shared" si="13"/>
        <v>125.86</v>
      </c>
      <c r="F63" s="3" t="str">
        <f t="shared" si="14"/>
        <v>31.00</v>
      </c>
      <c r="G63" s="1"/>
      <c r="H63" s="1" t="s">
        <v>31</v>
      </c>
      <c r="I63" s="3" t="str">
        <f>E64+E67+E69+E70+E71+E72</f>
        <v>3309.65</v>
      </c>
      <c r="J63" s="1"/>
      <c r="K63" s="1"/>
    </row>
    <row r="64" ht="12.75" customHeight="1">
      <c r="A64" s="1" t="s">
        <v>8</v>
      </c>
      <c r="B64" s="3"/>
      <c r="C64" s="3"/>
      <c r="D64" s="3"/>
      <c r="E64" s="3">
        <v>88.88</v>
      </c>
      <c r="F64" s="1"/>
      <c r="G64" s="1"/>
      <c r="H64" s="1" t="s">
        <v>32</v>
      </c>
      <c r="I64" s="1" t="str">
        <f>I63*I62</f>
        <v>1544.503333</v>
      </c>
      <c r="J64" s="1"/>
      <c r="K64" s="1"/>
    </row>
    <row r="65" ht="12.75" customHeight="1">
      <c r="A65" s="1" t="s">
        <v>10</v>
      </c>
      <c r="B65" s="3">
        <v>17.08</v>
      </c>
      <c r="C65" s="3">
        <v>154.0</v>
      </c>
      <c r="D65" s="3">
        <v>154.0</v>
      </c>
      <c r="E65" s="3" t="str">
        <f t="shared" ref="E65:E66" si="15">F65*B65</f>
        <v>0.00</v>
      </c>
      <c r="F65" s="3" t="str">
        <f>D65-C65</f>
        <v>0.00</v>
      </c>
      <c r="G65" s="1"/>
      <c r="H65" s="1" t="s">
        <v>33</v>
      </c>
      <c r="I65" s="3" t="str">
        <f>E62+E63+E65+E66+E68</f>
        <v>224.25</v>
      </c>
      <c r="J65" s="1"/>
      <c r="K65" s="1"/>
    </row>
    <row r="66" ht="12.75" customHeight="1">
      <c r="A66" s="1" t="s">
        <v>11</v>
      </c>
      <c r="B66" s="3">
        <v>19.94</v>
      </c>
      <c r="C66" s="3"/>
      <c r="D66" s="3"/>
      <c r="E66" s="3" t="str">
        <f t="shared" si="15"/>
        <v>19.94</v>
      </c>
      <c r="F66" s="3" t="str">
        <f>F65+F68</f>
        <v>1.00</v>
      </c>
      <c r="G66" s="1"/>
      <c r="H66" s="1" t="s">
        <v>34</v>
      </c>
      <c r="I66" s="1" t="str">
        <f>10000*I62</f>
        <v>4666.666667</v>
      </c>
      <c r="J66" s="1"/>
      <c r="K66" s="1"/>
    </row>
    <row r="67" ht="12.75" customHeight="1">
      <c r="A67" s="1" t="s">
        <v>12</v>
      </c>
      <c r="B67" s="3"/>
      <c r="C67" s="3"/>
      <c r="D67" s="3"/>
      <c r="E67" s="3">
        <v>1604.88</v>
      </c>
      <c r="F67" s="1"/>
      <c r="G67" s="1"/>
      <c r="H67" s="1" t="s">
        <v>17</v>
      </c>
      <c r="I67" s="3" t="str">
        <f>I64+I65+I66</f>
        <v>6435.42</v>
      </c>
      <c r="J67" s="1"/>
      <c r="K67" s="1"/>
    </row>
    <row r="68" ht="12.75" customHeight="1">
      <c r="A68" s="1" t="s">
        <v>13</v>
      </c>
      <c r="B68" s="3">
        <v>78.45</v>
      </c>
      <c r="C68" s="3">
        <v>75.0</v>
      </c>
      <c r="D68" s="3">
        <v>76.0</v>
      </c>
      <c r="E68" s="3" t="str">
        <f>F68*B68</f>
        <v>78.45</v>
      </c>
      <c r="F68" s="3" t="str">
        <f>D68-C68</f>
        <v>1.00</v>
      </c>
      <c r="G68" s="1"/>
      <c r="H68" s="1" t="s">
        <v>35</v>
      </c>
      <c r="I68" s="1" t="str">
        <f>0</f>
        <v>0</v>
      </c>
      <c r="J68" s="1"/>
      <c r="K68" s="1"/>
    </row>
    <row r="69" ht="12.75" customHeight="1">
      <c r="A69" s="1" t="s">
        <v>14</v>
      </c>
      <c r="B69" s="3"/>
      <c r="C69" s="3"/>
      <c r="D69" s="3"/>
      <c r="E69" s="3">
        <v>877.59</v>
      </c>
      <c r="F69" s="1"/>
      <c r="G69" s="1"/>
      <c r="H69" s="1" t="s">
        <v>36</v>
      </c>
      <c r="I69" s="1" t="str">
        <f>15000+5000</f>
        <v>20000</v>
      </c>
      <c r="J69" s="1"/>
      <c r="K69" s="1"/>
    </row>
    <row r="70" ht="12.75" customHeight="1">
      <c r="A70" s="1" t="s">
        <v>15</v>
      </c>
      <c r="B70" s="3"/>
      <c r="C70" s="3"/>
      <c r="D70" s="3"/>
      <c r="E70" s="3">
        <v>328.3</v>
      </c>
      <c r="F70" s="1"/>
      <c r="G70" s="1"/>
      <c r="H70" s="1" t="s">
        <v>37</v>
      </c>
      <c r="I70" s="3" t="str">
        <f>I69-I67-I68</f>
        <v>13564.58</v>
      </c>
      <c r="J70" s="1"/>
      <c r="K70" s="1"/>
    </row>
    <row r="71" ht="12.75" customHeight="1">
      <c r="A71" s="1" t="s">
        <v>16</v>
      </c>
      <c r="B71" s="3"/>
      <c r="C71" s="3"/>
      <c r="D71" s="3"/>
      <c r="E71" s="3">
        <v>60.0</v>
      </c>
      <c r="F71" s="1"/>
      <c r="G71" s="1"/>
      <c r="H71" s="1"/>
      <c r="I71" s="1"/>
      <c r="J71" s="1"/>
      <c r="K71" s="1"/>
    </row>
    <row r="72" ht="12.75" customHeight="1">
      <c r="A72" s="1" t="s">
        <v>26</v>
      </c>
      <c r="B72" s="3"/>
      <c r="C72" s="3"/>
      <c r="D72" s="3"/>
      <c r="E72" s="3">
        <v>350.0</v>
      </c>
      <c r="F72" s="1"/>
      <c r="G72" s="1"/>
      <c r="H72" s="1" t="s">
        <v>40</v>
      </c>
      <c r="I72" s="1"/>
      <c r="J72" s="1"/>
      <c r="K72" s="1"/>
    </row>
    <row r="73" ht="15.75" customHeight="1">
      <c r="A73" s="4" t="s">
        <v>17</v>
      </c>
      <c r="B73" s="4"/>
      <c r="C73" s="4"/>
      <c r="D73" s="4"/>
      <c r="E73" s="5" t="str">
        <f>SUM(E62:E72)</f>
        <v>3533.90</v>
      </c>
      <c r="F73" s="4"/>
      <c r="G73" s="1"/>
      <c r="H73" s="1"/>
      <c r="I73" s="1"/>
      <c r="J73" s="1"/>
      <c r="K73" s="1"/>
    </row>
    <row r="74" ht="12.75" customHeight="1">
      <c r="A74" s="6" t="s">
        <v>39</v>
      </c>
      <c r="B74" s="1"/>
      <c r="C74" s="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2" t="s">
        <v>23</v>
      </c>
      <c r="E75" s="1"/>
      <c r="F75" s="1"/>
      <c r="G75" s="1"/>
      <c r="H75" s="1"/>
      <c r="I75" s="1"/>
      <c r="J75" s="1"/>
      <c r="K75" s="1"/>
    </row>
    <row r="76" ht="12.75" customHeight="1">
      <c r="A76" s="1"/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s="1"/>
      <c r="H76" s="1"/>
      <c r="I76" s="1"/>
      <c r="J76" s="1"/>
      <c r="K76" s="1"/>
    </row>
    <row r="77" ht="12.75" customHeight="1">
      <c r="A77" s="1" t="s">
        <v>6</v>
      </c>
      <c r="B77" s="3">
        <v>96.43</v>
      </c>
      <c r="C77" s="3">
        <v>41.0</v>
      </c>
      <c r="D77" s="3">
        <v>42.0</v>
      </c>
      <c r="E77" s="3" t="str">
        <f t="shared" ref="E77:E78" si="16">F77*B77</f>
        <v>96.43</v>
      </c>
      <c r="F77" s="3" t="str">
        <f t="shared" ref="F77:F78" si="17">D77-C77</f>
        <v>1.00</v>
      </c>
      <c r="G77" s="1"/>
      <c r="H77" s="1"/>
      <c r="I77" s="1"/>
      <c r="J77" s="1"/>
      <c r="K77" s="1"/>
    </row>
    <row r="78" ht="12.75" customHeight="1">
      <c r="A78" s="1" t="s">
        <v>7</v>
      </c>
      <c r="B78" s="3">
        <v>4.06</v>
      </c>
      <c r="C78" s="3">
        <v>3194.0</v>
      </c>
      <c r="D78" s="3">
        <v>3277.0</v>
      </c>
      <c r="E78" s="3" t="str">
        <f t="shared" si="16"/>
        <v>336.98</v>
      </c>
      <c r="F78" s="3" t="str">
        <f t="shared" si="17"/>
        <v>83.00</v>
      </c>
      <c r="G78" s="1"/>
      <c r="H78" s="1"/>
      <c r="I78" s="1"/>
      <c r="J78" s="1"/>
      <c r="K78" s="1"/>
    </row>
    <row r="79" ht="12.75" customHeight="1">
      <c r="A79" s="1" t="s">
        <v>8</v>
      </c>
      <c r="B79" s="3"/>
      <c r="C79" s="3"/>
      <c r="D79" s="3"/>
      <c r="E79" s="3">
        <v>88.88</v>
      </c>
      <c r="F79" s="1"/>
      <c r="G79" s="1"/>
      <c r="H79" s="1"/>
      <c r="I79" s="1"/>
      <c r="J79" s="1"/>
      <c r="K79" s="1"/>
    </row>
    <row r="80" ht="12.75" customHeight="1">
      <c r="A80" s="1" t="s">
        <v>10</v>
      </c>
      <c r="B80" s="3">
        <v>17.08</v>
      </c>
      <c r="C80" s="3">
        <v>145.0</v>
      </c>
      <c r="D80" s="3">
        <v>154.0</v>
      </c>
      <c r="E80" s="3" t="str">
        <f t="shared" ref="E80:E81" si="18">F80*B80</f>
        <v>153.72</v>
      </c>
      <c r="F80" s="3" t="str">
        <f>D80-C80</f>
        <v>9.00</v>
      </c>
      <c r="G80" s="1"/>
      <c r="H80" s="1"/>
      <c r="I80" s="1"/>
      <c r="J80" s="1"/>
      <c r="K80" s="1"/>
    </row>
    <row r="81" ht="12.75" customHeight="1">
      <c r="A81" s="1" t="s">
        <v>11</v>
      </c>
      <c r="B81" s="3">
        <v>19.94</v>
      </c>
      <c r="C81" s="3"/>
      <c r="D81" s="3"/>
      <c r="E81" s="3" t="str">
        <f t="shared" si="18"/>
        <v>239.28</v>
      </c>
      <c r="F81" s="3" t="str">
        <f>F80+F83</f>
        <v>12.00</v>
      </c>
      <c r="G81" s="1"/>
      <c r="H81" s="1"/>
      <c r="I81" s="1"/>
      <c r="J81" s="1"/>
      <c r="K81" s="1"/>
    </row>
    <row r="82" ht="12.75" customHeight="1">
      <c r="A82" s="1" t="s">
        <v>12</v>
      </c>
      <c r="B82" s="3"/>
      <c r="C82" s="3"/>
      <c r="D82" s="3"/>
      <c r="E82" s="3">
        <v>1604.88</v>
      </c>
      <c r="F82" s="1"/>
      <c r="G82" s="1"/>
      <c r="H82" s="1"/>
      <c r="I82" s="1"/>
      <c r="J82" s="1"/>
      <c r="K82" s="1"/>
    </row>
    <row r="83" ht="12.75" customHeight="1">
      <c r="A83" s="1" t="s">
        <v>13</v>
      </c>
      <c r="B83" s="3">
        <v>78.45</v>
      </c>
      <c r="C83" s="3">
        <v>72.0</v>
      </c>
      <c r="D83" s="3">
        <v>75.0</v>
      </c>
      <c r="E83" s="3" t="str">
        <f>F83*B83</f>
        <v>235.35</v>
      </c>
      <c r="F83" s="3" t="str">
        <f>D83-C83</f>
        <v>3.00</v>
      </c>
      <c r="G83" s="1"/>
      <c r="H83" s="1"/>
      <c r="I83" s="1"/>
      <c r="J83" s="1"/>
      <c r="K83" s="1"/>
    </row>
    <row r="84" ht="12.75" customHeight="1">
      <c r="A84" s="1" t="s">
        <v>14</v>
      </c>
      <c r="B84" s="3"/>
      <c r="C84" s="3"/>
      <c r="D84" s="3"/>
      <c r="E84" s="3">
        <v>877.59</v>
      </c>
      <c r="F84" s="1"/>
      <c r="G84" s="1"/>
      <c r="H84" s="1"/>
      <c r="I84" s="1"/>
      <c r="J84" s="1"/>
      <c r="K84" s="1"/>
    </row>
    <row r="85" ht="12.75" customHeight="1">
      <c r="A85" s="1" t="s">
        <v>15</v>
      </c>
      <c r="B85" s="3"/>
      <c r="C85" s="3"/>
      <c r="D85" s="3"/>
      <c r="E85" s="3">
        <v>328.3</v>
      </c>
      <c r="F85" s="1"/>
      <c r="G85" s="1"/>
      <c r="H85" s="1"/>
      <c r="I85" s="1"/>
      <c r="J85" s="1"/>
      <c r="K85" s="1"/>
    </row>
    <row r="86" ht="12.75" customHeight="1">
      <c r="A86" s="1" t="s">
        <v>16</v>
      </c>
      <c r="B86" s="3"/>
      <c r="C86" s="3"/>
      <c r="D86" s="3"/>
      <c r="E86" s="3">
        <v>60.0</v>
      </c>
      <c r="F86" s="1"/>
      <c r="G86" s="1"/>
      <c r="H86" s="1"/>
      <c r="I86" s="1"/>
      <c r="J86" s="1"/>
      <c r="K86" s="1"/>
    </row>
    <row r="87" ht="12.75" customHeight="1">
      <c r="A87" s="1" t="s">
        <v>26</v>
      </c>
      <c r="B87" s="3"/>
      <c r="C87" s="3"/>
      <c r="D87" s="3"/>
      <c r="E87" s="3">
        <v>350.0</v>
      </c>
      <c r="F87" s="1"/>
      <c r="G87" s="1"/>
      <c r="H87" s="1"/>
      <c r="I87" s="1"/>
      <c r="J87" s="1"/>
      <c r="K87" s="1"/>
    </row>
    <row r="88" ht="15.75" customHeight="1">
      <c r="A88" s="4" t="s">
        <v>17</v>
      </c>
      <c r="B88" s="4"/>
      <c r="C88" s="4"/>
      <c r="D88" s="4"/>
      <c r="E88" s="5" t="str">
        <f>SUM(E77:E87)</f>
        <v>4371.41</v>
      </c>
      <c r="F88" s="4"/>
      <c r="G88" s="1"/>
      <c r="H88" s="1"/>
      <c r="I88" s="1"/>
      <c r="J88" s="1"/>
      <c r="K88" s="1"/>
    </row>
    <row r="89" ht="12.75" customHeight="1">
      <c r="A89" s="6" t="s">
        <v>39</v>
      </c>
      <c r="B89" s="1"/>
      <c r="C89" s="1"/>
      <c r="D89" s="1"/>
      <c r="E89" s="1"/>
      <c r="F89" s="1"/>
      <c r="G89" s="1"/>
      <c r="H89" s="1"/>
      <c r="I89" s="1"/>
      <c r="J89" s="1"/>
      <c r="K89" s="1"/>
    </row>
    <row r="90" ht="15.75" customHeight="1">
      <c r="B90" s="2" t="s">
        <v>24</v>
      </c>
    </row>
    <row r="91" ht="12.75" customHeight="1">
      <c r="B91" s="7" t="s">
        <v>1</v>
      </c>
      <c r="C91" s="7" t="s">
        <v>2</v>
      </c>
      <c r="D91" s="7" t="s">
        <v>3</v>
      </c>
      <c r="E91" s="7" t="s">
        <v>4</v>
      </c>
      <c r="F91" s="7" t="s">
        <v>5</v>
      </c>
    </row>
    <row r="92" ht="12.75" customHeight="1">
      <c r="A92" s="7" t="s">
        <v>6</v>
      </c>
      <c r="B92" s="3">
        <v>96.43</v>
      </c>
      <c r="C92" s="3">
        <v>40.0</v>
      </c>
      <c r="D92" s="3">
        <v>41.0</v>
      </c>
      <c r="E92" s="3" t="str">
        <f t="shared" ref="E92:E93" si="19">F92*B92</f>
        <v>96.43</v>
      </c>
      <c r="F92" s="3" t="str">
        <f t="shared" ref="F92:F93" si="20">D92-C92</f>
        <v>1.00</v>
      </c>
    </row>
    <row r="93" ht="12.75" customHeight="1">
      <c r="A93" s="7" t="s">
        <v>7</v>
      </c>
      <c r="B93" s="3">
        <v>4.06</v>
      </c>
      <c r="C93" s="3">
        <v>3125.0</v>
      </c>
      <c r="D93" s="3">
        <v>3194.0</v>
      </c>
      <c r="E93" s="3" t="str">
        <f t="shared" si="19"/>
        <v>280.14</v>
      </c>
      <c r="F93" s="3" t="str">
        <f t="shared" si="20"/>
        <v>69.00</v>
      </c>
    </row>
    <row r="94" ht="12.75" customHeight="1">
      <c r="A94" s="7" t="s">
        <v>8</v>
      </c>
      <c r="B94" s="3"/>
      <c r="C94" s="3"/>
      <c r="D94" s="3"/>
      <c r="E94" s="3">
        <v>88.88</v>
      </c>
    </row>
    <row r="95" ht="12.75" customHeight="1">
      <c r="A95" s="7" t="s">
        <v>10</v>
      </c>
      <c r="B95" s="3">
        <v>17.08</v>
      </c>
      <c r="C95" s="3">
        <v>138.0</v>
      </c>
      <c r="D95" s="3">
        <v>145.0</v>
      </c>
      <c r="E95" s="3" t="str">
        <f t="shared" ref="E95:E96" si="21">F95*B95</f>
        <v>119.56</v>
      </c>
      <c r="F95" s="3" t="str">
        <f>D95-C95</f>
        <v>7.00</v>
      </c>
    </row>
    <row r="96" ht="12.75" customHeight="1">
      <c r="A96" s="7" t="s">
        <v>11</v>
      </c>
      <c r="B96" s="3">
        <v>19.94</v>
      </c>
      <c r="C96" s="3"/>
      <c r="D96" s="3"/>
      <c r="E96" s="3" t="str">
        <f t="shared" si="21"/>
        <v>199.40</v>
      </c>
      <c r="F96" s="3" t="str">
        <f>F95+F98</f>
        <v>10.00</v>
      </c>
    </row>
    <row r="97" ht="12.75" customHeight="1">
      <c r="A97" s="7" t="s">
        <v>12</v>
      </c>
      <c r="B97" s="3"/>
      <c r="C97" s="3"/>
      <c r="D97" s="3"/>
      <c r="E97" s="3">
        <v>1604.88</v>
      </c>
    </row>
    <row r="98" ht="12.75" customHeight="1">
      <c r="A98" s="7" t="s">
        <v>13</v>
      </c>
      <c r="B98" s="3">
        <v>78.45</v>
      </c>
      <c r="C98" s="3">
        <v>69.0</v>
      </c>
      <c r="D98" s="3">
        <v>72.0</v>
      </c>
      <c r="E98" s="3" t="str">
        <f>F98*B98</f>
        <v>235.35</v>
      </c>
      <c r="F98" s="3" t="str">
        <f>D98-C98</f>
        <v>3.00</v>
      </c>
    </row>
    <row r="99" ht="12.75" customHeight="1">
      <c r="A99" s="7" t="s">
        <v>14</v>
      </c>
      <c r="B99" s="3"/>
      <c r="C99" s="3"/>
      <c r="D99" s="3"/>
      <c r="E99" s="3">
        <v>877.59</v>
      </c>
    </row>
    <row r="100" ht="12.75" customHeight="1">
      <c r="A100" s="7" t="s">
        <v>15</v>
      </c>
      <c r="B100" s="3"/>
      <c r="C100" s="3"/>
      <c r="D100" s="3"/>
      <c r="E100" s="3">
        <v>328.3</v>
      </c>
    </row>
    <row r="101" ht="12.75" customHeight="1">
      <c r="A101" s="7" t="s">
        <v>16</v>
      </c>
      <c r="B101" s="3"/>
      <c r="C101" s="3"/>
      <c r="D101" s="3"/>
      <c r="E101" s="3">
        <v>60.0</v>
      </c>
    </row>
    <row r="102" ht="12.75" customHeight="1">
      <c r="A102" s="7" t="s">
        <v>26</v>
      </c>
      <c r="B102" s="3"/>
      <c r="C102" s="3"/>
      <c r="D102" s="3"/>
      <c r="E102" s="3">
        <v>350.0</v>
      </c>
    </row>
    <row r="103" ht="15.75" customHeight="1">
      <c r="A103" s="4" t="s">
        <v>17</v>
      </c>
      <c r="B103" s="4"/>
      <c r="C103" s="4"/>
      <c r="D103" s="4"/>
      <c r="E103" s="5" t="str">
        <f>SUM(E92:E102)</f>
        <v>4240.53</v>
      </c>
      <c r="F103" s="4"/>
    </row>
    <row r="104" ht="12.75" customHeight="1">
      <c r="A104" s="6" t="s">
        <v>39</v>
      </c>
    </row>
    <row r="105" ht="15.75" customHeight="1">
      <c r="B105" s="2" t="s">
        <v>25</v>
      </c>
    </row>
    <row r="106" ht="12.75" customHeight="1">
      <c r="B106" s="7" t="s">
        <v>1</v>
      </c>
      <c r="C106" s="7" t="s">
        <v>2</v>
      </c>
      <c r="D106" s="7" t="s">
        <v>3</v>
      </c>
      <c r="E106" s="7" t="s">
        <v>4</v>
      </c>
      <c r="F106" s="7" t="s">
        <v>5</v>
      </c>
    </row>
    <row r="107" ht="12.75" customHeight="1">
      <c r="A107" s="7" t="s">
        <v>6</v>
      </c>
      <c r="B107" s="3">
        <v>96.43</v>
      </c>
      <c r="C107" s="3">
        <v>39.0</v>
      </c>
      <c r="D107" s="3">
        <v>40.0</v>
      </c>
      <c r="E107" s="3" t="str">
        <f t="shared" ref="E107:E108" si="22">F107*B107</f>
        <v>96.43</v>
      </c>
      <c r="F107" s="3" t="str">
        <f t="shared" ref="F107:F108" si="23">D107-C107</f>
        <v>1.00</v>
      </c>
    </row>
    <row r="108" ht="12.75" customHeight="1">
      <c r="A108" s="7" t="s">
        <v>7</v>
      </c>
      <c r="B108" s="3">
        <v>4.06</v>
      </c>
      <c r="C108" s="3">
        <v>3043.0</v>
      </c>
      <c r="D108" s="3">
        <v>3125.0</v>
      </c>
      <c r="E108" s="3" t="str">
        <f t="shared" si="22"/>
        <v>332.92</v>
      </c>
      <c r="F108" s="3" t="str">
        <f t="shared" si="23"/>
        <v>82.00</v>
      </c>
    </row>
    <row r="109" ht="12.75" customHeight="1">
      <c r="A109" s="7" t="s">
        <v>8</v>
      </c>
      <c r="B109" s="3"/>
      <c r="C109" s="3"/>
      <c r="D109" s="3"/>
      <c r="E109" s="3">
        <v>122.63</v>
      </c>
    </row>
    <row r="110" ht="12.75" customHeight="1">
      <c r="A110" s="7" t="s">
        <v>10</v>
      </c>
      <c r="B110" s="3">
        <v>17.08</v>
      </c>
      <c r="C110" s="3">
        <v>131.0</v>
      </c>
      <c r="D110" s="3">
        <v>138.0</v>
      </c>
      <c r="E110" s="3" t="str">
        <f t="shared" ref="E110:E111" si="24">F110*B110</f>
        <v>119.56</v>
      </c>
      <c r="F110" s="3" t="str">
        <f>D110-C110</f>
        <v>7.00</v>
      </c>
    </row>
    <row r="111" ht="12.75" customHeight="1">
      <c r="A111" s="7" t="s">
        <v>11</v>
      </c>
      <c r="B111" s="3">
        <v>19.94</v>
      </c>
      <c r="C111" s="3"/>
      <c r="D111" s="3"/>
      <c r="E111" s="3" t="str">
        <f t="shared" si="24"/>
        <v>199.40</v>
      </c>
      <c r="F111" s="3" t="str">
        <f>F110+F113</f>
        <v>10.00</v>
      </c>
    </row>
    <row r="112" ht="12.75" customHeight="1">
      <c r="A112" s="7" t="s">
        <v>12</v>
      </c>
      <c r="B112" s="3"/>
      <c r="C112" s="3"/>
      <c r="D112" s="3"/>
      <c r="E112" s="3">
        <v>1604.94</v>
      </c>
    </row>
    <row r="113" ht="12.75" customHeight="1">
      <c r="A113" s="7" t="s">
        <v>13</v>
      </c>
      <c r="B113" s="3">
        <v>78.45</v>
      </c>
      <c r="C113" s="3">
        <v>66.0</v>
      </c>
      <c r="D113" s="3">
        <v>69.0</v>
      </c>
      <c r="E113" s="3" t="str">
        <f>F113*B113</f>
        <v>235.35</v>
      </c>
      <c r="F113" s="3" t="str">
        <f>D113-C113</f>
        <v>3.00</v>
      </c>
    </row>
    <row r="114" ht="12.75" customHeight="1">
      <c r="A114" s="7" t="s">
        <v>14</v>
      </c>
      <c r="B114" s="3"/>
      <c r="C114" s="3"/>
      <c r="D114" s="3"/>
      <c r="E114" s="3">
        <v>877.59</v>
      </c>
    </row>
    <row r="115" ht="12.75" customHeight="1">
      <c r="A115" s="7" t="s">
        <v>15</v>
      </c>
      <c r="B115" s="3"/>
      <c r="C115" s="3"/>
      <c r="D115" s="3"/>
      <c r="E115" s="3">
        <v>328.3</v>
      </c>
    </row>
    <row r="116" ht="12.75" customHeight="1">
      <c r="A116" s="7" t="s">
        <v>16</v>
      </c>
      <c r="B116" s="3"/>
      <c r="C116" s="3"/>
      <c r="D116" s="3"/>
      <c r="E116" s="3">
        <v>60.0</v>
      </c>
    </row>
    <row r="117" ht="12.75" customHeight="1">
      <c r="A117" s="7" t="s">
        <v>26</v>
      </c>
      <c r="B117" s="3"/>
      <c r="C117" s="3"/>
      <c r="D117" s="3"/>
      <c r="E117" s="3">
        <v>350.0</v>
      </c>
    </row>
    <row r="118" ht="15.75" customHeight="1">
      <c r="A118" s="4" t="s">
        <v>17</v>
      </c>
      <c r="B118" s="4"/>
      <c r="C118" s="4"/>
      <c r="D118" s="4"/>
      <c r="E118" s="5" t="str">
        <f>SUM(E107:E117)</f>
        <v>4327.12</v>
      </c>
      <c r="F118" s="4"/>
    </row>
    <row r="119" ht="12.75" customHeight="1">
      <c r="A119" s="6" t="s">
        <v>39</v>
      </c>
    </row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</sheetData>
  <mergeCells count="8">
    <mergeCell ref="B1:D1"/>
    <mergeCell ref="B15:D15"/>
    <mergeCell ref="B30:D30"/>
    <mergeCell ref="B45:D45"/>
    <mergeCell ref="B60:D60"/>
    <mergeCell ref="B75:D75"/>
    <mergeCell ref="B90:D90"/>
    <mergeCell ref="B105:D10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75"/>
    <col customWidth="1" min="2" max="2" width="6.13"/>
    <col customWidth="1" min="3" max="3" width="7.25"/>
    <col customWidth="1" min="4" max="4" width="9.0"/>
    <col customWidth="1" min="5" max="5" width="10.63"/>
    <col customWidth="1" min="6" max="6" width="6.13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91.53</v>
      </c>
      <c r="C3" s="3">
        <v>144.0</v>
      </c>
      <c r="D3" s="8">
        <v>145.0</v>
      </c>
      <c r="E3" s="3" t="str">
        <f t="shared" ref="E3:E4" si="1">F3*B3</f>
        <v>91.53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4.06</v>
      </c>
      <c r="C4" s="3">
        <v>14576.0</v>
      </c>
      <c r="D4" s="8">
        <v>14699.0</v>
      </c>
      <c r="E4" s="3" t="str">
        <f t="shared" si="1"/>
        <v>499.38</v>
      </c>
      <c r="F4" s="3" t="str">
        <f t="shared" si="2"/>
        <v>123.00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74.06</v>
      </c>
      <c r="F5" s="1"/>
      <c r="G5" s="1"/>
      <c r="H5" s="1"/>
      <c r="I5" s="1"/>
      <c r="J5" s="1"/>
      <c r="K5" s="1"/>
    </row>
    <row r="6" ht="12.75" customHeight="1">
      <c r="A6" s="1" t="s">
        <v>10</v>
      </c>
      <c r="B6" s="3"/>
      <c r="C6" s="3"/>
      <c r="D6" s="3"/>
      <c r="E6" s="3">
        <v>600.31</v>
      </c>
      <c r="F6" s="3" t="str">
        <f>D6-C6</f>
        <v>0.00</v>
      </c>
      <c r="G6" s="1"/>
      <c r="H6" s="1"/>
      <c r="I6" s="1"/>
      <c r="J6" s="1"/>
      <c r="K6" s="1"/>
    </row>
    <row r="7" ht="12.75" customHeight="1">
      <c r="A7" s="1" t="s">
        <v>12</v>
      </c>
      <c r="B7" s="3"/>
      <c r="C7" s="3"/>
      <c r="D7" s="3"/>
      <c r="E7" s="3">
        <v>722.12</v>
      </c>
      <c r="F7" s="1"/>
      <c r="G7" s="1"/>
      <c r="H7" s="1"/>
      <c r="I7" s="1"/>
      <c r="J7" s="1"/>
      <c r="K7" s="1"/>
    </row>
    <row r="8" ht="12.75" customHeight="1">
      <c r="A8" s="1" t="s">
        <v>13</v>
      </c>
      <c r="B8" s="3"/>
      <c r="C8" s="3"/>
      <c r="D8" s="3"/>
      <c r="E8" s="3">
        <v>775.51</v>
      </c>
      <c r="F8" s="3" t="str">
        <f>D8-C8</f>
        <v>0.00</v>
      </c>
      <c r="G8" s="1"/>
      <c r="H8" s="1"/>
      <c r="I8" s="1"/>
      <c r="J8" s="1"/>
      <c r="K8" s="1"/>
    </row>
    <row r="9" ht="12.75" customHeight="1">
      <c r="A9" s="1" t="s">
        <v>14</v>
      </c>
      <c r="B9" s="3"/>
      <c r="C9" s="3"/>
      <c r="D9" s="3"/>
      <c r="E9" s="3">
        <v>693.74</v>
      </c>
      <c r="F9" s="1"/>
      <c r="G9" s="1"/>
      <c r="H9" s="1"/>
      <c r="I9" s="1"/>
      <c r="J9" s="1"/>
      <c r="K9" s="1"/>
    </row>
    <row r="10" ht="12.75" customHeight="1">
      <c r="A10" s="1" t="s">
        <v>15</v>
      </c>
      <c r="B10" s="3"/>
      <c r="C10" s="3"/>
      <c r="D10" s="3"/>
      <c r="E10" s="3">
        <v>203.68</v>
      </c>
      <c r="F10" s="1"/>
      <c r="G10" s="1"/>
      <c r="H10" s="1"/>
      <c r="I10" s="1"/>
      <c r="J10" s="1"/>
      <c r="K10" s="1"/>
    </row>
    <row r="11">
      <c r="A11" s="4" t="s">
        <v>17</v>
      </c>
      <c r="B11" s="4"/>
      <c r="C11" s="4"/>
      <c r="D11" s="4"/>
      <c r="E11" s="5" t="str">
        <f>SUM(E3:E10)</f>
        <v>3660.33</v>
      </c>
      <c r="F11" s="1"/>
      <c r="G11" s="1"/>
      <c r="H11" s="1"/>
      <c r="I11" s="1"/>
      <c r="J11" s="1"/>
      <c r="K11" s="1"/>
    </row>
    <row r="12" ht="12.75" customHeight="1">
      <c r="A12" s="6" t="s">
        <v>39</v>
      </c>
      <c r="B12" s="3"/>
      <c r="C12" s="3"/>
      <c r="D12" s="3"/>
      <c r="E12" s="3"/>
      <c r="F12" s="1"/>
      <c r="G12" s="1"/>
      <c r="H12" s="1"/>
      <c r="I12" s="1"/>
      <c r="J12" s="1"/>
      <c r="K12" s="1"/>
    </row>
    <row r="13">
      <c r="A13" s="1"/>
      <c r="B13" s="2" t="s">
        <v>19</v>
      </c>
      <c r="E13" s="1"/>
      <c r="F13" s="1"/>
      <c r="G13" s="1"/>
      <c r="H13" s="1"/>
      <c r="I13" s="1"/>
      <c r="J13" s="1"/>
      <c r="K13" s="1"/>
    </row>
    <row r="14" ht="12.75" customHeight="1">
      <c r="A14" s="1"/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/>
      <c r="H14" s="1"/>
      <c r="I14" s="1"/>
      <c r="J14" s="1"/>
      <c r="K14" s="1"/>
    </row>
    <row r="15" ht="12.75" customHeight="1">
      <c r="A15" s="1" t="s">
        <v>6</v>
      </c>
      <c r="B15" s="3">
        <v>91.53</v>
      </c>
      <c r="C15" s="3">
        <v>141.0</v>
      </c>
      <c r="D15" s="3">
        <v>144.0</v>
      </c>
      <c r="E15" s="3" t="str">
        <f t="shared" ref="E15:E16" si="3">F15*B15</f>
        <v>274.59</v>
      </c>
      <c r="F15" s="3" t="str">
        <f t="shared" ref="F15:F16" si="4">D15-C15</f>
        <v>3.00</v>
      </c>
      <c r="G15" s="1"/>
      <c r="H15" s="1"/>
      <c r="I15" s="1"/>
      <c r="J15" s="1"/>
      <c r="K15" s="1"/>
    </row>
    <row r="16" ht="12.75" customHeight="1">
      <c r="A16" s="1" t="s">
        <v>7</v>
      </c>
      <c r="B16" s="3">
        <v>4.06</v>
      </c>
      <c r="C16" s="3">
        <v>14456.0</v>
      </c>
      <c r="D16" s="3">
        <v>14576.0</v>
      </c>
      <c r="E16" s="3" t="str">
        <f t="shared" si="3"/>
        <v>487.20</v>
      </c>
      <c r="F16" s="3" t="str">
        <f t="shared" si="4"/>
        <v>120.00</v>
      </c>
      <c r="G16" s="1"/>
      <c r="H16" s="1"/>
      <c r="I16" s="1"/>
      <c r="J16" s="1"/>
      <c r="K16" s="1"/>
    </row>
    <row r="17" ht="12.75" customHeight="1">
      <c r="A17" s="1" t="s">
        <v>8</v>
      </c>
      <c r="B17" s="3"/>
      <c r="C17" s="3"/>
      <c r="D17" s="3"/>
      <c r="E17" s="3">
        <v>74.06</v>
      </c>
      <c r="F17" s="1"/>
      <c r="G17" s="1"/>
      <c r="H17" s="1"/>
      <c r="I17" s="1"/>
      <c r="J17" s="1"/>
      <c r="K17" s="1"/>
    </row>
    <row r="18" ht="12.75" customHeight="1">
      <c r="A18" s="1" t="s">
        <v>10</v>
      </c>
      <c r="B18" s="3"/>
      <c r="C18" s="3"/>
      <c r="D18" s="3"/>
      <c r="E18" s="3">
        <v>600.31</v>
      </c>
      <c r="F18" s="3" t="str">
        <f>D18-C18</f>
        <v>0.00</v>
      </c>
      <c r="G18" s="1"/>
      <c r="H18" s="1"/>
      <c r="I18" s="1"/>
      <c r="J18" s="1"/>
      <c r="K18" s="1"/>
    </row>
    <row r="19" ht="12.75" customHeight="1">
      <c r="A19" s="1" t="s">
        <v>12</v>
      </c>
      <c r="B19" s="3"/>
      <c r="C19" s="3"/>
      <c r="D19" s="3"/>
      <c r="E19" s="3">
        <v>722.12</v>
      </c>
      <c r="F19" s="1"/>
      <c r="G19" s="1"/>
      <c r="H19" s="1"/>
      <c r="I19" s="1"/>
      <c r="J19" s="1"/>
      <c r="K19" s="1"/>
    </row>
    <row r="20" ht="12.75" customHeight="1">
      <c r="A20" s="1" t="s">
        <v>13</v>
      </c>
      <c r="B20" s="3"/>
      <c r="C20" s="3"/>
      <c r="D20" s="3"/>
      <c r="E20" s="3">
        <v>775.51</v>
      </c>
      <c r="F20" s="3" t="str">
        <f>D20-C20</f>
        <v>0.00</v>
      </c>
      <c r="G20" s="1"/>
      <c r="H20" s="1"/>
      <c r="I20" s="1"/>
      <c r="J20" s="1"/>
      <c r="K20" s="1"/>
    </row>
    <row r="21" ht="12.75" customHeight="1">
      <c r="A21" s="1" t="s">
        <v>14</v>
      </c>
      <c r="B21" s="3"/>
      <c r="C21" s="3"/>
      <c r="D21" s="3"/>
      <c r="E21" s="3">
        <v>693.74</v>
      </c>
      <c r="F21" s="1"/>
      <c r="G21" s="1"/>
      <c r="H21" s="1"/>
      <c r="I21" s="1"/>
      <c r="J21" s="1"/>
      <c r="K21" s="1"/>
    </row>
    <row r="22" ht="12.75" customHeight="1">
      <c r="A22" s="1" t="s">
        <v>15</v>
      </c>
      <c r="B22" s="3"/>
      <c r="C22" s="3"/>
      <c r="D22" s="3"/>
      <c r="E22" s="3">
        <v>203.68</v>
      </c>
      <c r="F22" s="1"/>
      <c r="G22" s="1"/>
      <c r="H22" s="1"/>
      <c r="I22" s="1"/>
      <c r="J22" s="1"/>
      <c r="K22" s="1"/>
    </row>
    <row r="23" ht="15.75" customHeight="1">
      <c r="A23" s="4" t="s">
        <v>17</v>
      </c>
      <c r="B23" s="4"/>
      <c r="C23" s="4"/>
      <c r="D23" s="4"/>
      <c r="E23" s="5" t="str">
        <f>SUM(E15:E22)</f>
        <v>3831.21</v>
      </c>
      <c r="F23" s="1"/>
      <c r="G23" s="1"/>
      <c r="H23" s="1"/>
      <c r="I23" s="1"/>
      <c r="J23" s="1"/>
      <c r="K23" s="1"/>
    </row>
    <row r="24" ht="12.75" customHeight="1">
      <c r="A24" s="6" t="s">
        <v>39</v>
      </c>
      <c r="B24" s="3"/>
      <c r="C24" s="3"/>
      <c r="D24" s="3"/>
      <c r="E24" s="3"/>
      <c r="F24" s="1"/>
      <c r="G24" s="1"/>
      <c r="H24" s="1"/>
      <c r="I24" s="1"/>
      <c r="J24" s="1"/>
      <c r="K24" s="1"/>
    </row>
    <row r="25" ht="15.75" customHeight="1">
      <c r="A25" s="1"/>
      <c r="B25" s="2" t="s">
        <v>20</v>
      </c>
      <c r="E25" s="1"/>
      <c r="F25" s="1"/>
      <c r="G25" s="1"/>
      <c r="H25" s="1"/>
      <c r="I25" s="1"/>
      <c r="J25" s="1"/>
      <c r="K25" s="1"/>
    </row>
    <row r="26" ht="12.75" customHeight="1">
      <c r="A26" s="1"/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/>
      <c r="H26" s="1"/>
      <c r="I26" s="1"/>
      <c r="J26" s="1"/>
      <c r="K26" s="1"/>
    </row>
    <row r="27" ht="12.75" customHeight="1">
      <c r="A27" s="1" t="s">
        <v>6</v>
      </c>
      <c r="B27" s="3">
        <v>91.53</v>
      </c>
      <c r="C27" s="3">
        <v>139.0</v>
      </c>
      <c r="D27" s="3">
        <v>141.0</v>
      </c>
      <c r="E27" s="3" t="str">
        <f t="shared" ref="E27:E28" si="5">F27*B27</f>
        <v>183.06</v>
      </c>
      <c r="F27" s="3" t="str">
        <f t="shared" ref="F27:F28" si="6">D27-C27</f>
        <v>2.00</v>
      </c>
      <c r="G27" s="1"/>
      <c r="H27" s="1"/>
      <c r="I27" s="1"/>
      <c r="J27" s="1"/>
      <c r="K27" s="1"/>
    </row>
    <row r="28" ht="12.75" customHeight="1">
      <c r="A28" s="1" t="s">
        <v>7</v>
      </c>
      <c r="B28" s="3">
        <v>4.06</v>
      </c>
      <c r="C28" s="3">
        <v>14321.0</v>
      </c>
      <c r="D28" s="3">
        <v>14456.0</v>
      </c>
      <c r="E28" s="3" t="str">
        <f t="shared" si="5"/>
        <v>548.10</v>
      </c>
      <c r="F28" s="3" t="str">
        <f t="shared" si="6"/>
        <v>135.00</v>
      </c>
      <c r="G28" s="1"/>
      <c r="H28" s="1"/>
      <c r="I28" s="1"/>
      <c r="J28" s="1"/>
      <c r="K28" s="1"/>
    </row>
    <row r="29" ht="12.75" customHeight="1">
      <c r="A29" s="1" t="s">
        <v>8</v>
      </c>
      <c r="B29" s="3"/>
      <c r="C29" s="3"/>
      <c r="D29" s="3"/>
      <c r="E29" s="3">
        <v>88.88</v>
      </c>
      <c r="F29" s="1"/>
      <c r="G29" s="1"/>
      <c r="H29" s="1"/>
      <c r="I29" s="1"/>
      <c r="J29" s="1"/>
      <c r="K29" s="1"/>
    </row>
    <row r="30" ht="12.75" customHeight="1">
      <c r="A30" s="1" t="s">
        <v>10</v>
      </c>
      <c r="B30" s="3"/>
      <c r="C30" s="3"/>
      <c r="D30" s="3"/>
      <c r="E30" s="3">
        <v>600.31</v>
      </c>
      <c r="F30" s="3" t="str">
        <f>D30-C30</f>
        <v>0.00</v>
      </c>
      <c r="G30" s="1"/>
      <c r="H30" s="1"/>
      <c r="I30" s="1"/>
      <c r="J30" s="1"/>
      <c r="K30" s="1"/>
    </row>
    <row r="31" ht="12.75" customHeight="1">
      <c r="A31" s="1" t="s">
        <v>12</v>
      </c>
      <c r="B31" s="3"/>
      <c r="C31" s="3"/>
      <c r="D31" s="3"/>
      <c r="E31" s="3">
        <v>777.02</v>
      </c>
      <c r="F31" s="1"/>
      <c r="G31" s="1"/>
      <c r="H31" s="1"/>
      <c r="I31" s="1"/>
      <c r="J31" s="1"/>
      <c r="K31" s="1"/>
    </row>
    <row r="32" ht="12.75" customHeight="1">
      <c r="A32" s="1" t="s">
        <v>13</v>
      </c>
      <c r="B32" s="3"/>
      <c r="C32" s="3"/>
      <c r="D32" s="3"/>
      <c r="E32" s="3">
        <v>776.22</v>
      </c>
      <c r="F32" s="3" t="str">
        <f>D32-C32</f>
        <v>0.00</v>
      </c>
      <c r="G32" s="1"/>
      <c r="H32" s="1"/>
      <c r="I32" s="1"/>
      <c r="J32" s="1"/>
      <c r="K32" s="1"/>
    </row>
    <row r="33" ht="12.75" customHeight="1">
      <c r="A33" s="1" t="s">
        <v>14</v>
      </c>
      <c r="B33" s="3"/>
      <c r="C33" s="3"/>
      <c r="D33" s="3"/>
      <c r="E33" s="3">
        <v>654.52</v>
      </c>
      <c r="F33" s="1"/>
      <c r="G33" s="1"/>
      <c r="H33" s="1"/>
      <c r="I33" s="1"/>
      <c r="J33" s="1"/>
      <c r="K33" s="1"/>
    </row>
    <row r="34" ht="12.75" customHeight="1">
      <c r="A34" s="1" t="s">
        <v>15</v>
      </c>
      <c r="B34" s="3"/>
      <c r="C34" s="3"/>
      <c r="D34" s="3"/>
      <c r="E34" s="3">
        <v>203.68</v>
      </c>
      <c r="F34" s="1"/>
      <c r="G34" s="1"/>
      <c r="H34" s="1"/>
      <c r="I34" s="1"/>
      <c r="J34" s="1"/>
      <c r="K34" s="1"/>
    </row>
    <row r="35" ht="15.75" customHeight="1">
      <c r="A35" s="4" t="s">
        <v>17</v>
      </c>
      <c r="B35" s="4"/>
      <c r="C35" s="4"/>
      <c r="D35" s="4"/>
      <c r="E35" s="5" t="str">
        <f>SUM(E27:E34)</f>
        <v>3831.79</v>
      </c>
      <c r="F35" s="1"/>
      <c r="G35" s="1"/>
      <c r="H35" s="1"/>
      <c r="I35" s="1"/>
      <c r="J35" s="1"/>
      <c r="K35" s="1"/>
    </row>
    <row r="36" ht="12.75" customHeight="1">
      <c r="A36" s="6" t="s">
        <v>39</v>
      </c>
      <c r="B36" s="3"/>
      <c r="C36" s="3"/>
      <c r="D36" s="3"/>
      <c r="E36" s="3"/>
      <c r="F36" s="1"/>
      <c r="G36" s="1"/>
      <c r="H36" s="1"/>
      <c r="I36" s="1"/>
      <c r="J36" s="1"/>
      <c r="K36" s="1"/>
    </row>
    <row r="37" ht="15.75" customHeight="1">
      <c r="A37" s="1"/>
      <c r="B37" s="2" t="s">
        <v>21</v>
      </c>
      <c r="E37" s="1"/>
      <c r="F37" s="1"/>
      <c r="G37" s="1"/>
      <c r="H37" s="1"/>
      <c r="I37" s="1"/>
      <c r="J37" s="1"/>
      <c r="K37" s="1"/>
    </row>
    <row r="38" ht="12.75" customHeight="1">
      <c r="A38" s="1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/>
      <c r="H38" s="1"/>
      <c r="I38" s="1"/>
      <c r="J38" s="1"/>
      <c r="K38" s="1"/>
    </row>
    <row r="39" ht="12.75" customHeight="1">
      <c r="A39" s="1" t="s">
        <v>6</v>
      </c>
      <c r="B39" s="3">
        <v>91.53</v>
      </c>
      <c r="C39" s="3">
        <v>138.0</v>
      </c>
      <c r="D39" s="3">
        <v>139.0</v>
      </c>
      <c r="E39" s="3" t="str">
        <f t="shared" ref="E39:E40" si="7">F39*B39</f>
        <v>91.53</v>
      </c>
      <c r="F39" s="3" t="str">
        <f t="shared" ref="F39:F40" si="8">D39-C39</f>
        <v>1.00</v>
      </c>
      <c r="G39" s="1"/>
      <c r="H39" s="1"/>
      <c r="I39" s="1"/>
      <c r="J39" s="1"/>
      <c r="K39" s="1"/>
    </row>
    <row r="40" ht="12.75" customHeight="1">
      <c r="A40" s="1" t="s">
        <v>7</v>
      </c>
      <c r="B40" s="3">
        <v>4.06</v>
      </c>
      <c r="C40" s="3">
        <v>14203.0</v>
      </c>
      <c r="D40" s="3">
        <v>14321.0</v>
      </c>
      <c r="E40" s="3" t="str">
        <f t="shared" si="7"/>
        <v>479.08</v>
      </c>
      <c r="F40" s="3" t="str">
        <f t="shared" si="8"/>
        <v>118.00</v>
      </c>
      <c r="G40" s="1"/>
      <c r="H40" s="1"/>
      <c r="I40" s="1"/>
      <c r="J40" s="1"/>
      <c r="K40" s="1"/>
    </row>
    <row r="41" ht="12.75" customHeight="1">
      <c r="A41" s="1" t="s">
        <v>8</v>
      </c>
      <c r="B41" s="3"/>
      <c r="C41" s="3"/>
      <c r="D41" s="3"/>
      <c r="E41" s="3">
        <v>88.88</v>
      </c>
      <c r="F41" s="1"/>
      <c r="G41" s="1"/>
      <c r="H41" s="1"/>
      <c r="I41" s="1"/>
      <c r="J41" s="1"/>
      <c r="K41" s="1"/>
    </row>
    <row r="42" ht="12.75" customHeight="1">
      <c r="A42" s="1" t="s">
        <v>10</v>
      </c>
      <c r="B42" s="3"/>
      <c r="C42" s="3"/>
      <c r="D42" s="3"/>
      <c r="E42" s="3">
        <v>600.31</v>
      </c>
      <c r="F42" s="3" t="str">
        <f>D42-C42</f>
        <v>0.00</v>
      </c>
      <c r="G42" s="1"/>
      <c r="H42" s="1"/>
      <c r="I42" s="1"/>
      <c r="J42" s="1"/>
      <c r="K42" s="1"/>
    </row>
    <row r="43" ht="12.75" customHeight="1">
      <c r="A43" s="1" t="s">
        <v>12</v>
      </c>
      <c r="B43" s="3"/>
      <c r="C43" s="3"/>
      <c r="D43" s="3"/>
      <c r="E43" s="3">
        <v>777.02</v>
      </c>
      <c r="F43" s="1"/>
      <c r="G43" s="1"/>
      <c r="H43" s="1"/>
      <c r="I43" s="1"/>
      <c r="J43" s="1"/>
      <c r="K43" s="1"/>
    </row>
    <row r="44" ht="12.75" customHeight="1">
      <c r="A44" s="1" t="s">
        <v>13</v>
      </c>
      <c r="B44" s="3"/>
      <c r="C44" s="3"/>
      <c r="D44" s="3"/>
      <c r="E44" s="3">
        <v>776.22</v>
      </c>
      <c r="F44" s="3" t="str">
        <f>D44-C44</f>
        <v>0.00</v>
      </c>
      <c r="G44" s="1"/>
      <c r="H44" s="1"/>
      <c r="I44" s="1"/>
      <c r="J44" s="1"/>
      <c r="K44" s="1"/>
    </row>
    <row r="45" ht="12.75" customHeight="1">
      <c r="A45" s="1" t="s">
        <v>14</v>
      </c>
      <c r="B45" s="3"/>
      <c r="C45" s="3"/>
      <c r="D45" s="3"/>
      <c r="E45" s="3">
        <v>654.52</v>
      </c>
      <c r="F45" s="1"/>
      <c r="G45" s="1"/>
      <c r="H45" s="1"/>
      <c r="I45" s="1"/>
      <c r="J45" s="1"/>
      <c r="K45" s="1"/>
    </row>
    <row r="46" ht="12.75" customHeight="1">
      <c r="A46" s="1" t="s">
        <v>15</v>
      </c>
      <c r="B46" s="3"/>
      <c r="C46" s="3"/>
      <c r="D46" s="3"/>
      <c r="E46" s="3">
        <v>203.68</v>
      </c>
      <c r="F46" s="1"/>
      <c r="G46" s="1"/>
      <c r="H46" s="1"/>
      <c r="I46" s="1"/>
      <c r="J46" s="1"/>
      <c r="K46" s="1"/>
    </row>
    <row r="47" ht="15.75" customHeight="1">
      <c r="A47" s="4" t="s">
        <v>17</v>
      </c>
      <c r="B47" s="4"/>
      <c r="C47" s="4"/>
      <c r="D47" s="4"/>
      <c r="E47" s="5" t="str">
        <f>SUM(E39:E46)</f>
        <v>3671.24</v>
      </c>
      <c r="F47" s="1"/>
      <c r="G47" s="1"/>
      <c r="H47" s="1"/>
      <c r="I47" s="1"/>
      <c r="J47" s="1"/>
      <c r="K47" s="1"/>
    </row>
    <row r="48" ht="12.75" customHeight="1">
      <c r="A48" s="6" t="s">
        <v>39</v>
      </c>
      <c r="B48" s="3"/>
      <c r="C48" s="3"/>
      <c r="D48" s="3"/>
      <c r="E48" s="3"/>
      <c r="F48" s="1"/>
      <c r="G48" s="1"/>
      <c r="H48" s="1"/>
      <c r="I48" s="1"/>
      <c r="J48" s="1"/>
      <c r="K48" s="1"/>
    </row>
    <row r="49" ht="15.75" customHeight="1">
      <c r="A49" s="1"/>
      <c r="B49" s="2" t="s">
        <v>22</v>
      </c>
      <c r="E49" s="1"/>
      <c r="F49" s="1"/>
      <c r="G49" s="1"/>
      <c r="H49" s="1"/>
      <c r="I49" s="1"/>
      <c r="J49" s="1"/>
      <c r="K49" s="1"/>
    </row>
    <row r="50" ht="12.75" customHeight="1">
      <c r="A50" s="1"/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/>
      <c r="H50" s="1"/>
      <c r="I50" s="1"/>
      <c r="J50" s="1"/>
      <c r="K50" s="1"/>
    </row>
    <row r="51" ht="12.75" customHeight="1">
      <c r="A51" s="1" t="s">
        <v>6</v>
      </c>
      <c r="B51" s="3">
        <v>91.53</v>
      </c>
      <c r="C51" s="3">
        <v>137.0</v>
      </c>
      <c r="D51" s="3">
        <v>138.0</v>
      </c>
      <c r="E51" s="3" t="str">
        <f t="shared" ref="E51:E52" si="9">F51*B51</f>
        <v>91.53</v>
      </c>
      <c r="F51" s="3" t="str">
        <f t="shared" ref="F51:F52" si="10">D51-C51</f>
        <v>1.00</v>
      </c>
      <c r="G51" s="1"/>
      <c r="H51" s="1"/>
      <c r="I51" s="1"/>
      <c r="J51" s="1"/>
      <c r="K51" s="1"/>
    </row>
    <row r="52" ht="12.75" customHeight="1">
      <c r="A52" s="1" t="s">
        <v>7</v>
      </c>
      <c r="B52" s="3">
        <v>4.06</v>
      </c>
      <c r="C52" s="3">
        <v>14068.0</v>
      </c>
      <c r="D52" s="3">
        <v>14203.0</v>
      </c>
      <c r="E52" s="3" t="str">
        <f t="shared" si="9"/>
        <v>548.10</v>
      </c>
      <c r="F52" s="3" t="str">
        <f t="shared" si="10"/>
        <v>135.00</v>
      </c>
      <c r="G52" s="1"/>
      <c r="H52" s="1"/>
      <c r="I52" s="1"/>
      <c r="J52" s="1"/>
      <c r="K52" s="1"/>
    </row>
    <row r="53" ht="12.75" customHeight="1">
      <c r="A53" s="1" t="s">
        <v>8</v>
      </c>
      <c r="B53" s="3"/>
      <c r="C53" s="3"/>
      <c r="D53" s="3"/>
      <c r="E53" s="3">
        <v>88.88</v>
      </c>
      <c r="F53" s="1"/>
      <c r="G53" s="1"/>
      <c r="H53" s="1"/>
      <c r="I53" s="1"/>
      <c r="J53" s="1"/>
      <c r="K53" s="1"/>
    </row>
    <row r="54" ht="12.75" customHeight="1">
      <c r="A54" s="1" t="s">
        <v>10</v>
      </c>
      <c r="B54" s="3"/>
      <c r="C54" s="3"/>
      <c r="D54" s="3"/>
      <c r="E54" s="3">
        <v>600.31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12</v>
      </c>
      <c r="B55" s="3"/>
      <c r="C55" s="3"/>
      <c r="D55" s="3"/>
      <c r="E55" s="3">
        <v>777.02</v>
      </c>
      <c r="F55" s="1"/>
      <c r="G55" s="1"/>
      <c r="H55" s="1"/>
      <c r="I55" s="1"/>
      <c r="J55" s="1"/>
      <c r="K55" s="1"/>
    </row>
    <row r="56" ht="12.75" customHeight="1">
      <c r="A56" s="1" t="s">
        <v>13</v>
      </c>
      <c r="B56" s="3"/>
      <c r="C56" s="3"/>
      <c r="D56" s="3"/>
      <c r="E56" s="3">
        <v>776.22</v>
      </c>
      <c r="F56" s="3" t="str">
        <f>D56-C56</f>
        <v>0.00</v>
      </c>
      <c r="G56" s="1"/>
      <c r="H56" s="1"/>
      <c r="I56" s="1"/>
      <c r="J56" s="1"/>
      <c r="K56" s="1"/>
    </row>
    <row r="57" ht="12.75" customHeight="1">
      <c r="A57" s="1" t="s">
        <v>14</v>
      </c>
      <c r="B57" s="3"/>
      <c r="C57" s="3"/>
      <c r="D57" s="3"/>
      <c r="E57" s="3">
        <v>654.52</v>
      </c>
      <c r="F57" s="1"/>
      <c r="G57" s="1"/>
      <c r="H57" s="1"/>
      <c r="I57" s="1"/>
      <c r="J57" s="1"/>
      <c r="K57" s="1"/>
    </row>
    <row r="58" ht="12.75" customHeight="1">
      <c r="A58" s="1" t="s">
        <v>15</v>
      </c>
      <c r="B58" s="3"/>
      <c r="C58" s="3"/>
      <c r="D58" s="3"/>
      <c r="E58" s="3">
        <v>203.68</v>
      </c>
      <c r="F58" s="1"/>
      <c r="G58" s="1"/>
      <c r="H58" s="1"/>
      <c r="I58" s="1"/>
      <c r="J58" s="1"/>
      <c r="K58" s="1"/>
    </row>
    <row r="59" ht="15.75" customHeight="1">
      <c r="A59" s="4" t="s">
        <v>17</v>
      </c>
      <c r="B59" s="4"/>
      <c r="C59" s="4"/>
      <c r="D59" s="4"/>
      <c r="E59" s="5" t="str">
        <f>SUM(E51:E58)</f>
        <v>3740.26</v>
      </c>
      <c r="F59" s="1"/>
      <c r="G59" s="1"/>
      <c r="H59" s="1"/>
      <c r="I59" s="1"/>
      <c r="J59" s="1"/>
      <c r="K59" s="1"/>
    </row>
    <row r="60" ht="12.75" customHeight="1">
      <c r="A60" s="6" t="s">
        <v>39</v>
      </c>
      <c r="B60" s="3"/>
      <c r="C60" s="3"/>
      <c r="D60" s="3"/>
      <c r="E60" s="3"/>
      <c r="F60" s="1"/>
      <c r="G60" s="1"/>
      <c r="H60" s="1"/>
      <c r="I60" s="1"/>
      <c r="J60" s="1"/>
      <c r="K60" s="1"/>
    </row>
    <row r="61" ht="15.75" customHeight="1">
      <c r="A61" s="1"/>
      <c r="B61" s="2" t="s">
        <v>23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91.53</v>
      </c>
      <c r="C63" s="3">
        <v>136.0</v>
      </c>
      <c r="D63" s="3">
        <v>137.0</v>
      </c>
      <c r="E63" s="3" t="str">
        <f t="shared" ref="E63:E64" si="11">F63*B63</f>
        <v>91.53</v>
      </c>
      <c r="F63" s="3" t="str">
        <f t="shared" ref="F63:F64" si="12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4.06</v>
      </c>
      <c r="C64" s="3">
        <v>13925.0</v>
      </c>
      <c r="D64" s="3">
        <v>14068.0</v>
      </c>
      <c r="E64" s="3" t="str">
        <f t="shared" si="11"/>
        <v>580.58</v>
      </c>
      <c r="F64" s="3" t="str">
        <f t="shared" si="12"/>
        <v>143.00</v>
      </c>
      <c r="G64" s="1"/>
      <c r="H64" s="1"/>
      <c r="I64" s="1"/>
      <c r="J64" s="1"/>
      <c r="K64" s="1"/>
    </row>
    <row r="65" ht="12.75" customHeight="1">
      <c r="A65" s="1" t="s">
        <v>8</v>
      </c>
      <c r="B65" s="3"/>
      <c r="C65" s="3"/>
      <c r="D65" s="3"/>
      <c r="E65" s="3">
        <v>88.88</v>
      </c>
      <c r="F65" s="1"/>
      <c r="G65" s="1"/>
      <c r="H65" s="1"/>
      <c r="I65" s="1"/>
      <c r="J65" s="1"/>
      <c r="K65" s="1"/>
    </row>
    <row r="66" ht="12.75" customHeight="1">
      <c r="A66" s="1" t="s">
        <v>10</v>
      </c>
      <c r="B66" s="3"/>
      <c r="C66" s="3"/>
      <c r="D66" s="3"/>
      <c r="E66" s="3">
        <v>600.31</v>
      </c>
      <c r="F66" s="3" t="str">
        <f>D66-C66</f>
        <v>0.00</v>
      </c>
      <c r="G66" s="1"/>
      <c r="H66" s="1"/>
      <c r="I66" s="1"/>
      <c r="J66" s="1"/>
      <c r="K66" s="1"/>
    </row>
    <row r="67" ht="12.75" customHeight="1">
      <c r="A67" s="1" t="s">
        <v>12</v>
      </c>
      <c r="B67" s="3"/>
      <c r="C67" s="3"/>
      <c r="D67" s="3"/>
      <c r="E67" s="3">
        <v>777.02</v>
      </c>
      <c r="F67" s="1"/>
      <c r="G67" s="1"/>
      <c r="H67" s="1"/>
      <c r="I67" s="1"/>
      <c r="J67" s="1"/>
      <c r="K67" s="1"/>
    </row>
    <row r="68" ht="12.75" customHeight="1">
      <c r="A68" s="1" t="s">
        <v>13</v>
      </c>
      <c r="B68" s="3"/>
      <c r="C68" s="3"/>
      <c r="D68" s="3"/>
      <c r="E68" s="3">
        <v>776.22</v>
      </c>
      <c r="F68" s="3" t="str">
        <f>D68-C68</f>
        <v>0.00</v>
      </c>
      <c r="G68" s="1"/>
      <c r="H68" s="1"/>
      <c r="I68" s="1"/>
      <c r="J68" s="1"/>
      <c r="K68" s="1"/>
    </row>
    <row r="69" ht="12.75" customHeight="1">
      <c r="A69" s="1" t="s">
        <v>14</v>
      </c>
      <c r="B69" s="3"/>
      <c r="C69" s="3"/>
      <c r="D69" s="3"/>
      <c r="E69" s="3">
        <v>654.52</v>
      </c>
      <c r="F69" s="1"/>
      <c r="G69" s="1"/>
      <c r="H69" s="1"/>
      <c r="I69" s="1"/>
      <c r="J69" s="1"/>
      <c r="K69" s="1"/>
    </row>
    <row r="70" ht="12.75" customHeight="1">
      <c r="A70" s="1" t="s">
        <v>15</v>
      </c>
      <c r="B70" s="3"/>
      <c r="C70" s="3"/>
      <c r="D70" s="3"/>
      <c r="E70" s="3">
        <v>203.68</v>
      </c>
      <c r="F70" s="1"/>
      <c r="G70" s="1"/>
      <c r="H70" s="1"/>
      <c r="I70" s="1"/>
      <c r="J70" s="1"/>
      <c r="K70" s="1"/>
    </row>
    <row r="71" ht="15.75" customHeight="1">
      <c r="A71" s="4" t="s">
        <v>17</v>
      </c>
      <c r="B71" s="4"/>
      <c r="C71" s="4"/>
      <c r="D71" s="4"/>
      <c r="E71" s="5" t="str">
        <f>SUM(E63:E70)</f>
        <v>3772.74</v>
      </c>
      <c r="F71" s="1"/>
      <c r="G71" s="1"/>
      <c r="H71" s="1"/>
      <c r="I71" s="1"/>
      <c r="J71" s="1"/>
      <c r="K71" s="1"/>
    </row>
    <row r="72" ht="12.75" customHeight="1">
      <c r="A72" s="6" t="s">
        <v>39</v>
      </c>
      <c r="B72" s="3"/>
      <c r="C72" s="3"/>
      <c r="D72" s="3"/>
      <c r="E72" s="3"/>
      <c r="F72" s="1"/>
      <c r="G72" s="1"/>
      <c r="H72" s="1"/>
      <c r="I72" s="1"/>
      <c r="J72" s="1"/>
      <c r="K72" s="1"/>
    </row>
    <row r="73" ht="15.75" customHeight="1">
      <c r="B73" s="2" t="s">
        <v>24</v>
      </c>
    </row>
    <row r="74" ht="12.75" customHeight="1">
      <c r="B74" s="7" t="s">
        <v>1</v>
      </c>
      <c r="C74" s="7" t="s">
        <v>2</v>
      </c>
      <c r="D74" s="7" t="s">
        <v>3</v>
      </c>
      <c r="E74" s="7" t="s">
        <v>4</v>
      </c>
      <c r="F74" s="7" t="s">
        <v>5</v>
      </c>
    </row>
    <row r="75" ht="12.75" customHeight="1">
      <c r="A75" s="7" t="s">
        <v>6</v>
      </c>
      <c r="B75" s="3">
        <v>91.53</v>
      </c>
      <c r="C75" s="3">
        <v>135.0</v>
      </c>
      <c r="D75" s="3">
        <v>136.0</v>
      </c>
      <c r="E75" s="3" t="str">
        <f t="shared" ref="E75:E76" si="13">F75*B75</f>
        <v>91.53</v>
      </c>
      <c r="F75" s="3" t="str">
        <f t="shared" ref="F75:F76" si="14">D75-C75</f>
        <v>1.00</v>
      </c>
    </row>
    <row r="76" ht="12.75" customHeight="1">
      <c r="A76" s="7" t="s">
        <v>7</v>
      </c>
      <c r="B76" s="3">
        <v>4.06</v>
      </c>
      <c r="C76" s="3">
        <v>13768.0</v>
      </c>
      <c r="D76" s="3">
        <v>13925.0</v>
      </c>
      <c r="E76" s="3" t="str">
        <f t="shared" si="13"/>
        <v>637.42</v>
      </c>
      <c r="F76" s="3" t="str">
        <f t="shared" si="14"/>
        <v>157.00</v>
      </c>
    </row>
    <row r="77" ht="12.75" customHeight="1">
      <c r="A77" s="7" t="s">
        <v>8</v>
      </c>
      <c r="B77" s="3"/>
      <c r="C77" s="3"/>
      <c r="D77" s="3"/>
      <c r="E77" s="3">
        <v>88.88</v>
      </c>
    </row>
    <row r="78" ht="12.75" customHeight="1">
      <c r="A78" s="7" t="s">
        <v>10</v>
      </c>
      <c r="B78" s="3"/>
      <c r="C78" s="3"/>
      <c r="D78" s="3"/>
      <c r="E78" s="3">
        <v>600.31</v>
      </c>
      <c r="F78" s="3" t="str">
        <f>D78-C78</f>
        <v>0.00</v>
      </c>
    </row>
    <row r="79" ht="12.75" customHeight="1">
      <c r="A79" s="7" t="s">
        <v>12</v>
      </c>
      <c r="B79" s="3"/>
      <c r="C79" s="3"/>
      <c r="D79" s="3"/>
      <c r="E79" s="3">
        <v>777.05</v>
      </c>
    </row>
    <row r="80" ht="12.75" customHeight="1">
      <c r="A80" s="7" t="s">
        <v>13</v>
      </c>
      <c r="B80" s="3"/>
      <c r="C80" s="3"/>
      <c r="D80" s="3"/>
      <c r="E80" s="3">
        <v>776.46</v>
      </c>
      <c r="F80" s="3" t="str">
        <f>D80-C80</f>
        <v>0.00</v>
      </c>
    </row>
    <row r="81" ht="12.75" customHeight="1">
      <c r="A81" s="7" t="s">
        <v>14</v>
      </c>
      <c r="B81" s="3"/>
      <c r="C81" s="3"/>
      <c r="D81" s="3"/>
      <c r="E81" s="3">
        <v>654.52</v>
      </c>
    </row>
    <row r="82" ht="12.75" customHeight="1">
      <c r="A82" s="7" t="s">
        <v>15</v>
      </c>
      <c r="B82" s="3"/>
      <c r="C82" s="3"/>
      <c r="D82" s="3"/>
      <c r="E82" s="3">
        <v>203.68</v>
      </c>
    </row>
    <row r="83" ht="15.75" customHeight="1">
      <c r="A83" s="4" t="s">
        <v>17</v>
      </c>
      <c r="B83" s="4"/>
      <c r="C83" s="4"/>
      <c r="D83" s="4"/>
      <c r="E83" s="5" t="str">
        <f>SUM(E75:E82)</f>
        <v>3829.85</v>
      </c>
    </row>
    <row r="84" ht="12.75" customHeight="1">
      <c r="A84" s="6" t="s">
        <v>39</v>
      </c>
      <c r="B84" s="3"/>
      <c r="C84" s="3"/>
      <c r="D84" s="3"/>
      <c r="E84" s="3"/>
    </row>
    <row r="85" ht="15.75" customHeight="1">
      <c r="B85" s="2" t="s">
        <v>25</v>
      </c>
    </row>
    <row r="86" ht="12.75" customHeight="1">
      <c r="B86" s="7" t="s">
        <v>1</v>
      </c>
      <c r="C86" s="7" t="s">
        <v>2</v>
      </c>
      <c r="D86" s="7" t="s">
        <v>3</v>
      </c>
      <c r="E86" s="7" t="s">
        <v>4</v>
      </c>
      <c r="F86" s="7" t="s">
        <v>5</v>
      </c>
    </row>
    <row r="87" ht="12.75" customHeight="1">
      <c r="A87" s="7" t="s">
        <v>6</v>
      </c>
      <c r="B87" s="3">
        <v>91.53</v>
      </c>
      <c r="C87" s="3">
        <v>134.0</v>
      </c>
      <c r="D87" s="3">
        <v>135.0</v>
      </c>
      <c r="E87" s="3" t="str">
        <f t="shared" ref="E87:E88" si="15">F87*B87</f>
        <v>91.53</v>
      </c>
      <c r="F87" s="3" t="str">
        <f t="shared" ref="F87:F88" si="16">D87-C87</f>
        <v>1.00</v>
      </c>
    </row>
    <row r="88" ht="12.75" customHeight="1">
      <c r="A88" s="7" t="s">
        <v>7</v>
      </c>
      <c r="B88" s="3">
        <v>4.06</v>
      </c>
      <c r="C88" s="3">
        <v>13641.0</v>
      </c>
      <c r="D88" s="3">
        <v>13768.0</v>
      </c>
      <c r="E88" s="3" t="str">
        <f t="shared" si="15"/>
        <v>515.62</v>
      </c>
      <c r="F88" s="3" t="str">
        <f t="shared" si="16"/>
        <v>127.00</v>
      </c>
    </row>
    <row r="89" ht="12.75" customHeight="1">
      <c r="A89" s="7" t="s">
        <v>8</v>
      </c>
      <c r="B89" s="3"/>
      <c r="C89" s="3"/>
      <c r="D89" s="3"/>
      <c r="E89" s="3">
        <v>122.63</v>
      </c>
    </row>
    <row r="90" ht="12.75" customHeight="1">
      <c r="A90" s="7" t="s">
        <v>10</v>
      </c>
      <c r="B90" s="3"/>
      <c r="C90" s="3"/>
      <c r="D90" s="3"/>
      <c r="E90" s="3">
        <v>600.31</v>
      </c>
      <c r="F90" s="3" t="str">
        <f>D90-C90</f>
        <v>0.00</v>
      </c>
    </row>
    <row r="91" ht="12.75" customHeight="1">
      <c r="A91" s="7" t="s">
        <v>12</v>
      </c>
      <c r="B91" s="3"/>
      <c r="C91" s="3"/>
      <c r="D91" s="3"/>
      <c r="E91" s="3">
        <v>777.05</v>
      </c>
    </row>
    <row r="92" ht="12.75" customHeight="1">
      <c r="A92" s="7" t="s">
        <v>13</v>
      </c>
      <c r="B92" s="3"/>
      <c r="C92" s="3"/>
      <c r="D92" s="3"/>
      <c r="E92" s="3">
        <v>581.29</v>
      </c>
      <c r="F92" s="3" t="str">
        <f>D92-C92</f>
        <v>0.00</v>
      </c>
    </row>
    <row r="93" ht="12.75" customHeight="1">
      <c r="A93" s="7" t="s">
        <v>14</v>
      </c>
      <c r="B93" s="3"/>
      <c r="C93" s="3"/>
      <c r="D93" s="3"/>
      <c r="E93" s="3">
        <v>654.52</v>
      </c>
    </row>
    <row r="94" ht="12.75" customHeight="1">
      <c r="A94" s="7" t="s">
        <v>15</v>
      </c>
      <c r="B94" s="3"/>
      <c r="C94" s="3"/>
      <c r="D94" s="3"/>
      <c r="E94" s="3">
        <v>203.68</v>
      </c>
    </row>
    <row r="95" ht="15.75" customHeight="1">
      <c r="A95" s="4" t="s">
        <v>17</v>
      </c>
      <c r="B95" s="4"/>
      <c r="C95" s="4"/>
      <c r="D95" s="4"/>
      <c r="E95" s="5" t="str">
        <f>SUM(E87:E94)</f>
        <v>3546.63</v>
      </c>
    </row>
    <row r="96" ht="12.75" customHeight="1">
      <c r="A96" s="6" t="s">
        <v>39</v>
      </c>
      <c r="B96" s="3"/>
      <c r="C96" s="3"/>
      <c r="D96" s="3"/>
      <c r="E96" s="3"/>
    </row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</sheetData>
  <mergeCells count="8">
    <mergeCell ref="B1:D1"/>
    <mergeCell ref="B13:D13"/>
    <mergeCell ref="B25:D25"/>
    <mergeCell ref="B37:D37"/>
    <mergeCell ref="B49:D49"/>
    <mergeCell ref="B61:D61"/>
    <mergeCell ref="B73:D73"/>
    <mergeCell ref="B85:D8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2019-09-08T13:29:30Z</dcterms:created>
  <dc:creator>ands</dc:creator>
</cp:coreProperties>
</file>